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tefan.lulham/Documents/work/maps/moneyhelper-tools/assets/"/>
    </mc:Choice>
  </mc:AlternateContent>
  <xr:revisionPtr revIDLastSave="0" documentId="13_ncr:1_{9FEEDB64-2E55-5B4F-B813-8ACF952CD8EF}" xr6:coauthVersionLast="47" xr6:coauthVersionMax="47" xr10:uidLastSave="{00000000-0000-0000-0000-000000000000}"/>
  <bookViews>
    <workbookView xWindow="0" yWindow="740" windowWidth="30240" windowHeight="18900" tabRatio="500" activeTab="8" xr2:uid="{00000000-000D-0000-FFFF-FFFF00000000}"/>
  </bookViews>
  <sheets>
    <sheet name="Getting started" sheetId="1" r:id="rId1"/>
    <sheet name="Income" sheetId="2" r:id="rId2"/>
    <sheet name="Household bills" sheetId="3" r:id="rId3"/>
    <sheet name="Living costs" sheetId="4" r:id="rId4"/>
    <sheet name="Finance &amp; insurance" sheetId="5" r:id="rId5"/>
    <sheet name="Family &amp; friends" sheetId="6" r:id="rId6"/>
    <sheet name="Travel" sheetId="7" r:id="rId7"/>
    <sheet name="Leisure" sheetId="8" r:id="rId8"/>
    <sheet name="Results" sheetId="9" r:id="rId9"/>
    <sheet name="Advice" sheetId="10" state="hidden" r:id="rId10"/>
    <sheet name="Next steps" sheetId="11" state="hidden"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 i="9" l="1"/>
  <c r="G53" i="9"/>
  <c r="G52" i="9"/>
  <c r="G50" i="9"/>
  <c r="G49" i="9"/>
  <c r="G45" i="9"/>
  <c r="G44" i="9"/>
  <c r="G41" i="9"/>
  <c r="G37" i="9"/>
  <c r="G36" i="9"/>
  <c r="G33" i="9"/>
  <c r="G29" i="9"/>
  <c r="G28" i="9"/>
  <c r="G25" i="9"/>
  <c r="G21" i="9"/>
  <c r="G20" i="9"/>
  <c r="G22" i="4"/>
  <c r="G10" i="7"/>
  <c r="G11" i="7"/>
  <c r="G12" i="7"/>
  <c r="G13" i="7"/>
  <c r="G14" i="7"/>
  <c r="G15" i="7"/>
  <c r="G16" i="7"/>
  <c r="G17" i="7"/>
  <c r="G19" i="7"/>
  <c r="G20" i="7"/>
  <c r="G21" i="7"/>
  <c r="G22" i="7"/>
  <c r="G24" i="7"/>
  <c r="G25" i="7"/>
  <c r="G26" i="7"/>
  <c r="G27" i="7"/>
  <c r="G28" i="7"/>
  <c r="G9" i="7"/>
  <c r="G10" i="6"/>
  <c r="G11" i="6"/>
  <c r="G12" i="6"/>
  <c r="G13" i="6"/>
  <c r="G14" i="6"/>
  <c r="G15" i="6"/>
  <c r="G17" i="6"/>
  <c r="G18" i="6"/>
  <c r="G19" i="6"/>
  <c r="G20" i="6"/>
  <c r="G22" i="6"/>
  <c r="G24" i="6"/>
  <c r="G26" i="6"/>
  <c r="G27" i="6"/>
  <c r="G28" i="6"/>
  <c r="G30" i="6"/>
  <c r="G32" i="6"/>
  <c r="G34" i="6"/>
  <c r="G35" i="6"/>
  <c r="G36" i="6"/>
  <c r="G37" i="6"/>
  <c r="G38" i="6"/>
  <c r="G9" i="6"/>
  <c r="G10" i="5"/>
  <c r="G11" i="5"/>
  <c r="G12" i="5"/>
  <c r="G13" i="5"/>
  <c r="G15" i="5"/>
  <c r="G16" i="5"/>
  <c r="G17" i="5"/>
  <c r="G19" i="5"/>
  <c r="G20" i="5"/>
  <c r="G21" i="5"/>
  <c r="G22" i="5"/>
  <c r="G23" i="5"/>
  <c r="G24" i="5"/>
  <c r="G26" i="5"/>
  <c r="G27" i="5"/>
  <c r="G28" i="5"/>
  <c r="G29" i="5"/>
  <c r="G30" i="5"/>
  <c r="G32" i="5"/>
  <c r="G33" i="5"/>
  <c r="G35" i="5"/>
  <c r="G37" i="5"/>
  <c r="G38" i="5"/>
  <c r="G39" i="5"/>
  <c r="G40" i="5"/>
  <c r="G41" i="5"/>
  <c r="G9" i="5"/>
  <c r="G10" i="4"/>
  <c r="G11" i="4"/>
  <c r="G12" i="4"/>
  <c r="G14" i="4"/>
  <c r="G15" i="4"/>
  <c r="G16" i="4"/>
  <c r="G18" i="4"/>
  <c r="G19" i="4"/>
  <c r="G20" i="4"/>
  <c r="G21" i="4"/>
  <c r="G23" i="4"/>
  <c r="G25" i="4"/>
  <c r="G26" i="4"/>
  <c r="G27" i="4"/>
  <c r="G28" i="4"/>
  <c r="G29" i="4"/>
  <c r="G30" i="4"/>
  <c r="G32" i="4"/>
  <c r="G33" i="4"/>
  <c r="G34" i="4"/>
  <c r="G35" i="4"/>
  <c r="G36" i="4"/>
  <c r="G9" i="4"/>
  <c r="G10" i="3"/>
  <c r="G11" i="3"/>
  <c r="G12" i="3"/>
  <c r="G14" i="3"/>
  <c r="G15" i="3"/>
  <c r="G17" i="3"/>
  <c r="G18" i="3"/>
  <c r="G20" i="3"/>
  <c r="G21" i="3"/>
  <c r="G22" i="3"/>
  <c r="G23" i="3"/>
  <c r="G24" i="3"/>
  <c r="G25" i="3"/>
  <c r="G26" i="3"/>
  <c r="G27" i="3"/>
  <c r="G28" i="3"/>
  <c r="G29" i="3"/>
  <c r="G30" i="3"/>
  <c r="G31" i="3"/>
  <c r="G32" i="3"/>
  <c r="G34" i="3"/>
  <c r="G35" i="3"/>
  <c r="G36" i="3"/>
  <c r="G37" i="3"/>
  <c r="G38" i="3"/>
  <c r="G9" i="3"/>
  <c r="G10" i="2"/>
  <c r="G11" i="2"/>
  <c r="G12" i="2"/>
  <c r="G14" i="2"/>
  <c r="G15" i="2"/>
  <c r="G16" i="2"/>
  <c r="G17" i="2"/>
  <c r="G18" i="2"/>
  <c r="G19" i="2"/>
  <c r="G20" i="2"/>
  <c r="G21" i="2"/>
  <c r="G22" i="2"/>
  <c r="G23" i="2"/>
  <c r="G24" i="2"/>
  <c r="G25" i="2"/>
  <c r="G27" i="2"/>
  <c r="G28" i="2"/>
  <c r="G29" i="2"/>
  <c r="G30" i="2"/>
  <c r="G31" i="2"/>
  <c r="G32" i="2"/>
  <c r="G34" i="2"/>
  <c r="G35" i="2"/>
  <c r="G36" i="2"/>
  <c r="G37" i="2"/>
  <c r="G38" i="2"/>
  <c r="G39" i="2"/>
  <c r="G41" i="2"/>
  <c r="G42" i="2"/>
  <c r="G43" i="2"/>
  <c r="G44" i="2"/>
  <c r="G45" i="2"/>
  <c r="G9" i="2"/>
  <c r="G10" i="8"/>
  <c r="G11" i="8"/>
  <c r="G12" i="8"/>
  <c r="G13" i="8"/>
  <c r="G14" i="8"/>
  <c r="G15" i="8"/>
  <c r="G16" i="8"/>
  <c r="G18" i="8"/>
  <c r="G19" i="8"/>
  <c r="G20" i="8"/>
  <c r="G21" i="8"/>
  <c r="G23" i="8"/>
  <c r="G24" i="8"/>
  <c r="G25" i="8"/>
  <c r="G27" i="8"/>
  <c r="G28" i="8"/>
  <c r="G29" i="8"/>
  <c r="G30" i="8"/>
  <c r="G31" i="8"/>
  <c r="G9" i="8"/>
  <c r="C12" i="1"/>
  <c r="C13" i="1"/>
  <c r="C16" i="1"/>
  <c r="C15" i="1"/>
  <c r="C17" i="1"/>
  <c r="C10" i="1"/>
  <c r="C11" i="1"/>
  <c r="G30" i="7" l="1"/>
  <c r="D24" i="9" s="1"/>
  <c r="E24" i="9" s="1"/>
  <c r="G6" i="7"/>
  <c r="G40" i="6"/>
  <c r="D23" i="9" s="1"/>
  <c r="E23" i="9" s="1"/>
  <c r="G6" i="6"/>
  <c r="G6" i="8"/>
  <c r="G33" i="8"/>
  <c r="D25" i="9" s="1"/>
  <c r="G6" i="4"/>
  <c r="G38" i="4"/>
  <c r="D21" i="9" s="1"/>
  <c r="E21" i="9" s="1"/>
  <c r="G6" i="5"/>
  <c r="G43" i="5"/>
  <c r="D22" i="9" s="1"/>
  <c r="E22" i="9" s="1"/>
  <c r="G6" i="3"/>
  <c r="G40" i="3"/>
  <c r="D20" i="9" s="1"/>
  <c r="G47" i="2"/>
  <c r="G6" i="2"/>
  <c r="D9" i="9" s="1"/>
  <c r="G42" i="6" l="1"/>
  <c r="D10" i="9"/>
  <c r="D12" i="9" s="1"/>
  <c r="G35" i="8"/>
  <c r="E20" i="9"/>
  <c r="G32" i="7"/>
  <c r="G40" i="4"/>
  <c r="G42" i="3"/>
  <c r="G45" i="5"/>
  <c r="E25" i="9" l="1"/>
  <c r="G9" i="9"/>
  <c r="G8" i="9"/>
  <c r="G7" i="9"/>
  <c r="G12" i="9"/>
</calcChain>
</file>

<file path=xl/sharedStrings.xml><?xml version="1.0" encoding="utf-8"?>
<sst xmlns="http://schemas.openxmlformats.org/spreadsheetml/2006/main" count="554" uniqueCount="285">
  <si>
    <t>Budget Planner</t>
  </si>
  <si>
    <t>The first step to taking control of your money is creating your own personal budget plan.</t>
  </si>
  <si>
    <t>Our easy-to-use Budget planner will help you get started - and it only takes a few minutes.</t>
  </si>
  <si>
    <t xml:space="preserve">Use the Budget Planner online </t>
  </si>
  <si>
    <t>Day</t>
  </si>
  <si>
    <t>2 weeks</t>
  </si>
  <si>
    <t>Week</t>
  </si>
  <si>
    <t>4 weeks</t>
  </si>
  <si>
    <t>6 months</t>
  </si>
  <si>
    <t xml:space="preserve">4 weeks </t>
  </si>
  <si>
    <t>Month</t>
  </si>
  <si>
    <t>Quarter</t>
  </si>
  <si>
    <t>Year</t>
  </si>
  <si>
    <t>INCOME</t>
  </si>
  <si>
    <t>Your income amounts to</t>
  </si>
  <si>
    <t>FREQUENCY</t>
  </si>
  <si>
    <t>MONTHLY TOTAL</t>
  </si>
  <si>
    <t>PAY</t>
  </si>
  <si>
    <t>Pay (after tax)</t>
  </si>
  <si>
    <t>Income from self-employment</t>
  </si>
  <si>
    <t>Statutory Sick Pay</t>
  </si>
  <si>
    <t>BENEFITS &amp; TAX CREDITS</t>
  </si>
  <si>
    <t>Jobseeker's Allowance</t>
  </si>
  <si>
    <t>Income Support</t>
  </si>
  <si>
    <t>Working Tax Credit</t>
  </si>
  <si>
    <t>Child Tax Credit</t>
  </si>
  <si>
    <t>Child Benefit</t>
  </si>
  <si>
    <t>Universal Credit</t>
  </si>
  <si>
    <t>Attendance Allowance</t>
  </si>
  <si>
    <t>Carer's Allowance</t>
  </si>
  <si>
    <t>Housing Benefit</t>
  </si>
  <si>
    <t>PENSION</t>
  </si>
  <si>
    <t>State Pension</t>
  </si>
  <si>
    <t>Pension Credit</t>
  </si>
  <si>
    <t>OTHER INCOME</t>
  </si>
  <si>
    <t>Income from savings &amp; investments</t>
  </si>
  <si>
    <t>Child maintenance</t>
  </si>
  <si>
    <t>Student loans &amp; grants</t>
  </si>
  <si>
    <t>Other financial support</t>
  </si>
  <si>
    <t>Gifts from family &amp; friends</t>
  </si>
  <si>
    <t>YOUR ADDITIONAL ITEMS</t>
  </si>
  <si>
    <t>Income total</t>
  </si>
  <si>
    <t>HOUSEHOLD BILLS</t>
  </si>
  <si>
    <t>Your household bills amount to</t>
  </si>
  <si>
    <t>EXPENSE</t>
  </si>
  <si>
    <t>FREQUECY</t>
  </si>
  <si>
    <t>MORTGAGE &amp; RENT</t>
  </si>
  <si>
    <t>Mortgage payment</t>
  </si>
  <si>
    <t>Rent</t>
  </si>
  <si>
    <t>Mortgage endowment</t>
  </si>
  <si>
    <t>Mortgage life insurance</t>
  </si>
  <si>
    <t>OTHER PROPERTY CHARGES</t>
  </si>
  <si>
    <t>Ground rent</t>
  </si>
  <si>
    <t>Service charge</t>
  </si>
  <si>
    <t>HOME INSURANCE</t>
  </si>
  <si>
    <t>Buildings insurance</t>
  </si>
  <si>
    <t>Contents insurance</t>
  </si>
  <si>
    <t>UTILITIES</t>
  </si>
  <si>
    <t>Council Tax or Rates</t>
  </si>
  <si>
    <t>Gas</t>
  </si>
  <si>
    <t>Electricity</t>
  </si>
  <si>
    <t>Other household fuel</t>
  </si>
  <si>
    <t>Water</t>
  </si>
  <si>
    <t>TV licence</t>
  </si>
  <si>
    <t>Home maintenance</t>
  </si>
  <si>
    <t>Garden maintenance</t>
  </si>
  <si>
    <t>Appliance rental</t>
  </si>
  <si>
    <t>Boiler cover</t>
  </si>
  <si>
    <t>Household bills total</t>
  </si>
  <si>
    <t>All expenses</t>
  </si>
  <si>
    <t>LIVING COSTS</t>
  </si>
  <si>
    <t>Your living costs amount to</t>
  </si>
  <si>
    <t>FOOD &amp; DRINK</t>
  </si>
  <si>
    <t>Grocery shopping</t>
  </si>
  <si>
    <t>Takeaways</t>
  </si>
  <si>
    <t>Alcohol at home</t>
  </si>
  <si>
    <t>WORK</t>
  </si>
  <si>
    <t>Lunches &amp; snacks</t>
  </si>
  <si>
    <t>Union/professional fees</t>
  </si>
  <si>
    <t>CLOTHES &amp; SHOES</t>
  </si>
  <si>
    <t>School uniform</t>
  </si>
  <si>
    <t>Shoes</t>
  </si>
  <si>
    <t>Work clothes</t>
  </si>
  <si>
    <t>Laundry and dry cleaning</t>
  </si>
  <si>
    <t>HEALTH &amp; BEAUTY</t>
  </si>
  <si>
    <t>Hairdressing</t>
  </si>
  <si>
    <t>Beauty treatments</t>
  </si>
  <si>
    <t>Toiletries</t>
  </si>
  <si>
    <t>Eye care</t>
  </si>
  <si>
    <t>Dental care</t>
  </si>
  <si>
    <t>Prescriptions &amp; medicines</t>
  </si>
  <si>
    <t>Living costs total</t>
  </si>
  <si>
    <t>Your insurance, loans and banking costs amount to</t>
  </si>
  <si>
    <t>INSURANCE</t>
  </si>
  <si>
    <t>Life insurance</t>
  </si>
  <si>
    <t>Income protection insurance</t>
  </si>
  <si>
    <t>Critical illness insurance</t>
  </si>
  <si>
    <t>Health insurance</t>
  </si>
  <si>
    <t>Dental insurance</t>
  </si>
  <si>
    <t>BANKING</t>
  </si>
  <si>
    <t>Bank account fees</t>
  </si>
  <si>
    <t>Penalties</t>
  </si>
  <si>
    <t>LOANS &amp; CREDIT</t>
  </si>
  <si>
    <t>Loan repayments</t>
  </si>
  <si>
    <t>Student loan repayments</t>
  </si>
  <si>
    <t>Credit card repayments</t>
  </si>
  <si>
    <t>SAVINGS &amp; INVESTMENTS</t>
  </si>
  <si>
    <t>Regular saving</t>
  </si>
  <si>
    <t>Lump sum saving</t>
  </si>
  <si>
    <t>Payments into ISAs</t>
  </si>
  <si>
    <t>Buying shares &amp; other investments</t>
  </si>
  <si>
    <t>Private pension contributions</t>
  </si>
  <si>
    <t>FUTURE PLANS</t>
  </si>
  <si>
    <t>Long term care plan</t>
  </si>
  <si>
    <t>Funeral plan</t>
  </si>
  <si>
    <t>FINANCIAL &amp; LEGAL ADVICE</t>
  </si>
  <si>
    <t>Financial &amp; legal advice</t>
  </si>
  <si>
    <t>FAMILY &amp; FRIENDS</t>
  </si>
  <si>
    <t>Your family and friends expenses amount to</t>
  </si>
  <si>
    <t>CHILDREN</t>
  </si>
  <si>
    <t>Childcare</t>
  </si>
  <si>
    <t>Nappies and baby items</t>
  </si>
  <si>
    <t>Activities &amp; clubs</t>
  </si>
  <si>
    <t>Toys &amp; treats</t>
  </si>
  <si>
    <t>Pocket money</t>
  </si>
  <si>
    <t>Babysitting</t>
  </si>
  <si>
    <t>Maintenance or child support</t>
  </si>
  <si>
    <t>SCHOOL</t>
  </si>
  <si>
    <t>School fees</t>
  </si>
  <si>
    <t>School trips</t>
  </si>
  <si>
    <t>School dinners</t>
  </si>
  <si>
    <t>After-school clubs</t>
  </si>
  <si>
    <t>SUPPORT FOR SCHOOL CHILDREN</t>
  </si>
  <si>
    <t>Support for student children</t>
  </si>
  <si>
    <t>SUPPORT FOR OTHER RELATIVES</t>
  </si>
  <si>
    <t>Support for other relatives</t>
  </si>
  <si>
    <t>PETS</t>
  </si>
  <si>
    <t>Food</t>
  </si>
  <si>
    <t>Vet bills</t>
  </si>
  <si>
    <t>Pet insurance</t>
  </si>
  <si>
    <t>DONATIONS &amp; SPONSORSHIPS</t>
  </si>
  <si>
    <t>Donations &amp; sponsorships</t>
  </si>
  <si>
    <t>LOANS REPAYMENT TO FAMILY/FRIEND</t>
  </si>
  <si>
    <t>Loan repayment to family/friend</t>
  </si>
  <si>
    <t>Family and friends total</t>
  </si>
  <si>
    <t>TRAVEL</t>
  </si>
  <si>
    <t>Your travel amounts to</t>
  </si>
  <si>
    <t>CAR COSTS</t>
  </si>
  <si>
    <t>Petrol/diesel</t>
  </si>
  <si>
    <t>Car insurance</t>
  </si>
  <si>
    <t>Breakdown cover</t>
  </si>
  <si>
    <t>Car tax</t>
  </si>
  <si>
    <t>Car finance or loan repayment</t>
  </si>
  <si>
    <t>Loan insurance</t>
  </si>
  <si>
    <t>MOT</t>
  </si>
  <si>
    <t>Maintenance &amp; repairs</t>
  </si>
  <si>
    <t>Parking &amp; tolls</t>
  </si>
  <si>
    <t>PUBLIC TRANSPORT</t>
  </si>
  <si>
    <t>Bus, tube &amp; tram fares</t>
  </si>
  <si>
    <t>Trains</t>
  </si>
  <si>
    <t>Taxis</t>
  </si>
  <si>
    <t>Air travel</t>
  </si>
  <si>
    <t>Travel total</t>
  </si>
  <si>
    <t>LEISURE</t>
  </si>
  <si>
    <t>Your leisure costs amount to</t>
  </si>
  <si>
    <t>ENTERTAINMENT</t>
  </si>
  <si>
    <t>Days out</t>
  </si>
  <si>
    <t>Hobbies</t>
  </si>
  <si>
    <t>ONE-OFFS</t>
  </si>
  <si>
    <t>Birthdays</t>
  </si>
  <si>
    <t>Christmas</t>
  </si>
  <si>
    <t>Weddings</t>
  </si>
  <si>
    <t>HOLIDAYS</t>
  </si>
  <si>
    <t>Holidays</t>
  </si>
  <si>
    <t>Travel insurance</t>
  </si>
  <si>
    <t>Spending money</t>
  </si>
  <si>
    <t>Leisure total</t>
  </si>
  <si>
    <t>RESULTS</t>
  </si>
  <si>
    <t>Your budget</t>
  </si>
  <si>
    <t>Show totals per month</t>
  </si>
  <si>
    <t>Total income</t>
  </si>
  <si>
    <t>Total spending</t>
  </si>
  <si>
    <t>You have a balance of</t>
  </si>
  <si>
    <t>Spending breakdown</t>
  </si>
  <si>
    <t>Totals per month</t>
  </si>
  <si>
    <t>% of all expenses</t>
  </si>
  <si>
    <t>Next steps</t>
  </si>
  <si>
    <t>Household bills</t>
  </si>
  <si>
    <t>Living costs</t>
  </si>
  <si>
    <t>Family &amp; friends</t>
  </si>
  <si>
    <t>Travel</t>
  </si>
  <si>
    <t>Leisure</t>
  </si>
  <si>
    <t>Positive</t>
  </si>
  <si>
    <t>Good news - your budget is in credit!</t>
  </si>
  <si>
    <t>In other words, you're more than covering your spending with the money you have coming in.</t>
  </si>
  <si>
    <t>So if you're sure you've filled in all your figures correctly and you've been honest about your spending then you're in a good position.</t>
  </si>
  <si>
    <t>There are still things you could do. Go to your next steps to find out how to clear any loans or other borrowing you have, or start saving for the future.</t>
  </si>
  <si>
    <t>Negative</t>
  </si>
  <si>
    <t>Oh dear - you're spending more than you have coming in!</t>
  </si>
  <si>
    <t>It's really important that you get your budget back on track.</t>
  </si>
  <si>
    <t>Otherwise you'll find yourself using up your savings (if you have any), or worse, getting into debt just to maintain your spending each month.</t>
  </si>
  <si>
    <t>Go to your next steps to find out where you might be able to cut costs and how to check you're getting all the help you're entitled to.</t>
  </si>
  <si>
    <t>Balance</t>
  </si>
  <si>
    <t>Good news - your budget balances!</t>
  </si>
  <si>
    <t>In other words, your income covers your spending.</t>
  </si>
  <si>
    <t>So if you're sure you've filled in all your figures correctly and you've been honest about your spending then this is a good start.</t>
  </si>
  <si>
    <t>There are still things you should do to protect yourself. Go to your next steps to find out where you might be able to cut costs and perhaps build up a savings cushion. Otherwise an unexpected bill – like a burst pipe or a car breakdown – could tip you into a situation where you're spending more than you earn.</t>
  </si>
  <si>
    <t>POSITIVE</t>
  </si>
  <si>
    <t>Title</t>
  </si>
  <si>
    <t>Message</t>
  </si>
  <si>
    <t>Link1</t>
  </si>
  <si>
    <t>Link2</t>
  </si>
  <si>
    <t>NEUTRAL</t>
  </si>
  <si>
    <t>NEGATIVE</t>
  </si>
  <si>
    <t>Employment and Support Allowance (ESA) or Incapacity Benefit</t>
  </si>
  <si>
    <t>Personal Independence Payment, Disability Living Allowance or Adult Disability Payment</t>
  </si>
  <si>
    <t>Workplace pension - Defined benefit</t>
  </si>
  <si>
    <t>Self-invested personal pension</t>
  </si>
  <si>
    <t>Annuity income</t>
  </si>
  <si>
    <t>Income drawdown</t>
  </si>
  <si>
    <t>Other</t>
  </si>
  <si>
    <t>Takeaway coffees</t>
  </si>
  <si>
    <t>FINANCE &amp; INSURANCE</t>
  </si>
  <si>
    <t>Finance &amp; insurance</t>
  </si>
  <si>
    <t>Overdraft charges &amp; interest</t>
  </si>
  <si>
    <t>Car hire purchase payments</t>
  </si>
  <si>
    <t>Buy now, pay later</t>
  </si>
  <si>
    <t>Other credit repayments</t>
  </si>
  <si>
    <t>Finance &amp; insurance total</t>
  </si>
  <si>
    <t>Statutory Maternity Pay or Statutory Adoption Pay</t>
  </si>
  <si>
    <t>Rent or board</t>
  </si>
  <si>
    <t>Home phone and broadband</t>
  </si>
  <si>
    <t>Mobile phone</t>
  </si>
  <si>
    <t>Cable or satellite TV</t>
  </si>
  <si>
    <t>Smoking and vaping</t>
  </si>
  <si>
    <t>Clothes</t>
  </si>
  <si>
    <t>Children's clothes</t>
  </si>
  <si>
    <t>Cinema, festival &amp; theatre</t>
  </si>
  <si>
    <t>TV, music, media and gaming subscriptions</t>
  </si>
  <si>
    <t>Eating out &amp; drinking</t>
  </si>
  <si>
    <t>Health &amp; fitness</t>
  </si>
  <si>
    <t>Lottery &amp; online gambling</t>
  </si>
  <si>
    <t>Books, games and films</t>
  </si>
  <si>
    <t>Other celebrations</t>
  </si>
  <si>
    <t>https://www.moneyhelper.org.uk/en/savings/types-of-savings/emergency-savings-how-much-is-enough</t>
  </si>
  <si>
    <t>Save money on your household bills</t>
  </si>
  <si>
    <t>Like energy, water, Council Tax, phone and broadband bills. Find easy ways to cut costs – you could save £100s each year.</t>
  </si>
  <si>
    <t>How to save money on household bills</t>
  </si>
  <si>
    <t>https://www.moneyhelper.org.uk/en/everyday-money/budgeting/how-to-save-money-on-household-bills</t>
  </si>
  <si>
    <t>Build your emergency savings buffer</t>
  </si>
  <si>
    <t xml:space="preserve">If you have some money left over in your budget, it’s a good idea to save it for a rainy day. Find out how to build up an emergency fund. </t>
  </si>
  <si>
    <t>Emergency savings – how much is enough?</t>
  </si>
  <si>
    <t>Make the most of your savings</t>
  </si>
  <si>
    <t>Learn how to find the best savings accounts and compare the top rates.</t>
  </si>
  <si>
    <t>How to find the best savings account</t>
  </si>
  <si>
    <t>https://www.moneyhelper.org.uk/en/savings/how-to-save/cash-savings-at-a-glance</t>
  </si>
  <si>
    <t>Review your pension savings</t>
  </si>
  <si>
    <t xml:space="preserve">Find out how to grow your pension pot. You’ll learn about tax relief, how contributions work, and how much pension you’ll need to retire comfortably. </t>
  </si>
  <si>
    <t>Why save into a pension?</t>
  </si>
  <si>
    <t>https://www.moneyhelper.org.uk/en/pensions-and-retirement/pensions-basics/why-save-into-a-pension</t>
  </si>
  <si>
    <t>Making the most of your pensions</t>
  </si>
  <si>
    <t>https://www.moneyhelper.org.uk/en/pensions-and-retirement/building-your-retirement-pot/making-the-most-of-your-pensions</t>
  </si>
  <si>
    <t>Take control of your spending</t>
  </si>
  <si>
    <t>Our beginner's guide to managing your money is a great place to start – see how much you could save.</t>
  </si>
  <si>
    <t>Managing your money</t>
  </si>
  <si>
    <t>https://www.moneyhelper.org.uk/en/everyday-money/budgeting/beginners-guide-to-managing-your-money</t>
  </si>
  <si>
    <t xml:space="preserve">Like energy, water, Council Tax, phone and broadband bills. Find easy ways to cut costs – you could save £100s each year. </t>
  </si>
  <si>
    <t xml:space="preserve">How to save money on household bills </t>
  </si>
  <si>
    <t>If you have some money left over in your budget, it’s a good idea to save it for a rainy day. Find out how to build up an emergency fund.</t>
  </si>
  <si>
    <t xml:space="preserve">Learn how to find the best savings accounts and compare the top rates. </t>
  </si>
  <si>
    <t xml:space="preserve">Save money on your household bills </t>
  </si>
  <si>
    <t>Maximise your income</t>
  </si>
  <si>
    <t>Learn how to cut costs and find extra help that’s available in our guide.</t>
  </si>
  <si>
    <t>Living on a squeezed income</t>
  </si>
  <si>
    <t>https://www.moneyhelper.org.uk/en/money-troubles/cost-of-living/squeezed-income</t>
  </si>
  <si>
    <t>Talk to your creditor</t>
  </si>
  <si>
    <t xml:space="preserve">If you think you can’t afford to pay a bill, always contact the company to ask for help before missing a payment. They can then put a plan in place to help you. </t>
  </si>
  <si>
    <t>Talking to your creditor</t>
  </si>
  <si>
    <t>https://www.moneyhelper.org.uk/en/money-troubles/cost-of-living/talking-to-your-creditor</t>
  </si>
  <si>
    <t>Prioritise repaying your debts</t>
  </si>
  <si>
    <t>If you have debts, find out what to do if you’re automatically enrolled in your employer’s workplace.</t>
  </si>
  <si>
    <t>How pension auto-enrolment works</t>
  </si>
  <si>
    <t>https://www.moneyhelper.org.uk/en/pensions-and-retirement/pensions-basics/automatic-enrolment-an-introduction</t>
  </si>
  <si>
    <t>Query</t>
  </si>
  <si>
    <t>?utm_source=bp-spreadsheet&amp;utm_medium=spreadsheet&amp;utm_campaign=bp-spreadsheet-longform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</si>
</sst>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_-\£* #,##0.00_-;&quot;-£&quot;* #,##0.00_-;_-\£* \-??_-;_-@_-"/>
  </numFmts>
  <fonts count="44" x14ac:knownFonts="1">
    <font>
      <sz val="11"/>
      <color indexed="8"/>
      <name val="Calibri"/>
      <family val="2"/>
    </font>
    <font>
      <b/>
      <sz val="36"/>
      <color indexed="17"/>
      <name val="Calibri"/>
      <family val="2"/>
    </font>
    <font>
      <b/>
      <sz val="36"/>
      <color indexed="39"/>
      <name val="Calibri"/>
      <family val="2"/>
    </font>
    <font>
      <sz val="20"/>
      <color indexed="18"/>
      <name val="Calibri"/>
      <family val="2"/>
    </font>
    <font>
      <sz val="20"/>
      <color indexed="63"/>
      <name val="Helvetica Neue"/>
      <family val="2"/>
    </font>
    <font>
      <sz val="18"/>
      <color indexed="8"/>
      <name val="Calibri"/>
      <family val="2"/>
    </font>
    <font>
      <u/>
      <sz val="18"/>
      <color indexed="39"/>
      <name val="Calibri"/>
      <family val="2"/>
    </font>
    <font>
      <u/>
      <sz val="11"/>
      <color indexed="39"/>
      <name val="Calibri"/>
      <family val="2"/>
    </font>
    <font>
      <u/>
      <sz val="11"/>
      <color indexed="25"/>
      <name val="Calibri"/>
      <family val="2"/>
    </font>
    <font>
      <b/>
      <sz val="28"/>
      <color indexed="39"/>
      <name val="Calibri"/>
      <family val="2"/>
    </font>
    <font>
      <u/>
      <sz val="11"/>
      <color indexed="17"/>
      <name val="Calibri"/>
      <family val="2"/>
    </font>
    <font>
      <b/>
      <sz val="18"/>
      <color indexed="17"/>
      <name val="Calibri"/>
      <family val="2"/>
    </font>
    <font>
      <sz val="18"/>
      <color indexed="17"/>
      <name val="Calibri"/>
      <family val="2"/>
    </font>
    <font>
      <sz val="11"/>
      <color indexed="39"/>
      <name val="Calibri"/>
      <family val="2"/>
    </font>
    <font>
      <b/>
      <sz val="14"/>
      <color indexed="39"/>
      <name val="Calibri"/>
      <family val="2"/>
    </font>
    <font>
      <b/>
      <sz val="18"/>
      <color indexed="39"/>
      <name val="Calibri"/>
      <family val="2"/>
    </font>
    <font>
      <b/>
      <sz val="18"/>
      <color indexed="8"/>
      <name val="Calibri"/>
      <family val="2"/>
    </font>
    <font>
      <sz val="16"/>
      <color indexed="8"/>
      <name val="Calibri"/>
      <family val="2"/>
    </font>
    <font>
      <sz val="16"/>
      <color indexed="9"/>
      <name val="Calibri"/>
      <family val="2"/>
    </font>
    <font>
      <b/>
      <sz val="14"/>
      <color indexed="8"/>
      <name val="Calibri"/>
      <family val="2"/>
    </font>
    <font>
      <sz val="14"/>
      <color indexed="8"/>
      <name val="Calibri"/>
      <family val="2"/>
    </font>
    <font>
      <b/>
      <sz val="18"/>
      <color indexed="21"/>
      <name val="Calibri"/>
      <family val="2"/>
    </font>
    <font>
      <sz val="14"/>
      <color indexed="25"/>
      <name val="Calibri"/>
      <family val="2"/>
    </font>
    <font>
      <sz val="18"/>
      <color indexed="39"/>
      <name val="Calibri"/>
      <family val="2"/>
    </font>
    <font>
      <sz val="11"/>
      <color indexed="17"/>
      <name val="Calibri"/>
      <family val="2"/>
    </font>
    <font>
      <b/>
      <sz val="24"/>
      <color indexed="17"/>
      <name val="Calibri"/>
      <family val="2"/>
    </font>
    <font>
      <b/>
      <sz val="14"/>
      <color indexed="17"/>
      <name val="Calibri"/>
      <family val="2"/>
    </font>
    <font>
      <sz val="14"/>
      <color indexed="17"/>
      <name val="Calibri"/>
      <family val="2"/>
    </font>
    <font>
      <b/>
      <sz val="18"/>
      <name val="Calibri"/>
      <family val="2"/>
    </font>
    <font>
      <b/>
      <sz val="10"/>
      <name val="Calibri"/>
      <family val="2"/>
    </font>
    <font>
      <b/>
      <sz val="22"/>
      <color indexed="10"/>
      <name val="Calibri"/>
      <family val="2"/>
    </font>
    <font>
      <sz val="14"/>
      <name val="Calibri"/>
      <family val="2"/>
    </font>
    <font>
      <sz val="18"/>
      <name val="Calibri"/>
      <family val="2"/>
    </font>
    <font>
      <b/>
      <sz val="14"/>
      <color indexed="25"/>
      <name val="Calibri"/>
      <family val="2"/>
    </font>
    <font>
      <b/>
      <sz val="14"/>
      <color indexed="12"/>
      <name val="Calibri"/>
      <family val="2"/>
    </font>
    <font>
      <b/>
      <sz val="18"/>
      <color indexed="10"/>
      <name val="Calibri"/>
      <family val="2"/>
    </font>
    <font>
      <sz val="18"/>
      <color indexed="10"/>
      <name val="Calibri"/>
      <family val="2"/>
    </font>
    <font>
      <sz val="14"/>
      <color indexed="8"/>
      <name val="Helvetica Neue"/>
      <family val="2"/>
    </font>
    <font>
      <b/>
      <sz val="11"/>
      <color indexed="8"/>
      <name val="Calibri"/>
      <family val="2"/>
    </font>
    <font>
      <b/>
      <sz val="14"/>
      <color indexed="63"/>
      <name val="Arial"/>
      <family val="2"/>
    </font>
    <font>
      <sz val="14"/>
      <color indexed="63"/>
      <name val="Arial"/>
      <family val="2"/>
    </font>
    <font>
      <u/>
      <sz val="14"/>
      <color indexed="39"/>
      <name val="Calibri"/>
      <family val="2"/>
    </font>
    <font>
      <u/>
      <sz val="11"/>
      <color rgb="FFA44675"/>
      <name val="Calibri"/>
      <family val="2"/>
    </font>
    <font>
      <sz val="14"/>
      <color rgb="FFA44675"/>
      <name val="Calibri"/>
      <family val="2"/>
    </font>
  </fonts>
  <fills count="4">
    <fill>
      <patternFill patternType="none"/>
    </fill>
    <fill>
      <patternFill patternType="gray125"/>
    </fill>
    <fill>
      <patternFill patternType="solid">
        <fgColor indexed="9"/>
        <bgColor indexed="26"/>
      </patternFill>
    </fill>
    <fill>
      <patternFill patternType="solid">
        <fgColor indexed="39"/>
        <bgColor indexed="12"/>
      </patternFill>
    </fill>
  </fills>
  <borders count="11">
    <border>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8"/>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10">
    <xf numFmtId="0" fontId="0" fillId="0" borderId="0" xfId="0"/>
    <xf numFmtId="0" fontId="0" fillId="2" borderId="0" xfId="0" applyFill="1"/>
    <xf numFmtId="0" fontId="1" fillId="2" borderId="0" xfId="0" applyFont="1" applyFill="1"/>
    <xf numFmtId="0" fontId="4" fillId="2" borderId="0" xfId="0" applyFont="1" applyFill="1" applyAlignment="1">
      <alignment vertical="center" wrapText="1"/>
    </xf>
    <xf numFmtId="0" fontId="5" fillId="2" borderId="0" xfId="0" applyFont="1" applyFill="1"/>
    <xf numFmtId="164" fontId="0" fillId="2" borderId="0" xfId="0" applyNumberFormat="1" applyFill="1"/>
    <xf numFmtId="0" fontId="0" fillId="0" borderId="0" xfId="0" applyAlignment="1">
      <alignment wrapText="1"/>
    </xf>
    <xf numFmtId="165" fontId="0" fillId="0" borderId="0" xfId="0" applyNumberFormat="1"/>
    <xf numFmtId="0" fontId="9"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right"/>
    </xf>
    <xf numFmtId="165" fontId="15" fillId="0" borderId="0" xfId="0" applyNumberFormat="1" applyFont="1"/>
    <xf numFmtId="0" fontId="16" fillId="0" borderId="0" xfId="0" applyFont="1"/>
    <xf numFmtId="0" fontId="5" fillId="0" borderId="0" xfId="0" applyFont="1" applyAlignment="1">
      <alignment wrapText="1"/>
    </xf>
    <xf numFmtId="0" fontId="17" fillId="2" borderId="1" xfId="0" applyFont="1" applyFill="1" applyBorder="1" applyAlignment="1">
      <alignment horizontal="center" vertical="center"/>
    </xf>
    <xf numFmtId="165" fontId="18" fillId="3" borderId="0" xfId="0" applyNumberFormat="1" applyFont="1" applyFill="1" applyAlignment="1">
      <alignment horizontal="center" vertical="center"/>
    </xf>
    <xf numFmtId="0" fontId="19" fillId="0" borderId="0" xfId="0" applyFont="1"/>
    <xf numFmtId="0" fontId="20" fillId="0" borderId="0" xfId="0" applyFont="1" applyAlignment="1">
      <alignment wrapText="1"/>
    </xf>
    <xf numFmtId="0" fontId="20" fillId="0" borderId="0" xfId="0" applyFont="1"/>
    <xf numFmtId="165" fontId="20" fillId="2" borderId="2" xfId="0" applyNumberFormat="1" applyFont="1" applyFill="1" applyBorder="1" applyAlignment="1">
      <alignment horizontal="center"/>
    </xf>
    <xf numFmtId="165" fontId="20" fillId="2" borderId="3" xfId="0" applyNumberFormat="1" applyFont="1" applyFill="1" applyBorder="1" applyAlignment="1">
      <alignment horizontal="center"/>
    </xf>
    <xf numFmtId="165" fontId="20" fillId="2" borderId="0" xfId="0" applyNumberFormat="1" applyFont="1" applyFill="1" applyAlignment="1">
      <alignment horizontal="center"/>
    </xf>
    <xf numFmtId="165" fontId="20" fillId="2" borderId="3" xfId="0" applyNumberFormat="1" applyFont="1" applyFill="1" applyBorder="1"/>
    <xf numFmtId="0" fontId="19" fillId="0" borderId="0" xfId="0" applyFont="1" applyAlignment="1">
      <alignment wrapText="1"/>
    </xf>
    <xf numFmtId="165" fontId="21" fillId="0" borderId="0" xfId="0" applyNumberFormat="1" applyFont="1"/>
    <xf numFmtId="0" fontId="5" fillId="0" borderId="0" xfId="0" applyFont="1"/>
    <xf numFmtId="165" fontId="15" fillId="0" borderId="0" xfId="0" applyNumberFormat="1" applyFont="1" applyAlignment="1">
      <alignment horizontal="right" vertical="center"/>
    </xf>
    <xf numFmtId="165" fontId="0" fillId="0" borderId="0" xfId="0" applyNumberFormat="1" applyAlignment="1">
      <alignment horizontal="center"/>
    </xf>
    <xf numFmtId="165" fontId="16" fillId="0" borderId="0" xfId="1" applyNumberFormat="1" applyFont="1" applyFill="1" applyBorder="1" applyAlignment="1" applyProtection="1">
      <alignment vertical="center"/>
    </xf>
    <xf numFmtId="165" fontId="22" fillId="0" borderId="0" xfId="1" applyNumberFormat="1" applyFont="1" applyFill="1" applyBorder="1" applyAlignment="1" applyProtection="1">
      <alignment horizontal="right" vertical="center"/>
    </xf>
    <xf numFmtId="165" fontId="20" fillId="0" borderId="4" xfId="0" applyNumberFormat="1" applyFont="1" applyBorder="1" applyAlignment="1">
      <alignment horizontal="center"/>
    </xf>
    <xf numFmtId="0" fontId="23" fillId="0" borderId="0" xfId="0" applyFont="1"/>
    <xf numFmtId="0" fontId="15" fillId="0" borderId="0" xfId="0" applyFont="1" applyAlignment="1">
      <alignment horizontal="right" vertical="center"/>
    </xf>
    <xf numFmtId="165" fontId="22" fillId="0" borderId="0" xfId="1" applyNumberFormat="1" applyFont="1" applyFill="1" applyBorder="1" applyAlignment="1" applyProtection="1">
      <alignment horizontal="right"/>
    </xf>
    <xf numFmtId="0" fontId="15" fillId="0" borderId="0" xfId="0" applyFont="1"/>
    <xf numFmtId="165" fontId="20" fillId="2" borderId="4" xfId="0" applyNumberFormat="1" applyFont="1" applyFill="1" applyBorder="1" applyAlignment="1">
      <alignment horizontal="center"/>
    </xf>
    <xf numFmtId="0" fontId="20" fillId="0" borderId="4" xfId="0" applyFont="1" applyBorder="1"/>
    <xf numFmtId="0" fontId="12" fillId="0" borderId="0" xfId="0" applyFont="1" applyAlignment="1">
      <alignment wrapText="1"/>
    </xf>
    <xf numFmtId="0" fontId="0" fillId="0" borderId="0" xfId="0" applyAlignment="1">
      <alignment horizontal="left" vertical="center"/>
    </xf>
    <xf numFmtId="0" fontId="20" fillId="0" borderId="0" xfId="0" applyFont="1" applyAlignment="1">
      <alignment horizontal="left" vertical="center"/>
    </xf>
    <xf numFmtId="0" fontId="8" fillId="0" borderId="0" xfId="0" applyFont="1"/>
    <xf numFmtId="0" fontId="24" fillId="0" borderId="0" xfId="0" applyFont="1"/>
    <xf numFmtId="0" fontId="25" fillId="0" borderId="0" xfId="0" applyFont="1"/>
    <xf numFmtId="0" fontId="26" fillId="0" borderId="0" xfId="0" applyFont="1"/>
    <xf numFmtId="0" fontId="27" fillId="0" borderId="0" xfId="0" applyFont="1" applyAlignment="1">
      <alignment horizontal="left" vertical="center"/>
    </xf>
    <xf numFmtId="0" fontId="28" fillId="0" borderId="0" xfId="0" applyFont="1" applyAlignment="1">
      <alignment vertical="center" wrapText="1"/>
    </xf>
    <xf numFmtId="0" fontId="15" fillId="0" borderId="5" xfId="0" applyFont="1" applyBorder="1" applyAlignment="1">
      <alignment horizontal="left" vertical="center"/>
    </xf>
    <xf numFmtId="0" fontId="11" fillId="0" borderId="5" xfId="0" applyFont="1" applyBorder="1" applyAlignment="1">
      <alignment horizontal="left" vertical="center"/>
    </xf>
    <xf numFmtId="0" fontId="29" fillId="0" borderId="5" xfId="0" applyFont="1" applyBorder="1" applyAlignment="1">
      <alignment horizontal="right" vertical="center"/>
    </xf>
    <xf numFmtId="0" fontId="0" fillId="0" borderId="0" xfId="0" applyAlignment="1">
      <alignment vertical="top" wrapText="1"/>
    </xf>
    <xf numFmtId="0" fontId="11" fillId="0" borderId="0" xfId="0" applyFont="1" applyAlignment="1">
      <alignment horizontal="left" vertical="center"/>
    </xf>
    <xf numFmtId="0" fontId="31" fillId="0" borderId="0" xfId="0" applyFont="1" applyAlignment="1">
      <alignment horizontal="right" vertical="center"/>
    </xf>
    <xf numFmtId="0" fontId="19" fillId="0" borderId="0" xfId="0" applyFont="1" applyAlignment="1">
      <alignment horizontal="left" vertical="center"/>
    </xf>
    <xf numFmtId="165" fontId="16" fillId="0" borderId="0" xfId="0" applyNumberFormat="1" applyFont="1" applyAlignment="1">
      <alignment vertical="center"/>
    </xf>
    <xf numFmtId="165" fontId="16" fillId="0" borderId="0" xfId="0" applyNumberFormat="1" applyFont="1"/>
    <xf numFmtId="0" fontId="16" fillId="0" borderId="0" xfId="0" applyFont="1" applyAlignment="1">
      <alignment horizontal="left" vertical="center"/>
    </xf>
    <xf numFmtId="0" fontId="23" fillId="0" borderId="5" xfId="0" applyFont="1" applyBorder="1" applyAlignment="1">
      <alignment horizontal="left" vertical="center"/>
    </xf>
    <xf numFmtId="0" fontId="13" fillId="0" borderId="6" xfId="0" applyFont="1" applyBorder="1" applyAlignment="1">
      <alignment horizontal="left" vertical="center"/>
    </xf>
    <xf numFmtId="165" fontId="23" fillId="0" borderId="6" xfId="0" applyNumberFormat="1" applyFont="1" applyBorder="1" applyAlignment="1">
      <alignment vertical="center"/>
    </xf>
    <xf numFmtId="0" fontId="28" fillId="0" borderId="0" xfId="1" applyNumberFormat="1" applyFont="1" applyFill="1" applyBorder="1" applyAlignment="1" applyProtection="1">
      <alignment horizontal="left" vertical="center"/>
    </xf>
    <xf numFmtId="0" fontId="20" fillId="0" borderId="0" xfId="0" applyFont="1" applyAlignment="1">
      <alignment horizontal="left" vertical="center" wrapText="1"/>
    </xf>
    <xf numFmtId="0" fontId="29" fillId="0" borderId="0" xfId="0" applyFont="1" applyAlignment="1">
      <alignment horizontal="right" vertical="center"/>
    </xf>
    <xf numFmtId="0" fontId="29" fillId="0" borderId="0" xfId="0" applyFont="1" applyAlignment="1">
      <alignment horizontal="right" vertical="center" wrapText="1"/>
    </xf>
    <xf numFmtId="0" fontId="11" fillId="0" borderId="5" xfId="0" applyFont="1" applyBorder="1"/>
    <xf numFmtId="0" fontId="29" fillId="0" borderId="5" xfId="0" applyFont="1" applyBorder="1" applyAlignment="1">
      <alignment horizontal="right" vertical="center" wrapText="1"/>
    </xf>
    <xf numFmtId="0" fontId="7" fillId="0" borderId="0" xfId="1" applyNumberFormat="1" applyFill="1" applyBorder="1" applyAlignment="1" applyProtection="1">
      <alignment horizontal="left" vertical="center"/>
    </xf>
    <xf numFmtId="165" fontId="19" fillId="0" borderId="0" xfId="0" applyNumberFormat="1" applyFont="1"/>
    <xf numFmtId="0" fontId="22" fillId="0" borderId="0" xfId="1" applyNumberFormat="1" applyFont="1" applyFill="1" applyBorder="1" applyAlignment="1" applyProtection="1">
      <alignment horizontal="left" vertical="center"/>
    </xf>
    <xf numFmtId="0" fontId="8" fillId="0" borderId="0" xfId="1" applyNumberFormat="1" applyFont="1" applyFill="1" applyBorder="1" applyAlignment="1" applyProtection="1"/>
    <xf numFmtId="165" fontId="20" fillId="0" borderId="0" xfId="0" applyNumberFormat="1" applyFont="1"/>
    <xf numFmtId="9" fontId="19" fillId="0" borderId="0" xfId="0" applyNumberFormat="1" applyFont="1"/>
    <xf numFmtId="0" fontId="37" fillId="0" borderId="0" xfId="0" applyFont="1"/>
    <xf numFmtId="0" fontId="38" fillId="0" borderId="0" xfId="0" applyFont="1"/>
    <xf numFmtId="165" fontId="20" fillId="2" borderId="7" xfId="0" applyNumberFormat="1" applyFont="1" applyFill="1" applyBorder="1" applyAlignment="1">
      <alignment horizontal="center"/>
    </xf>
    <xf numFmtId="165" fontId="20" fillId="2" borderId="8" xfId="0" applyNumberFormat="1" applyFont="1" applyFill="1" applyBorder="1" applyAlignment="1">
      <alignment horizontal="center"/>
    </xf>
    <xf numFmtId="165" fontId="20" fillId="2" borderId="9" xfId="0" applyNumberFormat="1" applyFont="1" applyFill="1" applyBorder="1" applyAlignment="1">
      <alignment horizontal="center"/>
    </xf>
    <xf numFmtId="165" fontId="20" fillId="2" borderId="10" xfId="0" applyNumberFormat="1" applyFont="1" applyFill="1" applyBorder="1" applyAlignment="1">
      <alignment horizontal="center"/>
    </xf>
    <xf numFmtId="0" fontId="42" fillId="0" borderId="0" xfId="1" applyNumberFormat="1" applyFont="1" applyFill="1" applyBorder="1" applyAlignment="1" applyProtection="1"/>
    <xf numFmtId="0" fontId="43" fillId="0" borderId="0" xfId="1" applyNumberFormat="1" applyFont="1" applyFill="1" applyBorder="1" applyAlignment="1" applyProtection="1">
      <alignment horizontal="left" vertical="center"/>
    </xf>
    <xf numFmtId="0" fontId="7" fillId="0" borderId="0" xfId="1"/>
    <xf numFmtId="0" fontId="2" fillId="2" borderId="0" xfId="0" applyFont="1" applyFill="1"/>
    <xf numFmtId="0" fontId="3" fillId="2" borderId="0" xfId="0" applyFont="1" applyFill="1" applyAlignment="1">
      <alignment horizontal="left" vertical="center" wrapText="1"/>
    </xf>
    <xf numFmtId="0" fontId="6" fillId="2" borderId="0" xfId="1" applyNumberFormat="1" applyFont="1" applyFill="1" applyBorder="1" applyAlignment="1" applyProtection="1">
      <alignment horizontal="left" vertical="center" wrapText="1"/>
    </xf>
    <xf numFmtId="0" fontId="8" fillId="0" borderId="0" xfId="1" applyNumberFormat="1" applyFont="1" applyFill="1" applyBorder="1" applyAlignment="1" applyProtection="1">
      <alignment horizontal="right" vertical="center"/>
    </xf>
    <xf numFmtId="0" fontId="10" fillId="0" borderId="0" xfId="1" applyNumberFormat="1" applyFont="1" applyFill="1" applyBorder="1" applyAlignment="1" applyProtection="1">
      <alignment horizontal="right" vertical="center"/>
    </xf>
    <xf numFmtId="0" fontId="15" fillId="0" borderId="0" xfId="0" applyFont="1" applyAlignment="1">
      <alignment horizontal="right" vertical="center"/>
    </xf>
    <xf numFmtId="165" fontId="15" fillId="0" borderId="0" xfId="0" applyNumberFormat="1" applyFont="1" applyAlignment="1">
      <alignment horizontal="right" vertical="center"/>
    </xf>
    <xf numFmtId="0" fontId="20" fillId="0" borderId="0" xfId="0" applyFont="1" applyAlignment="1">
      <alignment horizontal="left" vertical="center" wrapText="1"/>
    </xf>
    <xf numFmtId="0" fontId="33" fillId="0" borderId="0" xfId="0" applyFont="1" applyAlignment="1">
      <alignment horizontal="left" vertical="center"/>
    </xf>
    <xf numFmtId="0" fontId="16" fillId="0" borderId="0" xfId="0" applyFont="1"/>
    <xf numFmtId="0" fontId="20" fillId="0" borderId="0" xfId="0" applyFont="1" applyAlignment="1">
      <alignment horizontal="center" vertical="center"/>
    </xf>
    <xf numFmtId="0" fontId="30" fillId="0" borderId="0" xfId="0" applyFont="1" applyAlignment="1">
      <alignment horizontal="left" vertical="center"/>
    </xf>
    <xf numFmtId="0" fontId="32" fillId="0" borderId="0" xfId="0" applyFont="1" applyAlignment="1">
      <alignment horizontal="left" vertical="center" wrapText="1"/>
    </xf>
    <xf numFmtId="0" fontId="15" fillId="0" borderId="5" xfId="0" applyFont="1" applyBorder="1" applyAlignment="1">
      <alignment horizontal="left" vertical="center" wrapText="1"/>
    </xf>
    <xf numFmtId="0" fontId="16" fillId="0" borderId="0" xfId="0" applyFont="1" applyAlignment="1">
      <alignment horizontal="left" vertical="center"/>
    </xf>
    <xf numFmtId="0" fontId="33" fillId="0" borderId="0" xfId="0" applyFont="1" applyAlignment="1">
      <alignment horizontal="left" vertical="center" wrapText="1"/>
    </xf>
    <xf numFmtId="0" fontId="34" fillId="0" borderId="0" xfId="0" applyFont="1" applyAlignment="1">
      <alignment horizontal="left" vertical="center"/>
    </xf>
    <xf numFmtId="0" fontId="11" fillId="0" borderId="0" xfId="0" applyFont="1" applyAlignment="1">
      <alignment horizontal="left" vertical="center" wrapText="1"/>
    </xf>
    <xf numFmtId="0" fontId="12" fillId="0" borderId="0" xfId="0" applyFont="1" applyAlignment="1">
      <alignment horizontal="left" vertical="center" wrapText="1"/>
    </xf>
    <xf numFmtId="0" fontId="5" fillId="0" borderId="0" xfId="0" applyFont="1" applyAlignment="1">
      <alignment horizontal="left" vertical="center" wrapText="1"/>
    </xf>
    <xf numFmtId="0" fontId="35" fillId="0" borderId="0" xfId="0" applyFont="1" applyAlignment="1">
      <alignment horizontal="left" vertical="center"/>
    </xf>
    <xf numFmtId="0" fontId="36" fillId="0" borderId="0" xfId="0" applyFont="1" applyAlignment="1">
      <alignment horizontal="left" vertical="center"/>
    </xf>
    <xf numFmtId="0" fontId="32" fillId="0" borderId="0" xfId="0" applyFont="1" applyAlignment="1">
      <alignment horizontal="left" vertical="center"/>
    </xf>
    <xf numFmtId="0" fontId="41" fillId="0" borderId="0" xfId="1" applyNumberFormat="1" applyFont="1" applyFill="1" applyBorder="1" applyAlignment="1" applyProtection="1"/>
    <xf numFmtId="0" fontId="0" fillId="0" borderId="0" xfId="0"/>
    <xf numFmtId="0" fontId="39" fillId="0" borderId="0" xfId="0" applyFont="1" applyAlignment="1">
      <alignment horizontal="left" vertical="center" wrapText="1"/>
    </xf>
    <xf numFmtId="0" fontId="40" fillId="0" borderId="0" xfId="0" applyFont="1" applyAlignment="1">
      <alignment horizontal="left" vertical="center" wrapText="1"/>
    </xf>
    <xf numFmtId="0" fontId="39" fillId="0" borderId="0" xfId="0" applyFont="1" applyAlignment="1">
      <alignment horizontal="left" vertical="center"/>
    </xf>
  </cellXfs>
  <cellStyles count="2">
    <cellStyle name="Hyperlink" xfId="1" builtinId="8"/>
    <cellStyle name="Normal" xfId="0" builtinId="0"/>
  </cellStyles>
  <dxfs count="15">
    <dxf>
      <font>
        <b/>
        <i val="0"/>
        <condense val="0"/>
        <extend val="0"/>
        <sz val="11"/>
        <color indexed="17"/>
      </font>
      <fill>
        <patternFill patternType="none">
          <fgColor indexed="64"/>
          <bgColor indexed="65"/>
        </patternFill>
      </fill>
    </dxf>
    <dxf>
      <font>
        <b/>
        <i val="0"/>
        <condense val="0"/>
        <extend val="0"/>
        <sz val="11"/>
        <color indexed="10"/>
      </font>
      <fill>
        <patternFill patternType="none">
          <fgColor indexed="64"/>
          <bgColor indexed="65"/>
        </patternFill>
      </fill>
    </dxf>
    <dxf>
      <font>
        <b/>
        <i val="0"/>
        <condense val="0"/>
        <extend val="0"/>
        <sz val="11"/>
        <color indexed="17"/>
      </font>
      <fill>
        <patternFill patternType="none">
          <fgColor indexed="64"/>
          <bgColor indexed="65"/>
        </patternFill>
      </fill>
    </dxf>
    <dxf>
      <font>
        <b val="0"/>
        <i val="0"/>
        <condense val="0"/>
        <extend val="0"/>
        <sz val="11"/>
        <color indexed="17"/>
      </font>
      <fill>
        <patternFill patternType="none">
          <fgColor indexed="64"/>
          <bgColor indexed="65"/>
        </patternFill>
      </fill>
    </dxf>
    <dxf>
      <font>
        <b val="0"/>
        <condense val="0"/>
        <extend val="0"/>
        <sz val="11"/>
        <color indexed="10"/>
      </font>
      <fill>
        <patternFill patternType="none">
          <fgColor indexed="64"/>
          <bgColor indexed="65"/>
        </patternFill>
      </fill>
    </dxf>
    <dxf>
      <font>
        <b/>
        <i val="0"/>
        <condense val="0"/>
        <extend val="0"/>
        <sz val="11"/>
        <color indexed="10"/>
      </font>
      <fill>
        <patternFill patternType="none">
          <fgColor indexed="64"/>
          <bgColor indexed="65"/>
        </patternFill>
      </fill>
    </dxf>
    <dxf>
      <font>
        <b/>
        <i val="0"/>
        <condense val="0"/>
        <extend val="0"/>
        <sz val="11"/>
        <color indexed="17"/>
      </font>
      <fill>
        <patternFill patternType="none">
          <fgColor indexed="64"/>
          <bgColor indexed="65"/>
        </patternFill>
      </fill>
    </dxf>
    <dxf>
      <font>
        <b/>
        <i val="0"/>
        <condense val="0"/>
        <extend val="0"/>
        <sz val="11"/>
        <color indexed="17"/>
      </font>
      <fill>
        <patternFill patternType="none">
          <fgColor indexed="64"/>
          <bgColor indexed="65"/>
        </patternFill>
      </fill>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900000"/>
      <rgbColor rgb="00006411"/>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7E0021"/>
      <rgbColor rgb="00008080"/>
      <rgbColor rgb="000000D4"/>
      <rgbColor rgb="0000CCFF"/>
      <rgbColor rgb="00CCFFFF"/>
      <rgbColor rgb="00CCFFCC"/>
      <rgbColor rgb="00FFFF99"/>
      <rgbColor rgb="0083CAFF"/>
      <rgbColor rgb="00FF99CC"/>
      <rgbColor rgb="00CC99FF"/>
      <rgbColor rgb="00FFCC99"/>
      <rgbColor rgb="003366FF"/>
      <rgbColor rgb="0033CCCC"/>
      <rgbColor rgb="0099CC00"/>
      <rgbColor rgb="00FFD320"/>
      <rgbColor rgb="00FF9900"/>
      <rgbColor rgb="00FF420E"/>
      <rgbColor rgb="00666699"/>
      <rgbColor rgb="00969696"/>
      <rgbColor rgb="00004586"/>
      <rgbColor rgb="00579D1C"/>
      <rgbColor rgb="00003300"/>
      <rgbColor rgb="00333300"/>
      <rgbColor rgb="00993300"/>
      <rgbColor rgb="00993366"/>
      <rgbColor rgb="00333399"/>
      <rgbColor rgb="00333333"/>
    </indexedColors>
    <mruColors>
      <color rgb="FFA446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208980571249895E-2"/>
          <c:y val="0.16049912581677839"/>
          <c:w val="0.52901850200699929"/>
          <c:h val="0.70372693627356675"/>
        </c:manualLayout>
      </c:layout>
      <c:pieChart>
        <c:varyColors val="1"/>
        <c:ser>
          <c:idx val="0"/>
          <c:order val="0"/>
          <c:spPr>
            <a:solidFill>
              <a:srgbClr val="004586"/>
            </a:solidFill>
            <a:ln w="25400">
              <a:noFill/>
            </a:ln>
          </c:spPr>
          <c:dPt>
            <c:idx val="0"/>
            <c:bubble3D val="0"/>
            <c:extLst>
              <c:ext xmlns:c16="http://schemas.microsoft.com/office/drawing/2014/chart" uri="{C3380CC4-5D6E-409C-BE32-E72D297353CC}">
                <c16:uniqueId val="{00000000-52CA-2541-8F0F-EAEE427D558F}"/>
              </c:ext>
            </c:extLst>
          </c:dPt>
          <c:dPt>
            <c:idx val="1"/>
            <c:bubble3D val="0"/>
            <c:spPr>
              <a:solidFill>
                <a:srgbClr val="FF420E"/>
              </a:solidFill>
              <a:ln w="25400">
                <a:noFill/>
              </a:ln>
            </c:spPr>
            <c:extLst>
              <c:ext xmlns:c16="http://schemas.microsoft.com/office/drawing/2014/chart" uri="{C3380CC4-5D6E-409C-BE32-E72D297353CC}">
                <c16:uniqueId val="{00000001-52CA-2541-8F0F-EAEE427D558F}"/>
              </c:ext>
            </c:extLst>
          </c:dPt>
          <c:dPt>
            <c:idx val="2"/>
            <c:bubble3D val="0"/>
            <c:spPr>
              <a:solidFill>
                <a:srgbClr val="FFD320"/>
              </a:solidFill>
              <a:ln w="25400">
                <a:noFill/>
              </a:ln>
            </c:spPr>
            <c:extLst>
              <c:ext xmlns:c16="http://schemas.microsoft.com/office/drawing/2014/chart" uri="{C3380CC4-5D6E-409C-BE32-E72D297353CC}">
                <c16:uniqueId val="{00000002-52CA-2541-8F0F-EAEE427D558F}"/>
              </c:ext>
            </c:extLst>
          </c:dPt>
          <c:dPt>
            <c:idx val="3"/>
            <c:bubble3D val="0"/>
            <c:spPr>
              <a:solidFill>
                <a:srgbClr val="579D1C"/>
              </a:solidFill>
              <a:ln w="25400">
                <a:noFill/>
              </a:ln>
            </c:spPr>
            <c:extLst>
              <c:ext xmlns:c16="http://schemas.microsoft.com/office/drawing/2014/chart" uri="{C3380CC4-5D6E-409C-BE32-E72D297353CC}">
                <c16:uniqueId val="{00000003-52CA-2541-8F0F-EAEE427D558F}"/>
              </c:ext>
            </c:extLst>
          </c:dPt>
          <c:dPt>
            <c:idx val="4"/>
            <c:bubble3D val="0"/>
            <c:spPr>
              <a:solidFill>
                <a:srgbClr val="7E0021"/>
              </a:solidFill>
              <a:ln w="25400">
                <a:noFill/>
              </a:ln>
            </c:spPr>
            <c:extLst>
              <c:ext xmlns:c16="http://schemas.microsoft.com/office/drawing/2014/chart" uri="{C3380CC4-5D6E-409C-BE32-E72D297353CC}">
                <c16:uniqueId val="{00000004-52CA-2541-8F0F-EAEE427D558F}"/>
              </c:ext>
            </c:extLst>
          </c:dPt>
          <c:dPt>
            <c:idx val="5"/>
            <c:bubble3D val="0"/>
            <c:spPr>
              <a:solidFill>
                <a:srgbClr val="83CAFF"/>
              </a:solidFill>
              <a:ln w="25400">
                <a:noFill/>
              </a:ln>
            </c:spPr>
            <c:extLst>
              <c:ext xmlns:c16="http://schemas.microsoft.com/office/drawing/2014/chart" uri="{C3380CC4-5D6E-409C-BE32-E72D297353CC}">
                <c16:uniqueId val="{00000005-52CA-2541-8F0F-EAEE427D558F}"/>
              </c:ext>
            </c:extLst>
          </c:dPt>
          <c:cat>
            <c:strRef>
              <c:f>Results!$B$20:$B$25</c:f>
              <c:strCache>
                <c:ptCount val="6"/>
                <c:pt idx="0">
                  <c:v>Household bills</c:v>
                </c:pt>
                <c:pt idx="1">
                  <c:v>Living costs</c:v>
                </c:pt>
                <c:pt idx="2">
                  <c:v>Finance &amp; insurance</c:v>
                </c:pt>
                <c:pt idx="3">
                  <c:v>Family &amp; friends</c:v>
                </c:pt>
                <c:pt idx="4">
                  <c:v>Travel</c:v>
                </c:pt>
                <c:pt idx="5">
                  <c:v>Leisure</c:v>
                </c:pt>
              </c:strCache>
            </c:strRef>
          </c:cat>
          <c:val>
            <c:numRef>
              <c:f>Results!$E$20:$E$25</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52CA-2541-8F0F-EAEE427D558F}"/>
            </c:ext>
          </c:extLst>
        </c:ser>
        <c:dLbls>
          <c:showLegendKey val="0"/>
          <c:showVal val="0"/>
          <c:showCatName val="0"/>
          <c:showSerName val="0"/>
          <c:showPercent val="0"/>
          <c:showBubbleSize val="0"/>
          <c:showLeaderLines val="1"/>
        </c:dLbls>
        <c:firstSliceAng val="0"/>
      </c:pieChart>
      <c:spPr>
        <a:noFill/>
        <a:ln w="3175">
          <a:solidFill>
            <a:srgbClr val="B3B3B3"/>
          </a:solidFill>
          <a:prstDash val="solid"/>
        </a:ln>
      </c:spPr>
    </c:plotArea>
    <c:legend>
      <c:legendPos val="r"/>
      <c:layout>
        <c:manualLayout>
          <c:xMode val="edge"/>
          <c:yMode val="edge"/>
          <c:x val="0.63110986998718177"/>
          <c:y val="0.37038262795275589"/>
          <c:w val="0.32715619849844346"/>
          <c:h val="0.2561813484251968"/>
        </c:manualLayout>
      </c:layout>
      <c:overlay val="0"/>
      <c:spPr>
        <a:no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6350">
      <a:noFill/>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Income!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hyperlink" Target="#'Household bills'!A1"/></Relationships>
</file>

<file path=xl/drawings/_rels/drawing3.xml.rels><?xml version="1.0" encoding="UTF-8" standalone="yes"?>
<Relationships xmlns="http://schemas.openxmlformats.org/package/2006/relationships"><Relationship Id="rId3" Type="http://schemas.openxmlformats.org/officeDocument/2006/relationships/hyperlink" Target="#Income!A1"/><Relationship Id="rId2" Type="http://schemas.openxmlformats.org/officeDocument/2006/relationships/image" Target="../media/image4.png"/><Relationship Id="rId1" Type="http://schemas.openxmlformats.org/officeDocument/2006/relationships/hyperlink" Target="#'Living costs'!A1"/><Relationship Id="rId5"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hyperlink" Target="#'Household bills'!A1"/><Relationship Id="rId2" Type="http://schemas.openxmlformats.org/officeDocument/2006/relationships/image" Target="../media/image6.png"/><Relationship Id="rId1" Type="http://schemas.openxmlformats.org/officeDocument/2006/relationships/hyperlink" Target="#'Finance &amp; insurance'!A1"/><Relationship Id="rId5" Type="http://schemas.openxmlformats.org/officeDocument/2006/relationships/image" Target="../media/image2.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hyperlink" Target="#'Living costs'!A1"/><Relationship Id="rId2" Type="http://schemas.openxmlformats.org/officeDocument/2006/relationships/image" Target="../media/image8.png"/><Relationship Id="rId1" Type="http://schemas.openxmlformats.org/officeDocument/2006/relationships/hyperlink" Target="#'Family &amp; friends'!A1"/><Relationship Id="rId5" Type="http://schemas.openxmlformats.org/officeDocument/2006/relationships/image" Target="../media/image2.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hyperlink" Target="#Travel!A1"/><Relationship Id="rId2" Type="http://schemas.openxmlformats.org/officeDocument/2006/relationships/image" Target="../media/image10.png"/><Relationship Id="rId1" Type="http://schemas.openxmlformats.org/officeDocument/2006/relationships/hyperlink" Target="#'Finance &amp; insurance'!A1"/><Relationship Id="rId5" Type="http://schemas.openxmlformats.org/officeDocument/2006/relationships/image" Target="../media/image2.pn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hyperlink" Target="#Leisure!A1"/><Relationship Id="rId2" Type="http://schemas.openxmlformats.org/officeDocument/2006/relationships/image" Target="../media/image12.png"/><Relationship Id="rId1" Type="http://schemas.openxmlformats.org/officeDocument/2006/relationships/hyperlink" Target="#'Family &amp; friends'!A1"/><Relationship Id="rId5" Type="http://schemas.openxmlformats.org/officeDocument/2006/relationships/image" Target="../media/image2.png"/><Relationship Id="rId4"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hyperlink" Target="#Travel!A1"/><Relationship Id="rId2" Type="http://schemas.openxmlformats.org/officeDocument/2006/relationships/image" Target="../media/image14.png"/><Relationship Id="rId1" Type="http://schemas.openxmlformats.org/officeDocument/2006/relationships/hyperlink" Target="#Results!A1"/><Relationship Id="rId5" Type="http://schemas.openxmlformats.org/officeDocument/2006/relationships/image" Target="../media/image2.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6.png"/><Relationship Id="rId1" Type="http://schemas.openxmlformats.org/officeDocument/2006/relationships/hyperlink" Target="#Income!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12700</xdr:colOff>
      <xdr:row>18</xdr:row>
      <xdr:rowOff>25400</xdr:rowOff>
    </xdr:from>
    <xdr:to>
      <xdr:col>2</xdr:col>
      <xdr:colOff>622300</xdr:colOff>
      <xdr:row>20</xdr:row>
      <xdr:rowOff>101600</xdr:rowOff>
    </xdr:to>
    <xdr:pic>
      <xdr:nvPicPr>
        <xdr:cNvPr id="1033" name="Picture 5">
          <a:hlinkClick xmlns:r="http://schemas.openxmlformats.org/officeDocument/2006/relationships" r:id="rId1"/>
          <a:extLst>
            <a:ext uri="{FF2B5EF4-FFF2-40B4-BE49-F238E27FC236}">
              <a16:creationId xmlns:a16="http://schemas.microsoft.com/office/drawing/2014/main" id="{E8A23EF4-2EF3-D7CD-544F-0C692E8C57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4610100"/>
          <a:ext cx="1282700" cy="457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3</xdr:col>
      <xdr:colOff>368300</xdr:colOff>
      <xdr:row>3</xdr:row>
      <xdr:rowOff>76200</xdr:rowOff>
    </xdr:to>
    <xdr:pic>
      <xdr:nvPicPr>
        <xdr:cNvPr id="1034" name="Graphics 1">
          <a:extLst>
            <a:ext uri="{FF2B5EF4-FFF2-40B4-BE49-F238E27FC236}">
              <a16:creationId xmlns:a16="http://schemas.microsoft.com/office/drawing/2014/main" id="{DF3565EF-7148-0688-08D6-C7977FE164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190500"/>
          <a:ext cx="1714500" cy="8636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0.08974</cdr:x>
      <cdr:y>0.80237</cdr:y>
    </cdr:from>
    <cdr:to>
      <cdr:x>0.09219</cdr:x>
      <cdr:y>0.84016</cdr:y>
    </cdr:to>
    <cdr:sp macro="" textlink="">
      <cdr:nvSpPr>
        <cdr:cNvPr id="10241" name="Text Box 1"/>
        <cdr:cNvSpPr txBox="1">
          <a:spLocks xmlns:a="http://schemas.openxmlformats.org/drawingml/2006/main" noChangeArrowheads="1"/>
        </cdr:cNvSpPr>
      </cdr:nvSpPr>
      <cdr:spPr bwMode="auto">
        <a:xfrm xmlns:a="http://schemas.openxmlformats.org/drawingml/2006/main">
          <a:off x="493700" y="3315805"/>
          <a:ext cx="13462" cy="15701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0.08974</cdr:x>
      <cdr:y>0.80237</cdr:y>
    </cdr:from>
    <cdr:to>
      <cdr:x>0.09219</cdr:x>
      <cdr:y>0.84016</cdr:y>
    </cdr:to>
    <cdr:sp macro="" textlink="">
      <cdr:nvSpPr>
        <cdr:cNvPr id="10242" name="Text Box 2"/>
        <cdr:cNvSpPr txBox="1">
          <a:spLocks xmlns:a="http://schemas.openxmlformats.org/drawingml/2006/main" noChangeArrowheads="1"/>
        </cdr:cNvSpPr>
      </cdr:nvSpPr>
      <cdr:spPr bwMode="auto">
        <a:xfrm xmlns:a="http://schemas.openxmlformats.org/drawingml/2006/main">
          <a:off x="493700" y="3315805"/>
          <a:ext cx="13462" cy="15701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0.08974</cdr:x>
      <cdr:y>0.80237</cdr:y>
    </cdr:from>
    <cdr:to>
      <cdr:x>0.09219</cdr:x>
      <cdr:y>0.84016</cdr:y>
    </cdr:to>
    <cdr:sp macro="" textlink="">
      <cdr:nvSpPr>
        <cdr:cNvPr id="10243" name="Text Box 3"/>
        <cdr:cNvSpPr txBox="1">
          <a:spLocks xmlns:a="http://schemas.openxmlformats.org/drawingml/2006/main" noChangeArrowheads="1"/>
        </cdr:cNvSpPr>
      </cdr:nvSpPr>
      <cdr:spPr bwMode="auto">
        <a:xfrm xmlns:a="http://schemas.openxmlformats.org/drawingml/2006/main">
          <a:off x="493700" y="3315805"/>
          <a:ext cx="13462" cy="15701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0.08974</cdr:x>
      <cdr:y>0.80237</cdr:y>
    </cdr:from>
    <cdr:to>
      <cdr:x>0.09219</cdr:x>
      <cdr:y>0.84016</cdr:y>
    </cdr:to>
    <cdr:sp macro="" textlink="">
      <cdr:nvSpPr>
        <cdr:cNvPr id="10244" name="Text Box 4"/>
        <cdr:cNvSpPr txBox="1">
          <a:spLocks xmlns:a="http://schemas.openxmlformats.org/drawingml/2006/main" noChangeArrowheads="1"/>
        </cdr:cNvSpPr>
      </cdr:nvSpPr>
      <cdr:spPr bwMode="auto">
        <a:xfrm xmlns:a="http://schemas.openxmlformats.org/drawingml/2006/main">
          <a:off x="493700" y="3315805"/>
          <a:ext cx="13462" cy="15701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0.08974</cdr:x>
      <cdr:y>0.80237</cdr:y>
    </cdr:from>
    <cdr:to>
      <cdr:x>0.09219</cdr:x>
      <cdr:y>0.84016</cdr:y>
    </cdr:to>
    <cdr:sp macro="" textlink="">
      <cdr:nvSpPr>
        <cdr:cNvPr id="10245" name="Text Box 5"/>
        <cdr:cNvSpPr txBox="1">
          <a:spLocks xmlns:a="http://schemas.openxmlformats.org/drawingml/2006/main" noChangeArrowheads="1"/>
        </cdr:cNvSpPr>
      </cdr:nvSpPr>
      <cdr:spPr bwMode="auto">
        <a:xfrm xmlns:a="http://schemas.openxmlformats.org/drawingml/2006/main">
          <a:off x="493700" y="3315805"/>
          <a:ext cx="13462" cy="15701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0.08974</cdr:x>
      <cdr:y>0.80237</cdr:y>
    </cdr:from>
    <cdr:to>
      <cdr:x>0.09219</cdr:x>
      <cdr:y>0.84016</cdr:y>
    </cdr:to>
    <cdr:sp macro="" textlink="">
      <cdr:nvSpPr>
        <cdr:cNvPr id="10246" name="Text Box 6"/>
        <cdr:cNvSpPr txBox="1">
          <a:spLocks xmlns:a="http://schemas.openxmlformats.org/drawingml/2006/main" noChangeArrowheads="1"/>
        </cdr:cNvSpPr>
      </cdr:nvSpPr>
      <cdr:spPr bwMode="auto">
        <a:xfrm xmlns:a="http://schemas.openxmlformats.org/drawingml/2006/main">
          <a:off x="493700" y="3315805"/>
          <a:ext cx="13462" cy="15701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0.07897</cdr:x>
      <cdr:y>0.8409</cdr:y>
    </cdr:from>
    <cdr:to>
      <cdr:x>0.08236</cdr:x>
      <cdr:y>0.87941</cdr:y>
    </cdr:to>
    <cdr:sp macro="" textlink="">
      <cdr:nvSpPr>
        <cdr:cNvPr id="10247" name="Text Box 7"/>
        <cdr:cNvSpPr txBox="1">
          <a:spLocks xmlns:a="http://schemas.openxmlformats.org/drawingml/2006/main" noChangeArrowheads="1"/>
        </cdr:cNvSpPr>
      </cdr:nvSpPr>
      <cdr:spPr bwMode="auto">
        <a:xfrm xmlns:a="http://schemas.openxmlformats.org/drawingml/2006/main">
          <a:off x="431757" y="3417421"/>
          <a:ext cx="18531" cy="15651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0.07897</cdr:x>
      <cdr:y>0.8409</cdr:y>
    </cdr:from>
    <cdr:to>
      <cdr:x>0.08236</cdr:x>
      <cdr:y>0.87941</cdr:y>
    </cdr:to>
    <cdr:sp macro="" textlink="">
      <cdr:nvSpPr>
        <cdr:cNvPr id="10248" name="Text Box 8"/>
        <cdr:cNvSpPr txBox="1">
          <a:spLocks xmlns:a="http://schemas.openxmlformats.org/drawingml/2006/main" noChangeArrowheads="1"/>
        </cdr:cNvSpPr>
      </cdr:nvSpPr>
      <cdr:spPr bwMode="auto">
        <a:xfrm xmlns:a="http://schemas.openxmlformats.org/drawingml/2006/main">
          <a:off x="431757" y="3417421"/>
          <a:ext cx="18531" cy="15651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0.07897</cdr:x>
      <cdr:y>0.8409</cdr:y>
    </cdr:from>
    <cdr:to>
      <cdr:x>0.08236</cdr:x>
      <cdr:y>0.87941</cdr:y>
    </cdr:to>
    <cdr:sp macro="" textlink="">
      <cdr:nvSpPr>
        <cdr:cNvPr id="10249" name="Text Box 9"/>
        <cdr:cNvSpPr txBox="1">
          <a:spLocks xmlns:a="http://schemas.openxmlformats.org/drawingml/2006/main" noChangeArrowheads="1"/>
        </cdr:cNvSpPr>
      </cdr:nvSpPr>
      <cdr:spPr bwMode="auto">
        <a:xfrm xmlns:a="http://schemas.openxmlformats.org/drawingml/2006/main">
          <a:off x="431757" y="3417421"/>
          <a:ext cx="18531" cy="15651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0.07897</cdr:x>
      <cdr:y>0.8409</cdr:y>
    </cdr:from>
    <cdr:to>
      <cdr:x>0.08236</cdr:x>
      <cdr:y>0.87941</cdr:y>
    </cdr:to>
    <cdr:sp macro="" textlink="">
      <cdr:nvSpPr>
        <cdr:cNvPr id="10250" name="Text Box 10"/>
        <cdr:cNvSpPr txBox="1">
          <a:spLocks xmlns:a="http://schemas.openxmlformats.org/drawingml/2006/main" noChangeArrowheads="1"/>
        </cdr:cNvSpPr>
      </cdr:nvSpPr>
      <cdr:spPr bwMode="auto">
        <a:xfrm xmlns:a="http://schemas.openxmlformats.org/drawingml/2006/main">
          <a:off x="431757" y="3417421"/>
          <a:ext cx="18531" cy="15651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0.07897</cdr:x>
      <cdr:y>0.8409</cdr:y>
    </cdr:from>
    <cdr:to>
      <cdr:x>0.08236</cdr:x>
      <cdr:y>0.87941</cdr:y>
    </cdr:to>
    <cdr:sp macro="" textlink="">
      <cdr:nvSpPr>
        <cdr:cNvPr id="10251" name="Text Box 11"/>
        <cdr:cNvSpPr txBox="1">
          <a:spLocks xmlns:a="http://schemas.openxmlformats.org/drawingml/2006/main" noChangeArrowheads="1"/>
        </cdr:cNvSpPr>
      </cdr:nvSpPr>
      <cdr:spPr bwMode="auto">
        <a:xfrm xmlns:a="http://schemas.openxmlformats.org/drawingml/2006/main">
          <a:off x="431757" y="3417421"/>
          <a:ext cx="18531" cy="15651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0.07897</cdr:x>
      <cdr:y>0.8409</cdr:y>
    </cdr:from>
    <cdr:to>
      <cdr:x>0.08236</cdr:x>
      <cdr:y>0.87941</cdr:y>
    </cdr:to>
    <cdr:sp macro="" textlink="">
      <cdr:nvSpPr>
        <cdr:cNvPr id="10252" name="Text Box 12"/>
        <cdr:cNvSpPr txBox="1">
          <a:spLocks xmlns:a="http://schemas.openxmlformats.org/drawingml/2006/main" noChangeArrowheads="1"/>
        </cdr:cNvSpPr>
      </cdr:nvSpPr>
      <cdr:spPr bwMode="auto">
        <a:xfrm xmlns:a="http://schemas.openxmlformats.org/drawingml/2006/main">
          <a:off x="431757" y="3417421"/>
          <a:ext cx="18531" cy="15651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4</xdr:row>
      <xdr:rowOff>177800</xdr:rowOff>
    </xdr:from>
    <xdr:to>
      <xdr:col>0</xdr:col>
      <xdr:colOff>304800</xdr:colOff>
      <xdr:row>5</xdr:row>
      <xdr:rowOff>279400</xdr:rowOff>
    </xdr:to>
    <xdr:sp macro="" textlink="">
      <xdr:nvSpPr>
        <xdr:cNvPr id="2061" name="AutoShape 3">
          <a:extLst>
            <a:ext uri="{FF2B5EF4-FFF2-40B4-BE49-F238E27FC236}">
              <a16:creationId xmlns:a16="http://schemas.microsoft.com/office/drawing/2014/main" id="{1669AFB3-DC1F-EBF5-746E-B2D15E2FF422}"/>
            </a:ext>
          </a:extLst>
        </xdr:cNvPr>
        <xdr:cNvSpPr>
          <a:spLocks noChangeArrowheads="1"/>
        </xdr:cNvSpPr>
      </xdr:nvSpPr>
      <xdr:spPr bwMode="auto">
        <a:xfrm>
          <a:off x="0" y="1333500"/>
          <a:ext cx="304800" cy="292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114300</xdr:colOff>
      <xdr:row>49</xdr:row>
      <xdr:rowOff>0</xdr:rowOff>
    </xdr:from>
    <xdr:to>
      <xdr:col>6</xdr:col>
      <xdr:colOff>1968500</xdr:colOff>
      <xdr:row>50</xdr:row>
      <xdr:rowOff>127000</xdr:rowOff>
    </xdr:to>
    <xdr:pic>
      <xdr:nvPicPr>
        <xdr:cNvPr id="2062" name="Picture 5">
          <a:hlinkClick xmlns:r="http://schemas.openxmlformats.org/officeDocument/2006/relationships" r:id="rId1"/>
          <a:extLst>
            <a:ext uri="{FF2B5EF4-FFF2-40B4-BE49-F238E27FC236}">
              <a16:creationId xmlns:a16="http://schemas.microsoft.com/office/drawing/2014/main" id="{E5550754-2BB5-56D5-C8B3-6BCA587D82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72700" y="12420600"/>
          <a:ext cx="18542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2063" name="Graphics 1">
          <a:extLst>
            <a:ext uri="{FF2B5EF4-FFF2-40B4-BE49-F238E27FC236}">
              <a16:creationId xmlns:a16="http://schemas.microsoft.com/office/drawing/2014/main" id="{E7B9AACC-1550-819F-9BD1-155787108F6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165100</xdr:rowOff>
    </xdr:from>
    <xdr:to>
      <xdr:col>0</xdr:col>
      <xdr:colOff>304800</xdr:colOff>
      <xdr:row>5</xdr:row>
      <xdr:rowOff>279400</xdr:rowOff>
    </xdr:to>
    <xdr:sp macro="" textlink="">
      <xdr:nvSpPr>
        <xdr:cNvPr id="3089" name="AutoShape 3">
          <a:extLst>
            <a:ext uri="{FF2B5EF4-FFF2-40B4-BE49-F238E27FC236}">
              <a16:creationId xmlns:a16="http://schemas.microsoft.com/office/drawing/2014/main" id="{8DEBD44D-7B5A-79ED-00ED-627E4144F624}"/>
            </a:ext>
          </a:extLst>
        </xdr:cNvPr>
        <xdr:cNvSpPr>
          <a:spLocks noChangeArrowheads="1"/>
        </xdr:cNvSpPr>
      </xdr:nvSpPr>
      <xdr:spPr bwMode="auto">
        <a:xfrm>
          <a:off x="0" y="1320800"/>
          <a:ext cx="304800" cy="292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381000</xdr:colOff>
      <xdr:row>43</xdr:row>
      <xdr:rowOff>228600</xdr:rowOff>
    </xdr:from>
    <xdr:to>
      <xdr:col>6</xdr:col>
      <xdr:colOff>1955800</xdr:colOff>
      <xdr:row>45</xdr:row>
      <xdr:rowOff>177800</xdr:rowOff>
    </xdr:to>
    <xdr:pic>
      <xdr:nvPicPr>
        <xdr:cNvPr id="3090" name="Picture 7">
          <a:hlinkClick xmlns:r="http://schemas.openxmlformats.org/officeDocument/2006/relationships" r:id="rId1"/>
          <a:extLst>
            <a:ext uri="{FF2B5EF4-FFF2-40B4-BE49-F238E27FC236}">
              <a16:creationId xmlns:a16="http://schemas.microsoft.com/office/drawing/2014/main" id="{ED9405CC-400F-8293-B198-B3D7809751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12598400"/>
          <a:ext cx="15748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152400</xdr:colOff>
      <xdr:row>43</xdr:row>
      <xdr:rowOff>228600</xdr:rowOff>
    </xdr:from>
    <xdr:to>
      <xdr:col>1</xdr:col>
      <xdr:colOff>1612900</xdr:colOff>
      <xdr:row>45</xdr:row>
      <xdr:rowOff>177800</xdr:rowOff>
    </xdr:to>
    <xdr:pic>
      <xdr:nvPicPr>
        <xdr:cNvPr id="3091" name="Picture 6">
          <a:hlinkClick xmlns:r="http://schemas.openxmlformats.org/officeDocument/2006/relationships" r:id="rId3"/>
          <a:extLst>
            <a:ext uri="{FF2B5EF4-FFF2-40B4-BE49-F238E27FC236}">
              <a16:creationId xmlns:a16="http://schemas.microsoft.com/office/drawing/2014/main" id="{2FD6E8B1-968B-F728-229D-045020DDA2C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5500" y="12598400"/>
          <a:ext cx="14605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3092" name="Graphics 1">
          <a:extLst>
            <a:ext uri="{FF2B5EF4-FFF2-40B4-BE49-F238E27FC236}">
              <a16:creationId xmlns:a16="http://schemas.microsoft.com/office/drawing/2014/main" id="{DCFBF0D2-5CBF-F34B-CDA4-FCCF8D0BBDE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4113" name="AutoShape 3">
          <a:extLst>
            <a:ext uri="{FF2B5EF4-FFF2-40B4-BE49-F238E27FC236}">
              <a16:creationId xmlns:a16="http://schemas.microsoft.com/office/drawing/2014/main" id="{FA7C08A0-349D-C5C3-A666-92757218DCFB}"/>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673100</xdr:colOff>
      <xdr:row>41</xdr:row>
      <xdr:rowOff>177800</xdr:rowOff>
    </xdr:from>
    <xdr:to>
      <xdr:col>6</xdr:col>
      <xdr:colOff>1879600</xdr:colOff>
      <xdr:row>44</xdr:row>
      <xdr:rowOff>25400</xdr:rowOff>
    </xdr:to>
    <xdr:pic>
      <xdr:nvPicPr>
        <xdr:cNvPr id="4114" name="Picture 7">
          <a:hlinkClick xmlns:r="http://schemas.openxmlformats.org/officeDocument/2006/relationships" r:id="rId1"/>
          <a:extLst>
            <a:ext uri="{FF2B5EF4-FFF2-40B4-BE49-F238E27FC236}">
              <a16:creationId xmlns:a16="http://schemas.microsoft.com/office/drawing/2014/main" id="{EABA2CD0-A0C1-1E9A-E28F-A5B8C49270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96400" y="10604500"/>
          <a:ext cx="26416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241300</xdr:colOff>
      <xdr:row>41</xdr:row>
      <xdr:rowOff>177800</xdr:rowOff>
    </xdr:from>
    <xdr:to>
      <xdr:col>1</xdr:col>
      <xdr:colOff>2184400</xdr:colOff>
      <xdr:row>44</xdr:row>
      <xdr:rowOff>25400</xdr:rowOff>
    </xdr:to>
    <xdr:pic>
      <xdr:nvPicPr>
        <xdr:cNvPr id="4115" name="Picture 8">
          <a:hlinkClick xmlns:r="http://schemas.openxmlformats.org/officeDocument/2006/relationships" r:id="rId3"/>
          <a:extLst>
            <a:ext uri="{FF2B5EF4-FFF2-40B4-BE49-F238E27FC236}">
              <a16:creationId xmlns:a16="http://schemas.microsoft.com/office/drawing/2014/main" id="{6E99CB05-CF6F-30BC-B3F8-0C57755B396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4400" y="10604500"/>
          <a:ext cx="19431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4116" name="Graphics 1">
          <a:extLst>
            <a:ext uri="{FF2B5EF4-FFF2-40B4-BE49-F238E27FC236}">
              <a16:creationId xmlns:a16="http://schemas.microsoft.com/office/drawing/2014/main" id="{146999C9-1FBC-F849-0DEC-87114983269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5137" name="AutoShape 3">
          <a:extLst>
            <a:ext uri="{FF2B5EF4-FFF2-40B4-BE49-F238E27FC236}">
              <a16:creationId xmlns:a16="http://schemas.microsoft.com/office/drawing/2014/main" id="{FC24F5EB-1877-50D9-3FF4-EE9111333E62}"/>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76200</xdr:colOff>
      <xdr:row>46</xdr:row>
      <xdr:rowOff>177800</xdr:rowOff>
    </xdr:from>
    <xdr:to>
      <xdr:col>6</xdr:col>
      <xdr:colOff>1930400</xdr:colOff>
      <xdr:row>49</xdr:row>
      <xdr:rowOff>25400</xdr:rowOff>
    </xdr:to>
    <xdr:pic>
      <xdr:nvPicPr>
        <xdr:cNvPr id="5138" name="Picture 7">
          <a:hlinkClick xmlns:r="http://schemas.openxmlformats.org/officeDocument/2006/relationships" r:id="rId1"/>
          <a:extLst>
            <a:ext uri="{FF2B5EF4-FFF2-40B4-BE49-F238E27FC236}">
              <a16:creationId xmlns:a16="http://schemas.microsoft.com/office/drawing/2014/main" id="{33DEB43F-DD95-8070-74A2-33F0C4D513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34600" y="12103100"/>
          <a:ext cx="18542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241300</xdr:colOff>
      <xdr:row>46</xdr:row>
      <xdr:rowOff>177800</xdr:rowOff>
    </xdr:from>
    <xdr:to>
      <xdr:col>1</xdr:col>
      <xdr:colOff>1917700</xdr:colOff>
      <xdr:row>49</xdr:row>
      <xdr:rowOff>25400</xdr:rowOff>
    </xdr:to>
    <xdr:pic>
      <xdr:nvPicPr>
        <xdr:cNvPr id="5139" name="Picture 6">
          <a:hlinkClick xmlns:r="http://schemas.openxmlformats.org/officeDocument/2006/relationships" r:id="rId3"/>
          <a:extLst>
            <a:ext uri="{FF2B5EF4-FFF2-40B4-BE49-F238E27FC236}">
              <a16:creationId xmlns:a16="http://schemas.microsoft.com/office/drawing/2014/main" id="{4DDE4BC6-3A5D-011C-D700-F590609091C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4400" y="12103100"/>
          <a:ext cx="16764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5140" name="Graphics 1">
          <a:extLst>
            <a:ext uri="{FF2B5EF4-FFF2-40B4-BE49-F238E27FC236}">
              <a16:creationId xmlns:a16="http://schemas.microsoft.com/office/drawing/2014/main" id="{3378FEE8-83A1-846A-EEF3-B22CAB53D43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6161" name="AutoShape 3">
          <a:extLst>
            <a:ext uri="{FF2B5EF4-FFF2-40B4-BE49-F238E27FC236}">
              <a16:creationId xmlns:a16="http://schemas.microsoft.com/office/drawing/2014/main" id="{75AA9331-083B-C333-7DA9-B9D5F6796FED}"/>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317500</xdr:colOff>
      <xdr:row>44</xdr:row>
      <xdr:rowOff>25400</xdr:rowOff>
    </xdr:from>
    <xdr:to>
      <xdr:col>1</xdr:col>
      <xdr:colOff>3098800</xdr:colOff>
      <xdr:row>46</xdr:row>
      <xdr:rowOff>63500</xdr:rowOff>
    </xdr:to>
    <xdr:pic>
      <xdr:nvPicPr>
        <xdr:cNvPr id="6162" name="Picture 7">
          <a:hlinkClick xmlns:r="http://schemas.openxmlformats.org/officeDocument/2006/relationships" r:id="rId1"/>
          <a:extLst>
            <a:ext uri="{FF2B5EF4-FFF2-40B4-BE49-F238E27FC236}">
              <a16:creationId xmlns:a16="http://schemas.microsoft.com/office/drawing/2014/main" id="{70CA7CDD-AA12-E375-F3F4-C83BF7CBD6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10896600"/>
          <a:ext cx="27813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863600</xdr:colOff>
      <xdr:row>44</xdr:row>
      <xdr:rowOff>25400</xdr:rowOff>
    </xdr:from>
    <xdr:to>
      <xdr:col>6</xdr:col>
      <xdr:colOff>2006600</xdr:colOff>
      <xdr:row>46</xdr:row>
      <xdr:rowOff>63500</xdr:rowOff>
    </xdr:to>
    <xdr:pic>
      <xdr:nvPicPr>
        <xdr:cNvPr id="6163" name="Picture 8">
          <a:hlinkClick xmlns:r="http://schemas.openxmlformats.org/officeDocument/2006/relationships" r:id="rId3"/>
          <a:extLst>
            <a:ext uri="{FF2B5EF4-FFF2-40B4-BE49-F238E27FC236}">
              <a16:creationId xmlns:a16="http://schemas.microsoft.com/office/drawing/2014/main" id="{733B5171-4E82-6906-29F1-3C703086590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22000" y="10896600"/>
          <a:ext cx="11430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6164" name="Graphics 1">
          <a:extLst>
            <a:ext uri="{FF2B5EF4-FFF2-40B4-BE49-F238E27FC236}">
              <a16:creationId xmlns:a16="http://schemas.microsoft.com/office/drawing/2014/main" id="{B5F81FC2-7B6F-B560-4C32-F1AA86870E7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7185" name="AutoShape 3">
          <a:extLst>
            <a:ext uri="{FF2B5EF4-FFF2-40B4-BE49-F238E27FC236}">
              <a16:creationId xmlns:a16="http://schemas.microsoft.com/office/drawing/2014/main" id="{147C0C54-BA2C-7B08-F7BE-00540C6F5F9E}"/>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241300</xdr:colOff>
      <xdr:row>34</xdr:row>
      <xdr:rowOff>12700</xdr:rowOff>
    </xdr:from>
    <xdr:to>
      <xdr:col>1</xdr:col>
      <xdr:colOff>2235200</xdr:colOff>
      <xdr:row>36</xdr:row>
      <xdr:rowOff>50800</xdr:rowOff>
    </xdr:to>
    <xdr:pic>
      <xdr:nvPicPr>
        <xdr:cNvPr id="7186" name="Picture 6">
          <a:hlinkClick xmlns:r="http://schemas.openxmlformats.org/officeDocument/2006/relationships" r:id="rId1"/>
          <a:extLst>
            <a:ext uri="{FF2B5EF4-FFF2-40B4-BE49-F238E27FC236}">
              <a16:creationId xmlns:a16="http://schemas.microsoft.com/office/drawing/2014/main" id="{B8CF4647-C131-7185-25EE-EE09E03345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 y="8623300"/>
          <a:ext cx="19939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774700</xdr:colOff>
      <xdr:row>34</xdr:row>
      <xdr:rowOff>12700</xdr:rowOff>
    </xdr:from>
    <xdr:to>
      <xdr:col>6</xdr:col>
      <xdr:colOff>1993900</xdr:colOff>
      <xdr:row>36</xdr:row>
      <xdr:rowOff>50800</xdr:rowOff>
    </xdr:to>
    <xdr:pic>
      <xdr:nvPicPr>
        <xdr:cNvPr id="7187" name="Picture 7">
          <a:hlinkClick xmlns:r="http://schemas.openxmlformats.org/officeDocument/2006/relationships" r:id="rId3"/>
          <a:extLst>
            <a:ext uri="{FF2B5EF4-FFF2-40B4-BE49-F238E27FC236}">
              <a16:creationId xmlns:a16="http://schemas.microsoft.com/office/drawing/2014/main" id="{F1F5FA3E-A43D-127B-430F-13634C020C4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33100" y="8623300"/>
          <a:ext cx="12192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7188" name="Graphics 1">
          <a:extLst>
            <a:ext uri="{FF2B5EF4-FFF2-40B4-BE49-F238E27FC236}">
              <a16:creationId xmlns:a16="http://schemas.microsoft.com/office/drawing/2014/main" id="{86321C62-DDC6-3BC0-679A-41C6D59778B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8209" name="AutoShape 3">
          <a:extLst>
            <a:ext uri="{FF2B5EF4-FFF2-40B4-BE49-F238E27FC236}">
              <a16:creationId xmlns:a16="http://schemas.microsoft.com/office/drawing/2014/main" id="{4CE69063-04EC-161D-03D0-35870276CDEE}"/>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723900</xdr:colOff>
      <xdr:row>37</xdr:row>
      <xdr:rowOff>0</xdr:rowOff>
    </xdr:from>
    <xdr:to>
      <xdr:col>6</xdr:col>
      <xdr:colOff>1993900</xdr:colOff>
      <xdr:row>39</xdr:row>
      <xdr:rowOff>38100</xdr:rowOff>
    </xdr:to>
    <xdr:pic>
      <xdr:nvPicPr>
        <xdr:cNvPr id="8210" name="Picture 8">
          <a:hlinkClick xmlns:r="http://schemas.openxmlformats.org/officeDocument/2006/relationships" r:id="rId1"/>
          <a:extLst>
            <a:ext uri="{FF2B5EF4-FFF2-40B4-BE49-F238E27FC236}">
              <a16:creationId xmlns:a16="http://schemas.microsoft.com/office/drawing/2014/main" id="{F289E9EF-F028-E393-492E-53CB013DF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82300" y="9512300"/>
          <a:ext cx="12700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177800</xdr:colOff>
      <xdr:row>37</xdr:row>
      <xdr:rowOff>0</xdr:rowOff>
    </xdr:from>
    <xdr:to>
      <xdr:col>1</xdr:col>
      <xdr:colOff>1460500</xdr:colOff>
      <xdr:row>39</xdr:row>
      <xdr:rowOff>38100</xdr:rowOff>
    </xdr:to>
    <xdr:pic>
      <xdr:nvPicPr>
        <xdr:cNvPr id="8211" name="Picture 10">
          <a:hlinkClick xmlns:r="http://schemas.openxmlformats.org/officeDocument/2006/relationships" r:id="rId3"/>
          <a:extLst>
            <a:ext uri="{FF2B5EF4-FFF2-40B4-BE49-F238E27FC236}">
              <a16:creationId xmlns:a16="http://schemas.microsoft.com/office/drawing/2014/main" id="{9938CF37-0599-6EED-999D-3C38F659A51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0900" y="9512300"/>
          <a:ext cx="12827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8212" name="Graphics 1">
          <a:extLst>
            <a:ext uri="{FF2B5EF4-FFF2-40B4-BE49-F238E27FC236}">
              <a16:creationId xmlns:a16="http://schemas.microsoft.com/office/drawing/2014/main" id="{4D1A6163-DE25-6451-0235-67D0BBEFAD5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25400</xdr:colOff>
      <xdr:row>12</xdr:row>
      <xdr:rowOff>215900</xdr:rowOff>
    </xdr:from>
    <xdr:to>
      <xdr:col>1</xdr:col>
      <xdr:colOff>1816100</xdr:colOff>
      <xdr:row>14</xdr:row>
      <xdr:rowOff>101600</xdr:rowOff>
    </xdr:to>
    <xdr:pic>
      <xdr:nvPicPr>
        <xdr:cNvPr id="9229" name="Picture 1">
          <a:hlinkClick xmlns:r="http://schemas.openxmlformats.org/officeDocument/2006/relationships" r:id="rId1"/>
          <a:extLst>
            <a:ext uri="{FF2B5EF4-FFF2-40B4-BE49-F238E27FC236}">
              <a16:creationId xmlns:a16="http://schemas.microsoft.com/office/drawing/2014/main" id="{5BA34823-3E86-1C06-3B3B-D14C778A6A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500" y="3644900"/>
          <a:ext cx="17907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0</xdr:col>
      <xdr:colOff>609600</xdr:colOff>
      <xdr:row>25</xdr:row>
      <xdr:rowOff>101600</xdr:rowOff>
    </xdr:from>
    <xdr:to>
      <xdr:col>5</xdr:col>
      <xdr:colOff>12700</xdr:colOff>
      <xdr:row>41</xdr:row>
      <xdr:rowOff>38100</xdr:rowOff>
    </xdr:to>
    <xdr:graphicFrame macro="">
      <xdr:nvGraphicFramePr>
        <xdr:cNvPr id="9230" name="Chart 2">
          <a:extLst>
            <a:ext uri="{FF2B5EF4-FFF2-40B4-BE49-F238E27FC236}">
              <a16:creationId xmlns:a16="http://schemas.microsoft.com/office/drawing/2014/main" id="{DB28004B-4827-F44B-2B61-154D58F69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0</xdr:colOff>
      <xdr:row>1</xdr:row>
      <xdr:rowOff>0</xdr:rowOff>
    </xdr:from>
    <xdr:to>
      <xdr:col>1</xdr:col>
      <xdr:colOff>1003300</xdr:colOff>
      <xdr:row>3</xdr:row>
      <xdr:rowOff>12700</xdr:rowOff>
    </xdr:to>
    <xdr:pic>
      <xdr:nvPicPr>
        <xdr:cNvPr id="9231" name="Graphics 1">
          <a:extLst>
            <a:ext uri="{FF2B5EF4-FFF2-40B4-BE49-F238E27FC236}">
              <a16:creationId xmlns:a16="http://schemas.microsoft.com/office/drawing/2014/main" id="{23FA915B-2111-F6C9-4018-AD1C5FE9DB5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oneyadviceservice.org.uk/en/tools/budget-planner/?utm_source=bp-spreadsheet&amp;utm_medium=spreadsheet&amp;utm_campaign=bp-spreadsheet-longfor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moneyhelper.org.uk/en/pensions-and-retirement/pensions-basics/why-save-into-a-pension" TargetMode="External"/><Relationship Id="rId13" Type="http://schemas.openxmlformats.org/officeDocument/2006/relationships/hyperlink" Target="https://www.moneyhelper.org.uk/en/money-troubles/cost-of-living/talking-to-your-creditor" TargetMode="External"/><Relationship Id="rId3" Type="http://schemas.openxmlformats.org/officeDocument/2006/relationships/hyperlink" Target="https://www.moneyhelper.org.uk/en/everyday-money/budgeting/how-to-save-money-on-household-bills" TargetMode="External"/><Relationship Id="rId7" Type="http://schemas.openxmlformats.org/officeDocument/2006/relationships/hyperlink" Target="https://www.moneyhelper.org.uk/en/savings/types-of-savings/emergency-savings-how-much-is-enough" TargetMode="External"/><Relationship Id="rId12" Type="http://schemas.openxmlformats.org/officeDocument/2006/relationships/hyperlink" Target="https://www.moneyhelper.org.uk/en/money-troubles/cost-of-living/squeezed-income" TargetMode="External"/><Relationship Id="rId2" Type="http://schemas.openxmlformats.org/officeDocument/2006/relationships/hyperlink" Target="https://www.moneyhelper.org.uk/en/savings/how-to-save/cash-savings-at-a-glance" TargetMode="External"/><Relationship Id="rId1" Type="http://schemas.openxmlformats.org/officeDocument/2006/relationships/hyperlink" Target="https://www.moneyhelper.org.uk/en/everyday-money/budgeting/beginners-guide-to-managing-your-money" TargetMode="External"/><Relationship Id="rId6" Type="http://schemas.openxmlformats.org/officeDocument/2006/relationships/hyperlink" Target="https://www.moneyhelper.org.uk/en/everyday-money/budgeting/beginners-guide-to-managing-your-money" TargetMode="External"/><Relationship Id="rId11" Type="http://schemas.openxmlformats.org/officeDocument/2006/relationships/hyperlink" Target="https://www.moneyhelper.org.uk/en/everyday-money/budgeting/how-to-save-money-on-household-bills" TargetMode="External"/><Relationship Id="rId5" Type="http://schemas.openxmlformats.org/officeDocument/2006/relationships/hyperlink" Target="https://www.moneyhelper.org.uk/en/everyday-money/budgeting/how-to-save-money-on-household-bills" TargetMode="External"/><Relationship Id="rId10" Type="http://schemas.openxmlformats.org/officeDocument/2006/relationships/hyperlink" Target="https://www.moneyhelper.org.uk/en/savings/how-to-save/cash-savings-at-a-glance" TargetMode="External"/><Relationship Id="rId4" Type="http://schemas.openxmlformats.org/officeDocument/2006/relationships/hyperlink" Target="https://www.moneyhelper.org.uk/en/savings/types-of-savings/emergency-savings-how-much-is-enough" TargetMode="External"/><Relationship Id="rId9" Type="http://schemas.openxmlformats.org/officeDocument/2006/relationships/hyperlink" Target="https://www.moneyhelper.org.uk/en/pensions-and-retirement/building-your-retirement-pot/making-the-most-of-your-pensions" TargetMode="External"/><Relationship Id="rId14" Type="http://schemas.openxmlformats.org/officeDocument/2006/relationships/hyperlink" Target="https://www.moneyhelper.org.uk/en/pensions-and-retirement/pensions-basics/automatic-enrolment-an-introduc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17"/>
  <sheetViews>
    <sheetView showGridLines="0" workbookViewId="0">
      <selection activeCell="B7" sqref="B7:H8"/>
    </sheetView>
  </sheetViews>
  <sheetFormatPr baseColWidth="10" defaultColWidth="8.83203125" defaultRowHeight="15" x14ac:dyDescent="0.2"/>
  <cols>
    <col min="1" max="4" width="8.83203125" style="1"/>
    <col min="5" max="5" width="22.83203125" style="1" customWidth="1"/>
    <col min="6" max="7" width="8.83203125" style="1"/>
    <col min="8" max="8" width="12.33203125" style="1" customWidth="1"/>
    <col min="9" max="16384" width="8.83203125" style="1"/>
  </cols>
  <sheetData>
    <row r="3" spans="1:17" customFormat="1" ht="47" x14ac:dyDescent="0.55000000000000004">
      <c r="A3" s="1"/>
      <c r="B3" s="2"/>
      <c r="C3" s="2"/>
      <c r="D3" s="2"/>
      <c r="E3" s="2"/>
    </row>
    <row r="4" spans="1:17" customFormat="1" ht="80" customHeight="1" x14ac:dyDescent="0.55000000000000004">
      <c r="A4" s="1"/>
      <c r="B4" s="82" t="s">
        <v>0</v>
      </c>
      <c r="C4" s="82"/>
      <c r="D4" s="82"/>
      <c r="E4" s="82"/>
    </row>
    <row r="5" spans="1:17" customFormat="1" ht="72" customHeight="1" x14ac:dyDescent="0.2">
      <c r="A5" s="1"/>
      <c r="B5" s="83" t="s">
        <v>1</v>
      </c>
      <c r="C5" s="83"/>
      <c r="D5" s="83"/>
      <c r="E5" s="83"/>
      <c r="F5" s="83"/>
      <c r="G5" s="83"/>
      <c r="H5" s="83"/>
      <c r="I5" s="3"/>
    </row>
    <row r="6" spans="1:17" customFormat="1" ht="72" customHeight="1" x14ac:dyDescent="0.3">
      <c r="A6" s="1"/>
      <c r="B6" s="83" t="s">
        <v>2</v>
      </c>
      <c r="C6" s="83"/>
      <c r="D6" s="83"/>
      <c r="E6" s="83"/>
      <c r="F6" s="83"/>
      <c r="G6" s="83"/>
      <c r="H6" s="83"/>
      <c r="I6" s="1"/>
      <c r="J6" s="1"/>
      <c r="K6" s="1"/>
      <c r="L6" s="1"/>
      <c r="M6" s="1"/>
      <c r="N6" s="1"/>
      <c r="O6" s="1"/>
      <c r="P6" s="1"/>
      <c r="Q6" s="4"/>
    </row>
    <row r="7" spans="1:17" customFormat="1" ht="15" customHeight="1" x14ac:dyDescent="0.2">
      <c r="A7" s="1"/>
      <c r="B7" s="84" t="s">
        <v>3</v>
      </c>
      <c r="C7" s="84"/>
      <c r="D7" s="84"/>
      <c r="E7" s="84"/>
      <c r="F7" s="84"/>
      <c r="G7" s="84"/>
      <c r="H7" s="84"/>
    </row>
    <row r="8" spans="1:17" customFormat="1" x14ac:dyDescent="0.2">
      <c r="A8" s="1"/>
      <c r="B8" s="84"/>
      <c r="C8" s="84"/>
      <c r="D8" s="84"/>
      <c r="E8" s="84"/>
      <c r="F8" s="84"/>
      <c r="G8" s="84"/>
      <c r="H8" s="84"/>
    </row>
    <row r="10" spans="1:17" customFormat="1" hidden="1" x14ac:dyDescent="0.2">
      <c r="A10" s="1" t="s">
        <v>4</v>
      </c>
      <c r="B10" s="1" t="s">
        <v>5</v>
      </c>
      <c r="C10" s="1">
        <f>C16/2</f>
        <v>2.1726190476190479</v>
      </c>
    </row>
    <row r="11" spans="1:17" customFormat="1" hidden="1" x14ac:dyDescent="0.2">
      <c r="A11" s="1" t="s">
        <v>6</v>
      </c>
      <c r="B11" s="1" t="s">
        <v>7</v>
      </c>
      <c r="C11" s="1">
        <f>C16/4</f>
        <v>1.0863095238095239</v>
      </c>
    </row>
    <row r="12" spans="1:17" customFormat="1" hidden="1" x14ac:dyDescent="0.2">
      <c r="A12" s="1" t="s">
        <v>5</v>
      </c>
      <c r="B12" s="1" t="s">
        <v>8</v>
      </c>
      <c r="C12" s="1">
        <f>C14/6</f>
        <v>0.16666666666666666</v>
      </c>
    </row>
    <row r="13" spans="1:17" customFormat="1" hidden="1" x14ac:dyDescent="0.2">
      <c r="A13" s="1" t="s">
        <v>9</v>
      </c>
      <c r="B13" s="1" t="s">
        <v>4</v>
      </c>
      <c r="C13" s="1">
        <f>365/12</f>
        <v>30.416666666666668</v>
      </c>
    </row>
    <row r="14" spans="1:17" customFormat="1" hidden="1" x14ac:dyDescent="0.2">
      <c r="A14" s="1" t="s">
        <v>10</v>
      </c>
      <c r="B14" s="1" t="s">
        <v>10</v>
      </c>
      <c r="C14" s="1">
        <v>1</v>
      </c>
    </row>
    <row r="15" spans="1:17" customFormat="1" hidden="1" x14ac:dyDescent="0.2">
      <c r="A15" s="1" t="s">
        <v>11</v>
      </c>
      <c r="B15" s="1" t="s">
        <v>11</v>
      </c>
      <c r="C15" s="1">
        <f>C14/3</f>
        <v>0.33333333333333331</v>
      </c>
    </row>
    <row r="16" spans="1:17" customFormat="1" hidden="1" x14ac:dyDescent="0.2">
      <c r="A16" s="1" t="s">
        <v>8</v>
      </c>
      <c r="B16" s="1" t="s">
        <v>6</v>
      </c>
      <c r="C16" s="1">
        <f>C13/7</f>
        <v>4.3452380952380958</v>
      </c>
    </row>
    <row r="17" spans="1:4" customFormat="1" hidden="1" x14ac:dyDescent="0.2">
      <c r="A17" s="1" t="s">
        <v>12</v>
      </c>
      <c r="B17" s="1" t="s">
        <v>12</v>
      </c>
      <c r="C17" s="1">
        <f>C14/12</f>
        <v>8.3333333333333329E-2</v>
      </c>
      <c r="D17" s="5"/>
    </row>
  </sheetData>
  <sheetProtection selectLockedCells="1" selectUnlockedCells="1"/>
  <mergeCells count="4">
    <mergeCell ref="B4:E4"/>
    <mergeCell ref="B5:H5"/>
    <mergeCell ref="B6:H6"/>
    <mergeCell ref="B7:H8"/>
  </mergeCells>
  <hyperlinks>
    <hyperlink ref="B7" r:id="rId1" xr:uid="{00000000-0004-0000-0000-000000000000}"/>
  </hyperlinks>
  <pageMargins left="0.7" right="0.7" top="0.75" bottom="0.75" header="0.51180555555555551" footer="0.51180555555555551"/>
  <pageSetup firstPageNumber="0" orientation="portrait" horizontalDpi="300" verticalDpi="300"/>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S17"/>
  <sheetViews>
    <sheetView zoomScale="65" zoomScaleNormal="65" workbookViewId="0">
      <selection activeCell="B15" sqref="B15"/>
    </sheetView>
  </sheetViews>
  <sheetFormatPr baseColWidth="10" defaultColWidth="11.5" defaultRowHeight="15" x14ac:dyDescent="0.2"/>
  <cols>
    <col min="2" max="2" width="12.6640625" customWidth="1"/>
    <col min="8" max="8" width="6.5" customWidth="1"/>
    <col min="9" max="13" width="11.5" hidden="1" customWidth="1"/>
    <col min="15" max="15" width="12.6640625" customWidth="1"/>
  </cols>
  <sheetData>
    <row r="3" spans="2:19" s="14" customFormat="1" ht="24" x14ac:dyDescent="0.3">
      <c r="B3" s="14" t="s">
        <v>192</v>
      </c>
    </row>
    <row r="4" spans="2:19" ht="23" customHeight="1" x14ac:dyDescent="0.2">
      <c r="B4" s="99" t="s">
        <v>193</v>
      </c>
      <c r="C4" s="99"/>
      <c r="D4" s="99"/>
      <c r="E4" s="99"/>
      <c r="F4" s="99"/>
      <c r="G4" s="99"/>
      <c r="H4" s="99"/>
      <c r="I4" s="99"/>
      <c r="J4" s="99"/>
      <c r="K4" s="99"/>
      <c r="L4" s="99"/>
      <c r="M4" s="99"/>
      <c r="N4" s="99"/>
      <c r="O4" s="99"/>
      <c r="P4" s="99"/>
      <c r="Q4" s="99"/>
    </row>
    <row r="5" spans="2:19" ht="23" customHeight="1" x14ac:dyDescent="0.2">
      <c r="B5" s="100" t="s">
        <v>194</v>
      </c>
      <c r="C5" s="100"/>
      <c r="D5" s="100"/>
      <c r="E5" s="100"/>
      <c r="F5" s="100"/>
      <c r="G5" s="100"/>
      <c r="H5" s="100"/>
      <c r="I5" s="100"/>
      <c r="J5" s="100"/>
      <c r="K5" s="100"/>
      <c r="L5" s="100"/>
      <c r="M5" s="100"/>
      <c r="N5" s="100"/>
      <c r="O5" s="100"/>
      <c r="P5" s="100"/>
      <c r="Q5" s="100"/>
    </row>
    <row r="6" spans="2:19" ht="59" customHeight="1" x14ac:dyDescent="0.2">
      <c r="B6" s="101" t="s">
        <v>195</v>
      </c>
      <c r="C6" s="101"/>
      <c r="D6" s="101"/>
      <c r="E6" s="101"/>
      <c r="F6" s="101"/>
      <c r="G6" s="101"/>
      <c r="H6" s="101"/>
      <c r="I6" s="101"/>
      <c r="J6" s="101"/>
      <c r="K6" s="101"/>
      <c r="L6" s="101"/>
      <c r="M6" s="101"/>
      <c r="N6" s="101"/>
      <c r="O6" s="101"/>
      <c r="P6" s="101"/>
      <c r="Q6" s="101"/>
    </row>
    <row r="7" spans="2:19" ht="46" customHeight="1" x14ac:dyDescent="0.2">
      <c r="B7" s="101" t="s">
        <v>196</v>
      </c>
      <c r="C7" s="101"/>
      <c r="D7" s="101"/>
      <c r="E7" s="101"/>
      <c r="F7" s="101"/>
      <c r="G7" s="101"/>
      <c r="H7" s="101"/>
      <c r="I7" s="101"/>
      <c r="J7" s="101"/>
      <c r="K7" s="101"/>
      <c r="L7" s="101"/>
      <c r="M7" s="101"/>
      <c r="N7" s="101"/>
      <c r="O7" s="101"/>
      <c r="P7" s="101"/>
      <c r="Q7" s="101"/>
    </row>
    <row r="8" spans="2:19" ht="24" x14ac:dyDescent="0.3">
      <c r="B8" s="14" t="s">
        <v>197</v>
      </c>
    </row>
    <row r="9" spans="2:19" ht="24" x14ac:dyDescent="0.2">
      <c r="B9" s="102" t="s">
        <v>198</v>
      </c>
      <c r="C9" s="102"/>
      <c r="D9" s="102"/>
      <c r="E9" s="102"/>
      <c r="F9" s="102"/>
      <c r="G9" s="102"/>
      <c r="H9" s="102"/>
      <c r="I9" s="102"/>
      <c r="J9" s="102"/>
      <c r="K9" s="102"/>
      <c r="L9" s="102"/>
      <c r="M9" s="102"/>
      <c r="N9" s="102"/>
      <c r="O9" s="102"/>
      <c r="P9" s="102"/>
      <c r="Q9" s="102"/>
    </row>
    <row r="10" spans="2:19" ht="24" x14ac:dyDescent="0.2">
      <c r="B10" s="103" t="s">
        <v>199</v>
      </c>
      <c r="C10" s="103"/>
      <c r="D10" s="103"/>
      <c r="E10" s="103"/>
      <c r="F10" s="103"/>
      <c r="G10" s="103"/>
      <c r="H10" s="103"/>
      <c r="I10" s="103"/>
      <c r="J10" s="103"/>
      <c r="K10" s="103"/>
      <c r="L10" s="103"/>
      <c r="M10" s="103"/>
      <c r="N10" s="103"/>
      <c r="O10" s="103"/>
      <c r="P10" s="103"/>
      <c r="Q10" s="103"/>
    </row>
    <row r="11" spans="2:19" ht="60" customHeight="1" x14ac:dyDescent="0.2">
      <c r="B11" s="101" t="s">
        <v>200</v>
      </c>
      <c r="C11" s="101"/>
      <c r="D11" s="101"/>
      <c r="E11" s="101"/>
      <c r="F11" s="101"/>
      <c r="G11" s="101"/>
      <c r="H11" s="101"/>
      <c r="I11" s="101"/>
      <c r="J11" s="101"/>
      <c r="K11" s="101"/>
      <c r="L11" s="101"/>
      <c r="M11" s="101"/>
      <c r="N11" s="101"/>
      <c r="O11" s="101"/>
      <c r="P11" s="101"/>
      <c r="Q11" s="101"/>
    </row>
    <row r="12" spans="2:19" ht="50" customHeight="1" x14ac:dyDescent="0.2">
      <c r="B12" s="101" t="s">
        <v>201</v>
      </c>
      <c r="C12" s="101"/>
      <c r="D12" s="101"/>
      <c r="E12" s="101"/>
      <c r="F12" s="101"/>
      <c r="G12" s="101"/>
      <c r="H12" s="101"/>
      <c r="I12" s="101"/>
      <c r="J12" s="101"/>
      <c r="K12" s="101"/>
      <c r="L12" s="101"/>
      <c r="M12" s="101"/>
      <c r="N12" s="101"/>
      <c r="O12" s="101"/>
      <c r="P12" s="101"/>
      <c r="Q12" s="101"/>
    </row>
    <row r="13" spans="2:19" ht="24" x14ac:dyDescent="0.3">
      <c r="B13" s="14" t="s">
        <v>202</v>
      </c>
    </row>
    <row r="14" spans="2:19" ht="24" x14ac:dyDescent="0.2">
      <c r="B14" s="104" t="s">
        <v>203</v>
      </c>
      <c r="C14" s="104"/>
      <c r="D14" s="104"/>
      <c r="E14" s="104"/>
      <c r="F14" s="104"/>
      <c r="G14" s="104"/>
      <c r="H14" s="104"/>
      <c r="I14" s="104"/>
      <c r="J14" s="104"/>
      <c r="K14" s="104"/>
      <c r="L14" s="104"/>
      <c r="M14" s="104"/>
      <c r="N14" s="104"/>
      <c r="O14" s="104"/>
      <c r="P14" s="104"/>
      <c r="Q14" s="104"/>
    </row>
    <row r="15" spans="2:19" ht="24" x14ac:dyDescent="0.2">
      <c r="B15" s="104" t="s">
        <v>204</v>
      </c>
      <c r="C15" s="104"/>
      <c r="D15" s="104"/>
      <c r="E15" s="104"/>
      <c r="F15" s="104"/>
      <c r="G15" s="104"/>
      <c r="H15" s="104"/>
      <c r="I15" s="104"/>
      <c r="J15" s="104"/>
      <c r="K15" s="104"/>
      <c r="L15" s="104"/>
      <c r="M15" s="104"/>
      <c r="N15" s="104"/>
      <c r="O15" s="104"/>
      <c r="P15" s="104"/>
      <c r="Q15" s="104"/>
      <c r="S15" s="73"/>
    </row>
    <row r="16" spans="2:19" ht="46" customHeight="1" x14ac:dyDescent="0.2">
      <c r="B16" s="94" t="s">
        <v>205</v>
      </c>
      <c r="C16" s="94"/>
      <c r="D16" s="94"/>
      <c r="E16" s="94"/>
      <c r="F16" s="94"/>
      <c r="G16" s="94"/>
      <c r="H16" s="94"/>
      <c r="I16" s="94"/>
      <c r="J16" s="94"/>
      <c r="K16" s="94"/>
      <c r="L16" s="94"/>
      <c r="M16" s="94"/>
      <c r="N16" s="94"/>
      <c r="O16" s="94"/>
      <c r="P16" s="94"/>
      <c r="Q16" s="94"/>
    </row>
    <row r="17" spans="2:17" ht="108" customHeight="1" x14ac:dyDescent="0.2">
      <c r="B17" s="94" t="s">
        <v>206</v>
      </c>
      <c r="C17" s="94"/>
      <c r="D17" s="94"/>
      <c r="E17" s="94"/>
      <c r="F17" s="94"/>
      <c r="G17" s="94"/>
      <c r="H17" s="94"/>
      <c r="I17" s="94"/>
      <c r="J17" s="94"/>
      <c r="K17" s="94"/>
      <c r="L17" s="94"/>
      <c r="M17" s="94"/>
      <c r="N17" s="94"/>
      <c r="O17" s="94"/>
      <c r="P17" s="94"/>
      <c r="Q17" s="94"/>
    </row>
  </sheetData>
  <sheetProtection selectLockedCells="1" selectUnlockedCells="1"/>
  <mergeCells count="12">
    <mergeCell ref="B16:Q16"/>
    <mergeCell ref="B17:Q17"/>
    <mergeCell ref="B10:Q10"/>
    <mergeCell ref="B11:Q11"/>
    <mergeCell ref="B12:Q12"/>
    <mergeCell ref="B14:Q14"/>
    <mergeCell ref="B15:Q15"/>
    <mergeCell ref="B4:Q4"/>
    <mergeCell ref="B5:Q5"/>
    <mergeCell ref="B6:Q6"/>
    <mergeCell ref="B7:Q7"/>
    <mergeCell ref="B9:Q9"/>
  </mergeCells>
  <pageMargins left="0.75" right="0.75" top="1" bottom="1" header="0.51180555555555551" footer="0.51180555555555551"/>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99"/>
  <sheetViews>
    <sheetView topLeftCell="A70" workbookViewId="0">
      <selection activeCell="B11" sqref="B11:G11"/>
    </sheetView>
  </sheetViews>
  <sheetFormatPr baseColWidth="10" defaultColWidth="8.83203125" defaultRowHeight="19" x14ac:dyDescent="0.2"/>
  <cols>
    <col min="1" max="1" width="8.83203125" style="54"/>
    <col min="2" max="16384" width="8.83203125" style="74"/>
  </cols>
  <sheetData>
    <row r="2" spans="1:8" customFormat="1" x14ac:dyDescent="0.25">
      <c r="A2" s="54"/>
      <c r="B2" s="45" t="s">
        <v>207</v>
      </c>
    </row>
    <row r="3" spans="1:8" customFormat="1" x14ac:dyDescent="0.2">
      <c r="A3" s="54" t="s">
        <v>208</v>
      </c>
      <c r="B3" s="109" t="s">
        <v>245</v>
      </c>
      <c r="C3" s="109"/>
      <c r="D3" s="109"/>
      <c r="E3" s="109"/>
      <c r="F3" s="109"/>
      <c r="G3" s="109"/>
    </row>
    <row r="4" spans="1:8" customFormat="1" ht="61" customHeight="1" x14ac:dyDescent="0.2">
      <c r="A4" s="54" t="s">
        <v>209</v>
      </c>
      <c r="B4" s="108" t="s">
        <v>246</v>
      </c>
      <c r="C4" s="108"/>
      <c r="D4" s="108"/>
      <c r="E4" s="108"/>
      <c r="F4" s="108"/>
      <c r="G4" s="108"/>
    </row>
    <row r="5" spans="1:8" customFormat="1" ht="18" customHeight="1" x14ac:dyDescent="0.2">
      <c r="A5" s="54" t="s">
        <v>210</v>
      </c>
      <c r="B5" s="106" t="s">
        <v>247</v>
      </c>
      <c r="C5" s="106"/>
      <c r="D5" s="106"/>
      <c r="E5" s="106"/>
      <c r="F5" s="106"/>
      <c r="G5" s="106"/>
      <c r="H5" s="81" t="s">
        <v>248</v>
      </c>
    </row>
    <row r="6" spans="1:8" customFormat="1" ht="18" customHeight="1" x14ac:dyDescent="0.25">
      <c r="A6" s="54" t="s">
        <v>211</v>
      </c>
      <c r="B6" s="105"/>
      <c r="C6" s="105"/>
      <c r="D6" s="105"/>
      <c r="E6" s="105"/>
      <c r="F6" s="105"/>
      <c r="G6" s="105"/>
      <c r="H6" s="81"/>
    </row>
    <row r="8" spans="1:8" customFormat="1" ht="18" customHeight="1" x14ac:dyDescent="0.2">
      <c r="A8" s="54" t="s">
        <v>208</v>
      </c>
      <c r="B8" s="107" t="s">
        <v>249</v>
      </c>
      <c r="C8" s="107"/>
      <c r="D8" s="107"/>
      <c r="E8" s="107"/>
      <c r="F8" s="107"/>
      <c r="G8" s="107"/>
    </row>
    <row r="9" spans="1:8" customFormat="1" ht="90" customHeight="1" x14ac:dyDescent="0.2">
      <c r="A9" s="54" t="s">
        <v>209</v>
      </c>
      <c r="B9" s="108" t="s">
        <v>250</v>
      </c>
      <c r="C9" s="108"/>
      <c r="D9" s="108"/>
      <c r="E9" s="108"/>
      <c r="F9" s="108"/>
      <c r="G9" s="108"/>
    </row>
    <row r="10" spans="1:8" customFormat="1" x14ac:dyDescent="0.2">
      <c r="A10" s="54" t="s">
        <v>210</v>
      </c>
      <c r="B10" s="106" t="s">
        <v>251</v>
      </c>
      <c r="C10" s="106"/>
      <c r="D10" s="106"/>
      <c r="E10" s="106"/>
      <c r="F10" s="106"/>
      <c r="G10" s="106"/>
      <c r="H10" s="81" t="s">
        <v>244</v>
      </c>
    </row>
    <row r="11" spans="1:8" customFormat="1" x14ac:dyDescent="0.25">
      <c r="A11" s="54" t="s">
        <v>211</v>
      </c>
      <c r="B11" s="105"/>
      <c r="C11" s="105"/>
      <c r="D11" s="105"/>
      <c r="E11" s="105"/>
      <c r="F11" s="105"/>
      <c r="G11" s="105"/>
      <c r="H11" s="74"/>
    </row>
    <row r="13" spans="1:8" customFormat="1" ht="18" customHeight="1" x14ac:dyDescent="0.2">
      <c r="A13" s="54" t="s">
        <v>208</v>
      </c>
      <c r="B13" s="107" t="s">
        <v>252</v>
      </c>
      <c r="C13" s="107"/>
      <c r="D13" s="107"/>
      <c r="E13" s="107"/>
      <c r="F13" s="107"/>
      <c r="G13" s="107"/>
    </row>
    <row r="14" spans="1:8" customFormat="1" ht="109" customHeight="1" x14ac:dyDescent="0.2">
      <c r="A14" s="54" t="s">
        <v>209</v>
      </c>
      <c r="B14" s="108" t="s">
        <v>253</v>
      </c>
      <c r="C14" s="108"/>
      <c r="D14" s="108"/>
      <c r="E14" s="108"/>
      <c r="F14" s="108"/>
      <c r="G14" s="108"/>
    </row>
    <row r="15" spans="1:8" customFormat="1" x14ac:dyDescent="0.2">
      <c r="A15" s="54" t="s">
        <v>210</v>
      </c>
      <c r="B15" s="106" t="s">
        <v>254</v>
      </c>
      <c r="C15" s="106"/>
      <c r="D15" s="106"/>
      <c r="E15" s="106"/>
      <c r="F15" s="106"/>
      <c r="G15" s="106"/>
      <c r="H15" s="81" t="s">
        <v>255</v>
      </c>
    </row>
    <row r="16" spans="1:8" customFormat="1" x14ac:dyDescent="0.25">
      <c r="A16" s="54" t="s">
        <v>211</v>
      </c>
      <c r="B16" s="105"/>
      <c r="C16" s="105"/>
      <c r="D16" s="105"/>
      <c r="E16" s="105"/>
      <c r="F16" s="105"/>
      <c r="G16" s="105"/>
    </row>
    <row r="18" spans="1:8" customFormat="1" ht="18" customHeight="1" x14ac:dyDescent="0.2">
      <c r="A18" s="54" t="s">
        <v>208</v>
      </c>
      <c r="B18" s="107" t="s">
        <v>256</v>
      </c>
      <c r="C18" s="107"/>
      <c r="D18" s="107"/>
      <c r="E18" s="107"/>
      <c r="F18" s="107"/>
      <c r="G18" s="107"/>
    </row>
    <row r="19" spans="1:8" customFormat="1" ht="109" customHeight="1" x14ac:dyDescent="0.2">
      <c r="A19" s="54" t="s">
        <v>209</v>
      </c>
      <c r="B19" s="108" t="s">
        <v>257</v>
      </c>
      <c r="C19" s="108"/>
      <c r="D19" s="108"/>
      <c r="E19" s="108"/>
      <c r="F19" s="108"/>
      <c r="G19" s="108"/>
    </row>
    <row r="20" spans="1:8" customFormat="1" x14ac:dyDescent="0.2">
      <c r="A20" s="54" t="s">
        <v>210</v>
      </c>
      <c r="B20" s="106" t="s">
        <v>258</v>
      </c>
      <c r="C20" s="106"/>
      <c r="D20" s="106"/>
      <c r="E20" s="106"/>
      <c r="F20" s="106"/>
      <c r="G20" s="106"/>
      <c r="H20" s="81" t="s">
        <v>259</v>
      </c>
    </row>
    <row r="21" spans="1:8" customFormat="1" x14ac:dyDescent="0.2">
      <c r="A21" s="54" t="s">
        <v>211</v>
      </c>
      <c r="B21" s="106" t="s">
        <v>260</v>
      </c>
      <c r="C21" s="106"/>
      <c r="D21" s="106"/>
      <c r="E21" s="106"/>
      <c r="F21" s="106"/>
      <c r="G21" s="106"/>
      <c r="H21" s="81" t="s">
        <v>261</v>
      </c>
    </row>
    <row r="23" spans="1:8" customFormat="1" x14ac:dyDescent="0.25">
      <c r="A23" s="54"/>
      <c r="B23" s="45" t="s">
        <v>212</v>
      </c>
    </row>
    <row r="24" spans="1:8" customFormat="1" x14ac:dyDescent="0.2">
      <c r="A24" s="54" t="s">
        <v>208</v>
      </c>
      <c r="B24" s="109" t="s">
        <v>262</v>
      </c>
      <c r="C24" s="109"/>
      <c r="D24" s="109"/>
      <c r="E24" s="109"/>
      <c r="F24" s="109"/>
      <c r="G24" s="109"/>
    </row>
    <row r="25" spans="1:8" customFormat="1" ht="77" customHeight="1" x14ac:dyDescent="0.2">
      <c r="A25" s="54" t="s">
        <v>209</v>
      </c>
      <c r="B25" s="108" t="s">
        <v>263</v>
      </c>
      <c r="C25" s="108"/>
      <c r="D25" s="108"/>
      <c r="E25" s="108"/>
      <c r="F25" s="108"/>
      <c r="G25" s="108"/>
    </row>
    <row r="26" spans="1:8" customFormat="1" x14ac:dyDescent="0.2">
      <c r="A26" s="54" t="s">
        <v>210</v>
      </c>
      <c r="B26" s="106" t="s">
        <v>264</v>
      </c>
      <c r="C26" s="106"/>
      <c r="D26" s="106"/>
      <c r="E26" s="106"/>
      <c r="F26" s="106"/>
      <c r="G26" s="106"/>
      <c r="H26" s="81" t="s">
        <v>265</v>
      </c>
    </row>
    <row r="27" spans="1:8" customFormat="1" x14ac:dyDescent="0.25">
      <c r="A27" s="54" t="s">
        <v>211</v>
      </c>
      <c r="B27" s="105"/>
      <c r="C27" s="105"/>
      <c r="D27" s="105"/>
      <c r="E27" s="105"/>
      <c r="F27" s="105"/>
      <c r="G27" s="105"/>
    </row>
    <row r="29" spans="1:8" customFormat="1" ht="18" customHeight="1" x14ac:dyDescent="0.2">
      <c r="A29" s="54" t="s">
        <v>208</v>
      </c>
      <c r="B29" s="107" t="s">
        <v>245</v>
      </c>
      <c r="C29" s="107"/>
      <c r="D29" s="107"/>
      <c r="E29" s="107"/>
      <c r="F29" s="107"/>
      <c r="G29" s="107"/>
    </row>
    <row r="30" spans="1:8" customFormat="1" ht="72" customHeight="1" x14ac:dyDescent="0.2">
      <c r="A30" s="54" t="s">
        <v>209</v>
      </c>
      <c r="B30" s="108" t="s">
        <v>266</v>
      </c>
      <c r="C30" s="108"/>
      <c r="D30" s="108"/>
      <c r="E30" s="108"/>
      <c r="F30" s="108"/>
      <c r="G30" s="108"/>
    </row>
    <row r="31" spans="1:8" customFormat="1" x14ac:dyDescent="0.2">
      <c r="A31" s="54" t="s">
        <v>210</v>
      </c>
      <c r="B31" s="106" t="s">
        <v>267</v>
      </c>
      <c r="C31" s="106"/>
      <c r="D31" s="106"/>
      <c r="E31" s="106"/>
      <c r="F31" s="106"/>
      <c r="G31" s="106"/>
      <c r="H31" s="81" t="s">
        <v>248</v>
      </c>
    </row>
    <row r="32" spans="1:8" customFormat="1" x14ac:dyDescent="0.25">
      <c r="A32" s="54" t="s">
        <v>211</v>
      </c>
      <c r="B32" s="105"/>
      <c r="C32" s="105"/>
      <c r="D32" s="105"/>
      <c r="E32" s="105"/>
      <c r="F32" s="105"/>
      <c r="G32" s="105"/>
      <c r="H32" s="74"/>
    </row>
    <row r="34" spans="1:8" customFormat="1" ht="18" customHeight="1" x14ac:dyDescent="0.2">
      <c r="A34" s="54" t="s">
        <v>208</v>
      </c>
      <c r="B34" s="107" t="s">
        <v>249</v>
      </c>
      <c r="C34" s="107"/>
      <c r="D34" s="107"/>
      <c r="E34" s="107"/>
      <c r="F34" s="107"/>
      <c r="G34" s="107"/>
    </row>
    <row r="35" spans="1:8" customFormat="1" ht="89" customHeight="1" x14ac:dyDescent="0.2">
      <c r="A35" s="54" t="s">
        <v>209</v>
      </c>
      <c r="B35" s="108" t="s">
        <v>268</v>
      </c>
      <c r="C35" s="108"/>
      <c r="D35" s="108"/>
      <c r="E35" s="108"/>
      <c r="F35" s="108"/>
      <c r="G35" s="108"/>
    </row>
    <row r="36" spans="1:8" customFormat="1" x14ac:dyDescent="0.2">
      <c r="A36" s="54" t="s">
        <v>210</v>
      </c>
      <c r="B36" s="106" t="s">
        <v>251</v>
      </c>
      <c r="C36" s="106"/>
      <c r="D36" s="106"/>
      <c r="E36" s="106"/>
      <c r="F36" s="106"/>
      <c r="G36" s="106"/>
      <c r="H36" s="81" t="s">
        <v>244</v>
      </c>
    </row>
    <row r="37" spans="1:8" customFormat="1" x14ac:dyDescent="0.25">
      <c r="A37" s="54" t="s">
        <v>211</v>
      </c>
      <c r="B37" s="105"/>
      <c r="C37" s="105"/>
      <c r="D37" s="105"/>
      <c r="E37" s="105"/>
      <c r="F37" s="105"/>
      <c r="G37" s="105"/>
    </row>
    <row r="39" spans="1:8" customFormat="1" ht="18" customHeight="1" x14ac:dyDescent="0.2">
      <c r="A39" s="54" t="s">
        <v>208</v>
      </c>
      <c r="B39" s="107" t="s">
        <v>252</v>
      </c>
      <c r="C39" s="107"/>
      <c r="D39" s="107"/>
      <c r="E39" s="107"/>
      <c r="F39" s="107"/>
      <c r="G39" s="107"/>
    </row>
    <row r="40" spans="1:8" customFormat="1" ht="89" customHeight="1" x14ac:dyDescent="0.2">
      <c r="A40" s="54" t="s">
        <v>209</v>
      </c>
      <c r="B40" s="108" t="s">
        <v>269</v>
      </c>
      <c r="C40" s="108"/>
      <c r="D40" s="108"/>
      <c r="E40" s="108"/>
      <c r="F40" s="108"/>
      <c r="G40" s="108"/>
    </row>
    <row r="41" spans="1:8" customFormat="1" x14ac:dyDescent="0.2">
      <c r="A41" s="54" t="s">
        <v>210</v>
      </c>
      <c r="B41" s="106" t="s">
        <v>254</v>
      </c>
      <c r="C41" s="106"/>
      <c r="D41" s="106"/>
      <c r="E41" s="106"/>
      <c r="F41" s="106"/>
      <c r="G41" s="106"/>
      <c r="H41" s="81" t="s">
        <v>255</v>
      </c>
    </row>
    <row r="42" spans="1:8" customFormat="1" x14ac:dyDescent="0.25">
      <c r="A42" s="54" t="s">
        <v>211</v>
      </c>
      <c r="B42" s="105"/>
      <c r="C42" s="105"/>
      <c r="D42" s="105"/>
      <c r="E42" s="105"/>
      <c r="F42" s="105"/>
      <c r="G42" s="105"/>
    </row>
    <row r="44" spans="1:8" customFormat="1" x14ac:dyDescent="0.25">
      <c r="A44" s="54"/>
      <c r="B44" s="45" t="s">
        <v>213</v>
      </c>
    </row>
    <row r="45" spans="1:8" customFormat="1" x14ac:dyDescent="0.2">
      <c r="A45" s="54" t="s">
        <v>208</v>
      </c>
      <c r="B45" s="109" t="s">
        <v>262</v>
      </c>
      <c r="C45" s="109"/>
      <c r="D45" s="109"/>
      <c r="E45" s="109"/>
      <c r="F45" s="109"/>
      <c r="G45" s="109"/>
    </row>
    <row r="46" spans="1:8" customFormat="1" ht="77" customHeight="1" x14ac:dyDescent="0.2">
      <c r="A46" s="54" t="s">
        <v>209</v>
      </c>
      <c r="B46" s="108" t="s">
        <v>263</v>
      </c>
      <c r="C46" s="108"/>
      <c r="D46" s="108"/>
      <c r="E46" s="108"/>
      <c r="F46" s="108"/>
      <c r="G46" s="108"/>
    </row>
    <row r="47" spans="1:8" customFormat="1" x14ac:dyDescent="0.2">
      <c r="A47" s="54" t="s">
        <v>210</v>
      </c>
      <c r="B47" s="106" t="s">
        <v>264</v>
      </c>
      <c r="C47" s="106"/>
      <c r="D47" s="106"/>
      <c r="E47" s="106"/>
      <c r="F47" s="106"/>
      <c r="G47" s="106"/>
      <c r="H47" s="81" t="s">
        <v>265</v>
      </c>
    </row>
    <row r="48" spans="1:8" customFormat="1" x14ac:dyDescent="0.25">
      <c r="A48" s="54" t="s">
        <v>211</v>
      </c>
      <c r="B48" s="105"/>
      <c r="C48" s="105"/>
      <c r="D48" s="105"/>
      <c r="E48" s="105"/>
      <c r="F48" s="105"/>
      <c r="G48" s="105"/>
      <c r="H48" s="74"/>
    </row>
    <row r="50" spans="1:8" customFormat="1" ht="18" customHeight="1" x14ac:dyDescent="0.2">
      <c r="A50" s="54" t="s">
        <v>208</v>
      </c>
      <c r="B50" s="107" t="s">
        <v>270</v>
      </c>
      <c r="C50" s="107"/>
      <c r="D50" s="107"/>
      <c r="E50" s="107"/>
      <c r="F50" s="107"/>
      <c r="G50" s="107"/>
    </row>
    <row r="51" spans="1:8" customFormat="1" ht="72" customHeight="1" x14ac:dyDescent="0.2">
      <c r="A51" s="54" t="s">
        <v>209</v>
      </c>
      <c r="B51" s="108" t="s">
        <v>246</v>
      </c>
      <c r="C51" s="108"/>
      <c r="D51" s="108"/>
      <c r="E51" s="108"/>
      <c r="F51" s="108"/>
      <c r="G51" s="108"/>
    </row>
    <row r="52" spans="1:8" customFormat="1" x14ac:dyDescent="0.2">
      <c r="A52" s="54" t="s">
        <v>210</v>
      </c>
      <c r="B52" s="106" t="s">
        <v>247</v>
      </c>
      <c r="C52" s="106"/>
      <c r="D52" s="106"/>
      <c r="E52" s="106"/>
      <c r="F52" s="106"/>
      <c r="G52" s="106"/>
      <c r="H52" s="81" t="s">
        <v>248</v>
      </c>
    </row>
    <row r="53" spans="1:8" customFormat="1" x14ac:dyDescent="0.25">
      <c r="A53" s="54" t="s">
        <v>211</v>
      </c>
      <c r="B53" s="105"/>
      <c r="C53" s="105"/>
      <c r="D53" s="105"/>
      <c r="E53" s="105"/>
      <c r="F53" s="105"/>
      <c r="G53" s="105"/>
    </row>
    <row r="55" spans="1:8" customFormat="1" ht="18" customHeight="1" x14ac:dyDescent="0.2">
      <c r="A55" s="54" t="s">
        <v>208</v>
      </c>
      <c r="B55" s="107" t="s">
        <v>271</v>
      </c>
      <c r="C55" s="107"/>
      <c r="D55" s="107"/>
      <c r="E55" s="107"/>
      <c r="F55" s="107"/>
      <c r="G55" s="107"/>
    </row>
    <row r="56" spans="1:8" customFormat="1" ht="89" customHeight="1" x14ac:dyDescent="0.2">
      <c r="A56" s="54" t="s">
        <v>209</v>
      </c>
      <c r="B56" s="108" t="s">
        <v>272</v>
      </c>
      <c r="C56" s="108"/>
      <c r="D56" s="108"/>
      <c r="E56" s="108"/>
      <c r="F56" s="108"/>
      <c r="G56" s="108"/>
    </row>
    <row r="57" spans="1:8" customFormat="1" x14ac:dyDescent="0.2">
      <c r="A57" s="54" t="s">
        <v>210</v>
      </c>
      <c r="B57" s="106" t="s">
        <v>273</v>
      </c>
      <c r="C57" s="106"/>
      <c r="D57" s="106"/>
      <c r="E57" s="106"/>
      <c r="F57" s="106"/>
      <c r="G57" s="106"/>
      <c r="H57" s="81" t="s">
        <v>274</v>
      </c>
    </row>
    <row r="58" spans="1:8" customFormat="1" x14ac:dyDescent="0.25">
      <c r="A58" s="54" t="s">
        <v>211</v>
      </c>
      <c r="B58" s="105"/>
      <c r="C58" s="105"/>
      <c r="D58" s="105"/>
      <c r="E58" s="105"/>
      <c r="F58" s="105"/>
      <c r="G58" s="105"/>
    </row>
    <row r="61" spans="1:8" customFormat="1" ht="18" customHeight="1" x14ac:dyDescent="0.2">
      <c r="A61" s="54" t="s">
        <v>208</v>
      </c>
      <c r="B61" s="107" t="s">
        <v>275</v>
      </c>
      <c r="C61" s="107"/>
      <c r="D61" s="107"/>
      <c r="E61" s="107"/>
      <c r="F61" s="107"/>
      <c r="G61" s="107"/>
    </row>
    <row r="62" spans="1:8" customFormat="1" ht="89" customHeight="1" x14ac:dyDescent="0.2">
      <c r="A62" s="54" t="s">
        <v>209</v>
      </c>
      <c r="B62" s="108" t="s">
        <v>276</v>
      </c>
      <c r="C62" s="108"/>
      <c r="D62" s="108"/>
      <c r="E62" s="108"/>
      <c r="F62" s="108"/>
      <c r="G62" s="108"/>
    </row>
    <row r="63" spans="1:8" customFormat="1" x14ac:dyDescent="0.2">
      <c r="A63" s="54" t="s">
        <v>210</v>
      </c>
      <c r="B63" s="106" t="s">
        <v>277</v>
      </c>
      <c r="C63" s="106"/>
      <c r="D63" s="106"/>
      <c r="E63" s="106"/>
      <c r="F63" s="106"/>
      <c r="G63" s="106"/>
      <c r="H63" s="81" t="s">
        <v>278</v>
      </c>
    </row>
    <row r="64" spans="1:8" customFormat="1" x14ac:dyDescent="0.25">
      <c r="A64" s="54" t="s">
        <v>211</v>
      </c>
      <c r="B64" s="105"/>
      <c r="C64" s="105"/>
      <c r="D64" s="105"/>
      <c r="E64" s="105"/>
      <c r="F64" s="105"/>
      <c r="G64" s="105"/>
    </row>
    <row r="67" spans="1:8" customFormat="1" ht="18" customHeight="1" x14ac:dyDescent="0.2">
      <c r="A67" s="54" t="s">
        <v>208</v>
      </c>
      <c r="B67" s="107" t="s">
        <v>279</v>
      </c>
      <c r="C67" s="107"/>
      <c r="D67" s="107"/>
      <c r="E67" s="107"/>
      <c r="F67" s="107"/>
      <c r="G67" s="107"/>
    </row>
    <row r="68" spans="1:8" customFormat="1" ht="89" customHeight="1" x14ac:dyDescent="0.2">
      <c r="A68" s="54" t="s">
        <v>209</v>
      </c>
      <c r="B68" s="108" t="s">
        <v>280</v>
      </c>
      <c r="C68" s="108"/>
      <c r="D68" s="108"/>
      <c r="E68" s="108"/>
      <c r="F68" s="108"/>
      <c r="G68" s="108"/>
    </row>
    <row r="69" spans="1:8" customFormat="1" x14ac:dyDescent="0.2">
      <c r="A69" s="54" t="s">
        <v>210</v>
      </c>
      <c r="B69" s="106" t="s">
        <v>281</v>
      </c>
      <c r="C69" s="106"/>
      <c r="D69" s="106"/>
      <c r="E69" s="106"/>
      <c r="F69" s="106"/>
      <c r="G69" s="106"/>
      <c r="H69" s="81" t="s">
        <v>282</v>
      </c>
    </row>
    <row r="70" spans="1:8" customFormat="1" x14ac:dyDescent="0.25">
      <c r="A70" s="54" t="s">
        <v>211</v>
      </c>
      <c r="B70" s="105"/>
      <c r="C70" s="105"/>
      <c r="D70" s="105"/>
      <c r="E70" s="105"/>
      <c r="F70" s="105"/>
      <c r="G70" s="105"/>
    </row>
    <row r="99" spans="1:2" x14ac:dyDescent="0.2">
      <c r="A99" s="54" t="s">
        <v>283</v>
      </c>
      <c r="B99" s="54" t="s">
        <v>284</v>
      </c>
    </row>
  </sheetData>
  <sheetProtection selectLockedCells="1" selectUnlockedCells="1"/>
  <mergeCells count="52">
    <mergeCell ref="B46:G46"/>
    <mergeCell ref="B47:G47"/>
    <mergeCell ref="B48:G48"/>
    <mergeCell ref="B25:G25"/>
    <mergeCell ref="B26:G26"/>
    <mergeCell ref="B27:G27"/>
    <mergeCell ref="B24:G24"/>
    <mergeCell ref="B30:G30"/>
    <mergeCell ref="B15:G15"/>
    <mergeCell ref="B16:G16"/>
    <mergeCell ref="B20:G20"/>
    <mergeCell ref="B21:G21"/>
    <mergeCell ref="B18:G18"/>
    <mergeCell ref="B19:G19"/>
    <mergeCell ref="B9:G9"/>
    <mergeCell ref="B10:G10"/>
    <mergeCell ref="B11:G11"/>
    <mergeCell ref="B13:G13"/>
    <mergeCell ref="B14:G14"/>
    <mergeCell ref="B3:G3"/>
    <mergeCell ref="B4:G4"/>
    <mergeCell ref="B5:G5"/>
    <mergeCell ref="B6:G6"/>
    <mergeCell ref="B8:G8"/>
    <mergeCell ref="B29:G29"/>
    <mergeCell ref="B34:G34"/>
    <mergeCell ref="B35:G35"/>
    <mergeCell ref="B40:G40"/>
    <mergeCell ref="B45:G45"/>
    <mergeCell ref="B31:G31"/>
    <mergeCell ref="B32:G32"/>
    <mergeCell ref="B36:G36"/>
    <mergeCell ref="B37:G37"/>
    <mergeCell ref="B39:G39"/>
    <mergeCell ref="B41:G41"/>
    <mergeCell ref="B42:G42"/>
    <mergeCell ref="B50:G50"/>
    <mergeCell ref="B51:G51"/>
    <mergeCell ref="B52:G52"/>
    <mergeCell ref="B53:G53"/>
    <mergeCell ref="B55:G55"/>
    <mergeCell ref="B56:G56"/>
    <mergeCell ref="B57:G57"/>
    <mergeCell ref="B58:G58"/>
    <mergeCell ref="B61:G61"/>
    <mergeCell ref="B62:G62"/>
    <mergeCell ref="B70:G70"/>
    <mergeCell ref="B63:G63"/>
    <mergeCell ref="B64:G64"/>
    <mergeCell ref="B67:G67"/>
    <mergeCell ref="B68:G68"/>
    <mergeCell ref="B69:G69"/>
  </mergeCells>
  <hyperlinks>
    <hyperlink ref="H26" r:id="rId1" xr:uid="{DE1A88D1-307A-8B4A-BB9F-63D6B08E90DB}"/>
    <hyperlink ref="H15" r:id="rId2" xr:uid="{8BF83D8D-B393-1847-BD0B-E85CB2AB6BB4}"/>
    <hyperlink ref="H31" r:id="rId3" xr:uid="{40AF0569-1EAA-F64B-A04E-A36A9946481B}"/>
    <hyperlink ref="H36" r:id="rId4" xr:uid="{DEA98E53-14C0-CB49-A19F-7BFD8F2B2027}"/>
    <hyperlink ref="H5" r:id="rId5" xr:uid="{9E01BB38-5A78-A047-8DE9-84B5AA0160E5}"/>
    <hyperlink ref="H47" r:id="rId6" xr:uid="{6FD548C9-998C-2045-A56C-F7E27B66BF9F}"/>
    <hyperlink ref="H10" r:id="rId7" xr:uid="{A07F31FD-C4CB-0A45-B19C-3A88816C14AE}"/>
    <hyperlink ref="H20" r:id="rId8" xr:uid="{9B7C73E4-0CEF-BC4F-984D-63A4341198C5}"/>
    <hyperlink ref="H21" r:id="rId9" xr:uid="{E38A28D9-1CB6-5D42-A856-382A65E0D5B4}"/>
    <hyperlink ref="H41" r:id="rId10" xr:uid="{6905087F-DECD-934F-BAEC-22BA83E426B4}"/>
    <hyperlink ref="H52" r:id="rId11" xr:uid="{F4618EE4-550C-1443-8533-B75ED66519B9}"/>
    <hyperlink ref="H57" r:id="rId12" xr:uid="{22BC6754-99BA-1141-A88C-D4CFB8213124}"/>
    <hyperlink ref="H63" r:id="rId13" xr:uid="{EECEC6C7-DE6F-E245-B3CC-D942CC103CB1}"/>
    <hyperlink ref="H69" r:id="rId14" xr:uid="{B3419DA9-5443-FA49-900B-8B71CFC07D11}"/>
  </hyperlinks>
  <pageMargins left="0.75" right="0.75" top="1" bottom="1"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54"/>
  <sheetViews>
    <sheetView showGridLines="0" workbookViewId="0">
      <selection activeCell="E10" sqref="E10"/>
    </sheetView>
  </sheetViews>
  <sheetFormatPr baseColWidth="10" defaultColWidth="8.83203125" defaultRowHeight="15" x14ac:dyDescent="0.2"/>
  <cols>
    <col min="2" max="2" width="45.5" customWidth="1"/>
    <col min="3" max="3" width="37.6640625" style="6" customWidth="1"/>
    <col min="4" max="4" width="2.33203125" customWidth="1"/>
    <col min="5" max="6" width="18.83203125" customWidth="1"/>
    <col min="7" max="7" width="28.5" style="7" customWidth="1"/>
  </cols>
  <sheetData>
    <row r="1" spans="2:7" x14ac:dyDescent="0.2">
      <c r="C1"/>
      <c r="G1"/>
    </row>
    <row r="2" spans="2:7" x14ac:dyDescent="0.2">
      <c r="C2"/>
      <c r="E2" s="85"/>
      <c r="F2" s="85"/>
      <c r="G2" s="85"/>
    </row>
    <row r="3" spans="2:7" ht="24" customHeight="1" x14ac:dyDescent="0.2">
      <c r="C3"/>
      <c r="G3"/>
    </row>
    <row r="4" spans="2:7" ht="37" x14ac:dyDescent="0.45">
      <c r="B4" s="8" t="s">
        <v>13</v>
      </c>
      <c r="F4" s="86"/>
      <c r="G4" s="86"/>
    </row>
    <row r="6" spans="2:7" ht="23" customHeight="1" x14ac:dyDescent="0.3">
      <c r="B6" s="9"/>
      <c r="C6" s="10"/>
      <c r="D6" s="9"/>
      <c r="E6" s="11"/>
      <c r="F6" s="12" t="s">
        <v>14</v>
      </c>
      <c r="G6" s="13">
        <f>SUM(G$9:G$45)</f>
        <v>0</v>
      </c>
    </row>
    <row r="8" spans="2:7" s="14" customFormat="1" ht="24" x14ac:dyDescent="0.3">
      <c r="C8" s="15"/>
      <c r="E8" s="16" t="s">
        <v>13</v>
      </c>
      <c r="F8" s="16" t="s">
        <v>15</v>
      </c>
      <c r="G8" s="17" t="s">
        <v>16</v>
      </c>
    </row>
    <row r="9" spans="2:7" ht="20" x14ac:dyDescent="0.25">
      <c r="B9" s="18" t="s">
        <v>17</v>
      </c>
      <c r="C9" s="19" t="s">
        <v>18</v>
      </c>
      <c r="D9" s="20"/>
      <c r="E9" s="21">
        <v>0</v>
      </c>
      <c r="F9" s="22" t="s">
        <v>10</v>
      </c>
      <c r="G9" s="23">
        <f>E9*INDEX('Getting started'!$C$10:$C$17, MATCH(F9, 'Getting started'!$B$10:$B$17, 0))</f>
        <v>0</v>
      </c>
    </row>
    <row r="10" spans="2:7" ht="20" x14ac:dyDescent="0.25">
      <c r="B10" s="20"/>
      <c r="C10" s="19" t="s">
        <v>19</v>
      </c>
      <c r="D10" s="20"/>
      <c r="E10" s="22">
        <v>0</v>
      </c>
      <c r="F10" s="22" t="s">
        <v>12</v>
      </c>
      <c r="G10" s="23">
        <f>E10*INDEX('Getting started'!$C$10:$C$17, MATCH(F10, 'Getting started'!$B$10:$B$17, 0))</f>
        <v>0</v>
      </c>
    </row>
    <row r="11" spans="2:7" ht="20" x14ac:dyDescent="0.25">
      <c r="B11" s="20"/>
      <c r="C11" s="19" t="s">
        <v>20</v>
      </c>
      <c r="D11" s="20"/>
      <c r="E11" s="22">
        <v>0</v>
      </c>
      <c r="F11" s="22" t="s">
        <v>10</v>
      </c>
      <c r="G11" s="23">
        <f>E11*INDEX('Getting started'!$C$10:$C$17, MATCH(F11, 'Getting started'!$B$10:$B$17, 0))</f>
        <v>0</v>
      </c>
    </row>
    <row r="12" spans="2:7" ht="40" x14ac:dyDescent="0.25">
      <c r="B12" s="20"/>
      <c r="C12" s="19" t="s">
        <v>229</v>
      </c>
      <c r="D12" s="20"/>
      <c r="E12" s="76">
        <v>0</v>
      </c>
      <c r="F12" s="75" t="s">
        <v>10</v>
      </c>
      <c r="G12" s="23">
        <f>E12*INDEX('Getting started'!$C$10:$C$17, MATCH(F12, 'Getting started'!$B$10:$B$17, 0))</f>
        <v>0</v>
      </c>
    </row>
    <row r="13" spans="2:7" ht="19" x14ac:dyDescent="0.25">
      <c r="B13" s="20"/>
      <c r="C13" s="19"/>
      <c r="D13" s="20"/>
      <c r="E13" s="23"/>
      <c r="F13" s="78"/>
      <c r="G13" s="23"/>
    </row>
    <row r="14" spans="2:7" ht="20" x14ac:dyDescent="0.25">
      <c r="B14" s="18" t="s">
        <v>21</v>
      </c>
      <c r="C14" s="19" t="s">
        <v>27</v>
      </c>
      <c r="D14" s="20"/>
      <c r="E14" s="77">
        <v>0</v>
      </c>
      <c r="F14" s="21" t="s">
        <v>10</v>
      </c>
      <c r="G14" s="23">
        <f>E14*INDEX('Getting started'!$C$10:$C$17, MATCH(F14, 'Getting started'!$B$10:$B$17, 0))</f>
        <v>0</v>
      </c>
    </row>
    <row r="15" spans="2:7" ht="20" x14ac:dyDescent="0.25">
      <c r="B15" s="20"/>
      <c r="C15" s="19" t="s">
        <v>24</v>
      </c>
      <c r="D15" s="20"/>
      <c r="E15" s="22">
        <v>0</v>
      </c>
      <c r="F15" s="22" t="s">
        <v>7</v>
      </c>
      <c r="G15" s="23">
        <f>E15*INDEX('Getting started'!$C$10:$C$17, MATCH(F15, 'Getting started'!$B$10:$B$17, 0))</f>
        <v>0</v>
      </c>
    </row>
    <row r="16" spans="2:7" ht="20" x14ac:dyDescent="0.25">
      <c r="B16" s="20"/>
      <c r="C16" s="19" t="s">
        <v>25</v>
      </c>
      <c r="D16" s="20"/>
      <c r="E16" s="22">
        <v>0</v>
      </c>
      <c r="F16" s="22" t="s">
        <v>7</v>
      </c>
      <c r="G16" s="23">
        <f>E16*INDEX('Getting started'!$C$10:$C$17, MATCH(F16, 'Getting started'!$B$10:$B$17, 0))</f>
        <v>0</v>
      </c>
    </row>
    <row r="17" spans="2:7" ht="20" x14ac:dyDescent="0.25">
      <c r="B17" s="20"/>
      <c r="C17" s="19" t="s">
        <v>26</v>
      </c>
      <c r="D17" s="20"/>
      <c r="E17" s="22">
        <v>0</v>
      </c>
      <c r="F17" s="22" t="s">
        <v>7</v>
      </c>
      <c r="G17" s="23">
        <f>E17*INDEX('Getting started'!$C$10:$C$17, MATCH(F17, 'Getting started'!$B$10:$B$17, 0))</f>
        <v>0</v>
      </c>
    </row>
    <row r="18" spans="2:7" ht="20" x14ac:dyDescent="0.25">
      <c r="B18" s="20"/>
      <c r="C18" s="19" t="s">
        <v>23</v>
      </c>
      <c r="D18" s="20"/>
      <c r="E18" s="22">
        <v>0</v>
      </c>
      <c r="F18" s="22" t="s">
        <v>5</v>
      </c>
      <c r="G18" s="23">
        <f>E18*INDEX('Getting started'!$C$10:$C$17, MATCH(F18, 'Getting started'!$B$10:$B$17, 0))</f>
        <v>0</v>
      </c>
    </row>
    <row r="19" spans="2:7" ht="20" x14ac:dyDescent="0.25">
      <c r="B19" s="18"/>
      <c r="C19" s="19" t="s">
        <v>22</v>
      </c>
      <c r="D19" s="20"/>
      <c r="E19" s="22">
        <v>0</v>
      </c>
      <c r="F19" s="22" t="s">
        <v>5</v>
      </c>
      <c r="G19" s="23">
        <f>E19*INDEX('Getting started'!$C$10:$C$17, MATCH(F19, 'Getting started'!$B$10:$B$17, 0))</f>
        <v>0</v>
      </c>
    </row>
    <row r="20" spans="2:7" ht="40" x14ac:dyDescent="0.25">
      <c r="B20" s="20"/>
      <c r="C20" s="19" t="s">
        <v>214</v>
      </c>
      <c r="D20" s="20"/>
      <c r="E20" s="22">
        <v>0</v>
      </c>
      <c r="F20" s="22" t="s">
        <v>5</v>
      </c>
      <c r="G20" s="23">
        <f>E20*INDEX('Getting started'!$C$10:$C$17, MATCH(F20, 'Getting started'!$B$10:$B$17, 0))</f>
        <v>0</v>
      </c>
    </row>
    <row r="21" spans="2:7" ht="60" x14ac:dyDescent="0.25">
      <c r="B21" s="20"/>
      <c r="C21" s="19" t="s">
        <v>215</v>
      </c>
      <c r="D21" s="20"/>
      <c r="E21" s="22">
        <v>0</v>
      </c>
      <c r="F21" s="22" t="s">
        <v>7</v>
      </c>
      <c r="G21" s="23">
        <f>E21*INDEX('Getting started'!$C$10:$C$17, MATCH(F21, 'Getting started'!$B$10:$B$17, 0))</f>
        <v>0</v>
      </c>
    </row>
    <row r="22" spans="2:7" ht="20" x14ac:dyDescent="0.25">
      <c r="B22" s="20"/>
      <c r="C22" s="19" t="s">
        <v>33</v>
      </c>
      <c r="D22" s="20"/>
      <c r="E22" s="24">
        <v>0</v>
      </c>
      <c r="F22" s="21" t="s">
        <v>10</v>
      </c>
      <c r="G22" s="23">
        <f>E22*INDEX('Getting started'!$C$10:$C$17, MATCH(F22, 'Getting started'!$B$10:$B$17, 0))</f>
        <v>0</v>
      </c>
    </row>
    <row r="23" spans="2:7" ht="20" x14ac:dyDescent="0.25">
      <c r="B23" s="20"/>
      <c r="C23" s="19" t="s">
        <v>28</v>
      </c>
      <c r="D23" s="20"/>
      <c r="E23" s="22">
        <v>0</v>
      </c>
      <c r="F23" s="22" t="s">
        <v>6</v>
      </c>
      <c r="G23" s="23">
        <f>E23*INDEX('Getting started'!$C$10:$C$17, MATCH(F23, 'Getting started'!$B$10:$B$17, 0))</f>
        <v>0</v>
      </c>
    </row>
    <row r="24" spans="2:7" ht="20" x14ac:dyDescent="0.25">
      <c r="B24" s="20"/>
      <c r="C24" s="19" t="s">
        <v>29</v>
      </c>
      <c r="D24" s="20"/>
      <c r="E24" s="22">
        <v>0</v>
      </c>
      <c r="F24" s="22" t="s">
        <v>7</v>
      </c>
      <c r="G24" s="23">
        <f>E24*INDEX('Getting started'!$C$10:$C$17, MATCH(F24, 'Getting started'!$B$10:$B$17, 0))</f>
        <v>0</v>
      </c>
    </row>
    <row r="25" spans="2:7" ht="20" x14ac:dyDescent="0.25">
      <c r="B25" s="20"/>
      <c r="C25" s="19" t="s">
        <v>30</v>
      </c>
      <c r="D25" s="20"/>
      <c r="E25" s="22">
        <v>0</v>
      </c>
      <c r="F25" s="22" t="s">
        <v>10</v>
      </c>
      <c r="G25" s="23">
        <f>E25*INDEX('Getting started'!$C$10:$C$17, MATCH(F25, 'Getting started'!$B$10:$B$17, 0))</f>
        <v>0</v>
      </c>
    </row>
    <row r="26" spans="2:7" ht="19" x14ac:dyDescent="0.25">
      <c r="B26" s="20"/>
      <c r="C26" s="19"/>
      <c r="D26" s="20"/>
      <c r="E26" s="20"/>
      <c r="F26" s="20"/>
      <c r="G26" s="23"/>
    </row>
    <row r="27" spans="2:7" ht="20" x14ac:dyDescent="0.25">
      <c r="B27" s="18" t="s">
        <v>31</v>
      </c>
      <c r="C27" s="19" t="s">
        <v>32</v>
      </c>
      <c r="D27" s="20"/>
      <c r="E27" s="24">
        <v>0</v>
      </c>
      <c r="F27" s="22" t="s">
        <v>7</v>
      </c>
      <c r="G27" s="23">
        <f>E27*INDEX('Getting started'!$C$10:$C$17, MATCH(F27, 'Getting started'!$B$10:$B$17, 0))</f>
        <v>0</v>
      </c>
    </row>
    <row r="28" spans="2:7" ht="20" x14ac:dyDescent="0.25">
      <c r="B28" s="20"/>
      <c r="C28" s="19" t="s">
        <v>216</v>
      </c>
      <c r="D28" s="20"/>
      <c r="E28" s="24">
        <v>0</v>
      </c>
      <c r="F28" s="22" t="s">
        <v>10</v>
      </c>
      <c r="G28" s="23">
        <f>E28*INDEX('Getting started'!$C$10:$C$17, MATCH(F28, 'Getting started'!$B$10:$B$17, 0))</f>
        <v>0</v>
      </c>
    </row>
    <row r="29" spans="2:7" ht="20" x14ac:dyDescent="0.25">
      <c r="B29" s="20"/>
      <c r="C29" s="19" t="s">
        <v>217</v>
      </c>
      <c r="D29" s="20"/>
      <c r="E29" s="24">
        <v>0</v>
      </c>
      <c r="F29" s="22" t="s">
        <v>10</v>
      </c>
      <c r="G29" s="23">
        <f>E29*INDEX('Getting started'!$C$10:$C$17, MATCH(F29, 'Getting started'!$B$10:$B$17, 0))</f>
        <v>0</v>
      </c>
    </row>
    <row r="30" spans="2:7" ht="20" x14ac:dyDescent="0.25">
      <c r="B30" s="20"/>
      <c r="C30" s="19" t="s">
        <v>218</v>
      </c>
      <c r="D30" s="20"/>
      <c r="E30" s="24">
        <v>0</v>
      </c>
      <c r="F30" s="22" t="s">
        <v>10</v>
      </c>
      <c r="G30" s="23">
        <f>E30*INDEX('Getting started'!$C$10:$C$17, MATCH(F30, 'Getting started'!$B$10:$B$17, 0))</f>
        <v>0</v>
      </c>
    </row>
    <row r="31" spans="2:7" ht="20" x14ac:dyDescent="0.25">
      <c r="B31" s="20"/>
      <c r="C31" s="19" t="s">
        <v>219</v>
      </c>
      <c r="D31" s="20"/>
      <c r="E31" s="24">
        <v>0</v>
      </c>
      <c r="F31" s="22" t="s">
        <v>10</v>
      </c>
      <c r="G31" s="23">
        <f>E31*INDEX('Getting started'!$C$10:$C$17, MATCH(F31, 'Getting started'!$B$10:$B$17, 0))</f>
        <v>0</v>
      </c>
    </row>
    <row r="32" spans="2:7" ht="20" x14ac:dyDescent="0.25">
      <c r="B32" s="20"/>
      <c r="C32" s="19" t="s">
        <v>220</v>
      </c>
      <c r="D32" s="20"/>
      <c r="E32" s="24">
        <v>0</v>
      </c>
      <c r="F32" s="22" t="s">
        <v>10</v>
      </c>
      <c r="G32" s="23">
        <f>E32*INDEX('Getting started'!$C$10:$C$17, MATCH(F32, 'Getting started'!$B$10:$B$17, 0))</f>
        <v>0</v>
      </c>
    </row>
    <row r="33" spans="2:7" ht="19" x14ac:dyDescent="0.25">
      <c r="B33" s="20"/>
      <c r="C33" s="19"/>
      <c r="D33" s="20"/>
      <c r="E33" s="20"/>
      <c r="F33" s="20"/>
      <c r="G33" s="23"/>
    </row>
    <row r="34" spans="2:7" ht="20" x14ac:dyDescent="0.25">
      <c r="B34" s="18" t="s">
        <v>34</v>
      </c>
      <c r="C34" s="19" t="s">
        <v>35</v>
      </c>
      <c r="D34" s="20"/>
      <c r="E34" s="22">
        <v>0</v>
      </c>
      <c r="F34" s="22" t="s">
        <v>12</v>
      </c>
      <c r="G34" s="23">
        <f>E34*INDEX('Getting started'!$C$10:$C$17, MATCH(F34, 'Getting started'!$B$10:$B$17, 0))</f>
        <v>0</v>
      </c>
    </row>
    <row r="35" spans="2:7" ht="20" x14ac:dyDescent="0.25">
      <c r="B35" s="20"/>
      <c r="C35" s="19" t="s">
        <v>230</v>
      </c>
      <c r="D35" s="20"/>
      <c r="E35" s="22">
        <v>0</v>
      </c>
      <c r="F35" s="22" t="s">
        <v>10</v>
      </c>
      <c r="G35" s="23">
        <f>E35*INDEX('Getting started'!$C$10:$C$17, MATCH(F35, 'Getting started'!$B$10:$B$17, 0))</f>
        <v>0</v>
      </c>
    </row>
    <row r="36" spans="2:7" ht="20" x14ac:dyDescent="0.25">
      <c r="B36" s="20"/>
      <c r="C36" s="19" t="s">
        <v>36</v>
      </c>
      <c r="D36" s="20"/>
      <c r="E36" s="22">
        <v>0</v>
      </c>
      <c r="F36" s="22" t="s">
        <v>10</v>
      </c>
      <c r="G36" s="23">
        <f>E36*INDEX('Getting started'!$C$10:$C$17, MATCH(F36, 'Getting started'!$B$10:$B$17, 0))</f>
        <v>0</v>
      </c>
    </row>
    <row r="37" spans="2:7" ht="20" x14ac:dyDescent="0.25">
      <c r="B37" s="20"/>
      <c r="C37" s="19" t="s">
        <v>37</v>
      </c>
      <c r="D37" s="20"/>
      <c r="E37" s="22">
        <v>0</v>
      </c>
      <c r="F37" s="22" t="s">
        <v>12</v>
      </c>
      <c r="G37" s="23">
        <f>E37*INDEX('Getting started'!$C$10:$C$17, MATCH(F37, 'Getting started'!$B$10:$B$17, 0))</f>
        <v>0</v>
      </c>
    </row>
    <row r="38" spans="2:7" ht="20" x14ac:dyDescent="0.25">
      <c r="B38" s="20"/>
      <c r="C38" s="19" t="s">
        <v>38</v>
      </c>
      <c r="D38" s="20"/>
      <c r="E38" s="22">
        <v>0</v>
      </c>
      <c r="F38" s="22" t="s">
        <v>10</v>
      </c>
      <c r="G38" s="23">
        <f>E38*INDEX('Getting started'!$C$10:$C$17, MATCH(F38, 'Getting started'!$B$10:$B$17, 0))</f>
        <v>0</v>
      </c>
    </row>
    <row r="39" spans="2:7" ht="20" x14ac:dyDescent="0.25">
      <c r="B39" s="20"/>
      <c r="C39" s="19" t="s">
        <v>39</v>
      </c>
      <c r="D39" s="20"/>
      <c r="E39" s="22">
        <v>0</v>
      </c>
      <c r="F39" s="22" t="s">
        <v>10</v>
      </c>
      <c r="G39" s="23">
        <f>E39*INDEX('Getting started'!$C$10:$C$17, MATCH(F39, 'Getting started'!$B$10:$B$17, 0))</f>
        <v>0</v>
      </c>
    </row>
    <row r="40" spans="2:7" ht="19" x14ac:dyDescent="0.25">
      <c r="B40" s="20"/>
      <c r="C40" s="19"/>
      <c r="D40" s="20"/>
      <c r="E40" s="20"/>
      <c r="F40" s="20"/>
      <c r="G40" s="23"/>
    </row>
    <row r="41" spans="2:7" ht="20" x14ac:dyDescent="0.25">
      <c r="B41" s="25" t="s">
        <v>40</v>
      </c>
      <c r="C41" s="19"/>
      <c r="D41" s="20"/>
      <c r="E41" s="22">
        <v>0</v>
      </c>
      <c r="F41" s="22" t="s">
        <v>10</v>
      </c>
      <c r="G41" s="23">
        <f>E41*INDEX('Getting started'!$C$10:$C$17, MATCH(F41, 'Getting started'!$B$10:$B$17, 0))</f>
        <v>0</v>
      </c>
    </row>
    <row r="42" spans="2:7" ht="19" x14ac:dyDescent="0.25">
      <c r="B42" s="20"/>
      <c r="C42" s="19"/>
      <c r="D42" s="20"/>
      <c r="E42" s="22">
        <v>0</v>
      </c>
      <c r="F42" s="22" t="s">
        <v>10</v>
      </c>
      <c r="G42" s="23">
        <f>E42*INDEX('Getting started'!$C$10:$C$17, MATCH(F42, 'Getting started'!$B$10:$B$17, 0))</f>
        <v>0</v>
      </c>
    </row>
    <row r="43" spans="2:7" ht="19" x14ac:dyDescent="0.25">
      <c r="B43" s="20"/>
      <c r="C43" s="19"/>
      <c r="D43" s="20"/>
      <c r="E43" s="22">
        <v>0</v>
      </c>
      <c r="F43" s="22" t="s">
        <v>10</v>
      </c>
      <c r="G43" s="23">
        <f>E43*INDEX('Getting started'!$C$10:$C$17, MATCH(F43, 'Getting started'!$B$10:$B$17, 0))</f>
        <v>0</v>
      </c>
    </row>
    <row r="44" spans="2:7" ht="19" x14ac:dyDescent="0.25">
      <c r="B44" s="20"/>
      <c r="C44" s="19"/>
      <c r="D44" s="20"/>
      <c r="E44" s="22">
        <v>0</v>
      </c>
      <c r="F44" s="22" t="s">
        <v>10</v>
      </c>
      <c r="G44" s="23">
        <f>E44*INDEX('Getting started'!$C$10:$C$17, MATCH(F44, 'Getting started'!$B$10:$B$17, 0))</f>
        <v>0</v>
      </c>
    </row>
    <row r="45" spans="2:7" ht="19" x14ac:dyDescent="0.25">
      <c r="B45" s="20"/>
      <c r="C45" s="19"/>
      <c r="D45" s="20"/>
      <c r="E45" s="22">
        <v>0</v>
      </c>
      <c r="F45" s="22" t="s">
        <v>10</v>
      </c>
      <c r="G45" s="23">
        <f>E45*INDEX('Getting started'!$C$10:$C$17, MATCH(F45, 'Getting started'!$B$10:$B$17, 0))</f>
        <v>0</v>
      </c>
    </row>
    <row r="46" spans="2:7" ht="24" x14ac:dyDescent="0.3">
      <c r="G46" s="26"/>
    </row>
    <row r="47" spans="2:7" s="27" customFormat="1" ht="24" x14ac:dyDescent="0.3">
      <c r="C47" s="15"/>
      <c r="F47" s="28" t="s">
        <v>41</v>
      </c>
      <c r="G47" s="13">
        <f>SUM(G$9:G$45)</f>
        <v>0</v>
      </c>
    </row>
    <row r="48" spans="2:7" x14ac:dyDescent="0.2">
      <c r="G48" s="29"/>
    </row>
    <row r="49" spans="6:7" x14ac:dyDescent="0.2">
      <c r="G49" s="29"/>
    </row>
    <row r="50" spans="6:7" ht="24" x14ac:dyDescent="0.2">
      <c r="F50" s="30"/>
      <c r="G50" s="30"/>
    </row>
    <row r="51" spans="6:7" x14ac:dyDescent="0.2">
      <c r="G51"/>
    </row>
    <row r="54" spans="6:7" ht="19" x14ac:dyDescent="0.2">
      <c r="G54" s="31"/>
    </row>
  </sheetData>
  <sheetProtection selectLockedCells="1" selectUnlockedCells="1"/>
  <mergeCells count="2">
    <mergeCell ref="E2:G2"/>
    <mergeCell ref="F4:G4"/>
  </mergeCells>
  <conditionalFormatting sqref="G9:G45">
    <cfRule type="expression" dxfId="14" priority="1" stopIfTrue="1">
      <formula>NOT(ISERROR(SEARCH("ERROR",G9)))</formula>
    </cfRule>
  </conditionalFormatting>
  <dataValidations count="1">
    <dataValidation type="list" allowBlank="1" showErrorMessage="1" sqref="F34:F39 F41:F45 F27:F32 F9:F25" xr:uid="{00000000-0002-0000-0100-000000000000}">
      <formula1>#N/A</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48"/>
  <sheetViews>
    <sheetView showGridLines="0" workbookViewId="0">
      <selection activeCell="E10" sqref="E10"/>
    </sheetView>
  </sheetViews>
  <sheetFormatPr baseColWidth="10" defaultColWidth="8.83203125" defaultRowHeight="19" x14ac:dyDescent="0.25"/>
  <cols>
    <col min="2" max="2" width="45.5" customWidth="1"/>
    <col min="3" max="3" width="37.6640625" style="19" customWidth="1"/>
    <col min="4" max="4" width="2.33203125" customWidth="1"/>
    <col min="5" max="6" width="18.83203125" customWidth="1"/>
    <col min="7" max="7" width="28.5" style="7" customWidth="1"/>
  </cols>
  <sheetData>
    <row r="1" spans="2:7" ht="15" x14ac:dyDescent="0.2">
      <c r="C1" s="6"/>
    </row>
    <row r="2" spans="2:7" ht="15" x14ac:dyDescent="0.2">
      <c r="C2" s="6"/>
      <c r="E2" s="85"/>
      <c r="F2" s="85"/>
      <c r="G2" s="85"/>
    </row>
    <row r="3" spans="2:7" ht="24" customHeight="1" x14ac:dyDescent="0.2">
      <c r="C3" s="6"/>
    </row>
    <row r="4" spans="2:7" ht="37" x14ac:dyDescent="0.45">
      <c r="B4" s="8" t="s">
        <v>42</v>
      </c>
      <c r="C4" s="6"/>
      <c r="F4" s="86"/>
      <c r="G4" s="86"/>
    </row>
    <row r="5" spans="2:7" ht="14" customHeight="1" x14ac:dyDescent="0.2">
      <c r="C5" s="6"/>
    </row>
    <row r="6" spans="2:7" ht="23" customHeight="1" x14ac:dyDescent="0.3">
      <c r="B6" s="9"/>
      <c r="C6" s="10"/>
      <c r="D6" s="9"/>
      <c r="E6" s="11"/>
      <c r="F6" s="12" t="s">
        <v>43</v>
      </c>
      <c r="G6" s="13">
        <f>SUM(G$9:G$38)</f>
        <v>0</v>
      </c>
    </row>
    <row r="7" spans="2:7" ht="15" x14ac:dyDescent="0.2">
      <c r="C7" s="6"/>
    </row>
    <row r="8" spans="2:7" s="14" customFormat="1" ht="24" x14ac:dyDescent="0.3">
      <c r="C8" s="15"/>
      <c r="E8" s="16" t="s">
        <v>44</v>
      </c>
      <c r="F8" s="16" t="s">
        <v>45</v>
      </c>
      <c r="G8" s="17" t="s">
        <v>16</v>
      </c>
    </row>
    <row r="9" spans="2:7" ht="20" x14ac:dyDescent="0.25">
      <c r="B9" s="18" t="s">
        <v>46</v>
      </c>
      <c r="C9" s="19" t="s">
        <v>47</v>
      </c>
      <c r="E9" s="22">
        <v>0</v>
      </c>
      <c r="F9" s="22" t="s">
        <v>10</v>
      </c>
      <c r="G9" s="23">
        <f>E9*INDEX('Getting started'!$C$10:$C$17, MATCH(F9, 'Getting started'!$B$10:$B$17, 0))</f>
        <v>0</v>
      </c>
    </row>
    <row r="10" spans="2:7" ht="20" x14ac:dyDescent="0.25">
      <c r="C10" s="19" t="s">
        <v>48</v>
      </c>
      <c r="E10" s="22">
        <v>0</v>
      </c>
      <c r="F10" s="22" t="s">
        <v>10</v>
      </c>
      <c r="G10" s="23">
        <f>E10*INDEX('Getting started'!$C$10:$C$17, MATCH(F10, 'Getting started'!$B$10:$B$17, 0))</f>
        <v>0</v>
      </c>
    </row>
    <row r="11" spans="2:7" ht="20" x14ac:dyDescent="0.25">
      <c r="C11" s="19" t="s">
        <v>49</v>
      </c>
      <c r="E11" s="22">
        <v>0</v>
      </c>
      <c r="F11" s="22" t="s">
        <v>10</v>
      </c>
      <c r="G11" s="23">
        <f>E11*INDEX('Getting started'!$C$10:$C$17, MATCH(F11, 'Getting started'!$B$10:$B$17, 0))</f>
        <v>0</v>
      </c>
    </row>
    <row r="12" spans="2:7" ht="20" x14ac:dyDescent="0.25">
      <c r="C12" s="19" t="s">
        <v>50</v>
      </c>
      <c r="E12" s="22">
        <v>0</v>
      </c>
      <c r="F12" s="22" t="s">
        <v>10</v>
      </c>
      <c r="G12" s="23">
        <f>E12*INDEX('Getting started'!$C$10:$C$17, MATCH(F12, 'Getting started'!$B$10:$B$17, 0))</f>
        <v>0</v>
      </c>
    </row>
    <row r="13" spans="2:7" x14ac:dyDescent="0.25">
      <c r="E13" s="32"/>
      <c r="F13" s="32"/>
      <c r="G13" s="23"/>
    </row>
    <row r="14" spans="2:7" ht="20" x14ac:dyDescent="0.25">
      <c r="B14" s="18" t="s">
        <v>51</v>
      </c>
      <c r="C14" s="19" t="s">
        <v>52</v>
      </c>
      <c r="E14" s="22">
        <v>0</v>
      </c>
      <c r="F14" s="22" t="s">
        <v>12</v>
      </c>
      <c r="G14" s="23">
        <f>E14*INDEX('Getting started'!$C$10:$C$17, MATCH(F14, 'Getting started'!$B$10:$B$17, 0))</f>
        <v>0</v>
      </c>
    </row>
    <row r="15" spans="2:7" ht="20" x14ac:dyDescent="0.25">
      <c r="C15" s="19" t="s">
        <v>53</v>
      </c>
      <c r="E15" s="22">
        <v>0</v>
      </c>
      <c r="F15" s="22" t="s">
        <v>12</v>
      </c>
      <c r="G15" s="23">
        <f>E15*INDEX('Getting started'!$C$10:$C$17, MATCH(F15, 'Getting started'!$B$10:$B$17, 0))</f>
        <v>0</v>
      </c>
    </row>
    <row r="16" spans="2:7" x14ac:dyDescent="0.25">
      <c r="E16" s="32"/>
      <c r="F16" s="32"/>
      <c r="G16" s="23"/>
    </row>
    <row r="17" spans="2:7" ht="20" x14ac:dyDescent="0.25">
      <c r="B17" s="18" t="s">
        <v>54</v>
      </c>
      <c r="C17" s="19" t="s">
        <v>55</v>
      </c>
      <c r="E17" s="22">
        <v>0</v>
      </c>
      <c r="F17" s="22" t="s">
        <v>12</v>
      </c>
      <c r="G17" s="23">
        <f>E17*INDEX('Getting started'!$C$10:$C$17, MATCH(F17, 'Getting started'!$B$10:$B$17, 0))</f>
        <v>0</v>
      </c>
    </row>
    <row r="18" spans="2:7" ht="20" x14ac:dyDescent="0.25">
      <c r="C18" s="19" t="s">
        <v>56</v>
      </c>
      <c r="E18" s="22">
        <v>0</v>
      </c>
      <c r="F18" s="22" t="s">
        <v>12</v>
      </c>
      <c r="G18" s="23">
        <f>E18*INDEX('Getting started'!$C$10:$C$17, MATCH(F18, 'Getting started'!$B$10:$B$17, 0))</f>
        <v>0</v>
      </c>
    </row>
    <row r="19" spans="2:7" x14ac:dyDescent="0.25">
      <c r="E19" s="32"/>
      <c r="F19" s="32"/>
      <c r="G19" s="23"/>
    </row>
    <row r="20" spans="2:7" ht="20" x14ac:dyDescent="0.25">
      <c r="B20" s="18" t="s">
        <v>57</v>
      </c>
      <c r="C20" s="19" t="s">
        <v>58</v>
      </c>
      <c r="E20" s="22">
        <v>0</v>
      </c>
      <c r="F20" s="22" t="s">
        <v>10</v>
      </c>
      <c r="G20" s="23">
        <f>E20*INDEX('Getting started'!$C$10:$C$17, MATCH(F20, 'Getting started'!$B$10:$B$17, 0))</f>
        <v>0</v>
      </c>
    </row>
    <row r="21" spans="2:7" ht="20" x14ac:dyDescent="0.25">
      <c r="C21" s="19" t="s">
        <v>59</v>
      </c>
      <c r="E21" s="22">
        <v>0</v>
      </c>
      <c r="F21" s="22" t="s">
        <v>10</v>
      </c>
      <c r="G21" s="23">
        <f>E21*INDEX('Getting started'!$C$10:$C$17, MATCH(F21, 'Getting started'!$B$10:$B$17, 0))</f>
        <v>0</v>
      </c>
    </row>
    <row r="22" spans="2:7" ht="20" x14ac:dyDescent="0.25">
      <c r="C22" s="19" t="s">
        <v>60</v>
      </c>
      <c r="E22" s="22">
        <v>0</v>
      </c>
      <c r="F22" s="22" t="s">
        <v>10</v>
      </c>
      <c r="G22" s="23">
        <f>E22*INDEX('Getting started'!$C$10:$C$17, MATCH(F22, 'Getting started'!$B$10:$B$17, 0))</f>
        <v>0</v>
      </c>
    </row>
    <row r="23" spans="2:7" ht="20" x14ac:dyDescent="0.25">
      <c r="C23" s="19" t="s">
        <v>61</v>
      </c>
      <c r="E23" s="22">
        <v>0</v>
      </c>
      <c r="F23" s="22" t="s">
        <v>10</v>
      </c>
      <c r="G23" s="23">
        <f>E23*INDEX('Getting started'!$C$10:$C$17, MATCH(F23, 'Getting started'!$B$10:$B$17, 0))</f>
        <v>0</v>
      </c>
    </row>
    <row r="24" spans="2:7" ht="20" x14ac:dyDescent="0.25">
      <c r="C24" s="19" t="s">
        <v>62</v>
      </c>
      <c r="E24" s="22">
        <v>0</v>
      </c>
      <c r="F24" s="22" t="s">
        <v>10</v>
      </c>
      <c r="G24" s="23">
        <f>E24*INDEX('Getting started'!$C$10:$C$17, MATCH(F24, 'Getting started'!$B$10:$B$17, 0))</f>
        <v>0</v>
      </c>
    </row>
    <row r="25" spans="2:7" ht="20" x14ac:dyDescent="0.25">
      <c r="C25" s="19" t="s">
        <v>231</v>
      </c>
      <c r="E25" s="22">
        <v>0</v>
      </c>
      <c r="F25" s="22" t="s">
        <v>10</v>
      </c>
      <c r="G25" s="23">
        <f>E25*INDEX('Getting started'!$C$10:$C$17, MATCH(F25, 'Getting started'!$B$10:$B$17, 0))</f>
        <v>0</v>
      </c>
    </row>
    <row r="26" spans="2:7" ht="20" x14ac:dyDescent="0.25">
      <c r="C26" s="19" t="s">
        <v>232</v>
      </c>
      <c r="E26" s="22">
        <v>0</v>
      </c>
      <c r="F26" s="22" t="s">
        <v>10</v>
      </c>
      <c r="G26" s="23">
        <f>E26*INDEX('Getting started'!$C$10:$C$17, MATCH(F26, 'Getting started'!$B$10:$B$17, 0))</f>
        <v>0</v>
      </c>
    </row>
    <row r="27" spans="2:7" ht="20" x14ac:dyDescent="0.25">
      <c r="C27" s="19" t="s">
        <v>63</v>
      </c>
      <c r="E27" s="22">
        <v>0</v>
      </c>
      <c r="F27" s="22" t="s">
        <v>10</v>
      </c>
      <c r="G27" s="23">
        <f>E27*INDEX('Getting started'!$C$10:$C$17, MATCH(F27, 'Getting started'!$B$10:$B$17, 0))</f>
        <v>0</v>
      </c>
    </row>
    <row r="28" spans="2:7" ht="20" x14ac:dyDescent="0.25">
      <c r="C28" s="19" t="s">
        <v>233</v>
      </c>
      <c r="E28" s="22">
        <v>0</v>
      </c>
      <c r="F28" s="22" t="s">
        <v>10</v>
      </c>
      <c r="G28" s="23">
        <f>E28*INDEX('Getting started'!$C$10:$C$17, MATCH(F28, 'Getting started'!$B$10:$B$17, 0))</f>
        <v>0</v>
      </c>
    </row>
    <row r="29" spans="2:7" ht="20" x14ac:dyDescent="0.25">
      <c r="C29" s="19" t="s">
        <v>64</v>
      </c>
      <c r="E29" s="22">
        <v>0</v>
      </c>
      <c r="F29" s="22" t="s">
        <v>12</v>
      </c>
      <c r="G29" s="23">
        <f>E29*INDEX('Getting started'!$C$10:$C$17, MATCH(F29, 'Getting started'!$B$10:$B$17, 0))</f>
        <v>0</v>
      </c>
    </row>
    <row r="30" spans="2:7" ht="20" x14ac:dyDescent="0.25">
      <c r="C30" s="19" t="s">
        <v>65</v>
      </c>
      <c r="E30" s="22">
        <v>0</v>
      </c>
      <c r="F30" s="22" t="s">
        <v>12</v>
      </c>
      <c r="G30" s="23">
        <f>E30*INDEX('Getting started'!$C$10:$C$17, MATCH(F30, 'Getting started'!$B$10:$B$17, 0))</f>
        <v>0</v>
      </c>
    </row>
    <row r="31" spans="2:7" ht="20" x14ac:dyDescent="0.25">
      <c r="C31" s="19" t="s">
        <v>66</v>
      </c>
      <c r="E31" s="22">
        <v>0</v>
      </c>
      <c r="F31" s="22" t="s">
        <v>10</v>
      </c>
      <c r="G31" s="23">
        <f>E31*INDEX('Getting started'!$C$10:$C$17, MATCH(F31, 'Getting started'!$B$10:$B$17, 0))</f>
        <v>0</v>
      </c>
    </row>
    <row r="32" spans="2:7" ht="20" x14ac:dyDescent="0.25">
      <c r="C32" s="19" t="s">
        <v>67</v>
      </c>
      <c r="E32" s="22">
        <v>0</v>
      </c>
      <c r="F32" s="22" t="s">
        <v>10</v>
      </c>
      <c r="G32" s="23">
        <f>E32*INDEX('Getting started'!$C$10:$C$17, MATCH(F32, 'Getting started'!$B$10:$B$17, 0))</f>
        <v>0</v>
      </c>
    </row>
    <row r="33" spans="2:7" x14ac:dyDescent="0.25">
      <c r="E33" s="20"/>
      <c r="F33" s="20"/>
      <c r="G33" s="23"/>
    </row>
    <row r="34" spans="2:7" ht="20" x14ac:dyDescent="0.25">
      <c r="B34" s="25" t="s">
        <v>40</v>
      </c>
      <c r="E34" s="22">
        <v>0</v>
      </c>
      <c r="F34" s="22" t="s">
        <v>10</v>
      </c>
      <c r="G34" s="23">
        <f>E34*INDEX('Getting started'!$C$10:$C$17, MATCH(F34, 'Getting started'!$B$10:$B$17, 0))</f>
        <v>0</v>
      </c>
    </row>
    <row r="35" spans="2:7" x14ac:dyDescent="0.25">
      <c r="E35" s="22">
        <v>0</v>
      </c>
      <c r="F35" s="22" t="s">
        <v>10</v>
      </c>
      <c r="G35" s="23">
        <f>E35*INDEX('Getting started'!$C$10:$C$17, MATCH(F35, 'Getting started'!$B$10:$B$17, 0))</f>
        <v>0</v>
      </c>
    </row>
    <row r="36" spans="2:7" x14ac:dyDescent="0.25">
      <c r="E36" s="22">
        <v>0</v>
      </c>
      <c r="F36" s="22" t="s">
        <v>10</v>
      </c>
      <c r="G36" s="23">
        <f>E36*INDEX('Getting started'!$C$10:$C$17, MATCH(F36, 'Getting started'!$B$10:$B$17, 0))</f>
        <v>0</v>
      </c>
    </row>
    <row r="37" spans="2:7" x14ac:dyDescent="0.25">
      <c r="E37" s="22">
        <v>0</v>
      </c>
      <c r="F37" s="22" t="s">
        <v>10</v>
      </c>
      <c r="G37" s="23">
        <f>E37*INDEX('Getting started'!$C$10:$C$17, MATCH(F37, 'Getting started'!$B$10:$B$17, 0))</f>
        <v>0</v>
      </c>
    </row>
    <row r="38" spans="2:7" x14ac:dyDescent="0.25">
      <c r="E38" s="22">
        <v>0</v>
      </c>
      <c r="F38" s="22" t="s">
        <v>10</v>
      </c>
      <c r="G38" s="23">
        <f>E38*INDEX('Getting started'!$C$10:$C$17, MATCH(F38, 'Getting started'!$B$10:$B$17, 0))</f>
        <v>0</v>
      </c>
    </row>
    <row r="39" spans="2:7" x14ac:dyDescent="0.25">
      <c r="G39" s="29"/>
    </row>
    <row r="40" spans="2:7" s="27" customFormat="1" ht="24" x14ac:dyDescent="0.3">
      <c r="C40" s="15"/>
      <c r="E40" s="87" t="s">
        <v>68</v>
      </c>
      <c r="F40" s="87"/>
      <c r="G40" s="13">
        <f>SUM(G$9:G$38)</f>
        <v>0</v>
      </c>
    </row>
    <row r="41" spans="2:7" ht="24" x14ac:dyDescent="0.3">
      <c r="E41" s="11"/>
      <c r="F41" s="11"/>
      <c r="G41" s="13"/>
    </row>
    <row r="42" spans="2:7" s="27" customFormat="1" ht="24" x14ac:dyDescent="0.3">
      <c r="C42" s="15"/>
      <c r="E42" s="33"/>
      <c r="F42" s="34" t="s">
        <v>69</v>
      </c>
      <c r="G42" s="13">
        <f>SUM(Results!D20:D25)</f>
        <v>0</v>
      </c>
    </row>
    <row r="43" spans="2:7" ht="24" x14ac:dyDescent="0.3">
      <c r="G43" s="26"/>
    </row>
    <row r="44" spans="2:7" x14ac:dyDescent="0.25">
      <c r="G44" s="29"/>
    </row>
    <row r="45" spans="2:7" x14ac:dyDescent="0.25">
      <c r="G45"/>
    </row>
    <row r="48" spans="2:7" x14ac:dyDescent="0.25">
      <c r="G48" s="35"/>
    </row>
  </sheetData>
  <sheetProtection selectLockedCells="1" selectUnlockedCells="1"/>
  <mergeCells count="3">
    <mergeCell ref="E2:G2"/>
    <mergeCell ref="F4:G4"/>
    <mergeCell ref="E40:F40"/>
  </mergeCells>
  <conditionalFormatting sqref="G9:G38">
    <cfRule type="expression" dxfId="13" priority="1" stopIfTrue="1">
      <formula>NOT(ISERROR(SEARCH("ERROR",G9)))</formula>
    </cfRule>
  </conditionalFormatting>
  <dataValidations count="1">
    <dataValidation type="list" allowBlank="1" showErrorMessage="1" sqref="F34:F38 F9:F32" xr:uid="{00000000-0002-0000-0200-000000000000}">
      <formula1>#N/A</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7"/>
  <sheetViews>
    <sheetView showGridLines="0" workbookViewId="0">
      <selection activeCell="F10" sqref="F10"/>
    </sheetView>
  </sheetViews>
  <sheetFormatPr baseColWidth="10" defaultColWidth="8.83203125" defaultRowHeight="15" x14ac:dyDescent="0.2"/>
  <cols>
    <col min="2" max="2" width="45.5" customWidth="1"/>
    <col min="3" max="3" width="37.6640625" style="6" customWidth="1"/>
    <col min="4" max="4" width="2.33203125" customWidth="1"/>
    <col min="5" max="6" width="18.83203125" customWidth="1"/>
    <col min="7" max="7" width="28.5" style="7" customWidth="1"/>
  </cols>
  <sheetData>
    <row r="2" spans="2:7" x14ac:dyDescent="0.2">
      <c r="E2" s="85"/>
      <c r="F2" s="85"/>
      <c r="G2" s="85"/>
    </row>
    <row r="3" spans="2:7" ht="24" customHeight="1" x14ac:dyDescent="0.2"/>
    <row r="4" spans="2:7" ht="37" x14ac:dyDescent="0.45">
      <c r="B4" s="8" t="s">
        <v>70</v>
      </c>
      <c r="F4" s="86"/>
      <c r="G4" s="86"/>
    </row>
    <row r="5" spans="2:7" ht="14" customHeight="1" x14ac:dyDescent="0.2"/>
    <row r="6" spans="2:7" ht="23" customHeight="1" x14ac:dyDescent="0.3">
      <c r="B6" s="9"/>
      <c r="C6" s="10"/>
      <c r="D6" s="9"/>
      <c r="E6" s="11"/>
      <c r="F6" s="12" t="s">
        <v>71</v>
      </c>
      <c r="G6" s="13">
        <f>SUM(G$9:G$36)</f>
        <v>0</v>
      </c>
    </row>
    <row r="8" spans="2:7" s="14" customFormat="1" ht="24" x14ac:dyDescent="0.3">
      <c r="C8" s="15"/>
      <c r="E8" s="16" t="s">
        <v>44</v>
      </c>
      <c r="F8" s="16" t="s">
        <v>15</v>
      </c>
      <c r="G8" s="17" t="s">
        <v>16</v>
      </c>
    </row>
    <row r="9" spans="2:7" s="20" customFormat="1" ht="20" x14ac:dyDescent="0.25">
      <c r="B9" s="18" t="s">
        <v>72</v>
      </c>
      <c r="C9" s="19" t="s">
        <v>73</v>
      </c>
      <c r="E9" s="22">
        <v>0</v>
      </c>
      <c r="F9" s="22" t="s">
        <v>6</v>
      </c>
      <c r="G9" s="23">
        <f>E9*INDEX('Getting started'!$C$10:$C$17, MATCH(F9, 'Getting started'!$B$10:$B$17, 0))</f>
        <v>0</v>
      </c>
    </row>
    <row r="10" spans="2:7" s="20" customFormat="1" ht="20" x14ac:dyDescent="0.25">
      <c r="B10" s="18"/>
      <c r="C10" s="19" t="s">
        <v>74</v>
      </c>
      <c r="E10" s="22">
        <v>0</v>
      </c>
      <c r="F10" s="22" t="s">
        <v>6</v>
      </c>
      <c r="G10" s="23">
        <f>E10*INDEX('Getting started'!$C$10:$C$17, MATCH(F10, 'Getting started'!$B$10:$B$17, 0))</f>
        <v>0</v>
      </c>
    </row>
    <row r="11" spans="2:7" s="20" customFormat="1" ht="20" x14ac:dyDescent="0.25">
      <c r="B11" s="18"/>
      <c r="C11" s="19" t="s">
        <v>75</v>
      </c>
      <c r="E11" s="22">
        <v>0</v>
      </c>
      <c r="F11" s="22" t="s">
        <v>6</v>
      </c>
      <c r="G11" s="23">
        <f>E11*INDEX('Getting started'!$C$10:$C$17, MATCH(F11, 'Getting started'!$B$10:$B$17, 0))</f>
        <v>0</v>
      </c>
    </row>
    <row r="12" spans="2:7" s="20" customFormat="1" ht="20" x14ac:dyDescent="0.25">
      <c r="B12" s="18"/>
      <c r="C12" s="19" t="s">
        <v>234</v>
      </c>
      <c r="E12" s="22">
        <v>0</v>
      </c>
      <c r="F12" s="22" t="s">
        <v>6</v>
      </c>
      <c r="G12" s="23">
        <f>E12*INDEX('Getting started'!$C$10:$C$17, MATCH(F12, 'Getting started'!$B$10:$B$17, 0))</f>
        <v>0</v>
      </c>
    </row>
    <row r="13" spans="2:7" s="20" customFormat="1" ht="19" x14ac:dyDescent="0.25">
      <c r="B13" s="18"/>
      <c r="C13" s="19"/>
      <c r="E13" s="32"/>
      <c r="F13" s="32"/>
      <c r="G13" s="23"/>
    </row>
    <row r="14" spans="2:7" s="20" customFormat="1" ht="20" x14ac:dyDescent="0.25">
      <c r="B14" s="18" t="s">
        <v>76</v>
      </c>
      <c r="C14" s="19" t="s">
        <v>77</v>
      </c>
      <c r="E14" s="22">
        <v>0</v>
      </c>
      <c r="F14" s="22" t="s">
        <v>6</v>
      </c>
      <c r="G14" s="23">
        <f>E14*INDEX('Getting started'!$C$10:$C$17, MATCH(F14, 'Getting started'!$B$10:$B$17, 0))</f>
        <v>0</v>
      </c>
    </row>
    <row r="15" spans="2:7" s="20" customFormat="1" ht="20" x14ac:dyDescent="0.25">
      <c r="B15" s="18"/>
      <c r="C15" s="19" t="s">
        <v>221</v>
      </c>
      <c r="E15" s="22">
        <v>0</v>
      </c>
      <c r="F15" s="22" t="s">
        <v>6</v>
      </c>
      <c r="G15" s="23">
        <f>E15*INDEX('Getting started'!$C$10:$C$17, MATCH(F15, 'Getting started'!$B$10:$B$17, 0))</f>
        <v>0</v>
      </c>
    </row>
    <row r="16" spans="2:7" s="20" customFormat="1" ht="20" x14ac:dyDescent="0.25">
      <c r="B16" s="18"/>
      <c r="C16" s="19" t="s">
        <v>78</v>
      </c>
      <c r="E16" s="22">
        <v>0</v>
      </c>
      <c r="F16" s="22" t="s">
        <v>12</v>
      </c>
      <c r="G16" s="23">
        <f>E16*INDEX('Getting started'!$C$10:$C$17, MATCH(F16, 'Getting started'!$B$10:$B$17, 0))</f>
        <v>0</v>
      </c>
    </row>
    <row r="17" spans="2:7" s="20" customFormat="1" ht="19" x14ac:dyDescent="0.25">
      <c r="B17" s="18"/>
      <c r="C17" s="19"/>
      <c r="E17" s="32"/>
      <c r="F17" s="32"/>
      <c r="G17" s="23"/>
    </row>
    <row r="18" spans="2:7" s="20" customFormat="1" ht="20" x14ac:dyDescent="0.25">
      <c r="B18" s="18" t="s">
        <v>79</v>
      </c>
      <c r="C18" s="19" t="s">
        <v>235</v>
      </c>
      <c r="E18" s="22">
        <v>0</v>
      </c>
      <c r="F18" s="22" t="s">
        <v>12</v>
      </c>
      <c r="G18" s="23">
        <f>E18*INDEX('Getting started'!$C$10:$C$17, MATCH(F18, 'Getting started'!$B$10:$B$17, 0))</f>
        <v>0</v>
      </c>
    </row>
    <row r="19" spans="2:7" s="20" customFormat="1" ht="20" x14ac:dyDescent="0.25">
      <c r="B19" s="18"/>
      <c r="C19" s="19" t="s">
        <v>81</v>
      </c>
      <c r="E19" s="22">
        <v>0</v>
      </c>
      <c r="F19" s="22" t="s">
        <v>12</v>
      </c>
      <c r="G19" s="23">
        <f>E19*INDEX('Getting started'!$C$10:$C$17, MATCH(F19, 'Getting started'!$B$10:$B$17, 0))</f>
        <v>0</v>
      </c>
    </row>
    <row r="20" spans="2:7" s="20" customFormat="1" ht="20" x14ac:dyDescent="0.25">
      <c r="B20" s="18"/>
      <c r="C20" s="19" t="s">
        <v>82</v>
      </c>
      <c r="E20" s="22">
        <v>0</v>
      </c>
      <c r="F20" s="22" t="s">
        <v>12</v>
      </c>
      <c r="G20" s="23">
        <f>E20*INDEX('Getting started'!$C$10:$C$17, MATCH(F20, 'Getting started'!$B$10:$B$17, 0))</f>
        <v>0</v>
      </c>
    </row>
    <row r="21" spans="2:7" s="20" customFormat="1" ht="20" x14ac:dyDescent="0.25">
      <c r="B21" s="18"/>
      <c r="C21" s="19" t="s">
        <v>236</v>
      </c>
      <c r="E21" s="22">
        <v>0</v>
      </c>
      <c r="F21" s="22" t="s">
        <v>12</v>
      </c>
      <c r="G21" s="23">
        <f>E21*INDEX('Getting started'!$C$10:$C$17, MATCH(F21, 'Getting started'!$B$10:$B$17, 0))</f>
        <v>0</v>
      </c>
    </row>
    <row r="22" spans="2:7" s="20" customFormat="1" ht="20" x14ac:dyDescent="0.25">
      <c r="B22" s="18"/>
      <c r="C22" s="19" t="s">
        <v>80</v>
      </c>
      <c r="E22" s="22">
        <v>0</v>
      </c>
      <c r="F22" s="22" t="s">
        <v>12</v>
      </c>
      <c r="G22" s="23">
        <f>E22*INDEX('Getting started'!$C$10:$C$17, MATCH(F22, 'Getting started'!$B$10:$B$17, 0))</f>
        <v>0</v>
      </c>
    </row>
    <row r="23" spans="2:7" s="20" customFormat="1" ht="20" x14ac:dyDescent="0.25">
      <c r="B23" s="18"/>
      <c r="C23" s="19" t="s">
        <v>83</v>
      </c>
      <c r="E23" s="22">
        <v>0</v>
      </c>
      <c r="F23" s="22" t="s">
        <v>10</v>
      </c>
      <c r="G23" s="23">
        <f>E23*INDEX('Getting started'!$C$10:$C$17, MATCH(F23, 'Getting started'!$B$10:$B$17, 0))</f>
        <v>0</v>
      </c>
    </row>
    <row r="24" spans="2:7" s="20" customFormat="1" ht="19" x14ac:dyDescent="0.25">
      <c r="B24" s="18"/>
      <c r="C24" s="19"/>
      <c r="E24" s="32"/>
      <c r="F24" s="32"/>
      <c r="G24" s="23"/>
    </row>
    <row r="25" spans="2:7" s="20" customFormat="1" ht="20" x14ac:dyDescent="0.25">
      <c r="B25" s="18" t="s">
        <v>84</v>
      </c>
      <c r="C25" s="19" t="s">
        <v>85</v>
      </c>
      <c r="E25" s="22">
        <v>0</v>
      </c>
      <c r="F25" s="22" t="s">
        <v>11</v>
      </c>
      <c r="G25" s="23">
        <f>E25*INDEX('Getting started'!$C$10:$C$17, MATCH(F25, 'Getting started'!$B$10:$B$17, 0))</f>
        <v>0</v>
      </c>
    </row>
    <row r="26" spans="2:7" s="20" customFormat="1" ht="20" x14ac:dyDescent="0.25">
      <c r="B26" s="18"/>
      <c r="C26" s="19" t="s">
        <v>86</v>
      </c>
      <c r="E26" s="22">
        <v>0</v>
      </c>
      <c r="F26" s="22" t="s">
        <v>11</v>
      </c>
      <c r="G26" s="23">
        <f>E26*INDEX('Getting started'!$C$10:$C$17, MATCH(F26, 'Getting started'!$B$10:$B$17, 0))</f>
        <v>0</v>
      </c>
    </row>
    <row r="27" spans="2:7" s="20" customFormat="1" ht="20" x14ac:dyDescent="0.25">
      <c r="B27" s="18"/>
      <c r="C27" s="19" t="s">
        <v>87</v>
      </c>
      <c r="E27" s="22">
        <v>0</v>
      </c>
      <c r="F27" s="22" t="s">
        <v>6</v>
      </c>
      <c r="G27" s="23">
        <f>E27*INDEX('Getting started'!$C$10:$C$17, MATCH(F27, 'Getting started'!$B$10:$B$17, 0))</f>
        <v>0</v>
      </c>
    </row>
    <row r="28" spans="2:7" s="20" customFormat="1" ht="20" x14ac:dyDescent="0.25">
      <c r="B28" s="18"/>
      <c r="C28" s="19" t="s">
        <v>88</v>
      </c>
      <c r="E28" s="22">
        <v>0</v>
      </c>
      <c r="F28" s="22" t="s">
        <v>12</v>
      </c>
      <c r="G28" s="23">
        <f>E28*INDEX('Getting started'!$C$10:$C$17, MATCH(F28, 'Getting started'!$B$10:$B$17, 0))</f>
        <v>0</v>
      </c>
    </row>
    <row r="29" spans="2:7" s="20" customFormat="1" ht="20" x14ac:dyDescent="0.25">
      <c r="B29" s="18"/>
      <c r="C29" s="19" t="s">
        <v>89</v>
      </c>
      <c r="E29" s="22">
        <v>0</v>
      </c>
      <c r="F29" s="22" t="s">
        <v>12</v>
      </c>
      <c r="G29" s="23">
        <f>E29*INDEX('Getting started'!$C$10:$C$17, MATCH(F29, 'Getting started'!$B$10:$B$17, 0))</f>
        <v>0</v>
      </c>
    </row>
    <row r="30" spans="2:7" s="20" customFormat="1" ht="20" x14ac:dyDescent="0.25">
      <c r="B30" s="18"/>
      <c r="C30" s="19" t="s">
        <v>90</v>
      </c>
      <c r="E30" s="22">
        <v>0</v>
      </c>
      <c r="F30" s="22" t="s">
        <v>10</v>
      </c>
      <c r="G30" s="23">
        <f>E30*INDEX('Getting started'!$C$10:$C$17, MATCH(F30, 'Getting started'!$B$10:$B$17, 0))</f>
        <v>0</v>
      </c>
    </row>
    <row r="31" spans="2:7" s="20" customFormat="1" ht="19" x14ac:dyDescent="0.25">
      <c r="C31" s="19"/>
      <c r="G31" s="23"/>
    </row>
    <row r="32" spans="2:7" s="20" customFormat="1" ht="20" x14ac:dyDescent="0.25">
      <c r="B32" s="25" t="s">
        <v>40</v>
      </c>
      <c r="C32" s="19"/>
      <c r="E32" s="22">
        <v>0</v>
      </c>
      <c r="F32" s="22" t="s">
        <v>10</v>
      </c>
      <c r="G32" s="23">
        <f>E32*INDEX('Getting started'!$C$10:$C$17, MATCH(F32, 'Getting started'!$B$10:$B$17, 0))</f>
        <v>0</v>
      </c>
    </row>
    <row r="33" spans="3:7" s="20" customFormat="1" ht="19" x14ac:dyDescent="0.25">
      <c r="C33" s="19"/>
      <c r="E33" s="22">
        <v>0</v>
      </c>
      <c r="F33" s="22" t="s">
        <v>10</v>
      </c>
      <c r="G33" s="23">
        <f>E33*INDEX('Getting started'!$C$10:$C$17, MATCH(F33, 'Getting started'!$B$10:$B$17, 0))</f>
        <v>0</v>
      </c>
    </row>
    <row r="34" spans="3:7" s="20" customFormat="1" ht="19" x14ac:dyDescent="0.25">
      <c r="C34" s="19"/>
      <c r="E34" s="22">
        <v>0</v>
      </c>
      <c r="F34" s="22" t="s">
        <v>10</v>
      </c>
      <c r="G34" s="23">
        <f>E34*INDEX('Getting started'!$C$10:$C$17, MATCH(F34, 'Getting started'!$B$10:$B$17, 0))</f>
        <v>0</v>
      </c>
    </row>
    <row r="35" spans="3:7" s="20" customFormat="1" ht="19" x14ac:dyDescent="0.25">
      <c r="C35" s="19"/>
      <c r="E35" s="22">
        <v>0</v>
      </c>
      <c r="F35" s="22" t="s">
        <v>10</v>
      </c>
      <c r="G35" s="23">
        <f>E35*INDEX('Getting started'!$C$10:$C$17, MATCH(F35, 'Getting started'!$B$10:$B$17, 0))</f>
        <v>0</v>
      </c>
    </row>
    <row r="36" spans="3:7" s="20" customFormat="1" ht="19" x14ac:dyDescent="0.25">
      <c r="C36" s="19"/>
      <c r="E36" s="22">
        <v>0</v>
      </c>
      <c r="F36" s="22" t="s">
        <v>10</v>
      </c>
      <c r="G36" s="23">
        <f>E36*INDEX('Getting started'!$C$10:$C$17, MATCH(F36, 'Getting started'!$B$10:$B$17, 0))</f>
        <v>0</v>
      </c>
    </row>
    <row r="37" spans="3:7" x14ac:dyDescent="0.2">
      <c r="G37" s="29"/>
    </row>
    <row r="38" spans="3:7" ht="24" x14ac:dyDescent="0.3">
      <c r="E38" s="88" t="s">
        <v>91</v>
      </c>
      <c r="F38" s="88"/>
      <c r="G38" s="13">
        <f>SUM(G$9:G$36)</f>
        <v>0</v>
      </c>
    </row>
    <row r="39" spans="3:7" ht="24" x14ac:dyDescent="0.3">
      <c r="E39" s="11"/>
      <c r="F39" s="11"/>
      <c r="G39" s="13"/>
    </row>
    <row r="40" spans="3:7" ht="24" x14ac:dyDescent="0.3">
      <c r="E40" s="11"/>
      <c r="F40" s="34" t="s">
        <v>69</v>
      </c>
      <c r="G40" s="13">
        <f>SUM(Results!D20:D25)</f>
        <v>0</v>
      </c>
    </row>
    <row r="41" spans="3:7" x14ac:dyDescent="0.2">
      <c r="C41"/>
      <c r="G41"/>
    </row>
    <row r="47" spans="3:7" ht="19" x14ac:dyDescent="0.25">
      <c r="C47"/>
      <c r="G47" s="35"/>
    </row>
  </sheetData>
  <sheetProtection selectLockedCells="1" selectUnlockedCells="1"/>
  <mergeCells count="3">
    <mergeCell ref="E2:G2"/>
    <mergeCell ref="F4:G4"/>
    <mergeCell ref="E38:F38"/>
  </mergeCells>
  <conditionalFormatting sqref="G9:G36">
    <cfRule type="expression" dxfId="12" priority="1" stopIfTrue="1">
      <formula>NOT(ISERROR(SEARCH("ERROR",G9)))</formula>
    </cfRule>
  </conditionalFormatting>
  <dataValidations count="1">
    <dataValidation type="list" allowBlank="1" showErrorMessage="1" sqref="F32:F36 F9:F30" xr:uid="{00000000-0002-0000-03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52"/>
  <sheetViews>
    <sheetView showGridLines="0" topLeftCell="A7" workbookViewId="0">
      <selection activeCell="L24" sqref="L24"/>
    </sheetView>
  </sheetViews>
  <sheetFormatPr baseColWidth="10" defaultColWidth="8.83203125" defaultRowHeight="15" x14ac:dyDescent="0.2"/>
  <cols>
    <col min="2" max="2" width="45.5" customWidth="1"/>
    <col min="3" max="3" width="37.6640625" style="6" customWidth="1"/>
    <col min="4" max="4" width="2.33203125" customWidth="1"/>
    <col min="5" max="6" width="18.83203125" customWidth="1"/>
    <col min="7" max="7" width="28.5" style="7" customWidth="1"/>
  </cols>
  <sheetData>
    <row r="2" spans="2:7" x14ac:dyDescent="0.2">
      <c r="E2" s="85"/>
      <c r="F2" s="85"/>
      <c r="G2" s="85"/>
    </row>
    <row r="3" spans="2:7" ht="24" customHeight="1" x14ac:dyDescent="0.2"/>
    <row r="4" spans="2:7" ht="37" x14ac:dyDescent="0.45">
      <c r="B4" s="8" t="s">
        <v>222</v>
      </c>
      <c r="F4" s="86"/>
      <c r="G4" s="86"/>
    </row>
    <row r="5" spans="2:7" ht="14" customHeight="1" x14ac:dyDescent="0.2"/>
    <row r="6" spans="2:7" ht="23" customHeight="1" x14ac:dyDescent="0.3">
      <c r="B6" s="9"/>
      <c r="C6" s="33"/>
      <c r="D6" s="36"/>
      <c r="E6" s="11"/>
      <c r="F6" s="12" t="s">
        <v>92</v>
      </c>
      <c r="G6" s="13">
        <f>SUM(G$9:G$41)</f>
        <v>0</v>
      </c>
    </row>
    <row r="8" spans="2:7" s="14" customFormat="1" ht="24" x14ac:dyDescent="0.3">
      <c r="C8" s="15"/>
      <c r="E8" s="16" t="s">
        <v>44</v>
      </c>
      <c r="F8" s="16" t="s">
        <v>15</v>
      </c>
      <c r="G8" s="17" t="s">
        <v>16</v>
      </c>
    </row>
    <row r="9" spans="2:7" s="20" customFormat="1" ht="20" x14ac:dyDescent="0.25">
      <c r="B9" s="18" t="s">
        <v>93</v>
      </c>
      <c r="C9" s="19" t="s">
        <v>94</v>
      </c>
      <c r="E9" s="22">
        <v>0</v>
      </c>
      <c r="F9" s="22" t="s">
        <v>10</v>
      </c>
      <c r="G9" s="23">
        <f>E9*INDEX('Getting started'!$C$10:$C$17, MATCH(F9, 'Getting started'!$B$10:$B$17, 0))</f>
        <v>0</v>
      </c>
    </row>
    <row r="10" spans="2:7" s="20" customFormat="1" ht="20" x14ac:dyDescent="0.25">
      <c r="B10" s="18"/>
      <c r="C10" s="19" t="s">
        <v>95</v>
      </c>
      <c r="E10" s="22">
        <v>0</v>
      </c>
      <c r="F10" s="22" t="s">
        <v>6</v>
      </c>
      <c r="G10" s="23">
        <f>E10*INDEX('Getting started'!$C$10:$C$17, MATCH(F10, 'Getting started'!$B$10:$B$17, 0))</f>
        <v>0</v>
      </c>
    </row>
    <row r="11" spans="2:7" s="20" customFormat="1" ht="20" x14ac:dyDescent="0.25">
      <c r="B11" s="18"/>
      <c r="C11" s="19" t="s">
        <v>96</v>
      </c>
      <c r="E11" s="22">
        <v>0</v>
      </c>
      <c r="F11" s="22" t="s">
        <v>6</v>
      </c>
      <c r="G11" s="23">
        <f>E11*INDEX('Getting started'!$C$10:$C$17, MATCH(F11, 'Getting started'!$B$10:$B$17, 0))</f>
        <v>0</v>
      </c>
    </row>
    <row r="12" spans="2:7" s="20" customFormat="1" ht="20" x14ac:dyDescent="0.25">
      <c r="B12" s="18"/>
      <c r="C12" s="19" t="s">
        <v>97</v>
      </c>
      <c r="E12" s="22">
        <v>0</v>
      </c>
      <c r="F12" s="22" t="s">
        <v>6</v>
      </c>
      <c r="G12" s="23">
        <f>E12*INDEX('Getting started'!$C$10:$C$17, MATCH(F12, 'Getting started'!$B$10:$B$17, 0))</f>
        <v>0</v>
      </c>
    </row>
    <row r="13" spans="2:7" s="20" customFormat="1" ht="20" x14ac:dyDescent="0.25">
      <c r="B13" s="18"/>
      <c r="C13" s="19" t="s">
        <v>98</v>
      </c>
      <c r="E13" s="22">
        <v>0</v>
      </c>
      <c r="F13" s="22" t="s">
        <v>6</v>
      </c>
      <c r="G13" s="23">
        <f>E13*INDEX('Getting started'!$C$10:$C$17, MATCH(F13, 'Getting started'!$B$10:$B$17, 0))</f>
        <v>0</v>
      </c>
    </row>
    <row r="14" spans="2:7" s="20" customFormat="1" ht="19" x14ac:dyDescent="0.25">
      <c r="B14" s="18"/>
      <c r="C14" s="19"/>
      <c r="E14" s="32"/>
      <c r="F14" s="32"/>
      <c r="G14" s="23"/>
    </row>
    <row r="15" spans="2:7" s="20" customFormat="1" ht="20" x14ac:dyDescent="0.25">
      <c r="B15" s="18" t="s">
        <v>99</v>
      </c>
      <c r="C15" s="19" t="s">
        <v>224</v>
      </c>
      <c r="E15" s="22">
        <v>0</v>
      </c>
      <c r="F15" s="22" t="s">
        <v>6</v>
      </c>
      <c r="G15" s="23">
        <f>E15*INDEX('Getting started'!$C$10:$C$17, MATCH(F15, 'Getting started'!$B$10:$B$17, 0))</f>
        <v>0</v>
      </c>
    </row>
    <row r="16" spans="2:7" s="20" customFormat="1" ht="20" x14ac:dyDescent="0.25">
      <c r="B16" s="18"/>
      <c r="C16" s="19" t="s">
        <v>100</v>
      </c>
      <c r="E16" s="22">
        <v>0</v>
      </c>
      <c r="F16" s="22" t="s">
        <v>6</v>
      </c>
      <c r="G16" s="23">
        <f>E16*INDEX('Getting started'!$C$10:$C$17, MATCH(F16, 'Getting started'!$B$10:$B$17, 0))</f>
        <v>0</v>
      </c>
    </row>
    <row r="17" spans="2:7" s="20" customFormat="1" ht="20" x14ac:dyDescent="0.25">
      <c r="B17" s="18"/>
      <c r="C17" s="19" t="s">
        <v>101</v>
      </c>
      <c r="E17" s="22">
        <v>0</v>
      </c>
      <c r="F17" s="22" t="s">
        <v>6</v>
      </c>
      <c r="G17" s="23">
        <f>E17*INDEX('Getting started'!$C$10:$C$17, MATCH(F17, 'Getting started'!$B$10:$B$17, 0))</f>
        <v>0</v>
      </c>
    </row>
    <row r="18" spans="2:7" s="20" customFormat="1" ht="19" x14ac:dyDescent="0.25">
      <c r="B18" s="18"/>
      <c r="C18" s="19"/>
      <c r="E18" s="32"/>
      <c r="F18" s="32"/>
      <c r="G18" s="23"/>
    </row>
    <row r="19" spans="2:7" s="20" customFormat="1" ht="20" x14ac:dyDescent="0.25">
      <c r="B19" s="18" t="s">
        <v>102</v>
      </c>
      <c r="C19" s="19" t="s">
        <v>103</v>
      </c>
      <c r="E19" s="22">
        <v>0</v>
      </c>
      <c r="F19" s="22" t="s">
        <v>6</v>
      </c>
      <c r="G19" s="23">
        <f>E19*INDEX('Getting started'!$C$10:$C$17, MATCH(F19, 'Getting started'!$B$10:$B$17, 0))</f>
        <v>0</v>
      </c>
    </row>
    <row r="20" spans="2:7" s="20" customFormat="1" ht="20" x14ac:dyDescent="0.25">
      <c r="B20" s="18"/>
      <c r="C20" s="19" t="s">
        <v>104</v>
      </c>
      <c r="E20" s="22">
        <v>0</v>
      </c>
      <c r="F20" s="22" t="s">
        <v>6</v>
      </c>
      <c r="G20" s="23">
        <f>E20*INDEX('Getting started'!$C$10:$C$17, MATCH(F20, 'Getting started'!$B$10:$B$17, 0))</f>
        <v>0</v>
      </c>
    </row>
    <row r="21" spans="2:7" s="20" customFormat="1" ht="20" x14ac:dyDescent="0.25">
      <c r="B21" s="18"/>
      <c r="C21" s="19" t="s">
        <v>105</v>
      </c>
      <c r="E21" s="22">
        <v>0</v>
      </c>
      <c r="F21" s="22" t="s">
        <v>6</v>
      </c>
      <c r="G21" s="23">
        <f>E21*INDEX('Getting started'!$C$10:$C$17, MATCH(F21, 'Getting started'!$B$10:$B$17, 0))</f>
        <v>0</v>
      </c>
    </row>
    <row r="22" spans="2:7" s="20" customFormat="1" ht="20" x14ac:dyDescent="0.25">
      <c r="B22" s="18"/>
      <c r="C22" s="19" t="s">
        <v>225</v>
      </c>
      <c r="E22" s="22">
        <v>0</v>
      </c>
      <c r="F22" s="22" t="s">
        <v>6</v>
      </c>
      <c r="G22" s="23">
        <f>E22*INDEX('Getting started'!$C$10:$C$17, MATCH(F22, 'Getting started'!$B$10:$B$17, 0))</f>
        <v>0</v>
      </c>
    </row>
    <row r="23" spans="2:7" s="20" customFormat="1" ht="20" x14ac:dyDescent="0.25">
      <c r="B23" s="18"/>
      <c r="C23" s="19" t="s">
        <v>226</v>
      </c>
      <c r="E23" s="22">
        <v>0</v>
      </c>
      <c r="F23" s="22" t="s">
        <v>6</v>
      </c>
      <c r="G23" s="23">
        <f>E23*INDEX('Getting started'!$C$10:$C$17, MATCH(F23, 'Getting started'!$B$10:$B$17, 0))</f>
        <v>0</v>
      </c>
    </row>
    <row r="24" spans="2:7" s="20" customFormat="1" ht="20" x14ac:dyDescent="0.25">
      <c r="C24" s="19" t="s">
        <v>227</v>
      </c>
      <c r="E24" s="22">
        <v>0</v>
      </c>
      <c r="F24" s="22" t="s">
        <v>6</v>
      </c>
      <c r="G24" s="23">
        <f>E24*INDEX('Getting started'!$C$10:$C$17, MATCH(F24, 'Getting started'!$B$10:$B$17, 0))</f>
        <v>0</v>
      </c>
    </row>
    <row r="25" spans="2:7" s="20" customFormat="1" ht="19" x14ac:dyDescent="0.25">
      <c r="B25" s="18"/>
    </row>
    <row r="26" spans="2:7" s="20" customFormat="1" ht="20" x14ac:dyDescent="0.25">
      <c r="B26" s="18" t="s">
        <v>106</v>
      </c>
      <c r="C26" s="19" t="s">
        <v>107</v>
      </c>
      <c r="E26" s="22">
        <v>0</v>
      </c>
      <c r="F26" s="22" t="s">
        <v>6</v>
      </c>
      <c r="G26" s="23">
        <f>E26*INDEX('Getting started'!$C$10:$C$17, MATCH(F26, 'Getting started'!$B$10:$B$17, 0))</f>
        <v>0</v>
      </c>
    </row>
    <row r="27" spans="2:7" s="20" customFormat="1" ht="20" x14ac:dyDescent="0.25">
      <c r="B27" s="18"/>
      <c r="C27" s="19" t="s">
        <v>108</v>
      </c>
      <c r="E27" s="22">
        <v>0</v>
      </c>
      <c r="F27" s="22" t="s">
        <v>6</v>
      </c>
      <c r="G27" s="23">
        <f>E27*INDEX('Getting started'!$C$10:$C$17, MATCH(F27, 'Getting started'!$B$10:$B$17, 0))</f>
        <v>0</v>
      </c>
    </row>
    <row r="28" spans="2:7" s="20" customFormat="1" ht="20" x14ac:dyDescent="0.25">
      <c r="B28" s="18"/>
      <c r="C28" s="19" t="s">
        <v>109</v>
      </c>
      <c r="E28" s="22">
        <v>0</v>
      </c>
      <c r="F28" s="22" t="s">
        <v>6</v>
      </c>
      <c r="G28" s="23">
        <f>E28*INDEX('Getting started'!$C$10:$C$17, MATCH(F28, 'Getting started'!$B$10:$B$17, 0))</f>
        <v>0</v>
      </c>
    </row>
    <row r="29" spans="2:7" s="20" customFormat="1" ht="20" x14ac:dyDescent="0.25">
      <c r="B29" s="18"/>
      <c r="C29" s="19" t="s">
        <v>110</v>
      </c>
      <c r="E29" s="22">
        <v>0</v>
      </c>
      <c r="F29" s="22" t="s">
        <v>6</v>
      </c>
      <c r="G29" s="23">
        <f>E29*INDEX('Getting started'!$C$10:$C$17, MATCH(F29, 'Getting started'!$B$10:$B$17, 0))</f>
        <v>0</v>
      </c>
    </row>
    <row r="30" spans="2:7" s="20" customFormat="1" ht="20" x14ac:dyDescent="0.25">
      <c r="B30" s="18"/>
      <c r="C30" s="19" t="s">
        <v>111</v>
      </c>
      <c r="E30" s="22">
        <v>0</v>
      </c>
      <c r="F30" s="22" t="s">
        <v>6</v>
      </c>
      <c r="G30" s="23">
        <f>E30*INDEX('Getting started'!$C$10:$C$17, MATCH(F30, 'Getting started'!$B$10:$B$17, 0))</f>
        <v>0</v>
      </c>
    </row>
    <row r="31" spans="2:7" s="20" customFormat="1" ht="19" x14ac:dyDescent="0.25">
      <c r="B31" s="18"/>
      <c r="C31" s="19"/>
      <c r="E31" s="32"/>
      <c r="F31" s="32"/>
      <c r="G31" s="23"/>
    </row>
    <row r="32" spans="2:7" s="20" customFormat="1" ht="20" x14ac:dyDescent="0.25">
      <c r="B32" s="18" t="s">
        <v>112</v>
      </c>
      <c r="C32" s="19" t="s">
        <v>113</v>
      </c>
      <c r="E32" s="22">
        <v>0</v>
      </c>
      <c r="F32" s="22" t="s">
        <v>6</v>
      </c>
      <c r="G32" s="23">
        <f>E32*INDEX('Getting started'!$C$10:$C$17, MATCH(F32, 'Getting started'!$B$10:$B$17, 0))</f>
        <v>0</v>
      </c>
    </row>
    <row r="33" spans="2:7" s="20" customFormat="1" ht="20" x14ac:dyDescent="0.25">
      <c r="B33" s="18"/>
      <c r="C33" s="19" t="s">
        <v>114</v>
      </c>
      <c r="E33" s="22">
        <v>0</v>
      </c>
      <c r="F33" s="22" t="s">
        <v>6</v>
      </c>
      <c r="G33" s="23">
        <f>E33*INDEX('Getting started'!$C$10:$C$17, MATCH(F33, 'Getting started'!$B$10:$B$17, 0))</f>
        <v>0</v>
      </c>
    </row>
    <row r="34" spans="2:7" s="20" customFormat="1" ht="19" x14ac:dyDescent="0.25">
      <c r="B34" s="18"/>
      <c r="C34" s="19"/>
      <c r="E34" s="37"/>
      <c r="F34" s="37"/>
      <c r="G34" s="23"/>
    </row>
    <row r="35" spans="2:7" s="20" customFormat="1" ht="20" x14ac:dyDescent="0.25">
      <c r="B35" s="18" t="s">
        <v>115</v>
      </c>
      <c r="C35" s="19" t="s">
        <v>116</v>
      </c>
      <c r="E35" s="22">
        <v>0</v>
      </c>
      <c r="F35" s="22" t="s">
        <v>6</v>
      </c>
      <c r="G35" s="23">
        <f>E35*INDEX('Getting started'!$C$10:$C$17, MATCH(F35, 'Getting started'!$B$10:$B$17, 0))</f>
        <v>0</v>
      </c>
    </row>
    <row r="36" spans="2:7" s="20" customFormat="1" ht="19" x14ac:dyDescent="0.25">
      <c r="C36" s="19"/>
      <c r="E36" s="38"/>
      <c r="F36" s="38"/>
      <c r="G36" s="23"/>
    </row>
    <row r="37" spans="2:7" s="20" customFormat="1" ht="20" x14ac:dyDescent="0.25">
      <c r="B37" s="25" t="s">
        <v>40</v>
      </c>
      <c r="C37" s="19"/>
      <c r="E37" s="22">
        <v>0</v>
      </c>
      <c r="F37" s="22" t="s">
        <v>10</v>
      </c>
      <c r="G37" s="23">
        <f>E37*INDEX('Getting started'!$C$10:$C$17, MATCH(F37, 'Getting started'!$B$10:$B$17, 0))</f>
        <v>0</v>
      </c>
    </row>
    <row r="38" spans="2:7" s="20" customFormat="1" ht="19" x14ac:dyDescent="0.25">
      <c r="C38" s="19"/>
      <c r="E38" s="22">
        <v>0</v>
      </c>
      <c r="F38" s="22" t="s">
        <v>10</v>
      </c>
      <c r="G38" s="23">
        <f>E38*INDEX('Getting started'!$C$10:$C$17, MATCH(F38, 'Getting started'!$B$10:$B$17, 0))</f>
        <v>0</v>
      </c>
    </row>
    <row r="39" spans="2:7" s="20" customFormat="1" ht="19" x14ac:dyDescent="0.25">
      <c r="C39" s="19"/>
      <c r="E39" s="22">
        <v>0</v>
      </c>
      <c r="F39" s="22" t="s">
        <v>10</v>
      </c>
      <c r="G39" s="23">
        <f>E39*INDEX('Getting started'!$C$10:$C$17, MATCH(F39, 'Getting started'!$B$10:$B$17, 0))</f>
        <v>0</v>
      </c>
    </row>
    <row r="40" spans="2:7" s="20" customFormat="1" ht="19" x14ac:dyDescent="0.25">
      <c r="C40" s="19"/>
      <c r="E40" s="22">
        <v>0</v>
      </c>
      <c r="F40" s="22" t="s">
        <v>10</v>
      </c>
      <c r="G40" s="23">
        <f>E40*INDEX('Getting started'!$C$10:$C$17, MATCH(F40, 'Getting started'!$B$10:$B$17, 0))</f>
        <v>0</v>
      </c>
    </row>
    <row r="41" spans="2:7" s="20" customFormat="1" ht="19" x14ac:dyDescent="0.25">
      <c r="C41" s="19"/>
      <c r="E41" s="22">
        <v>0</v>
      </c>
      <c r="F41" s="22" t="s">
        <v>10</v>
      </c>
      <c r="G41" s="23">
        <f>E41*INDEX('Getting started'!$C$10:$C$17, MATCH(F41, 'Getting started'!$B$10:$B$17, 0))</f>
        <v>0</v>
      </c>
    </row>
    <row r="42" spans="2:7" x14ac:dyDescent="0.2">
      <c r="G42" s="29"/>
    </row>
    <row r="43" spans="2:7" s="9" customFormat="1" ht="24" x14ac:dyDescent="0.3">
      <c r="C43" s="39"/>
      <c r="E43" s="88" t="s">
        <v>228</v>
      </c>
      <c r="F43" s="88"/>
      <c r="G43" s="13">
        <f>SUM(G$9:G$41)</f>
        <v>0</v>
      </c>
    </row>
    <row r="44" spans="2:7" ht="24" x14ac:dyDescent="0.3">
      <c r="E44" s="11"/>
      <c r="F44" s="11"/>
      <c r="G44" s="13"/>
    </row>
    <row r="45" spans="2:7" ht="24" x14ac:dyDescent="0.3">
      <c r="E45" s="11"/>
      <c r="F45" s="34" t="s">
        <v>69</v>
      </c>
      <c r="G45" s="13">
        <f>SUM(Results!D20:D25)</f>
        <v>0</v>
      </c>
    </row>
    <row r="46" spans="2:7" x14ac:dyDescent="0.2">
      <c r="C46"/>
      <c r="G46"/>
    </row>
    <row r="52" spans="7:7" ht="19" x14ac:dyDescent="0.25">
      <c r="G52" s="35"/>
    </row>
  </sheetData>
  <sheetProtection selectLockedCells="1" selectUnlockedCells="1"/>
  <mergeCells count="3">
    <mergeCell ref="E2:G2"/>
    <mergeCell ref="F4:G4"/>
    <mergeCell ref="E43:F43"/>
  </mergeCells>
  <conditionalFormatting sqref="G9:G24 G26:G41">
    <cfRule type="expression" dxfId="11" priority="1" stopIfTrue="1">
      <formula>NOT(ISERROR(SEARCH("ERROR",G9)))</formula>
    </cfRule>
  </conditionalFormatting>
  <dataValidations count="1">
    <dataValidation type="list" allowBlank="1" showErrorMessage="1" sqref="F37:F41 F9:F24 F26:F35" xr:uid="{00000000-0002-0000-04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49"/>
  <sheetViews>
    <sheetView showGridLines="0" topLeftCell="A4" workbookViewId="0">
      <selection activeCell="F13" sqref="F13"/>
    </sheetView>
  </sheetViews>
  <sheetFormatPr baseColWidth="10" defaultColWidth="8.83203125" defaultRowHeight="15" x14ac:dyDescent="0.2"/>
  <cols>
    <col min="2" max="2" width="45.5" customWidth="1"/>
    <col min="3" max="3" width="37.6640625" style="6" customWidth="1"/>
    <col min="4" max="4" width="2.33203125" customWidth="1"/>
    <col min="5" max="6" width="18.83203125" customWidth="1"/>
    <col min="7" max="7" width="28.5" style="7" customWidth="1"/>
  </cols>
  <sheetData>
    <row r="2" spans="2:7" x14ac:dyDescent="0.2">
      <c r="E2" s="85"/>
      <c r="F2" s="85"/>
      <c r="G2" s="85"/>
    </row>
    <row r="3" spans="2:7" ht="24" customHeight="1" x14ac:dyDescent="0.2"/>
    <row r="4" spans="2:7" ht="37" x14ac:dyDescent="0.45">
      <c r="B4" s="8" t="s">
        <v>117</v>
      </c>
      <c r="F4" s="86"/>
      <c r="G4" s="86"/>
    </row>
    <row r="5" spans="2:7" ht="14" customHeight="1" x14ac:dyDescent="0.2"/>
    <row r="6" spans="2:7" ht="23" customHeight="1" x14ac:dyDescent="0.3">
      <c r="B6" s="9"/>
      <c r="C6" s="33"/>
      <c r="D6" s="36"/>
      <c r="E6" s="11"/>
      <c r="F6" s="12" t="s">
        <v>118</v>
      </c>
      <c r="G6" s="13">
        <f>SUM(G$9:G$38)</f>
        <v>0</v>
      </c>
    </row>
    <row r="8" spans="2:7" s="14" customFormat="1" ht="24" x14ac:dyDescent="0.3">
      <c r="C8" s="15"/>
      <c r="E8" s="16" t="s">
        <v>44</v>
      </c>
      <c r="F8" s="16" t="s">
        <v>15</v>
      </c>
      <c r="G8" s="17" t="s">
        <v>16</v>
      </c>
    </row>
    <row r="9" spans="2:7" s="20" customFormat="1" ht="19" x14ac:dyDescent="0.25">
      <c r="B9" s="18" t="s">
        <v>119</v>
      </c>
      <c r="C9" s="20" t="s">
        <v>120</v>
      </c>
      <c r="E9" s="22">
        <v>0</v>
      </c>
      <c r="F9" s="22" t="s">
        <v>10</v>
      </c>
      <c r="G9" s="23">
        <f>E9*INDEX('Getting started'!$C$10:$C$17, MATCH(F9, 'Getting started'!$B$10:$B$17, 0))</f>
        <v>0</v>
      </c>
    </row>
    <row r="10" spans="2:7" s="20" customFormat="1" ht="19" x14ac:dyDescent="0.25">
      <c r="B10" s="18"/>
      <c r="C10" s="20" t="s">
        <v>121</v>
      </c>
      <c r="E10" s="22">
        <v>0</v>
      </c>
      <c r="F10" s="22" t="s">
        <v>10</v>
      </c>
      <c r="G10" s="23">
        <f>E10*INDEX('Getting started'!$C$10:$C$17, MATCH(F10, 'Getting started'!$B$10:$B$17, 0))</f>
        <v>0</v>
      </c>
    </row>
    <row r="11" spans="2:7" s="20" customFormat="1" ht="19" x14ac:dyDescent="0.25">
      <c r="B11" s="18"/>
      <c r="C11" s="20" t="s">
        <v>122</v>
      </c>
      <c r="E11" s="22">
        <v>0</v>
      </c>
      <c r="F11" s="22" t="s">
        <v>10</v>
      </c>
      <c r="G11" s="23">
        <f>E11*INDEX('Getting started'!$C$10:$C$17, MATCH(F11, 'Getting started'!$B$10:$B$17, 0))</f>
        <v>0</v>
      </c>
    </row>
    <row r="12" spans="2:7" s="20" customFormat="1" ht="19" x14ac:dyDescent="0.25">
      <c r="B12" s="18"/>
      <c r="C12" s="20" t="s">
        <v>123</v>
      </c>
      <c r="E12" s="22">
        <v>0</v>
      </c>
      <c r="F12" s="22" t="s">
        <v>10</v>
      </c>
      <c r="G12" s="23">
        <f>E12*INDEX('Getting started'!$C$10:$C$17, MATCH(F12, 'Getting started'!$B$10:$B$17, 0))</f>
        <v>0</v>
      </c>
    </row>
    <row r="13" spans="2:7" s="20" customFormat="1" ht="19" x14ac:dyDescent="0.25">
      <c r="B13" s="18"/>
      <c r="C13" s="20" t="s">
        <v>124</v>
      </c>
      <c r="E13" s="22">
        <v>0</v>
      </c>
      <c r="F13" s="22" t="s">
        <v>6</v>
      </c>
      <c r="G13" s="23">
        <f>E13*INDEX('Getting started'!$C$10:$C$17, MATCH(F13, 'Getting started'!$B$10:$B$17, 0))</f>
        <v>0</v>
      </c>
    </row>
    <row r="14" spans="2:7" s="20" customFormat="1" ht="19" x14ac:dyDescent="0.25">
      <c r="B14" s="18"/>
      <c r="C14" s="20" t="s">
        <v>125</v>
      </c>
      <c r="E14" s="22">
        <v>0</v>
      </c>
      <c r="F14" s="22" t="s">
        <v>10</v>
      </c>
      <c r="G14" s="23">
        <f>E14*INDEX('Getting started'!$C$10:$C$17, MATCH(F14, 'Getting started'!$B$10:$B$17, 0))</f>
        <v>0</v>
      </c>
    </row>
    <row r="15" spans="2:7" s="20" customFormat="1" ht="19" x14ac:dyDescent="0.25">
      <c r="B15" s="18"/>
      <c r="C15" s="20" t="s">
        <v>126</v>
      </c>
      <c r="E15" s="22">
        <v>0</v>
      </c>
      <c r="F15" s="22" t="s">
        <v>10</v>
      </c>
      <c r="G15" s="23">
        <f>E15*INDEX('Getting started'!$C$10:$C$17, MATCH(F15, 'Getting started'!$B$10:$B$17, 0))</f>
        <v>0</v>
      </c>
    </row>
    <row r="16" spans="2:7" s="20" customFormat="1" ht="19" x14ac:dyDescent="0.25">
      <c r="B16" s="18"/>
      <c r="E16" s="32"/>
      <c r="F16" s="32"/>
      <c r="G16" s="23"/>
    </row>
    <row r="17" spans="2:7" s="20" customFormat="1" ht="19" x14ac:dyDescent="0.25">
      <c r="B17" s="18" t="s">
        <v>127</v>
      </c>
      <c r="C17" s="20" t="s">
        <v>128</v>
      </c>
      <c r="E17" s="22">
        <v>0</v>
      </c>
      <c r="F17" s="22" t="s">
        <v>12</v>
      </c>
      <c r="G17" s="23">
        <f>E17*INDEX('Getting started'!$C$10:$C$17, MATCH(F17, 'Getting started'!$B$10:$B$17, 0))</f>
        <v>0</v>
      </c>
    </row>
    <row r="18" spans="2:7" s="20" customFormat="1" ht="19" x14ac:dyDescent="0.25">
      <c r="B18" s="18"/>
      <c r="C18" s="20" t="s">
        <v>129</v>
      </c>
      <c r="E18" s="22">
        <v>0</v>
      </c>
      <c r="F18" s="22" t="s">
        <v>12</v>
      </c>
      <c r="G18" s="23">
        <f>E18*INDEX('Getting started'!$C$10:$C$17, MATCH(F18, 'Getting started'!$B$10:$B$17, 0))</f>
        <v>0</v>
      </c>
    </row>
    <row r="19" spans="2:7" s="20" customFormat="1" ht="19" x14ac:dyDescent="0.25">
      <c r="B19" s="18"/>
      <c r="C19" s="20" t="s">
        <v>130</v>
      </c>
      <c r="E19" s="22">
        <v>0</v>
      </c>
      <c r="F19" s="22" t="s">
        <v>12</v>
      </c>
      <c r="G19" s="23">
        <f>E19*INDEX('Getting started'!$C$10:$C$17, MATCH(F19, 'Getting started'!$B$10:$B$17, 0))</f>
        <v>0</v>
      </c>
    </row>
    <row r="20" spans="2:7" s="20" customFormat="1" ht="19" x14ac:dyDescent="0.25">
      <c r="B20" s="18"/>
      <c r="C20" s="20" t="s">
        <v>131</v>
      </c>
      <c r="E20" s="22">
        <v>0</v>
      </c>
      <c r="F20" s="22" t="s">
        <v>12</v>
      </c>
      <c r="G20" s="23">
        <f>E20*INDEX('Getting started'!$C$10:$C$17, MATCH(F20, 'Getting started'!$B$10:$B$17, 0))</f>
        <v>0</v>
      </c>
    </row>
    <row r="21" spans="2:7" s="20" customFormat="1" ht="19" x14ac:dyDescent="0.25">
      <c r="B21" s="18"/>
      <c r="E21" s="32"/>
      <c r="F21" s="32"/>
      <c r="G21" s="23"/>
    </row>
    <row r="22" spans="2:7" s="20" customFormat="1" ht="19" x14ac:dyDescent="0.25">
      <c r="B22" s="18" t="s">
        <v>132</v>
      </c>
      <c r="C22" s="20" t="s">
        <v>133</v>
      </c>
      <c r="E22" s="22">
        <v>0</v>
      </c>
      <c r="F22" s="22" t="s">
        <v>10</v>
      </c>
      <c r="G22" s="23">
        <f>E22*INDEX('Getting started'!$C$10:$C$17, MATCH(F22, 'Getting started'!$B$10:$B$17, 0))</f>
        <v>0</v>
      </c>
    </row>
    <row r="23" spans="2:7" s="20" customFormat="1" ht="19" x14ac:dyDescent="0.25">
      <c r="B23" s="18"/>
      <c r="E23" s="32"/>
      <c r="F23" s="32"/>
      <c r="G23" s="23"/>
    </row>
    <row r="24" spans="2:7" s="20" customFormat="1" ht="19" x14ac:dyDescent="0.25">
      <c r="B24" s="18" t="s">
        <v>134</v>
      </c>
      <c r="C24" s="20" t="s">
        <v>135</v>
      </c>
      <c r="E24" s="22">
        <v>0</v>
      </c>
      <c r="F24" s="22" t="s">
        <v>10</v>
      </c>
      <c r="G24" s="23">
        <f>E24*INDEX('Getting started'!$C$10:$C$17, MATCH(F24, 'Getting started'!$B$10:$B$17, 0))</f>
        <v>0</v>
      </c>
    </row>
    <row r="25" spans="2:7" s="20" customFormat="1" ht="19" x14ac:dyDescent="0.25">
      <c r="B25" s="18"/>
      <c r="E25" s="32"/>
      <c r="F25" s="32"/>
      <c r="G25" s="23"/>
    </row>
    <row r="26" spans="2:7" s="20" customFormat="1" ht="19" x14ac:dyDescent="0.25">
      <c r="B26" s="18" t="s">
        <v>136</v>
      </c>
      <c r="C26" s="20" t="s">
        <v>137</v>
      </c>
      <c r="E26" s="22">
        <v>0</v>
      </c>
      <c r="F26" s="22" t="s">
        <v>6</v>
      </c>
      <c r="G26" s="23">
        <f>E26*INDEX('Getting started'!$C$10:$C$17, MATCH(F26, 'Getting started'!$B$10:$B$17, 0))</f>
        <v>0</v>
      </c>
    </row>
    <row r="27" spans="2:7" s="20" customFormat="1" ht="19" x14ac:dyDescent="0.25">
      <c r="B27" s="18"/>
      <c r="C27" s="20" t="s">
        <v>138</v>
      </c>
      <c r="E27" s="22">
        <v>0</v>
      </c>
      <c r="F27" s="22" t="s">
        <v>12</v>
      </c>
      <c r="G27" s="23">
        <f>E27*INDEX('Getting started'!$C$10:$C$17, MATCH(F27, 'Getting started'!$B$10:$B$17, 0))</f>
        <v>0</v>
      </c>
    </row>
    <row r="28" spans="2:7" s="20" customFormat="1" ht="19" x14ac:dyDescent="0.25">
      <c r="B28" s="18"/>
      <c r="C28" s="20" t="s">
        <v>139</v>
      </c>
      <c r="E28" s="22">
        <v>0</v>
      </c>
      <c r="F28" s="22" t="s">
        <v>10</v>
      </c>
      <c r="G28" s="23">
        <f>E28*INDEX('Getting started'!$C$10:$C$17, MATCH(F28, 'Getting started'!$B$10:$B$17, 0))</f>
        <v>0</v>
      </c>
    </row>
    <row r="29" spans="2:7" s="20" customFormat="1" ht="19" x14ac:dyDescent="0.25">
      <c r="B29" s="18"/>
      <c r="E29" s="32"/>
      <c r="F29" s="32"/>
      <c r="G29" s="23"/>
    </row>
    <row r="30" spans="2:7" s="20" customFormat="1" ht="19" x14ac:dyDescent="0.25">
      <c r="B30" s="18" t="s">
        <v>140</v>
      </c>
      <c r="C30" s="20" t="s">
        <v>141</v>
      </c>
      <c r="E30" s="22">
        <v>0</v>
      </c>
      <c r="F30" s="22" t="s">
        <v>10</v>
      </c>
      <c r="G30" s="23">
        <f>E30*INDEX('Getting started'!$C$10:$C$17, MATCH(F30, 'Getting started'!$B$10:$B$17, 0))</f>
        <v>0</v>
      </c>
    </row>
    <row r="31" spans="2:7" s="20" customFormat="1" ht="19" x14ac:dyDescent="0.25">
      <c r="B31" s="18"/>
      <c r="E31" s="32"/>
      <c r="F31" s="32"/>
      <c r="G31" s="23"/>
    </row>
    <row r="32" spans="2:7" s="20" customFormat="1" ht="19" x14ac:dyDescent="0.25">
      <c r="B32" s="18" t="s">
        <v>142</v>
      </c>
      <c r="C32" s="20" t="s">
        <v>143</v>
      </c>
      <c r="E32" s="22">
        <v>0</v>
      </c>
      <c r="F32" s="22" t="s">
        <v>10</v>
      </c>
      <c r="G32" s="23">
        <f>E32*INDEX('Getting started'!$C$10:$C$17, MATCH(F32, 'Getting started'!$B$10:$B$17, 0))</f>
        <v>0</v>
      </c>
    </row>
    <row r="33" spans="2:7" s="20" customFormat="1" ht="19" x14ac:dyDescent="0.25">
      <c r="C33" s="19"/>
      <c r="G33" s="23"/>
    </row>
    <row r="34" spans="2:7" s="20" customFormat="1" ht="20" x14ac:dyDescent="0.25">
      <c r="B34" s="25" t="s">
        <v>40</v>
      </c>
      <c r="C34" s="19"/>
      <c r="E34" s="22">
        <v>0</v>
      </c>
      <c r="F34" s="22" t="s">
        <v>10</v>
      </c>
      <c r="G34" s="23">
        <f>E34*INDEX('Getting started'!$C$10:$C$17, MATCH(F34, 'Getting started'!$B$10:$B$17, 0))</f>
        <v>0</v>
      </c>
    </row>
    <row r="35" spans="2:7" s="20" customFormat="1" ht="19" x14ac:dyDescent="0.25">
      <c r="C35" s="19"/>
      <c r="E35" s="22">
        <v>0</v>
      </c>
      <c r="F35" s="22" t="s">
        <v>10</v>
      </c>
      <c r="G35" s="23">
        <f>E35*INDEX('Getting started'!$C$10:$C$17, MATCH(F35, 'Getting started'!$B$10:$B$17, 0))</f>
        <v>0</v>
      </c>
    </row>
    <row r="36" spans="2:7" s="20" customFormat="1" ht="19" x14ac:dyDescent="0.25">
      <c r="C36" s="19"/>
      <c r="E36" s="22">
        <v>0</v>
      </c>
      <c r="F36" s="22" t="s">
        <v>10</v>
      </c>
      <c r="G36" s="23">
        <f>E36*INDEX('Getting started'!$C$10:$C$17, MATCH(F36, 'Getting started'!$B$10:$B$17, 0))</f>
        <v>0</v>
      </c>
    </row>
    <row r="37" spans="2:7" s="20" customFormat="1" ht="19" x14ac:dyDescent="0.25">
      <c r="C37" s="19"/>
      <c r="E37" s="22">
        <v>0</v>
      </c>
      <c r="F37" s="22" t="s">
        <v>10</v>
      </c>
      <c r="G37" s="23">
        <f>E37*INDEX('Getting started'!$C$10:$C$17, MATCH(F37, 'Getting started'!$B$10:$B$17, 0))</f>
        <v>0</v>
      </c>
    </row>
    <row r="38" spans="2:7" s="20" customFormat="1" ht="19" x14ac:dyDescent="0.25">
      <c r="C38" s="19"/>
      <c r="E38" s="22">
        <v>0</v>
      </c>
      <c r="F38" s="22" t="s">
        <v>10</v>
      </c>
      <c r="G38" s="23">
        <f>E38*INDEX('Getting started'!$C$10:$C$17, MATCH(F38, 'Getting started'!$B$10:$B$17, 0))</f>
        <v>0</v>
      </c>
    </row>
    <row r="39" spans="2:7" x14ac:dyDescent="0.2">
      <c r="G39" s="29"/>
    </row>
    <row r="40" spans="2:7" s="14" customFormat="1" ht="24" x14ac:dyDescent="0.3">
      <c r="C40" s="15"/>
      <c r="E40" s="88" t="s">
        <v>144</v>
      </c>
      <c r="F40" s="88"/>
      <c r="G40" s="13">
        <f>SUM(G$9:G$38)</f>
        <v>0</v>
      </c>
    </row>
    <row r="41" spans="2:7" ht="24" x14ac:dyDescent="0.3">
      <c r="E41" s="11"/>
      <c r="F41" s="11"/>
      <c r="G41" s="13"/>
    </row>
    <row r="42" spans="2:7" ht="24" x14ac:dyDescent="0.3">
      <c r="E42" s="11"/>
      <c r="F42" s="34" t="s">
        <v>69</v>
      </c>
      <c r="G42" s="13">
        <f>SUM(Results!D20:D25)</f>
        <v>0</v>
      </c>
    </row>
    <row r="43" spans="2:7" x14ac:dyDescent="0.2">
      <c r="C43"/>
      <c r="G43"/>
    </row>
    <row r="44" spans="2:7" ht="16" customHeight="1" x14ac:dyDescent="0.2">
      <c r="G44"/>
    </row>
    <row r="45" spans="2:7" x14ac:dyDescent="0.2">
      <c r="C45"/>
      <c r="G45"/>
    </row>
    <row r="49" spans="7:7" ht="19" x14ac:dyDescent="0.2">
      <c r="G49" s="31"/>
    </row>
  </sheetData>
  <sheetProtection selectLockedCells="1" selectUnlockedCells="1"/>
  <mergeCells count="3">
    <mergeCell ref="E2:G2"/>
    <mergeCell ref="F4:G4"/>
    <mergeCell ref="E40:F40"/>
  </mergeCells>
  <conditionalFormatting sqref="G9:G38">
    <cfRule type="expression" dxfId="10" priority="1" stopIfTrue="1">
      <formula>NOT(ISERROR(SEARCH("ERROR",G9)))</formula>
    </cfRule>
  </conditionalFormatting>
  <dataValidations count="1">
    <dataValidation type="list" allowBlank="1" showErrorMessage="1" sqref="F34:F38 F9:F32" xr:uid="{00000000-0002-0000-05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39"/>
  <sheetViews>
    <sheetView showGridLines="0" workbookViewId="0">
      <selection activeCell="F16" sqref="F16"/>
    </sheetView>
  </sheetViews>
  <sheetFormatPr baseColWidth="10" defaultColWidth="8.83203125" defaultRowHeight="15" x14ac:dyDescent="0.2"/>
  <cols>
    <col min="2" max="2" width="45.5" customWidth="1"/>
    <col min="3" max="3" width="37.6640625" style="6" customWidth="1"/>
    <col min="4" max="4" width="2.33203125" customWidth="1"/>
    <col min="5" max="6" width="18.83203125" customWidth="1"/>
    <col min="7" max="7" width="28.5" style="7" customWidth="1"/>
  </cols>
  <sheetData>
    <row r="2" spans="2:7" x14ac:dyDescent="0.2">
      <c r="E2" s="85"/>
      <c r="F2" s="85"/>
      <c r="G2" s="85"/>
    </row>
    <row r="3" spans="2:7" ht="24" customHeight="1" x14ac:dyDescent="0.2"/>
    <row r="4" spans="2:7" ht="37" x14ac:dyDescent="0.45">
      <c r="B4" s="8" t="s">
        <v>145</v>
      </c>
      <c r="F4" s="86"/>
      <c r="G4" s="86"/>
    </row>
    <row r="5" spans="2:7" ht="14" customHeight="1" x14ac:dyDescent="0.2"/>
    <row r="6" spans="2:7" ht="23" customHeight="1" x14ac:dyDescent="0.3">
      <c r="B6" s="9"/>
      <c r="C6" s="10"/>
      <c r="D6" s="9"/>
      <c r="E6" s="11"/>
      <c r="F6" s="12" t="s">
        <v>146</v>
      </c>
      <c r="G6" s="13">
        <f>SUM(G$9:G$28)</f>
        <v>0</v>
      </c>
    </row>
    <row r="8" spans="2:7" s="14" customFormat="1" ht="24" x14ac:dyDescent="0.3">
      <c r="C8" s="15"/>
      <c r="E8" s="16" t="s">
        <v>44</v>
      </c>
      <c r="F8" s="16" t="s">
        <v>15</v>
      </c>
      <c r="G8" s="17" t="s">
        <v>16</v>
      </c>
    </row>
    <row r="9" spans="2:7" s="20" customFormat="1" ht="20" x14ac:dyDescent="0.25">
      <c r="B9" s="18" t="s">
        <v>147</v>
      </c>
      <c r="C9" s="19" t="s">
        <v>148</v>
      </c>
      <c r="E9" s="22">
        <v>0</v>
      </c>
      <c r="F9" s="22" t="s">
        <v>10</v>
      </c>
      <c r="G9" s="23">
        <f>E9*INDEX('Getting started'!$C$10:$C$17, MATCH(F9, 'Getting started'!$B$10:$B$17, 0))</f>
        <v>0</v>
      </c>
    </row>
    <row r="10" spans="2:7" s="20" customFormat="1" ht="20" x14ac:dyDescent="0.25">
      <c r="B10" s="18"/>
      <c r="C10" s="19" t="s">
        <v>149</v>
      </c>
      <c r="E10" s="22">
        <v>0</v>
      </c>
      <c r="F10" s="22" t="s">
        <v>12</v>
      </c>
      <c r="G10" s="23">
        <f>E10*INDEX('Getting started'!$C$10:$C$17, MATCH(F10, 'Getting started'!$B$10:$B$17, 0))</f>
        <v>0</v>
      </c>
    </row>
    <row r="11" spans="2:7" s="20" customFormat="1" ht="20" x14ac:dyDescent="0.25">
      <c r="B11" s="18"/>
      <c r="C11" s="19" t="s">
        <v>150</v>
      </c>
      <c r="E11" s="22">
        <v>0</v>
      </c>
      <c r="F11" s="22" t="s">
        <v>12</v>
      </c>
      <c r="G11" s="23">
        <f>E11*INDEX('Getting started'!$C$10:$C$17, MATCH(F11, 'Getting started'!$B$10:$B$17, 0))</f>
        <v>0</v>
      </c>
    </row>
    <row r="12" spans="2:7" s="20" customFormat="1" ht="20" x14ac:dyDescent="0.25">
      <c r="B12" s="18"/>
      <c r="C12" s="19" t="s">
        <v>151</v>
      </c>
      <c r="E12" s="22">
        <v>0</v>
      </c>
      <c r="F12" s="22" t="s">
        <v>12</v>
      </c>
      <c r="G12" s="23">
        <f>E12*INDEX('Getting started'!$C$10:$C$17, MATCH(F12, 'Getting started'!$B$10:$B$17, 0))</f>
        <v>0</v>
      </c>
    </row>
    <row r="13" spans="2:7" s="20" customFormat="1" ht="20" x14ac:dyDescent="0.25">
      <c r="B13" s="18"/>
      <c r="C13" s="19" t="s">
        <v>152</v>
      </c>
      <c r="E13" s="22">
        <v>0</v>
      </c>
      <c r="F13" s="22" t="s">
        <v>10</v>
      </c>
      <c r="G13" s="23">
        <f>E13*INDEX('Getting started'!$C$10:$C$17, MATCH(F13, 'Getting started'!$B$10:$B$17, 0))</f>
        <v>0</v>
      </c>
    </row>
    <row r="14" spans="2:7" s="20" customFormat="1" ht="20" x14ac:dyDescent="0.25">
      <c r="B14" s="18"/>
      <c r="C14" s="19" t="s">
        <v>153</v>
      </c>
      <c r="E14" s="22">
        <v>0</v>
      </c>
      <c r="F14" s="22" t="s">
        <v>10</v>
      </c>
      <c r="G14" s="23">
        <f>E14*INDEX('Getting started'!$C$10:$C$17, MATCH(F14, 'Getting started'!$B$10:$B$17, 0))</f>
        <v>0</v>
      </c>
    </row>
    <row r="15" spans="2:7" s="20" customFormat="1" ht="20" x14ac:dyDescent="0.25">
      <c r="B15" s="18"/>
      <c r="C15" s="19" t="s">
        <v>154</v>
      </c>
      <c r="E15" s="22">
        <v>0</v>
      </c>
      <c r="F15" s="22" t="s">
        <v>12</v>
      </c>
      <c r="G15" s="23">
        <f>E15*INDEX('Getting started'!$C$10:$C$17, MATCH(F15, 'Getting started'!$B$10:$B$17, 0))</f>
        <v>0</v>
      </c>
    </row>
    <row r="16" spans="2:7" s="20" customFormat="1" ht="20" x14ac:dyDescent="0.25">
      <c r="B16" s="18"/>
      <c r="C16" s="19" t="s">
        <v>155</v>
      </c>
      <c r="E16" s="22">
        <v>0</v>
      </c>
      <c r="F16" s="22" t="s">
        <v>12</v>
      </c>
      <c r="G16" s="23">
        <f>E16*INDEX('Getting started'!$C$10:$C$17, MATCH(F16, 'Getting started'!$B$10:$B$17, 0))</f>
        <v>0</v>
      </c>
    </row>
    <row r="17" spans="2:7" s="20" customFormat="1" ht="20" x14ac:dyDescent="0.25">
      <c r="B17" s="18"/>
      <c r="C17" s="19" t="s">
        <v>156</v>
      </c>
      <c r="E17" s="22">
        <v>0</v>
      </c>
      <c r="F17" s="22" t="s">
        <v>10</v>
      </c>
      <c r="G17" s="23">
        <f>E17*INDEX('Getting started'!$C$10:$C$17, MATCH(F17, 'Getting started'!$B$10:$B$17, 0))</f>
        <v>0</v>
      </c>
    </row>
    <row r="18" spans="2:7" s="20" customFormat="1" ht="19" x14ac:dyDescent="0.25">
      <c r="B18" s="18"/>
      <c r="C18" s="19"/>
      <c r="E18" s="32"/>
      <c r="F18" s="32"/>
      <c r="G18" s="23"/>
    </row>
    <row r="19" spans="2:7" s="20" customFormat="1" ht="20" x14ac:dyDescent="0.25">
      <c r="B19" s="18" t="s">
        <v>157</v>
      </c>
      <c r="C19" s="19" t="s">
        <v>158</v>
      </c>
      <c r="E19" s="22">
        <v>0</v>
      </c>
      <c r="F19" s="22" t="s">
        <v>10</v>
      </c>
      <c r="G19" s="23">
        <f>E19*INDEX('Getting started'!$C$10:$C$17, MATCH(F19, 'Getting started'!$B$10:$B$17, 0))</f>
        <v>0</v>
      </c>
    </row>
    <row r="20" spans="2:7" s="20" customFormat="1" ht="20" x14ac:dyDescent="0.25">
      <c r="B20" s="18"/>
      <c r="C20" s="19" t="s">
        <v>159</v>
      </c>
      <c r="E20" s="22">
        <v>0</v>
      </c>
      <c r="F20" s="22" t="s">
        <v>10</v>
      </c>
      <c r="G20" s="23">
        <f>E20*INDEX('Getting started'!$C$10:$C$17, MATCH(F20, 'Getting started'!$B$10:$B$17, 0))</f>
        <v>0</v>
      </c>
    </row>
    <row r="21" spans="2:7" s="20" customFormat="1" ht="20" x14ac:dyDescent="0.25">
      <c r="B21" s="18"/>
      <c r="C21" s="19" t="s">
        <v>160</v>
      </c>
      <c r="E21" s="22">
        <v>0</v>
      </c>
      <c r="F21" s="22" t="s">
        <v>10</v>
      </c>
      <c r="G21" s="23">
        <f>E21*INDEX('Getting started'!$C$10:$C$17, MATCH(F21, 'Getting started'!$B$10:$B$17, 0))</f>
        <v>0</v>
      </c>
    </row>
    <row r="22" spans="2:7" s="20" customFormat="1" ht="20" x14ac:dyDescent="0.25">
      <c r="B22" s="18"/>
      <c r="C22" s="19" t="s">
        <v>161</v>
      </c>
      <c r="E22" s="22">
        <v>0</v>
      </c>
      <c r="F22" s="22" t="s">
        <v>10</v>
      </c>
      <c r="G22" s="23">
        <f>E22*INDEX('Getting started'!$C$10:$C$17, MATCH(F22, 'Getting started'!$B$10:$B$17, 0))</f>
        <v>0</v>
      </c>
    </row>
    <row r="23" spans="2:7" s="20" customFormat="1" ht="19" x14ac:dyDescent="0.25">
      <c r="C23" s="19"/>
      <c r="G23" s="23"/>
    </row>
    <row r="24" spans="2:7" s="20" customFormat="1" ht="20" x14ac:dyDescent="0.25">
      <c r="B24" s="25" t="s">
        <v>40</v>
      </c>
      <c r="C24" s="19"/>
      <c r="E24" s="22">
        <v>0</v>
      </c>
      <c r="F24" s="22" t="s">
        <v>10</v>
      </c>
      <c r="G24" s="23">
        <f>E24*INDEX('Getting started'!$C$10:$C$17, MATCH(F24, 'Getting started'!$B$10:$B$17, 0))</f>
        <v>0</v>
      </c>
    </row>
    <row r="25" spans="2:7" s="20" customFormat="1" ht="19" x14ac:dyDescent="0.25">
      <c r="C25" s="19"/>
      <c r="E25" s="22">
        <v>0</v>
      </c>
      <c r="F25" s="22" t="s">
        <v>10</v>
      </c>
      <c r="G25" s="23">
        <f>E25*INDEX('Getting started'!$C$10:$C$17, MATCH(F25, 'Getting started'!$B$10:$B$17, 0))</f>
        <v>0</v>
      </c>
    </row>
    <row r="26" spans="2:7" s="20" customFormat="1" ht="19" x14ac:dyDescent="0.25">
      <c r="C26" s="19"/>
      <c r="E26" s="22">
        <v>0</v>
      </c>
      <c r="F26" s="22" t="s">
        <v>10</v>
      </c>
      <c r="G26" s="23">
        <f>E26*INDEX('Getting started'!$C$10:$C$17, MATCH(F26, 'Getting started'!$B$10:$B$17, 0))</f>
        <v>0</v>
      </c>
    </row>
    <row r="27" spans="2:7" s="20" customFormat="1" ht="19" x14ac:dyDescent="0.25">
      <c r="C27" s="19"/>
      <c r="E27" s="22">
        <v>0</v>
      </c>
      <c r="F27" s="22" t="s">
        <v>10</v>
      </c>
      <c r="G27" s="23">
        <f>E27*INDEX('Getting started'!$C$10:$C$17, MATCH(F27, 'Getting started'!$B$10:$B$17, 0))</f>
        <v>0</v>
      </c>
    </row>
    <row r="28" spans="2:7" s="20" customFormat="1" ht="19" x14ac:dyDescent="0.25">
      <c r="C28" s="19"/>
      <c r="E28" s="22">
        <v>0</v>
      </c>
      <c r="F28" s="22" t="s">
        <v>10</v>
      </c>
      <c r="G28" s="23">
        <f>E28*INDEX('Getting started'!$C$10:$C$17, MATCH(F28, 'Getting started'!$B$10:$B$17, 0))</f>
        <v>0</v>
      </c>
    </row>
    <row r="29" spans="2:7" x14ac:dyDescent="0.2">
      <c r="G29" s="29"/>
    </row>
    <row r="30" spans="2:7" s="27" customFormat="1" ht="24" x14ac:dyDescent="0.3">
      <c r="C30" s="15"/>
      <c r="F30" s="28" t="s">
        <v>162</v>
      </c>
      <c r="G30" s="13">
        <f>SUM(G$9:G$28)</f>
        <v>0</v>
      </c>
    </row>
    <row r="31" spans="2:7" ht="24" x14ac:dyDescent="0.3">
      <c r="F31" s="11"/>
      <c r="G31" s="13"/>
    </row>
    <row r="32" spans="2:7" ht="24" x14ac:dyDescent="0.3">
      <c r="F32" s="34" t="s">
        <v>69</v>
      </c>
      <c r="G32" s="13">
        <f>SUM(Results!D20:D25)</f>
        <v>0</v>
      </c>
    </row>
    <row r="33" spans="3:7" x14ac:dyDescent="0.2">
      <c r="C33"/>
      <c r="G33"/>
    </row>
    <row r="38" spans="3:7" x14ac:dyDescent="0.2">
      <c r="G38"/>
    </row>
    <row r="39" spans="3:7" ht="19" x14ac:dyDescent="0.2">
      <c r="G39" s="31"/>
    </row>
  </sheetData>
  <sheetProtection selectLockedCells="1" selectUnlockedCells="1"/>
  <mergeCells count="2">
    <mergeCell ref="E2:G2"/>
    <mergeCell ref="F4:G4"/>
  </mergeCells>
  <conditionalFormatting sqref="G9:G28">
    <cfRule type="expression" dxfId="9" priority="1" stopIfTrue="1">
      <formula>NOT(ISERROR(SEARCH("ERROR",G9)))</formula>
    </cfRule>
  </conditionalFormatting>
  <dataValidations count="1">
    <dataValidation type="list" allowBlank="1" showErrorMessage="1" sqref="F24:F28 F9:F22" xr:uid="{00000000-0002-0000-06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G42"/>
  <sheetViews>
    <sheetView showGridLines="0" topLeftCell="A2" workbookViewId="0">
      <selection activeCell="F14" sqref="F14"/>
    </sheetView>
  </sheetViews>
  <sheetFormatPr baseColWidth="10" defaultColWidth="8.83203125" defaultRowHeight="15" x14ac:dyDescent="0.2"/>
  <cols>
    <col min="2" max="2" width="45.5" customWidth="1"/>
    <col min="3" max="3" width="37.6640625" style="6" customWidth="1"/>
    <col min="4" max="4" width="2.33203125" customWidth="1"/>
    <col min="5" max="6" width="18.83203125" customWidth="1"/>
    <col min="7" max="7" width="28.5" style="7" customWidth="1"/>
  </cols>
  <sheetData>
    <row r="2" spans="2:7" x14ac:dyDescent="0.2">
      <c r="E2" s="85"/>
      <c r="F2" s="85"/>
      <c r="G2" s="85"/>
    </row>
    <row r="3" spans="2:7" ht="24" customHeight="1" x14ac:dyDescent="0.2"/>
    <row r="4" spans="2:7" ht="37" x14ac:dyDescent="0.45">
      <c r="B4" s="8" t="s">
        <v>163</v>
      </c>
      <c r="F4" s="86"/>
      <c r="G4" s="86"/>
    </row>
    <row r="5" spans="2:7" ht="14" customHeight="1" x14ac:dyDescent="0.2"/>
    <row r="6" spans="2:7" ht="23" customHeight="1" x14ac:dyDescent="0.3">
      <c r="B6" s="9"/>
      <c r="C6" s="10"/>
      <c r="D6" s="9"/>
      <c r="E6" s="11"/>
      <c r="F6" s="12" t="s">
        <v>164</v>
      </c>
      <c r="G6" s="13">
        <f>SUM(G$9:G$31)</f>
        <v>0</v>
      </c>
    </row>
    <row r="8" spans="2:7" s="14" customFormat="1" ht="24" x14ac:dyDescent="0.3">
      <c r="C8" s="15"/>
      <c r="E8" s="16" t="s">
        <v>44</v>
      </c>
      <c r="F8" s="16" t="s">
        <v>15</v>
      </c>
      <c r="G8" s="17" t="s">
        <v>16</v>
      </c>
    </row>
    <row r="9" spans="2:7" s="20" customFormat="1" ht="20" x14ac:dyDescent="0.25">
      <c r="B9" s="18" t="s">
        <v>165</v>
      </c>
      <c r="C9" s="19" t="s">
        <v>237</v>
      </c>
      <c r="E9" s="22">
        <v>0</v>
      </c>
      <c r="F9" s="22" t="s">
        <v>10</v>
      </c>
      <c r="G9" s="23">
        <f>E9*INDEX('Getting started'!$C$10:$C$17, MATCH(F9, 'Getting started'!$B$10:$B$17, 0))</f>
        <v>0</v>
      </c>
    </row>
    <row r="10" spans="2:7" s="20" customFormat="1" ht="20" x14ac:dyDescent="0.25">
      <c r="B10" s="18"/>
      <c r="C10" s="19" t="s">
        <v>166</v>
      </c>
      <c r="E10" s="22">
        <v>0</v>
      </c>
      <c r="F10" s="22" t="s">
        <v>10</v>
      </c>
      <c r="G10" s="23">
        <f>E10*INDEX('Getting started'!$C$10:$C$17, MATCH(F10, 'Getting started'!$B$10:$B$17, 0))</f>
        <v>0</v>
      </c>
    </row>
    <row r="11" spans="2:7" s="20" customFormat="1" ht="40" x14ac:dyDescent="0.25">
      <c r="B11" s="18"/>
      <c r="C11" s="19" t="s">
        <v>238</v>
      </c>
      <c r="E11" s="22">
        <v>0</v>
      </c>
      <c r="F11" s="22" t="s">
        <v>10</v>
      </c>
      <c r="G11" s="23">
        <f>E11*INDEX('Getting started'!$C$10:$C$17, MATCH(F11, 'Getting started'!$B$10:$B$17, 0))</f>
        <v>0</v>
      </c>
    </row>
    <row r="12" spans="2:7" s="20" customFormat="1" ht="20" x14ac:dyDescent="0.25">
      <c r="B12" s="18"/>
      <c r="C12" s="19" t="s">
        <v>167</v>
      </c>
      <c r="E12" s="22">
        <v>0</v>
      </c>
      <c r="F12" s="22" t="s">
        <v>10</v>
      </c>
      <c r="G12" s="23">
        <f>E12*INDEX('Getting started'!$C$10:$C$17, MATCH(F12, 'Getting started'!$B$10:$B$17, 0))</f>
        <v>0</v>
      </c>
    </row>
    <row r="13" spans="2:7" s="20" customFormat="1" ht="20" x14ac:dyDescent="0.25">
      <c r="B13" s="18"/>
      <c r="C13" s="19" t="s">
        <v>239</v>
      </c>
      <c r="E13" s="22">
        <v>0</v>
      </c>
      <c r="F13" s="22" t="s">
        <v>10</v>
      </c>
      <c r="G13" s="23">
        <f>E13*INDEX('Getting started'!$C$10:$C$17, MATCH(F13, 'Getting started'!$B$10:$B$17, 0))</f>
        <v>0</v>
      </c>
    </row>
    <row r="14" spans="2:7" s="20" customFormat="1" ht="20" x14ac:dyDescent="0.25">
      <c r="B14" s="18"/>
      <c r="C14" s="19" t="s">
        <v>240</v>
      </c>
      <c r="E14" s="22">
        <v>0</v>
      </c>
      <c r="F14" s="22" t="s">
        <v>10</v>
      </c>
      <c r="G14" s="23">
        <f>E14*INDEX('Getting started'!$C$10:$C$17, MATCH(F14, 'Getting started'!$B$10:$B$17, 0))</f>
        <v>0</v>
      </c>
    </row>
    <row r="15" spans="2:7" s="20" customFormat="1" ht="20" x14ac:dyDescent="0.25">
      <c r="B15" s="18"/>
      <c r="C15" s="19" t="s">
        <v>241</v>
      </c>
      <c r="E15" s="22">
        <v>0</v>
      </c>
      <c r="F15" s="22" t="s">
        <v>6</v>
      </c>
      <c r="G15" s="23">
        <f>E15*INDEX('Getting started'!$C$10:$C$17, MATCH(F15, 'Getting started'!$B$10:$B$17, 0))</f>
        <v>0</v>
      </c>
    </row>
    <row r="16" spans="2:7" s="20" customFormat="1" ht="20" x14ac:dyDescent="0.25">
      <c r="B16" s="18"/>
      <c r="C16" s="19" t="s">
        <v>242</v>
      </c>
      <c r="E16" s="22">
        <v>0</v>
      </c>
      <c r="F16" s="22" t="s">
        <v>6</v>
      </c>
      <c r="G16" s="23">
        <f>E16*INDEX('Getting started'!$C$10:$C$17, MATCH(F16, 'Getting started'!$B$10:$B$17, 0))</f>
        <v>0</v>
      </c>
    </row>
    <row r="17" spans="2:7" ht="19" x14ac:dyDescent="0.25">
      <c r="G17" s="23"/>
    </row>
    <row r="18" spans="2:7" s="20" customFormat="1" ht="20" x14ac:dyDescent="0.25">
      <c r="B18" s="18" t="s">
        <v>168</v>
      </c>
      <c r="C18" s="19" t="s">
        <v>169</v>
      </c>
      <c r="E18" s="22">
        <v>0</v>
      </c>
      <c r="F18" s="22" t="s">
        <v>12</v>
      </c>
      <c r="G18" s="23">
        <f>E18*INDEX('Getting started'!$C$10:$C$17, MATCH(F18, 'Getting started'!$B$10:$B$17, 0))</f>
        <v>0</v>
      </c>
    </row>
    <row r="19" spans="2:7" s="20" customFormat="1" ht="20" x14ac:dyDescent="0.25">
      <c r="B19" s="18"/>
      <c r="C19" s="19" t="s">
        <v>170</v>
      </c>
      <c r="E19" s="22">
        <v>0</v>
      </c>
      <c r="F19" s="22" t="s">
        <v>12</v>
      </c>
      <c r="G19" s="23">
        <f>E19*INDEX('Getting started'!$C$10:$C$17, MATCH(F19, 'Getting started'!$B$10:$B$17, 0))</f>
        <v>0</v>
      </c>
    </row>
    <row r="20" spans="2:7" s="20" customFormat="1" ht="20" x14ac:dyDescent="0.25">
      <c r="B20" s="18"/>
      <c r="C20" s="19" t="s">
        <v>243</v>
      </c>
      <c r="E20" s="22">
        <v>0</v>
      </c>
      <c r="F20" s="22" t="s">
        <v>12</v>
      </c>
      <c r="G20" s="23">
        <f>E20*INDEX('Getting started'!$C$10:$C$17, MATCH(F20, 'Getting started'!$B$10:$B$17, 0))</f>
        <v>0</v>
      </c>
    </row>
    <row r="21" spans="2:7" s="20" customFormat="1" ht="20" x14ac:dyDescent="0.25">
      <c r="B21" s="18"/>
      <c r="C21" s="19" t="s">
        <v>171</v>
      </c>
      <c r="E21" s="22">
        <v>0</v>
      </c>
      <c r="F21" s="22" t="s">
        <v>12</v>
      </c>
      <c r="G21" s="23">
        <f>E21*INDEX('Getting started'!$C$10:$C$17, MATCH(F21, 'Getting started'!$B$10:$B$17, 0))</f>
        <v>0</v>
      </c>
    </row>
    <row r="22" spans="2:7" ht="19" x14ac:dyDescent="0.25">
      <c r="G22" s="23"/>
    </row>
    <row r="23" spans="2:7" s="20" customFormat="1" ht="20" x14ac:dyDescent="0.25">
      <c r="B23" s="18" t="s">
        <v>172</v>
      </c>
      <c r="C23" s="19" t="s">
        <v>173</v>
      </c>
      <c r="E23" s="22">
        <v>0</v>
      </c>
      <c r="F23" s="22" t="s">
        <v>12</v>
      </c>
      <c r="G23" s="23">
        <f>E23*INDEX('Getting started'!$C$10:$C$17, MATCH(F23, 'Getting started'!$B$10:$B$17, 0))</f>
        <v>0</v>
      </c>
    </row>
    <row r="24" spans="2:7" s="20" customFormat="1" ht="20" x14ac:dyDescent="0.25">
      <c r="B24" s="18"/>
      <c r="C24" s="19" t="s">
        <v>174</v>
      </c>
      <c r="E24" s="22">
        <v>0</v>
      </c>
      <c r="F24" s="22" t="s">
        <v>12</v>
      </c>
      <c r="G24" s="23">
        <f>E24*INDEX('Getting started'!$C$10:$C$17, MATCH(F24, 'Getting started'!$B$10:$B$17, 0))</f>
        <v>0</v>
      </c>
    </row>
    <row r="25" spans="2:7" s="20" customFormat="1" ht="20" x14ac:dyDescent="0.25">
      <c r="B25" s="18"/>
      <c r="C25" s="19" t="s">
        <v>175</v>
      </c>
      <c r="E25" s="22">
        <v>0</v>
      </c>
      <c r="F25" s="22" t="s">
        <v>12</v>
      </c>
      <c r="G25" s="23">
        <f>E25*INDEX('Getting started'!$C$10:$C$17, MATCH(F25, 'Getting started'!$B$10:$B$17, 0))</f>
        <v>0</v>
      </c>
    </row>
    <row r="26" spans="2:7" s="20" customFormat="1" ht="19" x14ac:dyDescent="0.25">
      <c r="C26" s="19"/>
      <c r="G26" s="23"/>
    </row>
    <row r="27" spans="2:7" s="20" customFormat="1" ht="20" x14ac:dyDescent="0.25">
      <c r="B27" s="25" t="s">
        <v>40</v>
      </c>
      <c r="C27" s="19"/>
      <c r="E27" s="22">
        <v>0</v>
      </c>
      <c r="F27" s="22" t="s">
        <v>10</v>
      </c>
      <c r="G27" s="23">
        <f>E27*INDEX('Getting started'!$C$10:$C$17, MATCH(F27, 'Getting started'!$B$10:$B$17, 0))</f>
        <v>0</v>
      </c>
    </row>
    <row r="28" spans="2:7" s="20" customFormat="1" ht="19" x14ac:dyDescent="0.25">
      <c r="C28" s="19"/>
      <c r="E28" s="22">
        <v>0</v>
      </c>
      <c r="F28" s="22" t="s">
        <v>10</v>
      </c>
      <c r="G28" s="23">
        <f>E28*INDEX('Getting started'!$C$10:$C$17, MATCH(F28, 'Getting started'!$B$10:$B$17, 0))</f>
        <v>0</v>
      </c>
    </row>
    <row r="29" spans="2:7" s="20" customFormat="1" ht="19" x14ac:dyDescent="0.25">
      <c r="C29" s="19"/>
      <c r="E29" s="22">
        <v>0</v>
      </c>
      <c r="F29" s="22" t="s">
        <v>10</v>
      </c>
      <c r="G29" s="23">
        <f>E29*INDEX('Getting started'!$C$10:$C$17, MATCH(F29, 'Getting started'!$B$10:$B$17, 0))</f>
        <v>0</v>
      </c>
    </row>
    <row r="30" spans="2:7" s="20" customFormat="1" ht="19" x14ac:dyDescent="0.25">
      <c r="C30" s="19"/>
      <c r="E30" s="22">
        <v>0</v>
      </c>
      <c r="F30" s="22" t="s">
        <v>10</v>
      </c>
      <c r="G30" s="23">
        <f>E30*INDEX('Getting started'!$C$10:$C$17, MATCH(F30, 'Getting started'!$B$10:$B$17, 0))</f>
        <v>0</v>
      </c>
    </row>
    <row r="31" spans="2:7" s="20" customFormat="1" ht="19" x14ac:dyDescent="0.25">
      <c r="C31" s="19"/>
      <c r="E31" s="22">
        <v>0</v>
      </c>
      <c r="F31" s="22" t="s">
        <v>10</v>
      </c>
      <c r="G31" s="23">
        <f>E31*INDEX('Getting started'!$C$10:$C$17, MATCH(F31, 'Getting started'!$B$10:$B$17, 0))</f>
        <v>0</v>
      </c>
    </row>
    <row r="32" spans="2:7" x14ac:dyDescent="0.2">
      <c r="G32" s="29"/>
    </row>
    <row r="33" spans="3:7" s="27" customFormat="1" ht="24" x14ac:dyDescent="0.3">
      <c r="C33" s="15"/>
      <c r="F33" s="28" t="s">
        <v>176</v>
      </c>
      <c r="G33" s="13">
        <f>SUM(G$9:G$31)</f>
        <v>0</v>
      </c>
    </row>
    <row r="34" spans="3:7" ht="24" x14ac:dyDescent="0.3">
      <c r="F34" s="11"/>
      <c r="G34" s="13"/>
    </row>
    <row r="35" spans="3:7" ht="24" x14ac:dyDescent="0.3">
      <c r="F35" s="34" t="s">
        <v>69</v>
      </c>
      <c r="G35" s="13">
        <f>SUM(Results!D20:D25)</f>
        <v>0</v>
      </c>
    </row>
    <row r="36" spans="3:7" x14ac:dyDescent="0.2">
      <c r="C36"/>
      <c r="G36"/>
    </row>
    <row r="42" spans="3:7" ht="19" x14ac:dyDescent="0.2">
      <c r="G42" s="31"/>
    </row>
  </sheetData>
  <sheetProtection selectLockedCells="1" selectUnlockedCells="1"/>
  <mergeCells count="2">
    <mergeCell ref="E2:G2"/>
    <mergeCell ref="F4:G4"/>
  </mergeCells>
  <conditionalFormatting sqref="G9:G31">
    <cfRule type="expression" dxfId="8" priority="1" stopIfTrue="1">
      <formula>NOT(ISERROR(SEARCH("ERROR",G9)))</formula>
    </cfRule>
  </conditionalFormatting>
  <dataValidations count="1">
    <dataValidation type="list" allowBlank="1" showErrorMessage="1" sqref="F27:F31 F9:F25" xr:uid="{00000000-0002-0000-07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S57"/>
  <sheetViews>
    <sheetView showGridLines="0" tabSelected="1" topLeftCell="A29" zoomScale="112" zoomScaleNormal="80" workbookViewId="0">
      <selection activeCell="G58" sqref="G58"/>
    </sheetView>
  </sheetViews>
  <sheetFormatPr baseColWidth="10" defaultColWidth="8.83203125" defaultRowHeight="19" x14ac:dyDescent="0.25"/>
  <cols>
    <col min="2" max="2" width="30.83203125" style="40" customWidth="1"/>
    <col min="3" max="3" width="4.83203125" style="40" customWidth="1"/>
    <col min="4" max="4" width="23.6640625" style="18" customWidth="1"/>
    <col min="5" max="5" width="11.5" customWidth="1"/>
    <col min="6" max="6" width="3.1640625" customWidth="1"/>
    <col min="7" max="12" width="8.83203125" style="41"/>
    <col min="13" max="13" width="46.1640625" style="41" customWidth="1"/>
  </cols>
  <sheetData>
    <row r="1" spans="2:19" ht="15" x14ac:dyDescent="0.2">
      <c r="B1"/>
      <c r="C1" s="6"/>
      <c r="D1"/>
      <c r="G1" s="7"/>
      <c r="H1"/>
      <c r="I1"/>
      <c r="J1"/>
      <c r="K1"/>
      <c r="L1"/>
      <c r="M1"/>
    </row>
    <row r="2" spans="2:19" ht="15" x14ac:dyDescent="0.2">
      <c r="B2"/>
      <c r="C2" s="6"/>
      <c r="D2"/>
      <c r="E2" s="86"/>
      <c r="F2" s="86"/>
      <c r="G2" s="86"/>
      <c r="H2"/>
      <c r="I2"/>
      <c r="J2" s="42"/>
      <c r="K2"/>
      <c r="L2"/>
      <c r="M2"/>
    </row>
    <row r="3" spans="2:19" ht="24" customHeight="1" x14ac:dyDescent="0.2">
      <c r="B3"/>
      <c r="C3" s="6"/>
      <c r="D3"/>
      <c r="G3" s="7"/>
      <c r="H3"/>
      <c r="I3"/>
      <c r="J3"/>
      <c r="K3"/>
      <c r="L3"/>
      <c r="M3"/>
    </row>
    <row r="4" spans="2:19" s="43" customFormat="1" ht="37" x14ac:dyDescent="0.45">
      <c r="B4" s="8" t="s">
        <v>177</v>
      </c>
      <c r="C4" s="44"/>
      <c r="D4" s="45"/>
      <c r="G4" s="46"/>
      <c r="H4" s="46"/>
      <c r="I4" s="46"/>
      <c r="J4" s="86"/>
      <c r="K4" s="86"/>
      <c r="L4" s="86"/>
      <c r="M4" s="86"/>
    </row>
    <row r="5" spans="2:19" ht="18" customHeight="1" x14ac:dyDescent="0.25">
      <c r="G5" s="92"/>
      <c r="H5" s="92"/>
      <c r="I5" s="92"/>
      <c r="J5" s="92"/>
      <c r="K5" s="92"/>
      <c r="L5" s="92"/>
      <c r="M5" s="92"/>
    </row>
    <row r="6" spans="2:19" ht="23" customHeight="1" x14ac:dyDescent="0.25">
      <c r="G6" s="92"/>
      <c r="H6" s="92"/>
      <c r="I6" s="92"/>
      <c r="J6" s="92"/>
      <c r="K6" s="92"/>
      <c r="L6" s="92"/>
      <c r="M6" s="92"/>
      <c r="N6" s="47"/>
      <c r="O6" s="47"/>
      <c r="P6" s="47"/>
      <c r="Q6" s="47"/>
      <c r="R6" s="47"/>
      <c r="S6" s="47"/>
    </row>
    <row r="7" spans="2:19" ht="29" customHeight="1" x14ac:dyDescent="0.2">
      <c r="B7" s="48" t="s">
        <v>178</v>
      </c>
      <c r="C7" s="49"/>
      <c r="D7" s="50" t="s">
        <v>179</v>
      </c>
      <c r="G7" s="93" t="str">
        <f>IF(D12&gt;0,Advice!B4,IF(D12&lt;0,Advice!B9,IF(D12=0,Advice!B14,"")))</f>
        <v>Good news - your budget balances!</v>
      </c>
      <c r="H7" s="93"/>
      <c r="I7" s="93"/>
      <c r="J7" s="93"/>
      <c r="K7" s="93"/>
      <c r="L7" s="93"/>
      <c r="M7" s="93"/>
      <c r="N7" s="51"/>
    </row>
    <row r="8" spans="2:19" ht="23" customHeight="1" x14ac:dyDescent="0.2">
      <c r="B8" s="52"/>
      <c r="C8" s="52"/>
      <c r="D8" s="53"/>
      <c r="G8" s="94" t="str">
        <f>IF(D12&gt;0,Advice!B5,IF(D12&lt;0,Advice!B10,IF(D12=0,Advice!B15,"")))</f>
        <v>In other words, your income covers your spending.</v>
      </c>
      <c r="H8" s="94"/>
      <c r="I8" s="94"/>
      <c r="J8" s="94"/>
      <c r="K8" s="94"/>
      <c r="L8" s="94"/>
      <c r="M8" s="94"/>
      <c r="N8" s="51"/>
    </row>
    <row r="9" spans="2:19" ht="24" x14ac:dyDescent="0.2">
      <c r="B9" s="54" t="s">
        <v>180</v>
      </c>
      <c r="C9" s="54"/>
      <c r="D9" s="55">
        <f>SUM(Income!G6)</f>
        <v>0</v>
      </c>
      <c r="G9" s="89" t="str">
        <f>IF(D12&gt;0,Advice!B6,IF(D12&lt;0,Advice!B11,IF(D12=0,Advice!B16,"")))</f>
        <v>So if you're sure you've filled in all your figures correctly and you've been honest about your spending then this is a good start.</v>
      </c>
      <c r="H9" s="89"/>
      <c r="I9" s="89"/>
      <c r="J9" s="89"/>
      <c r="K9" s="89"/>
      <c r="L9" s="89"/>
      <c r="M9" s="89"/>
      <c r="N9" s="51"/>
    </row>
    <row r="10" spans="2:19" ht="24" x14ac:dyDescent="0.2">
      <c r="B10" s="54" t="s">
        <v>181</v>
      </c>
      <c r="C10" s="54"/>
      <c r="D10" s="55">
        <f>SUM(D20:D25)</f>
        <v>0</v>
      </c>
      <c r="G10" s="89"/>
      <c r="H10" s="89"/>
      <c r="I10" s="89"/>
      <c r="J10" s="89"/>
      <c r="K10" s="89"/>
      <c r="L10" s="89"/>
      <c r="M10" s="89"/>
      <c r="N10" s="51"/>
    </row>
    <row r="11" spans="2:19" s="27" customFormat="1" ht="13" customHeight="1" x14ac:dyDescent="0.3">
      <c r="B11" s="40"/>
      <c r="C11" s="40"/>
      <c r="D11" s="56"/>
      <c r="G11" s="89"/>
      <c r="H11" s="89"/>
      <c r="I11" s="89"/>
      <c r="J11" s="89"/>
      <c r="K11" s="89"/>
      <c r="L11" s="89"/>
      <c r="M11" s="89"/>
      <c r="N11" s="51"/>
      <c r="O11" s="57"/>
    </row>
    <row r="12" spans="2:19" ht="25" customHeight="1" x14ac:dyDescent="0.2">
      <c r="B12" s="58" t="s">
        <v>182</v>
      </c>
      <c r="C12" s="59"/>
      <c r="D12" s="60">
        <f>D9-D10</f>
        <v>0</v>
      </c>
      <c r="G12" s="89" t="str">
        <f>IF(D12&gt;0,Advice!B7,IF(D12&lt;0,Advice!B12,IF(D12=0,Advice!B17,"")))</f>
        <v>There are still things you should do to protect yourself. Go to your next steps to find out where you might be able to cut costs and perhaps build up a savings cushion. Otherwise an unexpected bill – like a burst pipe or a car breakdown – could tip you into a situation where you're spending more than you earn.</v>
      </c>
      <c r="H12" s="89"/>
      <c r="I12" s="89"/>
      <c r="J12" s="89"/>
      <c r="K12" s="89"/>
      <c r="L12" s="89"/>
      <c r="M12" s="89"/>
      <c r="N12" s="51"/>
    </row>
    <row r="13" spans="2:19" x14ac:dyDescent="0.25">
      <c r="G13" s="89"/>
      <c r="H13" s="89"/>
      <c r="I13" s="89"/>
      <c r="J13" s="89"/>
      <c r="K13" s="89"/>
      <c r="L13" s="89"/>
      <c r="M13" s="89"/>
      <c r="N13" s="51"/>
    </row>
    <row r="14" spans="2:19" ht="24" x14ac:dyDescent="0.25">
      <c r="B14" s="61"/>
      <c r="C14" s="61"/>
      <c r="G14" s="89"/>
      <c r="H14" s="89"/>
      <c r="I14" s="89"/>
      <c r="J14" s="89"/>
      <c r="K14" s="89"/>
      <c r="L14" s="89"/>
      <c r="M14" s="89"/>
      <c r="N14" s="51"/>
    </row>
    <row r="15" spans="2:19" x14ac:dyDescent="0.25">
      <c r="G15" s="89"/>
      <c r="H15" s="89"/>
      <c r="I15" s="89"/>
      <c r="J15" s="89"/>
      <c r="K15" s="89"/>
      <c r="L15" s="89"/>
      <c r="M15" s="89"/>
      <c r="N15" s="51"/>
    </row>
    <row r="16" spans="2:19" x14ac:dyDescent="0.25">
      <c r="G16" s="89"/>
      <c r="H16" s="89"/>
      <c r="I16" s="89"/>
      <c r="J16" s="89"/>
      <c r="K16" s="89"/>
      <c r="L16" s="89"/>
      <c r="M16" s="89"/>
      <c r="N16" s="51"/>
      <c r="P16" s="40"/>
      <c r="Q16" s="40"/>
      <c r="R16" s="18"/>
    </row>
    <row r="17" spans="2:19" ht="24" x14ac:dyDescent="0.3">
      <c r="G17" s="62"/>
      <c r="H17" s="62"/>
      <c r="I17" s="62"/>
      <c r="J17" s="62"/>
      <c r="K17" s="62"/>
      <c r="L17" s="62"/>
      <c r="M17" s="62"/>
      <c r="N17" s="51"/>
      <c r="P17" s="52"/>
      <c r="Q17" s="9"/>
      <c r="R17" s="63"/>
      <c r="S17" s="64"/>
    </row>
    <row r="18" spans="2:19" ht="27" customHeight="1" x14ac:dyDescent="0.3">
      <c r="B18" s="48" t="s">
        <v>183</v>
      </c>
      <c r="C18" s="65"/>
      <c r="D18" s="50" t="s">
        <v>184</v>
      </c>
      <c r="E18" s="66" t="s">
        <v>185</v>
      </c>
      <c r="G18" s="95" t="s">
        <v>186</v>
      </c>
      <c r="H18" s="95"/>
      <c r="I18" s="95"/>
      <c r="J18" s="95"/>
      <c r="K18" s="95"/>
      <c r="L18" s="95"/>
      <c r="M18" s="95"/>
      <c r="N18" s="51"/>
    </row>
    <row r="19" spans="2:19" x14ac:dyDescent="0.25">
      <c r="B19" s="67"/>
      <c r="C19" s="67"/>
      <c r="D19" s="68"/>
      <c r="G19"/>
      <c r="H19"/>
      <c r="I19"/>
      <c r="J19"/>
      <c r="K19"/>
      <c r="L19"/>
      <c r="M19"/>
    </row>
    <row r="20" spans="2:19" ht="24" x14ac:dyDescent="0.25">
      <c r="B20" s="69" t="s">
        <v>187</v>
      </c>
      <c r="C20" s="70"/>
      <c r="D20" s="71">
        <f>SUM('Household bills'!G40)</f>
        <v>0</v>
      </c>
      <c r="E20" s="72" t="str">
        <f>IF(D20=0,"",D20/D10)</f>
        <v/>
      </c>
      <c r="G20" s="96" t="str">
        <f>IF(D12&gt;0,'Next steps'!B3,IF(D12=0,'Next steps'!B24,IF(D12&lt;=0,'Next steps'!B45,"")))</f>
        <v>Take control of your spending</v>
      </c>
      <c r="H20" s="96"/>
      <c r="I20" s="96"/>
      <c r="J20" s="96"/>
      <c r="K20" s="96"/>
      <c r="L20" s="96"/>
      <c r="M20" s="96"/>
    </row>
    <row r="21" spans="2:19" ht="19" customHeight="1" x14ac:dyDescent="0.25">
      <c r="B21" s="69" t="s">
        <v>188</v>
      </c>
      <c r="C21" s="79"/>
      <c r="D21" s="71">
        <f>SUM('Living costs'!G38)</f>
        <v>0</v>
      </c>
      <c r="E21" s="72" t="str">
        <f>IF(D21=0,"",D21/D10)</f>
        <v/>
      </c>
      <c r="G21" s="89" t="str">
        <f>IF(D12&gt;0,'Next steps'!B4,IF(D12=0,'Next steps'!B25,IF(D12&lt;=0,'Next steps'!B46,"")))</f>
        <v>Our beginner's guide to managing your money is a great place to start – see how much you could save.</v>
      </c>
      <c r="H21" s="89"/>
      <c r="I21" s="89"/>
      <c r="J21" s="89"/>
      <c r="K21" s="89"/>
      <c r="L21" s="89"/>
      <c r="M21" s="89"/>
    </row>
    <row r="22" spans="2:19" x14ac:dyDescent="0.25">
      <c r="B22" s="80" t="s">
        <v>223</v>
      </c>
      <c r="C22" s="79"/>
      <c r="D22" s="71">
        <f>SUM('Finance &amp; insurance'!G43)</f>
        <v>0</v>
      </c>
      <c r="E22" s="72" t="str">
        <f>IF(D22=0,"",D22/D10)</f>
        <v/>
      </c>
      <c r="G22" s="89"/>
      <c r="H22" s="89"/>
      <c r="I22" s="89"/>
      <c r="J22" s="89"/>
      <c r="K22" s="89"/>
      <c r="L22" s="89"/>
      <c r="M22" s="89"/>
    </row>
    <row r="23" spans="2:19" x14ac:dyDescent="0.25">
      <c r="B23" s="69" t="s">
        <v>189</v>
      </c>
      <c r="C23" s="70"/>
      <c r="D23" s="71">
        <f>SUM('Family &amp; friends'!G40)</f>
        <v>0</v>
      </c>
      <c r="E23" s="72" t="str">
        <f>IF(D23=0,"",D23/D10)</f>
        <v/>
      </c>
      <c r="G23" s="89"/>
      <c r="H23" s="89"/>
      <c r="I23" s="89"/>
      <c r="J23" s="89"/>
      <c r="K23" s="89"/>
      <c r="L23" s="89"/>
      <c r="M23" s="89"/>
    </row>
    <row r="24" spans="2:19" x14ac:dyDescent="0.25">
      <c r="B24" s="69" t="s">
        <v>190</v>
      </c>
      <c r="C24" s="70"/>
      <c r="D24" s="71">
        <f>SUM(Travel!G30)</f>
        <v>0</v>
      </c>
      <c r="E24" s="72" t="str">
        <f>IF(D24=0,"",D24/D10)</f>
        <v/>
      </c>
      <c r="G24" s="89"/>
      <c r="H24" s="89"/>
      <c r="I24" s="89"/>
      <c r="J24" s="89"/>
      <c r="K24" s="89"/>
      <c r="L24" s="89"/>
      <c r="M24" s="89"/>
    </row>
    <row r="25" spans="2:19" x14ac:dyDescent="0.25">
      <c r="B25" s="69" t="s">
        <v>191</v>
      </c>
      <c r="C25" s="70"/>
      <c r="D25" s="71">
        <f>SUM(Leisure!G33)</f>
        <v>0</v>
      </c>
      <c r="E25" s="72" t="str">
        <f>IF(D25=0,"",D25/D10)</f>
        <v/>
      </c>
      <c r="G25" s="97" t="str">
        <f>IF(D12&gt;0,HYPERLINK('Next steps'!H5 &amp; 'Next steps'!B99,'Next steps'!B5),IF(D12=0,HYPERLINK('Next steps'!H26 &amp; 'Next steps'!B99,'Next steps'!B26),IF(D12&lt;0,HYPERLINK('Next steps'!H47 &amp; 'Next steps'!B99,'Next steps'!B47),"")))</f>
        <v>Managing your money</v>
      </c>
      <c r="H25" s="90"/>
      <c r="I25" s="90"/>
      <c r="J25" s="90"/>
      <c r="K25" s="90"/>
      <c r="L25" s="90"/>
      <c r="M25" s="90"/>
    </row>
    <row r="26" spans="2:19" x14ac:dyDescent="0.25">
      <c r="G26" s="98"/>
      <c r="H26" s="98"/>
      <c r="I26" s="98"/>
      <c r="J26" s="98"/>
      <c r="K26" s="98"/>
      <c r="L26" s="98"/>
      <c r="M26" s="98"/>
    </row>
    <row r="28" spans="2:19" ht="24" x14ac:dyDescent="0.25">
      <c r="G28" s="96" t="str">
        <f>IF(D12&gt;0,'Next steps'!B8,IF(D12=0,'Next steps'!B29,IF(D12&lt;=0,'Next steps'!B50,"")))</f>
        <v>Save money on your household bills</v>
      </c>
      <c r="H28" s="96"/>
      <c r="I28" s="96"/>
      <c r="J28" s="96"/>
      <c r="K28" s="96"/>
      <c r="L28" s="96"/>
      <c r="M28" s="96"/>
    </row>
    <row r="29" spans="2:19" ht="19" customHeight="1" x14ac:dyDescent="0.25">
      <c r="G29" s="89" t="str">
        <f>IF(D12&gt;0,'Next steps'!B9,IF(D12=0,'Next steps'!B30,IF(D12&lt;=0,'Next steps'!B51,"")))</f>
        <v xml:space="preserve">Like energy, water, Council Tax, phone and broadband bills. Find easy ways to cut costs – you could save £100s each year. </v>
      </c>
      <c r="H29" s="89"/>
      <c r="I29" s="89"/>
      <c r="J29" s="89"/>
      <c r="K29" s="89"/>
      <c r="L29" s="89"/>
      <c r="M29" s="89"/>
    </row>
    <row r="30" spans="2:19" x14ac:dyDescent="0.25">
      <c r="G30" s="89"/>
      <c r="H30" s="89"/>
      <c r="I30" s="89"/>
      <c r="J30" s="89"/>
      <c r="K30" s="89"/>
      <c r="L30" s="89"/>
      <c r="M30" s="89"/>
    </row>
    <row r="31" spans="2:19" x14ac:dyDescent="0.25">
      <c r="G31" s="89"/>
      <c r="H31" s="89"/>
      <c r="I31" s="89"/>
      <c r="J31" s="89"/>
      <c r="K31" s="89"/>
      <c r="L31" s="89"/>
      <c r="M31" s="89"/>
    </row>
    <row r="32" spans="2:19" x14ac:dyDescent="0.25">
      <c r="G32" s="89"/>
      <c r="H32" s="89"/>
      <c r="I32" s="89"/>
      <c r="J32" s="89"/>
      <c r="K32" s="89"/>
      <c r="L32" s="89"/>
      <c r="M32" s="89"/>
    </row>
    <row r="33" spans="6:13" x14ac:dyDescent="0.25">
      <c r="G33" s="90" t="str">
        <f>IF(D12&gt;0,HYPERLINK('Next steps'!H10 &amp; 'Next steps'!B99,'Next steps'!B10),IF(D12=0,HYPERLINK('Next steps'!H31 &amp; 'Next steps'!B99,'Next steps'!B31),IF(D12&lt;0,HYPERLINK('Next steps'!H52 &amp; 'Next steps'!B99,'Next steps'!B52),"")))</f>
        <v xml:space="preserve">How to save money on household bills </v>
      </c>
      <c r="H33" s="90"/>
      <c r="I33" s="90"/>
      <c r="J33" s="90"/>
      <c r="K33" s="90"/>
      <c r="L33" s="90"/>
      <c r="M33" s="90"/>
    </row>
    <row r="34" spans="6:13" x14ac:dyDescent="0.25">
      <c r="G34" s="98"/>
      <c r="H34" s="98"/>
      <c r="I34" s="98"/>
      <c r="J34" s="98"/>
      <c r="K34" s="98"/>
      <c r="L34" s="98"/>
      <c r="M34" s="98"/>
    </row>
    <row r="36" spans="6:13" ht="24" x14ac:dyDescent="0.3">
      <c r="G36" s="91" t="str">
        <f>IF(D12&gt;0,'Next steps'!B13,IF(D12=0,'Next steps'!B34,IF(D12&lt;=0,'Next steps'!B55,"")))</f>
        <v>Build your emergency savings buffer</v>
      </c>
      <c r="H36" s="91"/>
      <c r="I36" s="91"/>
      <c r="J36" s="91"/>
      <c r="K36" s="91"/>
      <c r="L36" s="91"/>
      <c r="M36" s="91"/>
    </row>
    <row r="37" spans="6:13" ht="24" customHeight="1" x14ac:dyDescent="0.25">
      <c r="F37" s="57"/>
      <c r="G37" s="89" t="str">
        <f>IF(D12&gt;0,'Next steps'!B14,IF(D12=0,'Next steps'!B35,IF(D12&lt;=0,'Next steps'!B56,"")))</f>
        <v>If you have some money left over in your budget, it’s a good idea to save it for a rainy day. Find out how to build up an emergency fund.</v>
      </c>
      <c r="H37" s="89"/>
      <c r="I37" s="89"/>
      <c r="J37" s="89"/>
      <c r="K37" s="89"/>
      <c r="L37" s="89"/>
      <c r="M37" s="89"/>
    </row>
    <row r="38" spans="6:13" x14ac:dyDescent="0.25">
      <c r="G38" s="89"/>
      <c r="H38" s="89"/>
      <c r="I38" s="89"/>
      <c r="J38" s="89"/>
      <c r="K38" s="89"/>
      <c r="L38" s="89"/>
      <c r="M38" s="89"/>
    </row>
    <row r="39" spans="6:13" ht="24" x14ac:dyDescent="0.25">
      <c r="F39" s="57"/>
      <c r="G39" s="89"/>
      <c r="H39" s="89"/>
      <c r="I39" s="89"/>
      <c r="J39" s="89"/>
      <c r="K39" s="89"/>
      <c r="L39" s="89"/>
      <c r="M39" s="89"/>
    </row>
    <row r="40" spans="6:13" x14ac:dyDescent="0.25">
      <c r="F40" s="40"/>
      <c r="G40" s="89"/>
      <c r="H40" s="89"/>
      <c r="I40" s="89"/>
      <c r="J40" s="89"/>
      <c r="K40" s="89"/>
      <c r="L40" s="89"/>
      <c r="M40" s="89"/>
    </row>
    <row r="41" spans="6:13" ht="24" x14ac:dyDescent="0.25">
      <c r="F41" s="57"/>
      <c r="G41" s="90" t="str">
        <f>IF(D12&gt;0,HYPERLINK('Next steps'!H15 &amp; 'Next steps'!B99,'Next steps'!B15),IF(D12=0,HYPERLINK('Next steps'!H36 &amp; 'Next steps'!B99,'Next steps'!B36),IF(D12&lt;0,HYPERLINK('Next steps'!H57 &amp; 'Next steps'!B99,'Next steps'!B57),"")))</f>
        <v>Emergency savings – how much is enough?</v>
      </c>
      <c r="H41" s="90"/>
      <c r="I41" s="90"/>
      <c r="J41" s="90"/>
      <c r="K41" s="90"/>
      <c r="L41" s="90"/>
      <c r="M41" s="90"/>
    </row>
    <row r="44" spans="6:13" ht="24" x14ac:dyDescent="0.3">
      <c r="G44" s="91" t="str">
        <f>IF(D12&gt;0,'Next steps'!B18,IF(D12=0,'Next steps'!B39,IF(D12&lt;=0,'Next steps'!B61,"")))</f>
        <v>Make the most of your savings</v>
      </c>
      <c r="H44" s="91"/>
      <c r="I44" s="91"/>
      <c r="J44" s="91"/>
      <c r="K44" s="91"/>
      <c r="L44" s="91"/>
      <c r="M44" s="91"/>
    </row>
    <row r="45" spans="6:13" x14ac:dyDescent="0.25">
      <c r="G45" s="89" t="str">
        <f>IF(D12&gt;0,'Next steps'!B19,IF(D12=0,'Next steps'!B40,IF(D12&lt;=0,'Next steps'!B62,"")))</f>
        <v xml:space="preserve">Learn how to find the best savings accounts and compare the top rates. </v>
      </c>
      <c r="H45" s="89"/>
      <c r="I45" s="89"/>
      <c r="J45" s="89"/>
      <c r="K45" s="89"/>
      <c r="L45" s="89"/>
      <c r="M45" s="89"/>
    </row>
    <row r="46" spans="6:13" x14ac:dyDescent="0.25">
      <c r="G46" s="89"/>
      <c r="H46" s="89"/>
      <c r="I46" s="89"/>
      <c r="J46" s="89"/>
      <c r="K46" s="89"/>
      <c r="L46" s="89"/>
      <c r="M46" s="89"/>
    </row>
    <row r="47" spans="6:13" x14ac:dyDescent="0.25">
      <c r="G47" s="89"/>
      <c r="H47" s="89"/>
      <c r="I47" s="89"/>
      <c r="J47" s="89"/>
      <c r="K47" s="89"/>
      <c r="L47" s="89"/>
      <c r="M47" s="89"/>
    </row>
    <row r="48" spans="6:13" x14ac:dyDescent="0.25">
      <c r="G48" s="89"/>
      <c r="H48" s="89"/>
      <c r="I48" s="89"/>
      <c r="J48" s="89"/>
      <c r="K48" s="89"/>
      <c r="L48" s="89"/>
      <c r="M48" s="89"/>
    </row>
    <row r="49" spans="7:13" x14ac:dyDescent="0.25">
      <c r="G49" s="90" t="str">
        <f>IF(D12&gt;0,HYPERLINK('Next steps'!H20 &amp; 'Next steps'!B99,'Next steps'!B20),IF(D12=0,HYPERLINK('Next steps'!H41 &amp; 'Next steps'!B99,'Next steps'!B41),IF(D12&lt;0,HYPERLINK('Next steps'!H63 &amp; 'Next steps'!B99,'Next steps'!B63),"")))</f>
        <v>How to find the best savings account</v>
      </c>
      <c r="H49" s="90"/>
      <c r="I49" s="90"/>
      <c r="J49" s="90"/>
      <c r="K49" s="90"/>
      <c r="L49" s="90"/>
      <c r="M49" s="90"/>
    </row>
    <row r="50" spans="7:13" x14ac:dyDescent="0.25">
      <c r="G50" s="90" t="str">
        <f>IF(D12&gt;0,HYPERLINK('Next steps'!H21 &amp; 'Next steps'!B99,'Next steps'!B21),"")</f>
        <v/>
      </c>
      <c r="H50" s="90"/>
      <c r="I50" s="90"/>
      <c r="J50" s="90"/>
      <c r="K50" s="90"/>
      <c r="L50" s="90"/>
      <c r="M50" s="90"/>
    </row>
    <row r="52" spans="7:13" ht="24" x14ac:dyDescent="0.3">
      <c r="G52" s="91" t="str">
        <f>IF(D12&lt;0,'Next steps'!B67,"")</f>
        <v/>
      </c>
      <c r="H52" s="91"/>
      <c r="I52" s="91"/>
      <c r="J52" s="91"/>
      <c r="K52" s="91"/>
      <c r="L52" s="91"/>
      <c r="M52" s="91"/>
    </row>
    <row r="53" spans="7:13" x14ac:dyDescent="0.25">
      <c r="G53" s="89" t="str">
        <f>IF(D12&lt;0,'Next steps'!B68,"")</f>
        <v/>
      </c>
      <c r="H53" s="89"/>
      <c r="I53" s="89"/>
      <c r="J53" s="89"/>
      <c r="K53" s="89"/>
      <c r="L53" s="89"/>
      <c r="M53" s="89"/>
    </row>
    <row r="54" spans="7:13" x14ac:dyDescent="0.25">
      <c r="G54" s="89"/>
      <c r="H54" s="89"/>
      <c r="I54" s="89"/>
      <c r="J54" s="89"/>
      <c r="K54" s="89"/>
      <c r="L54" s="89"/>
      <c r="M54" s="89"/>
    </row>
    <row r="55" spans="7:13" x14ac:dyDescent="0.25">
      <c r="G55" s="89"/>
      <c r="H55" s="89"/>
      <c r="I55" s="89"/>
      <c r="J55" s="89"/>
      <c r="K55" s="89"/>
      <c r="L55" s="89"/>
      <c r="M55" s="89"/>
    </row>
    <row r="56" spans="7:13" x14ac:dyDescent="0.25">
      <c r="G56" s="89"/>
      <c r="H56" s="89"/>
      <c r="I56" s="89"/>
      <c r="J56" s="89"/>
      <c r="K56" s="89"/>
      <c r="L56" s="89"/>
      <c r="M56" s="89"/>
    </row>
    <row r="57" spans="7:13" x14ac:dyDescent="0.25">
      <c r="G57" s="90" t="str">
        <f>IF(D12&lt;0,HYPERLINK('Next steps'!H69 &amp; 'Next steps'!B99,'Next steps'!B69),"")</f>
        <v/>
      </c>
      <c r="H57" s="90"/>
      <c r="I57" s="90"/>
      <c r="J57" s="90"/>
      <c r="K57" s="90"/>
      <c r="L57" s="90"/>
      <c r="M57" s="90"/>
    </row>
  </sheetData>
  <sheetProtection selectLockedCells="1" selectUnlockedCells="1"/>
  <mergeCells count="27">
    <mergeCell ref="G21:M24"/>
    <mergeCell ref="G25:M25"/>
    <mergeCell ref="G37:M40"/>
    <mergeCell ref="G41:M41"/>
    <mergeCell ref="G26:M26"/>
    <mergeCell ref="G28:M28"/>
    <mergeCell ref="G29:M32"/>
    <mergeCell ref="G33:M33"/>
    <mergeCell ref="G34:M34"/>
    <mergeCell ref="G36:M36"/>
    <mergeCell ref="G8:M8"/>
    <mergeCell ref="G9:M11"/>
    <mergeCell ref="G12:M16"/>
    <mergeCell ref="G18:M18"/>
    <mergeCell ref="G20:M20"/>
    <mergeCell ref="E2:G2"/>
    <mergeCell ref="J4:M4"/>
    <mergeCell ref="G5:M5"/>
    <mergeCell ref="G6:M6"/>
    <mergeCell ref="G7:M7"/>
    <mergeCell ref="G53:M56"/>
    <mergeCell ref="G57:M57"/>
    <mergeCell ref="G44:M44"/>
    <mergeCell ref="G45:M48"/>
    <mergeCell ref="G49:M49"/>
    <mergeCell ref="G50:M50"/>
    <mergeCell ref="G52:M52"/>
  </mergeCells>
  <conditionalFormatting sqref="G7">
    <cfRule type="expression" dxfId="7" priority="6" stopIfTrue="1">
      <formula>$D$12=0</formula>
    </cfRule>
    <cfRule type="expression" dxfId="6" priority="7" stopIfTrue="1">
      <formula>$D$12&gt;0</formula>
    </cfRule>
    <cfRule type="expression" dxfId="5" priority="8" stopIfTrue="1">
      <formula>$D$12&lt;0</formula>
    </cfRule>
  </conditionalFormatting>
  <conditionalFormatting sqref="G8">
    <cfRule type="expression" dxfId="4" priority="4" stopIfTrue="1">
      <formula>$D$12&lt;0</formula>
    </cfRule>
    <cfRule type="expression" dxfId="3" priority="5" stopIfTrue="1">
      <formula>$D$12&gt;0</formula>
    </cfRule>
  </conditionalFormatting>
  <conditionalFormatting sqref="O11 D12">
    <cfRule type="cellIs" dxfId="2" priority="1" stopIfTrue="1" operator="equal">
      <formula>0</formula>
    </cfRule>
    <cfRule type="cellIs" dxfId="1" priority="2" stopIfTrue="1" operator="lessThan">
      <formula>0</formula>
    </cfRule>
    <cfRule type="cellIs" dxfId="0" priority="3" stopIfTrue="1" operator="greaterThan">
      <formula>0</formula>
    </cfRule>
  </conditionalFormatting>
  <hyperlinks>
    <hyperlink ref="B20" location="'Household bills'!A1" display="Household bills" xr:uid="{00000000-0004-0000-0800-000001000000}"/>
    <hyperlink ref="B21" location="'Living costs'!A1" display="Living costs" xr:uid="{00000000-0004-0000-0800-000003000000}"/>
    <hyperlink ref="B23" location="'Family &amp; friends'!A1" display="Family &amp; friends" xr:uid="{00000000-0004-0000-0800-000007000000}"/>
    <hyperlink ref="B24" location="Travel!A1" display="Travel" xr:uid="{00000000-0004-0000-0800-000009000000}"/>
    <hyperlink ref="B25" location="Leisure!A1" display="Leisure" xr:uid="{00000000-0004-0000-0800-00000B000000}"/>
    <hyperlink ref="B22" location="'Finance &amp; insurance'!A1" display="Finance &amp; insurance" xr:uid="{D53403A1-ADE2-A542-941E-233D70352892}"/>
  </hyperlinks>
  <pageMargins left="0.78749999999999998" right="0.78749999999999998" top="1.0527777777777778" bottom="1.0527777777777778" header="0.51180555555555551" footer="0.51180555555555551"/>
  <pageSetup paperSize="0" firstPageNumber="0" orientation="portrait" horizontalDpi="300" verticalDpi="300"/>
  <headerFooter alignWithMargins="0">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Getting started</vt:lpstr>
      <vt:lpstr>Income</vt:lpstr>
      <vt:lpstr>Household bills</vt:lpstr>
      <vt:lpstr>Living costs</vt:lpstr>
      <vt:lpstr>Finance &amp; insurance</vt:lpstr>
      <vt:lpstr>Family &amp; friends</vt:lpstr>
      <vt:lpstr>Travel</vt:lpstr>
      <vt:lpstr>Leisure</vt:lpstr>
      <vt:lpstr>Results</vt:lpstr>
      <vt:lpstr>Advice</vt:lpstr>
      <vt:lpstr>Next 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Lulham</cp:lastModifiedBy>
  <dcterms:created xsi:type="dcterms:W3CDTF">2023-01-24T17:23:08Z</dcterms:created>
  <dcterms:modified xsi:type="dcterms:W3CDTF">2024-12-10T10:27:12Z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f1d417-8d24-4145-98e6-20a1a753a0a2_Enabled">
    <vt:lpwstr>true</vt:lpwstr>
  </property>
  <property fmtid="{D5CDD505-2E9C-101B-9397-08002B2CF9AE}" pid="3" name="MSIP_Label_c1f1d417-8d24-4145-98e6-20a1a753a0a2_SetDate">
    <vt:lpwstr>2024-09-25T10:46:01Z</vt:lpwstr>
  </property>
  <property fmtid="{D5CDD505-2E9C-101B-9397-08002B2CF9AE}" pid="4" name="MSIP_Label_c1f1d417-8d24-4145-98e6-20a1a753a0a2_Method">
    <vt:lpwstr>Standard</vt:lpwstr>
  </property>
  <property fmtid="{D5CDD505-2E9C-101B-9397-08002B2CF9AE}" pid="5" name="MSIP_Label_c1f1d417-8d24-4145-98e6-20a1a753a0a2_Name">
    <vt:lpwstr>Internal</vt:lpwstr>
  </property>
  <property fmtid="{D5CDD505-2E9C-101B-9397-08002B2CF9AE}" pid="6" name="MSIP_Label_c1f1d417-8d24-4145-98e6-20a1a753a0a2_SiteId">
    <vt:lpwstr>bbe41032-8fce-4d42-bab5-44e21510886d</vt:lpwstr>
  </property>
  <property fmtid="{D5CDD505-2E9C-101B-9397-08002B2CF9AE}" pid="7" name="MSIP_Label_c1f1d417-8d24-4145-98e6-20a1a753a0a2_ActionId">
    <vt:lpwstr>3b17be56-8a3a-4650-ad88-0ee51a2f1a67</vt:lpwstr>
  </property>
  <property fmtid="{D5CDD505-2E9C-101B-9397-08002B2CF9AE}" pid="8" name="MSIP_Label_c1f1d417-8d24-4145-98e6-20a1a753a0a2_ContentBits">
    <vt:lpwstr>0</vt:lpwstr>
  </property>
</Properties>
</file>