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8" firstSheet="8" activeTab="10"/>
  </bookViews>
  <sheets>
    <sheet name="علی آقا عبداللهی" sheetId="6" r:id="rId1"/>
    <sheet name="علیرضا خالقی" sheetId="8" r:id="rId2"/>
    <sheet name="رضا احمدی" sheetId="9" r:id="rId3"/>
    <sheet name="مهدی علیمحمدی" sheetId="10" r:id="rId4"/>
    <sheet name="علی غلامی تیگا" sheetId="14" r:id="rId5"/>
    <sheet name="مجتبی کامکاری" sheetId="16" r:id="rId6"/>
    <sheet name="محسن عبداللهی" sheetId="17" r:id="rId7"/>
    <sheet name="حمیده بیرجندی" sheetId="13" r:id="rId8"/>
    <sheet name="زهرا جلالی-خانم محمود جلالی" sheetId="15" r:id="rId9"/>
    <sheet name="سالانه" sheetId="7" r:id="rId10"/>
    <sheet name="اطلاعات مشتریان" sheetId="19" r:id="rId11"/>
    <sheet name="خرداد" sheetId="3" r:id="rId12"/>
    <sheet name="رر" sheetId="11" r:id="rId13"/>
  </sheets>
  <calcPr calcId="152511"/>
</workbook>
</file>

<file path=xl/calcChain.xml><?xml version="1.0" encoding="utf-8"?>
<calcChain xmlns="http://schemas.openxmlformats.org/spreadsheetml/2006/main">
  <c r="F164" i="3" l="1"/>
  <c r="L165" i="3" s="1"/>
  <c r="F81" i="3"/>
  <c r="L239" i="3" l="1"/>
  <c r="L11" i="3"/>
  <c r="K11" i="3"/>
  <c r="H427" i="19"/>
  <c r="H426" i="19"/>
  <c r="H425" i="19"/>
  <c r="H424" i="19"/>
  <c r="H423" i="19"/>
  <c r="M419" i="19"/>
  <c r="H419" i="19"/>
  <c r="N419" i="19" s="1"/>
  <c r="H418" i="19"/>
  <c r="M417" i="19"/>
  <c r="H417" i="19"/>
  <c r="N417" i="19" s="1"/>
  <c r="M415" i="19"/>
  <c r="N415" i="19" s="1"/>
  <c r="M413" i="19"/>
  <c r="N413" i="19" s="1"/>
  <c r="M412" i="19"/>
  <c r="H412" i="19"/>
  <c r="N412" i="19" s="1"/>
  <c r="N411" i="19"/>
  <c r="M411" i="19"/>
  <c r="H411" i="19"/>
  <c r="M410" i="19"/>
  <c r="N410" i="19" s="1"/>
  <c r="H410" i="19"/>
  <c r="M409" i="19"/>
  <c r="H409" i="19"/>
  <c r="N409" i="19" s="1"/>
  <c r="M408" i="19"/>
  <c r="N408" i="19" s="1"/>
  <c r="M407" i="19"/>
  <c r="N407" i="19" s="1"/>
  <c r="H407" i="19"/>
  <c r="M406" i="19"/>
  <c r="H406" i="19"/>
  <c r="N406" i="19" s="1"/>
  <c r="M405" i="19"/>
  <c r="H405" i="19"/>
  <c r="N405" i="19" s="1"/>
  <c r="N404" i="19"/>
  <c r="M404" i="19"/>
  <c r="H404" i="19"/>
  <c r="N403" i="19"/>
  <c r="M403" i="19"/>
  <c r="H403" i="19"/>
  <c r="M402" i="19"/>
  <c r="H402" i="19"/>
  <c r="N402" i="19" s="1"/>
  <c r="M401" i="19"/>
  <c r="M400" i="19"/>
  <c r="H400" i="19"/>
  <c r="N400" i="19" s="1"/>
  <c r="M399" i="19"/>
  <c r="H399" i="19"/>
  <c r="N399" i="19" s="1"/>
  <c r="N398" i="19"/>
  <c r="M398" i="19"/>
  <c r="H398" i="19"/>
  <c r="M397" i="19"/>
  <c r="N397" i="19" s="1"/>
  <c r="H397" i="19"/>
  <c r="M395" i="19"/>
  <c r="H395" i="19"/>
  <c r="M394" i="19"/>
  <c r="H394" i="19"/>
  <c r="N394" i="19" s="1"/>
  <c r="N392" i="19"/>
  <c r="M392" i="19"/>
  <c r="M390" i="19"/>
  <c r="H390" i="19"/>
  <c r="N390" i="19" s="1"/>
  <c r="M389" i="19"/>
  <c r="H389" i="19"/>
  <c r="N389" i="19" s="1"/>
  <c r="N388" i="19"/>
  <c r="M388" i="19"/>
  <c r="H388" i="19"/>
  <c r="M387" i="19"/>
  <c r="N386" i="19"/>
  <c r="M386" i="19"/>
  <c r="H386" i="19"/>
  <c r="N385" i="19"/>
  <c r="M385" i="19"/>
  <c r="H385" i="19"/>
  <c r="M384" i="19"/>
  <c r="H384" i="19"/>
  <c r="M382" i="19"/>
  <c r="N382" i="19" s="1"/>
  <c r="M381" i="19"/>
  <c r="N381" i="19" s="1"/>
  <c r="H381" i="19"/>
  <c r="M376" i="19"/>
  <c r="N376" i="19" s="1"/>
  <c r="N375" i="19"/>
  <c r="M375" i="19"/>
  <c r="M374" i="19"/>
  <c r="H374" i="19"/>
  <c r="N374" i="19" s="1"/>
  <c r="M373" i="19"/>
  <c r="H373" i="19"/>
  <c r="N373" i="19" s="1"/>
  <c r="H372" i="19"/>
  <c r="M371" i="19"/>
  <c r="H371" i="19"/>
  <c r="N371" i="19" s="1"/>
  <c r="N369" i="19"/>
  <c r="M369" i="19"/>
  <c r="M368" i="19"/>
  <c r="H368" i="19"/>
  <c r="N368" i="19" s="1"/>
  <c r="M367" i="19"/>
  <c r="H367" i="19"/>
  <c r="N367" i="19" s="1"/>
  <c r="N365" i="19"/>
  <c r="M365" i="19"/>
  <c r="M364" i="19"/>
  <c r="H364" i="19"/>
  <c r="M363" i="19"/>
  <c r="H363" i="19"/>
  <c r="N363" i="19" s="1"/>
  <c r="N362" i="19"/>
  <c r="M362" i="19"/>
  <c r="H362" i="19"/>
  <c r="M361" i="19"/>
  <c r="N361" i="19" s="1"/>
  <c r="H361" i="19"/>
  <c r="M360" i="19"/>
  <c r="H360" i="19"/>
  <c r="N360" i="19" s="1"/>
  <c r="M359" i="19"/>
  <c r="H359" i="19"/>
  <c r="N359" i="19" s="1"/>
  <c r="N358" i="19"/>
  <c r="M358" i="19"/>
  <c r="H358" i="19"/>
  <c r="H357" i="19"/>
  <c r="N356" i="19"/>
  <c r="M356" i="19"/>
  <c r="H356" i="19"/>
  <c r="M354" i="19"/>
  <c r="N354" i="19" s="1"/>
  <c r="M353" i="19"/>
  <c r="H353" i="19"/>
  <c r="N353" i="19" s="1"/>
  <c r="H352" i="19"/>
  <c r="M351" i="19"/>
  <c r="H351" i="19"/>
  <c r="N351" i="19" s="1"/>
  <c r="N350" i="19"/>
  <c r="M350" i="19"/>
  <c r="H350" i="19"/>
  <c r="M349" i="19"/>
  <c r="N349" i="19" s="1"/>
  <c r="M348" i="19"/>
  <c r="N348" i="19" s="1"/>
  <c r="M347" i="19"/>
  <c r="N347" i="19" s="1"/>
  <c r="H347" i="19"/>
  <c r="M346" i="19"/>
  <c r="N346" i="19" s="1"/>
  <c r="N345" i="19"/>
  <c r="M345" i="19"/>
  <c r="H345" i="19"/>
  <c r="N344" i="19"/>
  <c r="M344" i="19"/>
  <c r="H344" i="19"/>
  <c r="M343" i="19"/>
  <c r="H343" i="19"/>
  <c r="H342" i="19"/>
  <c r="M341" i="19"/>
  <c r="H341" i="19"/>
  <c r="N341" i="19" s="1"/>
  <c r="M339" i="19"/>
  <c r="H339" i="19"/>
  <c r="N339" i="19" s="1"/>
  <c r="N338" i="19"/>
  <c r="M338" i="19"/>
  <c r="H338" i="19"/>
  <c r="M337" i="19"/>
  <c r="N337" i="19" s="1"/>
  <c r="H337" i="19"/>
  <c r="M336" i="19"/>
  <c r="H336" i="19"/>
  <c r="N336" i="19" s="1"/>
  <c r="M335" i="19"/>
  <c r="H335" i="19"/>
  <c r="N335" i="19" s="1"/>
  <c r="N334" i="19"/>
  <c r="M334" i="19"/>
  <c r="H334" i="19"/>
  <c r="N333" i="19"/>
  <c r="M333" i="19"/>
  <c r="H333" i="19"/>
  <c r="M326" i="19"/>
  <c r="N326" i="19" s="1"/>
  <c r="N325" i="19"/>
  <c r="M325" i="19"/>
  <c r="H325" i="19"/>
  <c r="M324" i="19"/>
  <c r="N324" i="19" s="1"/>
  <c r="H324" i="19"/>
  <c r="M323" i="19"/>
  <c r="H323" i="19"/>
  <c r="N323" i="19" s="1"/>
  <c r="M322" i="19"/>
  <c r="H322" i="19"/>
  <c r="N322" i="19" s="1"/>
  <c r="N321" i="19"/>
  <c r="M321" i="19"/>
  <c r="H321" i="19"/>
  <c r="N320" i="19"/>
  <c r="M320" i="19"/>
  <c r="H320" i="19"/>
  <c r="H319" i="19"/>
  <c r="N318" i="19"/>
  <c r="M318" i="19"/>
  <c r="H318" i="19"/>
  <c r="M317" i="19"/>
  <c r="H317" i="19"/>
  <c r="M316" i="19"/>
  <c r="H316" i="19"/>
  <c r="N316" i="19" s="1"/>
  <c r="N315" i="19"/>
  <c r="M315" i="19"/>
  <c r="H315" i="19"/>
  <c r="M314" i="19"/>
  <c r="N314" i="19" s="1"/>
  <c r="H314" i="19"/>
  <c r="M313" i="19"/>
  <c r="H313" i="19"/>
  <c r="N313" i="19" s="1"/>
  <c r="M312" i="19"/>
  <c r="H312" i="19"/>
  <c r="N312" i="19" s="1"/>
  <c r="N311" i="19"/>
  <c r="M311" i="19"/>
  <c r="H311" i="19"/>
  <c r="N310" i="19"/>
  <c r="M310" i="19"/>
  <c r="H310" i="19"/>
  <c r="M309" i="19"/>
  <c r="H309" i="19"/>
  <c r="M308" i="19"/>
  <c r="H308" i="19"/>
  <c r="N308" i="19" s="1"/>
  <c r="N307" i="19"/>
  <c r="M307" i="19"/>
  <c r="H307" i="19"/>
  <c r="M306" i="19"/>
  <c r="N306" i="19" s="1"/>
  <c r="H306" i="19"/>
  <c r="M305" i="19"/>
  <c r="N305" i="19" s="1"/>
  <c r="N304" i="19"/>
  <c r="M304" i="19"/>
  <c r="H304" i="19"/>
  <c r="M303" i="19"/>
  <c r="N303" i="19" s="1"/>
  <c r="H303" i="19"/>
  <c r="H302" i="19"/>
  <c r="M300" i="19"/>
  <c r="N300" i="19" s="1"/>
  <c r="H300" i="19"/>
  <c r="M299" i="19"/>
  <c r="H299" i="19"/>
  <c r="N299" i="19" s="1"/>
  <c r="M297" i="19"/>
  <c r="N297" i="19" s="1"/>
  <c r="N296" i="19"/>
  <c r="M296" i="19"/>
  <c r="H296" i="19"/>
  <c r="M295" i="19"/>
  <c r="H295" i="19"/>
  <c r="N295" i="19" s="1"/>
  <c r="M294" i="19"/>
  <c r="H294" i="19"/>
  <c r="N294" i="19" s="1"/>
  <c r="N293" i="19"/>
  <c r="M293" i="19"/>
  <c r="H293" i="19"/>
  <c r="M292" i="19"/>
  <c r="N292" i="19" s="1"/>
  <c r="M291" i="19"/>
  <c r="H291" i="19"/>
  <c r="N291" i="19" s="1"/>
  <c r="N288" i="19"/>
  <c r="M288" i="19"/>
  <c r="M287" i="19"/>
  <c r="H287" i="19"/>
  <c r="M286" i="19"/>
  <c r="H286" i="19"/>
  <c r="N286" i="19" s="1"/>
  <c r="N285" i="19"/>
  <c r="M285" i="19"/>
  <c r="H285" i="19"/>
  <c r="M284" i="19"/>
  <c r="N284" i="19" s="1"/>
  <c r="H284" i="19"/>
  <c r="M283" i="19"/>
  <c r="H283" i="19"/>
  <c r="N283" i="19" s="1"/>
  <c r="M282" i="19"/>
  <c r="H282" i="19"/>
  <c r="N282" i="19" s="1"/>
  <c r="N281" i="19"/>
  <c r="M281" i="19"/>
  <c r="H281" i="19"/>
  <c r="H280" i="19"/>
  <c r="N279" i="19"/>
  <c r="M279" i="19"/>
  <c r="M278" i="19"/>
  <c r="H278" i="19"/>
  <c r="M277" i="19"/>
  <c r="H277" i="19"/>
  <c r="N277" i="19" s="1"/>
  <c r="N276" i="19"/>
  <c r="M276" i="19"/>
  <c r="H276" i="19"/>
  <c r="M275" i="19"/>
  <c r="N275" i="19" s="1"/>
  <c r="H275" i="19"/>
  <c r="M273" i="19"/>
  <c r="M271" i="19"/>
  <c r="N271" i="19" s="1"/>
  <c r="H271" i="19"/>
  <c r="M269" i="19"/>
  <c r="H269" i="19"/>
  <c r="N269" i="19" s="1"/>
  <c r="M268" i="19"/>
  <c r="H268" i="19"/>
  <c r="N268" i="19" s="1"/>
  <c r="N267" i="19"/>
  <c r="M267" i="19"/>
  <c r="H267" i="19"/>
  <c r="M266" i="19"/>
  <c r="N266" i="19" s="1"/>
  <c r="H266" i="19"/>
  <c r="M265" i="19"/>
  <c r="H265" i="19"/>
  <c r="M264" i="19"/>
  <c r="H264" i="19"/>
  <c r="N264" i="19" s="1"/>
  <c r="N263" i="19"/>
  <c r="M263" i="19"/>
  <c r="H263" i="19"/>
  <c r="M262" i="19"/>
  <c r="N262" i="19" s="1"/>
  <c r="M261" i="19"/>
  <c r="H261" i="19"/>
  <c r="N261" i="19" s="1"/>
  <c r="N260" i="19"/>
  <c r="M260" i="19"/>
  <c r="H260" i="19"/>
  <c r="M259" i="19"/>
  <c r="N259" i="19" s="1"/>
  <c r="H259" i="19"/>
  <c r="M258" i="19"/>
  <c r="H258" i="19"/>
  <c r="N258" i="19" s="1"/>
  <c r="M257" i="19"/>
  <c r="H257" i="19"/>
  <c r="N257" i="19" s="1"/>
  <c r="H256" i="19"/>
  <c r="M255" i="19"/>
  <c r="H255" i="19"/>
  <c r="N255" i="19" s="1"/>
  <c r="N254" i="19"/>
  <c r="M254" i="19"/>
  <c r="H254" i="19"/>
  <c r="M253" i="19"/>
  <c r="N253" i="19" s="1"/>
  <c r="H253" i="19"/>
  <c r="M252" i="19"/>
  <c r="H252" i="19"/>
  <c r="N252" i="19" s="1"/>
  <c r="M251" i="19"/>
  <c r="H251" i="19"/>
  <c r="N251" i="19" s="1"/>
  <c r="N250" i="19"/>
  <c r="M250" i="19"/>
  <c r="H250" i="19"/>
  <c r="M249" i="19"/>
  <c r="N249" i="19" s="1"/>
  <c r="H249" i="19"/>
  <c r="M248" i="19"/>
  <c r="H248" i="19"/>
  <c r="M247" i="19"/>
  <c r="H247" i="19"/>
  <c r="N247" i="19" s="1"/>
  <c r="N246" i="19"/>
  <c r="M246" i="19"/>
  <c r="M245" i="19"/>
  <c r="H245" i="19"/>
  <c r="N245" i="19" s="1"/>
  <c r="M244" i="19"/>
  <c r="H244" i="19"/>
  <c r="N244" i="19" s="1"/>
  <c r="N243" i="19"/>
  <c r="M243" i="19"/>
  <c r="H243" i="19"/>
  <c r="N241" i="19"/>
  <c r="M241" i="19"/>
  <c r="H241" i="19"/>
  <c r="M240" i="19"/>
  <c r="H240" i="19"/>
  <c r="M239" i="19"/>
  <c r="H239" i="19"/>
  <c r="N239" i="19" s="1"/>
  <c r="H238" i="19"/>
  <c r="M237" i="19"/>
  <c r="H237" i="19"/>
  <c r="N237" i="19" s="1"/>
  <c r="N236" i="19"/>
  <c r="M236" i="19"/>
  <c r="H236" i="19"/>
  <c r="M235" i="19"/>
  <c r="N235" i="19" s="1"/>
  <c r="H235" i="19"/>
  <c r="M234" i="19"/>
  <c r="H234" i="19"/>
  <c r="M233" i="19"/>
  <c r="H233" i="19"/>
  <c r="N233" i="19" s="1"/>
  <c r="N232" i="19"/>
  <c r="M232" i="19"/>
  <c r="H232" i="19"/>
  <c r="N231" i="19"/>
  <c r="M231" i="19"/>
  <c r="H231" i="19"/>
  <c r="M230" i="19"/>
  <c r="H230" i="19"/>
  <c r="N230" i="19" s="1"/>
  <c r="M229" i="19"/>
  <c r="H229" i="19"/>
  <c r="N229" i="19" s="1"/>
  <c r="N228" i="19"/>
  <c r="M228" i="19"/>
  <c r="H228" i="19"/>
  <c r="M227" i="19"/>
  <c r="N227" i="19" s="1"/>
  <c r="H227" i="19"/>
  <c r="M226" i="19"/>
  <c r="H226" i="19"/>
  <c r="N226" i="19" s="1"/>
  <c r="M225" i="19"/>
  <c r="N225" i="19" s="1"/>
  <c r="N224" i="19"/>
  <c r="M224" i="19"/>
  <c r="H224" i="19"/>
  <c r="M223" i="19"/>
  <c r="N223" i="19" s="1"/>
  <c r="N222" i="19"/>
  <c r="M222" i="19"/>
  <c r="H222" i="19"/>
  <c r="M221" i="19"/>
  <c r="N221" i="19" s="1"/>
  <c r="H221" i="19"/>
  <c r="M220" i="19"/>
  <c r="H220" i="19"/>
  <c r="N220" i="19" s="1"/>
  <c r="M217" i="19"/>
  <c r="H217" i="19"/>
  <c r="N217" i="19" s="1"/>
  <c r="N216" i="19"/>
  <c r="M216" i="19"/>
  <c r="H216" i="19"/>
  <c r="M214" i="19"/>
  <c r="N213" i="19"/>
  <c r="M213" i="19"/>
  <c r="H213" i="19"/>
  <c r="M212" i="19"/>
  <c r="N212" i="19" s="1"/>
  <c r="M211" i="19"/>
  <c r="H211" i="19"/>
  <c r="N211" i="19" s="1"/>
  <c r="N210" i="19"/>
  <c r="M210" i="19"/>
  <c r="H210" i="19"/>
  <c r="N209" i="19"/>
  <c r="M209" i="19"/>
  <c r="H209" i="19"/>
  <c r="M208" i="19"/>
  <c r="H208" i="19"/>
  <c r="N208" i="19" s="1"/>
  <c r="M207" i="19"/>
  <c r="H207" i="19"/>
  <c r="N207" i="19" s="1"/>
  <c r="N206" i="19"/>
  <c r="M206" i="19"/>
  <c r="H206" i="19"/>
  <c r="M205" i="19"/>
  <c r="N205" i="19" s="1"/>
  <c r="H205" i="19"/>
  <c r="M204" i="19"/>
  <c r="H204" i="19"/>
  <c r="N204" i="19" s="1"/>
  <c r="M203" i="19"/>
  <c r="H203" i="19"/>
  <c r="N203" i="19" s="1"/>
  <c r="N202" i="19"/>
  <c r="M202" i="19"/>
  <c r="H202" i="19"/>
  <c r="N201" i="19"/>
  <c r="M201" i="19"/>
  <c r="H201" i="19"/>
  <c r="M200" i="19"/>
  <c r="H200" i="19"/>
  <c r="N200" i="19" s="1"/>
  <c r="N198" i="19"/>
  <c r="M198" i="19"/>
  <c r="M197" i="19"/>
  <c r="N197" i="19" s="1"/>
  <c r="H197" i="19"/>
  <c r="M195" i="19"/>
  <c r="H195" i="19"/>
  <c r="N195" i="19" s="1"/>
  <c r="M194" i="19"/>
  <c r="H194" i="19"/>
  <c r="N194" i="19" s="1"/>
  <c r="N193" i="19"/>
  <c r="M193" i="19"/>
  <c r="H193" i="19"/>
  <c r="M192" i="19"/>
  <c r="N192" i="19" s="1"/>
  <c r="H192" i="19"/>
  <c r="M191" i="19"/>
  <c r="N191" i="19" s="1"/>
  <c r="N190" i="19"/>
  <c r="M190" i="19"/>
  <c r="H190" i="19"/>
  <c r="N189" i="19"/>
  <c r="M189" i="19"/>
  <c r="H189" i="19"/>
  <c r="M188" i="19"/>
  <c r="H188" i="19"/>
  <c r="N188" i="19" s="1"/>
  <c r="M187" i="19"/>
  <c r="H187" i="19"/>
  <c r="N187" i="19" s="1"/>
  <c r="N186" i="19"/>
  <c r="M186" i="19"/>
  <c r="H186" i="19"/>
  <c r="M185" i="19"/>
  <c r="N185" i="19" s="1"/>
  <c r="H185" i="19"/>
  <c r="M184" i="19"/>
  <c r="H184" i="19"/>
  <c r="N184" i="19" s="1"/>
  <c r="M183" i="19"/>
  <c r="H183" i="19"/>
  <c r="N183" i="19" s="1"/>
  <c r="N182" i="19"/>
  <c r="M182" i="19"/>
  <c r="H182" i="19"/>
  <c r="N181" i="19"/>
  <c r="M181" i="19"/>
  <c r="H181" i="19"/>
  <c r="M180" i="19"/>
  <c r="H180" i="19"/>
  <c r="N180" i="19" s="1"/>
  <c r="M179" i="19"/>
  <c r="H179" i="19"/>
  <c r="N179" i="19" s="1"/>
  <c r="N178" i="19"/>
  <c r="M178" i="19"/>
  <c r="H178" i="19"/>
  <c r="M177" i="19"/>
  <c r="N177" i="19" s="1"/>
  <c r="H177" i="19"/>
  <c r="M176" i="19"/>
  <c r="N176" i="19"/>
  <c r="M175" i="19"/>
  <c r="H175" i="19"/>
  <c r="N175" i="19" s="1"/>
  <c r="N174" i="19"/>
  <c r="M174" i="19"/>
  <c r="H174" i="19"/>
  <c r="N173" i="19"/>
  <c r="M173" i="19"/>
  <c r="H173" i="19"/>
  <c r="M172" i="19"/>
  <c r="H172" i="19"/>
  <c r="N172" i="19" s="1"/>
  <c r="M171" i="19"/>
  <c r="H171" i="19"/>
  <c r="N171" i="19" s="1"/>
  <c r="N168" i="19"/>
  <c r="M168" i="19"/>
  <c r="H168" i="19"/>
  <c r="M167" i="19"/>
  <c r="N167" i="19" s="1"/>
  <c r="H167" i="19"/>
  <c r="M165" i="19"/>
  <c r="H165" i="19"/>
  <c r="N165" i="19" s="1"/>
  <c r="M164" i="19"/>
  <c r="M163" i="19"/>
  <c r="H163" i="19"/>
  <c r="M162" i="19"/>
  <c r="H162" i="19"/>
  <c r="N162" i="19" s="1"/>
  <c r="N161" i="19"/>
  <c r="M161" i="19"/>
  <c r="H161" i="19"/>
  <c r="M160" i="19"/>
  <c r="N160" i="19" s="1"/>
  <c r="H160" i="19"/>
  <c r="M159" i="19"/>
  <c r="H159" i="19"/>
  <c r="N159" i="19" s="1"/>
  <c r="M158" i="19"/>
  <c r="H158" i="19"/>
  <c r="N158" i="19" s="1"/>
  <c r="H157" i="19"/>
  <c r="H156" i="19"/>
  <c r="N155" i="19"/>
  <c r="M155" i="19"/>
  <c r="H155" i="19"/>
  <c r="M154" i="19"/>
  <c r="N154" i="19" s="1"/>
  <c r="H154" i="19"/>
  <c r="M152" i="19"/>
  <c r="N151" i="19"/>
  <c r="N150" i="19"/>
  <c r="M150" i="19"/>
  <c r="H150" i="19"/>
  <c r="M149" i="19"/>
  <c r="N149" i="19" s="1"/>
  <c r="H149" i="19"/>
  <c r="M148" i="19"/>
  <c r="H148" i="19"/>
  <c r="N148" i="19" s="1"/>
  <c r="M147" i="19"/>
  <c r="H147" i="19"/>
  <c r="N147" i="19" s="1"/>
  <c r="N146" i="19"/>
  <c r="M146" i="19"/>
  <c r="H146" i="19"/>
  <c r="M145" i="19"/>
  <c r="N145" i="19" s="1"/>
  <c r="H145" i="19"/>
  <c r="M144" i="19"/>
  <c r="H144" i="19"/>
  <c r="M143" i="19"/>
  <c r="H143" i="19"/>
  <c r="N143" i="19" s="1"/>
  <c r="H142" i="19"/>
  <c r="N141" i="19" s="1"/>
  <c r="M141" i="19"/>
  <c r="M140" i="19"/>
  <c r="N140" i="19" s="1"/>
  <c r="H140" i="19"/>
  <c r="M139" i="19"/>
  <c r="H139" i="19"/>
  <c r="N139" i="19" s="1"/>
  <c r="N138" i="19"/>
  <c r="M138" i="19"/>
  <c r="M137" i="19"/>
  <c r="N137" i="19" s="1"/>
  <c r="H137" i="19"/>
  <c r="M136" i="19"/>
  <c r="H136" i="19"/>
  <c r="M135" i="19"/>
  <c r="H135" i="19"/>
  <c r="N135" i="19" s="1"/>
  <c r="N134" i="19"/>
  <c r="M134" i="19"/>
  <c r="M133" i="19"/>
  <c r="H133" i="19"/>
  <c r="N133" i="19" s="1"/>
  <c r="M132" i="19"/>
  <c r="H132" i="19"/>
  <c r="N132" i="19" s="1"/>
  <c r="N131" i="19"/>
  <c r="M131" i="19"/>
  <c r="H131" i="19"/>
  <c r="M130" i="19"/>
  <c r="N130" i="19" s="1"/>
  <c r="H130" i="19"/>
  <c r="M129" i="19"/>
  <c r="H129" i="19"/>
  <c r="M128" i="19"/>
  <c r="H128" i="19"/>
  <c r="N128" i="19" s="1"/>
  <c r="N127" i="19"/>
  <c r="M127" i="19"/>
  <c r="H127" i="19"/>
  <c r="M126" i="19"/>
  <c r="N126" i="19" s="1"/>
  <c r="H126" i="19"/>
  <c r="M125" i="19"/>
  <c r="H125" i="19"/>
  <c r="N125" i="19" s="1"/>
  <c r="N124" i="19"/>
  <c r="M124" i="19"/>
  <c r="M123" i="19"/>
  <c r="N123" i="19" s="1"/>
  <c r="M122" i="19"/>
  <c r="H122" i="19"/>
  <c r="N122" i="19" s="1"/>
  <c r="N120" i="19"/>
  <c r="M120" i="19"/>
  <c r="H120" i="19"/>
  <c r="N119" i="19"/>
  <c r="M119" i="19"/>
  <c r="H119" i="19"/>
  <c r="M117" i="19"/>
  <c r="H117" i="19"/>
  <c r="M115" i="19"/>
  <c r="N115" i="19" s="1"/>
  <c r="M114" i="19"/>
  <c r="N114" i="19" s="1"/>
  <c r="H113" i="19"/>
  <c r="M112" i="19"/>
  <c r="H112" i="19"/>
  <c r="N112" i="19" s="1"/>
  <c r="M111" i="19"/>
  <c r="H111" i="19"/>
  <c r="N111" i="19" s="1"/>
  <c r="H110" i="19"/>
  <c r="H109" i="19"/>
  <c r="M108" i="19"/>
  <c r="H108" i="19"/>
  <c r="M107" i="19"/>
  <c r="H107" i="19"/>
  <c r="N107" i="19" s="1"/>
  <c r="N106" i="19"/>
  <c r="M106" i="19"/>
  <c r="H106" i="19"/>
  <c r="M105" i="19"/>
  <c r="N105" i="19" s="1"/>
  <c r="H105" i="19"/>
  <c r="M104" i="19"/>
  <c r="H104" i="19"/>
  <c r="N104" i="19" s="1"/>
  <c r="M103" i="19"/>
  <c r="H103" i="19"/>
  <c r="N103" i="19" s="1"/>
  <c r="N102" i="19"/>
  <c r="M102" i="19"/>
  <c r="H102" i="19"/>
  <c r="N101" i="19"/>
  <c r="M101" i="19"/>
  <c r="H101" i="19"/>
  <c r="H100" i="19"/>
  <c r="N99" i="19"/>
  <c r="M99" i="19"/>
  <c r="H99" i="19"/>
  <c r="M98" i="19"/>
  <c r="H98" i="19"/>
  <c r="M97" i="19"/>
  <c r="H97" i="19"/>
  <c r="N97" i="19" s="1"/>
  <c r="N96" i="19"/>
  <c r="M96" i="19"/>
  <c r="H96" i="19"/>
  <c r="M95" i="19"/>
  <c r="N95" i="19" s="1"/>
  <c r="H95" i="19"/>
  <c r="M94" i="19"/>
  <c r="H94" i="19"/>
  <c r="N94" i="19" s="1"/>
  <c r="M93" i="19"/>
  <c r="H93" i="19"/>
  <c r="N93" i="19" s="1"/>
  <c r="N92" i="19"/>
  <c r="M92" i="19"/>
  <c r="H92" i="19"/>
  <c r="N91" i="19"/>
  <c r="M91" i="19"/>
  <c r="H91" i="19"/>
  <c r="M90" i="19"/>
  <c r="H90" i="19"/>
  <c r="M89" i="19"/>
  <c r="H89" i="19"/>
  <c r="N89" i="19" s="1"/>
  <c r="N88" i="19"/>
  <c r="M88" i="19"/>
  <c r="H88" i="19"/>
  <c r="M87" i="19"/>
  <c r="N87" i="19" s="1"/>
  <c r="H87" i="19"/>
  <c r="M86" i="19"/>
  <c r="H86" i="19"/>
  <c r="N86" i="19" s="1"/>
  <c r="M84" i="19"/>
  <c r="N84" i="19" s="1"/>
  <c r="N83" i="19"/>
  <c r="M83" i="19"/>
  <c r="H83" i="19"/>
  <c r="M82" i="19"/>
  <c r="H82" i="19"/>
  <c r="M81" i="19"/>
  <c r="H81" i="19"/>
  <c r="N81" i="19" s="1"/>
  <c r="M80" i="19"/>
  <c r="H80" i="19"/>
  <c r="N80" i="19" s="1"/>
  <c r="M79" i="19"/>
  <c r="N79" i="19" s="1"/>
  <c r="H78" i="19"/>
  <c r="M73" i="19"/>
  <c r="N73" i="19" s="1"/>
  <c r="N71" i="19"/>
  <c r="M71" i="19"/>
  <c r="G71" i="19"/>
  <c r="M69" i="19"/>
  <c r="N69" i="19" s="1"/>
  <c r="M68" i="19"/>
  <c r="M67" i="19"/>
  <c r="M65" i="19"/>
  <c r="N65" i="19" s="1"/>
  <c r="H65" i="19"/>
  <c r="M64" i="19"/>
  <c r="H64" i="19"/>
  <c r="M63" i="19"/>
  <c r="N63" i="19" s="1"/>
  <c r="N61" i="19"/>
  <c r="M61" i="19"/>
  <c r="H61" i="19"/>
  <c r="M60" i="19"/>
  <c r="H60" i="19"/>
  <c r="N60" i="19" s="1"/>
  <c r="M59" i="19"/>
  <c r="H59" i="19"/>
  <c r="N59" i="19" s="1"/>
  <c r="N58" i="19"/>
  <c r="M58" i="19"/>
  <c r="H58" i="19"/>
  <c r="H57" i="19"/>
  <c r="N54" i="19"/>
  <c r="M54" i="19"/>
  <c r="H54" i="19"/>
  <c r="M53" i="19"/>
  <c r="N51" i="19"/>
  <c r="M51" i="19"/>
  <c r="H51" i="19"/>
  <c r="M50" i="19"/>
  <c r="N50" i="19" s="1"/>
  <c r="H50" i="19"/>
  <c r="M49" i="19"/>
  <c r="H49" i="19"/>
  <c r="N49" i="19" s="1"/>
  <c r="M48" i="19"/>
  <c r="H48" i="19"/>
  <c r="N48" i="19" s="1"/>
  <c r="N47" i="19"/>
  <c r="M47" i="19"/>
  <c r="M46" i="19"/>
  <c r="H46" i="19"/>
  <c r="N46" i="19" s="1"/>
  <c r="N45" i="19"/>
  <c r="M45" i="19"/>
  <c r="M44" i="19"/>
  <c r="N44" i="19" s="1"/>
  <c r="M43" i="19"/>
  <c r="H43" i="19"/>
  <c r="M42" i="19"/>
  <c r="N42" i="19" s="1"/>
  <c r="H42" i="19"/>
  <c r="M41" i="19"/>
  <c r="H41" i="19"/>
  <c r="N41" i="19" s="1"/>
  <c r="M40" i="19"/>
  <c r="H40" i="19"/>
  <c r="N40" i="19" s="1"/>
  <c r="N39" i="19"/>
  <c r="M39" i="19"/>
  <c r="H38" i="19"/>
  <c r="M37" i="19"/>
  <c r="N37" i="19" s="1"/>
  <c r="H37" i="19"/>
  <c r="M36" i="19"/>
  <c r="H36" i="19"/>
  <c r="M35" i="19"/>
  <c r="H35" i="19"/>
  <c r="N35" i="19" s="1"/>
  <c r="N34" i="19"/>
  <c r="M34" i="19"/>
  <c r="H34" i="19"/>
  <c r="M32" i="19"/>
  <c r="N32" i="19" s="1"/>
  <c r="M30" i="19"/>
  <c r="N30" i="19" s="1"/>
  <c r="H30" i="19"/>
  <c r="N29" i="19"/>
  <c r="M29" i="19"/>
  <c r="H29" i="19"/>
  <c r="N28" i="19"/>
  <c r="M28" i="19"/>
  <c r="M27" i="19"/>
  <c r="H27" i="19"/>
  <c r="N27" i="19" s="1"/>
  <c r="N26" i="19"/>
  <c r="M26" i="19"/>
  <c r="H26" i="19"/>
  <c r="N24" i="19"/>
  <c r="M24" i="19"/>
  <c r="H24" i="19"/>
  <c r="M23" i="19"/>
  <c r="N23" i="19" s="1"/>
  <c r="N22" i="19"/>
  <c r="M22" i="19"/>
  <c r="M21" i="19"/>
  <c r="H21" i="19"/>
  <c r="N21" i="19" s="1"/>
  <c r="M20" i="19"/>
  <c r="H20" i="19"/>
  <c r="N20" i="19" s="1"/>
  <c r="N19" i="19"/>
  <c r="M19" i="19"/>
  <c r="H19" i="19"/>
  <c r="H18" i="19"/>
  <c r="N18" i="19" s="1"/>
  <c r="M17" i="19"/>
  <c r="H17" i="19"/>
  <c r="N17" i="19" s="1"/>
  <c r="N16" i="19"/>
  <c r="M16" i="19"/>
  <c r="M15" i="19"/>
  <c r="N15" i="19" s="1"/>
  <c r="H14" i="19"/>
  <c r="M13" i="19"/>
  <c r="H13" i="19"/>
  <c r="N13" i="19" s="1"/>
  <c r="M11" i="19"/>
  <c r="M10" i="19"/>
  <c r="H10" i="19"/>
  <c r="N10" i="19" s="1"/>
  <c r="N9" i="19"/>
  <c r="M9" i="19"/>
  <c r="H9" i="19"/>
  <c r="M8" i="19"/>
  <c r="N8" i="19" s="1"/>
  <c r="H8" i="19"/>
  <c r="M7" i="19"/>
  <c r="H7" i="19"/>
  <c r="N7" i="19" s="1"/>
  <c r="M6" i="19"/>
  <c r="N6" i="19" s="1"/>
  <c r="N5" i="19"/>
  <c r="M5" i="19"/>
  <c r="M4" i="19"/>
  <c r="N4" i="19" s="1"/>
  <c r="M3" i="19"/>
  <c r="N3" i="19" s="1"/>
  <c r="H3" i="19"/>
  <c r="M2" i="19"/>
  <c r="H2" i="19"/>
  <c r="N2" i="19" s="1"/>
  <c r="F14" i="3"/>
  <c r="K47" i="3"/>
  <c r="L47" i="3" s="1"/>
  <c r="K402" i="3"/>
  <c r="K54" i="3"/>
  <c r="K391" i="3"/>
  <c r="F428" i="3"/>
  <c r="M156" i="19" l="1"/>
  <c r="N156" i="19" s="1"/>
  <c r="N64" i="19"/>
  <c r="N234" i="19"/>
  <c r="N36" i="19"/>
  <c r="N82" i="19"/>
  <c r="N90" i="19"/>
  <c r="N98" i="19"/>
  <c r="N108" i="19"/>
  <c r="N117" i="19"/>
  <c r="N129" i="19"/>
  <c r="N136" i="19"/>
  <c r="N144" i="19"/>
  <c r="N163" i="19"/>
  <c r="N240" i="19"/>
  <c r="N248" i="19"/>
  <c r="N265" i="19"/>
  <c r="N278" i="19"/>
  <c r="N287" i="19"/>
  <c r="N309" i="19"/>
  <c r="N317" i="19"/>
  <c r="N343" i="19"/>
  <c r="N364" i="19"/>
  <c r="N384" i="19"/>
  <c r="N395" i="19"/>
  <c r="K393" i="3" l="1"/>
  <c r="L393" i="3" s="1"/>
  <c r="K327" i="3" l="1"/>
  <c r="K46" i="3" l="1"/>
  <c r="F46" i="3"/>
  <c r="F427" i="3"/>
  <c r="F375" i="3"/>
  <c r="K45" i="3"/>
  <c r="L45" i="3" s="1"/>
  <c r="K276" i="3"/>
  <c r="K44" i="3"/>
  <c r="L44" i="3" s="1"/>
  <c r="K124" i="3"/>
  <c r="L124" i="3" s="1"/>
  <c r="L46" i="3" l="1"/>
  <c r="F353" i="3"/>
  <c r="E71" i="3" l="1"/>
  <c r="K63" i="3"/>
  <c r="L63" i="3" s="1"/>
  <c r="F34" i="3"/>
  <c r="F13" i="3"/>
  <c r="F281" i="3" l="1"/>
  <c r="K30" i="3"/>
  <c r="L30" i="3" s="1"/>
  <c r="F426" i="3"/>
  <c r="F425" i="3"/>
  <c r="F419" i="3" l="1"/>
  <c r="K370" i="3"/>
  <c r="L370" i="3" s="1"/>
  <c r="K43" i="3"/>
  <c r="F43" i="3"/>
  <c r="K169" i="3"/>
  <c r="F276" i="3"/>
  <c r="L276" i="3" s="1"/>
  <c r="K166" i="3"/>
  <c r="K237" i="3"/>
  <c r="F237" i="3"/>
  <c r="L237" i="3" l="1"/>
  <c r="F57" i="3"/>
  <c r="F54" i="3"/>
  <c r="L54" i="3" s="1"/>
  <c r="B16" i="16"/>
  <c r="D3" i="17"/>
  <c r="F303" i="3"/>
  <c r="K301" i="3"/>
  <c r="K366" i="3" l="1"/>
  <c r="L366" i="3" s="1"/>
  <c r="K256" i="3"/>
  <c r="F257" i="3"/>
  <c r="F358" i="3"/>
  <c r="K42" i="3"/>
  <c r="F42" i="3"/>
  <c r="K41" i="3"/>
  <c r="F41" i="3"/>
  <c r="F239" i="3"/>
  <c r="K125" i="3"/>
  <c r="L125" i="3" s="1"/>
  <c r="K388" i="3"/>
  <c r="L41" i="3" l="1"/>
  <c r="L42" i="3"/>
  <c r="F158" i="3"/>
  <c r="K242" i="3"/>
  <c r="F40" i="3"/>
  <c r="K40" i="3"/>
  <c r="F390" i="3"/>
  <c r="K390" i="3"/>
  <c r="L40" i="3" l="1"/>
  <c r="L390" i="3"/>
  <c r="F49" i="3"/>
  <c r="F78" i="3"/>
  <c r="K73" i="3"/>
  <c r="L73" i="3" s="1"/>
  <c r="K68" i="3"/>
  <c r="K67" i="3"/>
  <c r="K51" i="3"/>
  <c r="K49" i="3"/>
  <c r="L49" i="3" l="1"/>
  <c r="F12" i="15" l="1"/>
  <c r="F3" i="15"/>
  <c r="C5" i="15"/>
  <c r="D17" i="13" l="1"/>
  <c r="N170" i="11" l="1"/>
  <c r="M170" i="11"/>
  <c r="K383" i="3"/>
  <c r="K39" i="3" l="1"/>
  <c r="L39" i="3" s="1"/>
  <c r="K165" i="3"/>
  <c r="K37" i="3" l="1"/>
  <c r="F37" i="3"/>
  <c r="F38" i="3"/>
  <c r="L37" i="3" l="1"/>
  <c r="F111" i="3"/>
  <c r="F110" i="3"/>
  <c r="F101" i="3"/>
  <c r="K85" i="3"/>
  <c r="K36" i="3"/>
  <c r="F36" i="3"/>
  <c r="B17" i="9"/>
  <c r="M484" i="11"/>
  <c r="N484" i="11" s="1"/>
  <c r="H721" i="11"/>
  <c r="H718" i="11"/>
  <c r="H716" i="11"/>
  <c r="H715" i="11"/>
  <c r="H714" i="11"/>
  <c r="H713" i="11"/>
  <c r="H712" i="11"/>
  <c r="H711" i="11"/>
  <c r="H710" i="11"/>
  <c r="H709" i="11"/>
  <c r="H708" i="11"/>
  <c r="H707" i="11"/>
  <c r="H706" i="11"/>
  <c r="H705" i="11"/>
  <c r="H704" i="11"/>
  <c r="H703" i="11"/>
  <c r="H702" i="11"/>
  <c r="H701" i="11"/>
  <c r="H700" i="11"/>
  <c r="H699" i="11"/>
  <c r="H698" i="11"/>
  <c r="H697" i="11"/>
  <c r="H696" i="11"/>
  <c r="H695" i="11"/>
  <c r="H694" i="11"/>
  <c r="H693" i="11"/>
  <c r="H692" i="11"/>
  <c r="H691" i="11"/>
  <c r="H690" i="11"/>
  <c r="H689" i="11"/>
  <c r="H688" i="11"/>
  <c r="H687" i="11"/>
  <c r="H686" i="11"/>
  <c r="H685" i="11"/>
  <c r="H684" i="11"/>
  <c r="H683" i="11"/>
  <c r="H682" i="11"/>
  <c r="H681" i="11"/>
  <c r="H680" i="11"/>
  <c r="H679" i="11"/>
  <c r="H678" i="11"/>
  <c r="H677" i="11"/>
  <c r="H675" i="11"/>
  <c r="H674" i="11"/>
  <c r="H673" i="11"/>
  <c r="H672" i="11"/>
  <c r="H671" i="11"/>
  <c r="H670" i="11"/>
  <c r="H669" i="11"/>
  <c r="H668" i="11"/>
  <c r="H667" i="11"/>
  <c r="H666" i="11"/>
  <c r="H665" i="11"/>
  <c r="H664" i="11"/>
  <c r="H663" i="11"/>
  <c r="H662" i="11"/>
  <c r="H661" i="11"/>
  <c r="H660" i="11"/>
  <c r="H659" i="11"/>
  <c r="H658" i="11"/>
  <c r="H657" i="11"/>
  <c r="H656" i="11"/>
  <c r="H655" i="11"/>
  <c r="H654" i="11"/>
  <c r="H653" i="11"/>
  <c r="H652" i="11"/>
  <c r="H651" i="11"/>
  <c r="H650" i="11"/>
  <c r="H649" i="11"/>
  <c r="H648" i="11"/>
  <c r="H647" i="11"/>
  <c r="H646" i="11"/>
  <c r="H645" i="11"/>
  <c r="H644" i="11"/>
  <c r="H643" i="11"/>
  <c r="H642" i="11"/>
  <c r="H641" i="11"/>
  <c r="H640" i="11"/>
  <c r="H639" i="11"/>
  <c r="H638" i="11"/>
  <c r="H637" i="11"/>
  <c r="H636" i="11"/>
  <c r="H635" i="11"/>
  <c r="H634" i="11"/>
  <c r="H633" i="11"/>
  <c r="H632" i="11"/>
  <c r="H631" i="11"/>
  <c r="H630" i="11"/>
  <c r="H629" i="11"/>
  <c r="H628" i="11"/>
  <c r="H627" i="11"/>
  <c r="H626" i="11"/>
  <c r="H625" i="11"/>
  <c r="H624" i="11"/>
  <c r="H623" i="11"/>
  <c r="H622" i="11"/>
  <c r="H621" i="11"/>
  <c r="H620" i="11"/>
  <c r="H617" i="11"/>
  <c r="H616" i="11"/>
  <c r="H615" i="11"/>
  <c r="H614" i="11"/>
  <c r="H613" i="11"/>
  <c r="H612" i="11"/>
  <c r="H611" i="11"/>
  <c r="H610" i="11"/>
  <c r="H609" i="11"/>
  <c r="H608" i="11"/>
  <c r="H607" i="11"/>
  <c r="H606" i="11"/>
  <c r="H605" i="11"/>
  <c r="H604" i="11"/>
  <c r="H603" i="11"/>
  <c r="H602" i="11"/>
  <c r="H601" i="11"/>
  <c r="H600" i="11"/>
  <c r="H599" i="11"/>
  <c r="H598" i="11"/>
  <c r="H597" i="11"/>
  <c r="H596" i="11"/>
  <c r="H595" i="11"/>
  <c r="H594" i="11"/>
  <c r="H593" i="11"/>
  <c r="H592" i="11"/>
  <c r="H591" i="11"/>
  <c r="H590" i="11"/>
  <c r="H589" i="11"/>
  <c r="H588" i="11"/>
  <c r="H587" i="11"/>
  <c r="H586" i="11"/>
  <c r="H585" i="11"/>
  <c r="H584" i="11"/>
  <c r="H583" i="11"/>
  <c r="H582" i="11"/>
  <c r="H581" i="11"/>
  <c r="H580" i="11"/>
  <c r="H579" i="11"/>
  <c r="H578" i="11"/>
  <c r="H577" i="11"/>
  <c r="H576" i="11"/>
  <c r="H575" i="11"/>
  <c r="H574" i="11"/>
  <c r="H573" i="11"/>
  <c r="H572" i="11"/>
  <c r="H571" i="11"/>
  <c r="H570" i="11"/>
  <c r="H569" i="11"/>
  <c r="H568" i="11"/>
  <c r="H567" i="11"/>
  <c r="H566" i="11"/>
  <c r="H565" i="11"/>
  <c r="H564" i="11"/>
  <c r="H563" i="11"/>
  <c r="H562" i="11"/>
  <c r="H561" i="11"/>
  <c r="H560" i="11"/>
  <c r="H559" i="11"/>
  <c r="H558" i="11"/>
  <c r="H557" i="11"/>
  <c r="H554" i="11"/>
  <c r="H553" i="11"/>
  <c r="H552" i="11"/>
  <c r="H551" i="11"/>
  <c r="H550" i="11"/>
  <c r="H549" i="11"/>
  <c r="H548" i="11"/>
  <c r="H547" i="11"/>
  <c r="H546" i="11"/>
  <c r="H545" i="11"/>
  <c r="H544" i="11"/>
  <c r="H543" i="11"/>
  <c r="H542" i="11"/>
  <c r="H541" i="11"/>
  <c r="H540" i="11"/>
  <c r="H539" i="11"/>
  <c r="H538" i="11"/>
  <c r="H537" i="11"/>
  <c r="H536" i="11"/>
  <c r="H535" i="11"/>
  <c r="H534" i="11"/>
  <c r="H533" i="11"/>
  <c r="H532" i="11"/>
  <c r="H531" i="11"/>
  <c r="H530" i="11"/>
  <c r="H529" i="11"/>
  <c r="H528" i="11"/>
  <c r="H527" i="11"/>
  <c r="H526" i="11"/>
  <c r="H525" i="11"/>
  <c r="H524" i="11"/>
  <c r="H523" i="11"/>
  <c r="H522" i="11"/>
  <c r="H521" i="11"/>
  <c r="H520" i="11"/>
  <c r="H519" i="11"/>
  <c r="H518" i="11"/>
  <c r="H517" i="11"/>
  <c r="H516" i="11"/>
  <c r="H515" i="11"/>
  <c r="H514" i="11"/>
  <c r="H513" i="11"/>
  <c r="H512" i="11"/>
  <c r="H511" i="11"/>
  <c r="H510" i="11"/>
  <c r="H509" i="11"/>
  <c r="H508" i="11"/>
  <c r="H507" i="11"/>
  <c r="H506" i="11"/>
  <c r="H505" i="11"/>
  <c r="H504" i="11"/>
  <c r="H503" i="11"/>
  <c r="H502" i="11"/>
  <c r="H501" i="11"/>
  <c r="H500" i="11"/>
  <c r="H499" i="11"/>
  <c r="H498" i="11"/>
  <c r="H497" i="11"/>
  <c r="H496" i="11"/>
  <c r="H495" i="11"/>
  <c r="H494" i="11"/>
  <c r="H493" i="11"/>
  <c r="H492" i="11"/>
  <c r="H491" i="11"/>
  <c r="H490" i="11"/>
  <c r="H489" i="11"/>
  <c r="H488" i="11"/>
  <c r="H487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5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0" i="11"/>
  <c r="H409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78" i="11"/>
  <c r="H377" i="11"/>
  <c r="H376" i="11"/>
  <c r="H375" i="11"/>
  <c r="H372" i="11"/>
  <c r="H370" i="11"/>
  <c r="H369" i="11"/>
  <c r="H368" i="11"/>
  <c r="H367" i="11"/>
  <c r="H366" i="11"/>
  <c r="H365" i="11"/>
  <c r="H364" i="11"/>
  <c r="H363" i="11"/>
  <c r="H362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0" i="11"/>
  <c r="H319" i="11"/>
  <c r="H318" i="11"/>
  <c r="H317" i="11"/>
  <c r="H315" i="11"/>
  <c r="H314" i="11"/>
  <c r="H313" i="11"/>
  <c r="H310" i="11"/>
  <c r="H309" i="11"/>
  <c r="H308" i="11"/>
  <c r="H307" i="11"/>
  <c r="H305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8" i="11"/>
  <c r="H276" i="11"/>
  <c r="H275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2" i="11"/>
  <c r="H201" i="11"/>
  <c r="H200" i="11"/>
  <c r="H199" i="11"/>
  <c r="H196" i="11"/>
  <c r="H195" i="11"/>
  <c r="H192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2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4" i="11"/>
  <c r="H123" i="11"/>
  <c r="H122" i="11"/>
  <c r="H121" i="11"/>
  <c r="H120" i="11"/>
  <c r="H119" i="11"/>
  <c r="H118" i="11"/>
  <c r="H117" i="11"/>
  <c r="H116" i="11"/>
  <c r="H115" i="11"/>
  <c r="H113" i="11"/>
  <c r="H112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5" i="11"/>
  <c r="H94" i="11"/>
  <c r="H92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59" i="11"/>
  <c r="H58" i="11"/>
  <c r="H57" i="11"/>
  <c r="H56" i="11"/>
  <c r="H55" i="11"/>
  <c r="H50" i="11"/>
  <c r="H49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0" i="11"/>
  <c r="H29" i="11"/>
  <c r="H27" i="11"/>
  <c r="H26" i="11"/>
  <c r="H23" i="11"/>
  <c r="H20" i="11"/>
  <c r="H19" i="11"/>
  <c r="H18" i="11"/>
  <c r="H16" i="11"/>
  <c r="H15" i="11"/>
  <c r="H10" i="11"/>
  <c r="H9" i="11"/>
  <c r="H8" i="11"/>
  <c r="H7" i="11"/>
  <c r="H3" i="11"/>
  <c r="H2" i="11"/>
  <c r="L36" i="3" l="1"/>
  <c r="B15" i="10"/>
  <c r="B14" i="8"/>
  <c r="K218" i="3"/>
  <c r="K377" i="3"/>
  <c r="L377" i="3" s="1"/>
  <c r="F320" i="3"/>
  <c r="K289" i="3"/>
  <c r="K35" i="3" l="1"/>
  <c r="F35" i="3"/>
  <c r="L383" i="3"/>
  <c r="K34" i="3"/>
  <c r="L34" i="3" s="1"/>
  <c r="K32" i="3"/>
  <c r="L32" i="3" s="1"/>
  <c r="K153" i="3"/>
  <c r="L152" i="3" s="1"/>
  <c r="F30" i="3"/>
  <c r="K175" i="3"/>
  <c r="F175" i="3"/>
  <c r="F29" i="3"/>
  <c r="L29" i="3" s="1"/>
  <c r="K29" i="3"/>
  <c r="L35" i="3" l="1"/>
  <c r="L175" i="3"/>
  <c r="K121" i="3" l="1"/>
  <c r="F118" i="3"/>
  <c r="K134" i="3" l="1"/>
  <c r="F134" i="3"/>
  <c r="K142" i="3"/>
  <c r="F143" i="3"/>
  <c r="K116" i="3"/>
  <c r="L116" i="3" s="1"/>
  <c r="L142" i="3" l="1"/>
  <c r="L134" i="3"/>
  <c r="K113" i="3"/>
  <c r="F114" i="3"/>
  <c r="K416" i="3" l="1"/>
  <c r="L416" i="3" s="1"/>
  <c r="F369" i="3"/>
  <c r="F385" i="3"/>
  <c r="K28" i="3"/>
  <c r="L28" i="3"/>
  <c r="F373" i="3"/>
  <c r="F27" i="3"/>
  <c r="K27" i="3"/>
  <c r="K26" i="3"/>
  <c r="F26" i="3"/>
  <c r="L26" i="3" s="1"/>
  <c r="K215" i="3"/>
  <c r="K65" i="3"/>
  <c r="L27" i="3" l="1"/>
  <c r="K420" i="3"/>
  <c r="K24" i="3"/>
  <c r="F24" i="3"/>
  <c r="K298" i="3"/>
  <c r="L298" i="3" s="1"/>
  <c r="L327" i="3"/>
  <c r="L24" i="3" l="1"/>
  <c r="F343" i="3"/>
  <c r="F17" i="3" l="1"/>
  <c r="K355" i="3" l="1"/>
  <c r="L355" i="3" s="1"/>
  <c r="K23" i="3" l="1"/>
  <c r="L23" i="3" s="1"/>
  <c r="K266" i="3"/>
  <c r="K22" i="3" l="1"/>
  <c r="L22" i="3" s="1"/>
  <c r="K21" i="3"/>
  <c r="F20" i="3"/>
  <c r="F21" i="3"/>
  <c r="K20" i="3"/>
  <c r="L21" i="3" l="1"/>
  <c r="L20" i="3"/>
  <c r="L289" i="3"/>
  <c r="K340" i="3" l="1"/>
  <c r="K19" i="3"/>
  <c r="F19" i="3"/>
  <c r="K196" i="3"/>
  <c r="L19" i="3" l="1"/>
  <c r="F18" i="3"/>
  <c r="L18" i="3" s="1"/>
  <c r="K342" i="3"/>
  <c r="K17" i="3"/>
  <c r="L17" i="3" s="1"/>
  <c r="K16" i="3"/>
  <c r="L16" i="3" s="1"/>
  <c r="K274" i="3"/>
  <c r="K8" i="3"/>
  <c r="F8" i="3"/>
  <c r="L8" i="3" l="1"/>
  <c r="K396" i="3"/>
  <c r="K15" i="3"/>
  <c r="L15" i="3" s="1"/>
  <c r="K13" i="3"/>
  <c r="L13" i="3" s="1"/>
  <c r="K10" i="3"/>
  <c r="F10" i="3"/>
  <c r="F424" i="3"/>
  <c r="L10" i="3" l="1"/>
  <c r="F413" i="3"/>
  <c r="F9" i="3"/>
  <c r="F7" i="3"/>
  <c r="F282" i="3" l="1"/>
  <c r="K9" i="3" l="1"/>
  <c r="L9" i="3" s="1"/>
  <c r="K7" i="3"/>
  <c r="L7" i="3" s="1"/>
  <c r="F312" i="3" l="1"/>
  <c r="F272" i="3"/>
  <c r="K272" i="3"/>
  <c r="F401" i="3"/>
  <c r="K6" i="3" l="1"/>
  <c r="L6" i="3" s="1"/>
  <c r="K5" i="3"/>
  <c r="L5" i="3" s="1"/>
  <c r="K270" i="3"/>
  <c r="K4" i="3"/>
  <c r="L4" i="3" s="1"/>
  <c r="K48" i="3"/>
  <c r="K3" i="3"/>
  <c r="F3" i="3"/>
  <c r="F48" i="3"/>
  <c r="F50" i="3"/>
  <c r="F51" i="3"/>
  <c r="F58" i="3"/>
  <c r="F59" i="3"/>
  <c r="F60" i="3"/>
  <c r="F61" i="3"/>
  <c r="F64" i="3"/>
  <c r="F65" i="3"/>
  <c r="L65" i="3" s="1"/>
  <c r="F80" i="3"/>
  <c r="F82" i="3"/>
  <c r="F83" i="3"/>
  <c r="F84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2" i="3"/>
  <c r="F103" i="3"/>
  <c r="F104" i="3"/>
  <c r="F105" i="3"/>
  <c r="F106" i="3"/>
  <c r="F107" i="3"/>
  <c r="F108" i="3"/>
  <c r="F109" i="3"/>
  <c r="F112" i="3"/>
  <c r="F113" i="3"/>
  <c r="L113" i="3" s="1"/>
  <c r="F120" i="3"/>
  <c r="F121" i="3"/>
  <c r="F123" i="3"/>
  <c r="F126" i="3"/>
  <c r="F127" i="3"/>
  <c r="F128" i="3"/>
  <c r="F129" i="3"/>
  <c r="F130" i="3"/>
  <c r="F131" i="3"/>
  <c r="F132" i="3"/>
  <c r="F133" i="3"/>
  <c r="F136" i="3"/>
  <c r="F137" i="3"/>
  <c r="F138" i="3"/>
  <c r="F140" i="3"/>
  <c r="F141" i="3"/>
  <c r="F144" i="3"/>
  <c r="F145" i="3"/>
  <c r="F146" i="3"/>
  <c r="F147" i="3"/>
  <c r="F148" i="3"/>
  <c r="F149" i="3"/>
  <c r="F150" i="3"/>
  <c r="F151" i="3"/>
  <c r="F155" i="3"/>
  <c r="F156" i="3"/>
  <c r="F157" i="3"/>
  <c r="F159" i="3"/>
  <c r="F160" i="3"/>
  <c r="F161" i="3"/>
  <c r="F162" i="3"/>
  <c r="F163" i="3"/>
  <c r="F166" i="3"/>
  <c r="F168" i="3"/>
  <c r="F169" i="3"/>
  <c r="F172" i="3"/>
  <c r="F173" i="3"/>
  <c r="F174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3" i="3"/>
  <c r="F194" i="3"/>
  <c r="F195" i="3"/>
  <c r="F196" i="3"/>
  <c r="F198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4" i="3"/>
  <c r="F217" i="3"/>
  <c r="F218" i="3"/>
  <c r="F221" i="3"/>
  <c r="F222" i="3"/>
  <c r="F223" i="3"/>
  <c r="F225" i="3"/>
  <c r="F227" i="3"/>
  <c r="F228" i="3"/>
  <c r="F229" i="3"/>
  <c r="F230" i="3"/>
  <c r="F231" i="3"/>
  <c r="F232" i="3"/>
  <c r="F233" i="3"/>
  <c r="F234" i="3"/>
  <c r="F235" i="3"/>
  <c r="F236" i="3"/>
  <c r="F238" i="3"/>
  <c r="F240" i="3"/>
  <c r="F241" i="3"/>
  <c r="F242" i="3"/>
  <c r="F244" i="3"/>
  <c r="F245" i="3"/>
  <c r="F246" i="3"/>
  <c r="F248" i="3"/>
  <c r="F249" i="3"/>
  <c r="F250" i="3"/>
  <c r="F251" i="3"/>
  <c r="F252" i="3"/>
  <c r="F253" i="3"/>
  <c r="F254" i="3"/>
  <c r="F255" i="3"/>
  <c r="F256" i="3"/>
  <c r="L256" i="3" s="1"/>
  <c r="F258" i="3"/>
  <c r="F259" i="3"/>
  <c r="F260" i="3"/>
  <c r="F261" i="3"/>
  <c r="F262" i="3"/>
  <c r="F264" i="3"/>
  <c r="F265" i="3"/>
  <c r="F266" i="3"/>
  <c r="L266" i="3" s="1"/>
  <c r="F267" i="3"/>
  <c r="F268" i="3"/>
  <c r="F269" i="3"/>
  <c r="F270" i="3"/>
  <c r="F277" i="3"/>
  <c r="F278" i="3"/>
  <c r="F279" i="3"/>
  <c r="F283" i="3"/>
  <c r="F284" i="3"/>
  <c r="F285" i="3"/>
  <c r="F286" i="3"/>
  <c r="F287" i="3"/>
  <c r="F288" i="3"/>
  <c r="F292" i="3"/>
  <c r="F294" i="3"/>
  <c r="F295" i="3"/>
  <c r="F296" i="3"/>
  <c r="F297" i="3"/>
  <c r="F300" i="3"/>
  <c r="F301" i="3"/>
  <c r="F304" i="3"/>
  <c r="F305" i="3"/>
  <c r="F307" i="3"/>
  <c r="F308" i="3"/>
  <c r="F309" i="3"/>
  <c r="F310" i="3"/>
  <c r="F311" i="3"/>
  <c r="F313" i="3"/>
  <c r="F314" i="3"/>
  <c r="F315" i="3"/>
  <c r="F316" i="3"/>
  <c r="F317" i="3"/>
  <c r="F318" i="3"/>
  <c r="F319" i="3"/>
  <c r="F321" i="3"/>
  <c r="F322" i="3"/>
  <c r="F323" i="3"/>
  <c r="F324" i="3"/>
  <c r="F325" i="3"/>
  <c r="F326" i="3"/>
  <c r="F334" i="3"/>
  <c r="F335" i="3"/>
  <c r="F336" i="3"/>
  <c r="F337" i="3"/>
  <c r="F338" i="3"/>
  <c r="F339" i="3"/>
  <c r="F340" i="3"/>
  <c r="F342" i="3"/>
  <c r="L342" i="3" s="1"/>
  <c r="F344" i="3"/>
  <c r="F345" i="3"/>
  <c r="F346" i="3"/>
  <c r="F348" i="3"/>
  <c r="F351" i="3"/>
  <c r="F352" i="3"/>
  <c r="F354" i="3"/>
  <c r="F357" i="3"/>
  <c r="F359" i="3"/>
  <c r="F360" i="3"/>
  <c r="F361" i="3"/>
  <c r="F362" i="3"/>
  <c r="F363" i="3"/>
  <c r="F364" i="3"/>
  <c r="F365" i="3"/>
  <c r="F368" i="3"/>
  <c r="F372" i="3"/>
  <c r="F374" i="3"/>
  <c r="F382" i="3"/>
  <c r="F386" i="3"/>
  <c r="F387" i="3"/>
  <c r="F389" i="3"/>
  <c r="F391" i="3"/>
  <c r="F395" i="3"/>
  <c r="F396" i="3"/>
  <c r="F398" i="3"/>
  <c r="F399" i="3"/>
  <c r="F400" i="3"/>
  <c r="F403" i="3"/>
  <c r="F404" i="3"/>
  <c r="F405" i="3"/>
  <c r="F406" i="3"/>
  <c r="F407" i="3"/>
  <c r="F408" i="3"/>
  <c r="F410" i="3"/>
  <c r="F411" i="3"/>
  <c r="F412" i="3"/>
  <c r="F418" i="3"/>
  <c r="F420" i="3"/>
  <c r="K2" i="3"/>
  <c r="F2" i="3"/>
  <c r="K157" i="3" l="1"/>
  <c r="L157" i="3" s="1"/>
  <c r="L3" i="3"/>
  <c r="L2" i="3"/>
  <c r="L48" i="3"/>
  <c r="K414" i="3" l="1"/>
  <c r="L414" i="3" s="1"/>
  <c r="K50" i="3"/>
  <c r="L50" i="3" s="1"/>
  <c r="L51" i="3"/>
  <c r="K53" i="3"/>
  <c r="K58" i="3"/>
  <c r="L58" i="3" s="1"/>
  <c r="K59" i="3"/>
  <c r="L59" i="3" s="1"/>
  <c r="K60" i="3"/>
  <c r="L60" i="3" s="1"/>
  <c r="K61" i="3"/>
  <c r="L61" i="3" s="1"/>
  <c r="K64" i="3"/>
  <c r="L64" i="3" s="1"/>
  <c r="K69" i="3"/>
  <c r="L69" i="3" s="1"/>
  <c r="K71" i="3"/>
  <c r="L71" i="3" s="1"/>
  <c r="K79" i="3"/>
  <c r="L79" i="3" s="1"/>
  <c r="K80" i="3"/>
  <c r="L80" i="3" s="1"/>
  <c r="K82" i="3"/>
  <c r="L82" i="3" s="1"/>
  <c r="K83" i="3"/>
  <c r="L83" i="3" s="1"/>
  <c r="K84" i="3"/>
  <c r="L84" i="3" s="1"/>
  <c r="L85" i="3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L107" i="3" s="1"/>
  <c r="K108" i="3"/>
  <c r="L108" i="3" s="1"/>
  <c r="K109" i="3"/>
  <c r="L109" i="3" s="1"/>
  <c r="K112" i="3"/>
  <c r="L112" i="3" s="1"/>
  <c r="K115" i="3"/>
  <c r="L115" i="3" s="1"/>
  <c r="K118" i="3"/>
  <c r="L118" i="3" s="1"/>
  <c r="K120" i="3"/>
  <c r="L120" i="3" s="1"/>
  <c r="L121" i="3"/>
  <c r="K123" i="3"/>
  <c r="L123" i="3" s="1"/>
  <c r="K126" i="3"/>
  <c r="L126" i="3" s="1"/>
  <c r="K127" i="3"/>
  <c r="L127" i="3" s="1"/>
  <c r="K128" i="3"/>
  <c r="L128" i="3" s="1"/>
  <c r="K129" i="3"/>
  <c r="L129" i="3" s="1"/>
  <c r="K130" i="3"/>
  <c r="L130" i="3" s="1"/>
  <c r="K131" i="3"/>
  <c r="L131" i="3" s="1"/>
  <c r="K132" i="3"/>
  <c r="L132" i="3" s="1"/>
  <c r="K133" i="3"/>
  <c r="L133" i="3" s="1"/>
  <c r="K135" i="3"/>
  <c r="L135" i="3" s="1"/>
  <c r="K136" i="3"/>
  <c r="L136" i="3" s="1"/>
  <c r="K137" i="3"/>
  <c r="L137" i="3" s="1"/>
  <c r="K138" i="3"/>
  <c r="L138" i="3" s="1"/>
  <c r="K139" i="3"/>
  <c r="L139" i="3" s="1"/>
  <c r="K140" i="3"/>
  <c r="L140" i="3" s="1"/>
  <c r="K141" i="3"/>
  <c r="L141" i="3" s="1"/>
  <c r="K144" i="3"/>
  <c r="L144" i="3" s="1"/>
  <c r="K145" i="3"/>
  <c r="L145" i="3" s="1"/>
  <c r="K146" i="3"/>
  <c r="L146" i="3" s="1"/>
  <c r="K147" i="3"/>
  <c r="L147" i="3" s="1"/>
  <c r="K148" i="3"/>
  <c r="L148" i="3" s="1"/>
  <c r="K149" i="3"/>
  <c r="L149" i="3" s="1"/>
  <c r="K150" i="3"/>
  <c r="L150" i="3" s="1"/>
  <c r="K151" i="3"/>
  <c r="L151" i="3" s="1"/>
  <c r="K155" i="3"/>
  <c r="L155" i="3" s="1"/>
  <c r="K156" i="3"/>
  <c r="L156" i="3" s="1"/>
  <c r="K159" i="3"/>
  <c r="L159" i="3" s="1"/>
  <c r="K160" i="3"/>
  <c r="L160" i="3" s="1"/>
  <c r="K161" i="3"/>
  <c r="L161" i="3" s="1"/>
  <c r="K162" i="3"/>
  <c r="L162" i="3" s="1"/>
  <c r="K163" i="3"/>
  <c r="L163" i="3" s="1"/>
  <c r="K164" i="3"/>
  <c r="L166" i="3"/>
  <c r="K168" i="3"/>
  <c r="L168" i="3" s="1"/>
  <c r="L169" i="3"/>
  <c r="K172" i="3"/>
  <c r="L172" i="3" s="1"/>
  <c r="K173" i="3"/>
  <c r="L173" i="3" s="1"/>
  <c r="K174" i="3"/>
  <c r="L174" i="3" s="1"/>
  <c r="K176" i="3"/>
  <c r="L176" i="3" s="1"/>
  <c r="K177" i="3"/>
  <c r="L177" i="3" s="1"/>
  <c r="K178" i="3"/>
  <c r="L178" i="3" s="1"/>
  <c r="K179" i="3"/>
  <c r="L179" i="3" s="1"/>
  <c r="K180" i="3"/>
  <c r="L180" i="3" s="1"/>
  <c r="K181" i="3"/>
  <c r="L181" i="3" s="1"/>
  <c r="K182" i="3"/>
  <c r="L182" i="3" s="1"/>
  <c r="K183" i="3"/>
  <c r="L183" i="3" s="1"/>
  <c r="K184" i="3"/>
  <c r="L184" i="3" s="1"/>
  <c r="K185" i="3"/>
  <c r="L185" i="3" s="1"/>
  <c r="K186" i="3"/>
  <c r="L186" i="3" s="1"/>
  <c r="K187" i="3"/>
  <c r="L187" i="3" s="1"/>
  <c r="K188" i="3"/>
  <c r="L188" i="3" s="1"/>
  <c r="K189" i="3"/>
  <c r="L189" i="3" s="1"/>
  <c r="K190" i="3"/>
  <c r="L190" i="3" s="1"/>
  <c r="K191" i="3"/>
  <c r="L191" i="3" s="1"/>
  <c r="K192" i="3"/>
  <c r="L192" i="3" s="1"/>
  <c r="K193" i="3"/>
  <c r="L193" i="3" s="1"/>
  <c r="K194" i="3"/>
  <c r="L194" i="3" s="1"/>
  <c r="K195" i="3"/>
  <c r="L195" i="3" s="1"/>
  <c r="L196" i="3"/>
  <c r="K198" i="3"/>
  <c r="L198" i="3" s="1"/>
  <c r="K199" i="3"/>
  <c r="L199" i="3" s="1"/>
  <c r="K201" i="3"/>
  <c r="L201" i="3" s="1"/>
  <c r="K202" i="3"/>
  <c r="L202" i="3" s="1"/>
  <c r="K203" i="3"/>
  <c r="L203" i="3" s="1"/>
  <c r="K204" i="3"/>
  <c r="L204" i="3" s="1"/>
  <c r="K205" i="3"/>
  <c r="L205" i="3" s="1"/>
  <c r="K206" i="3"/>
  <c r="L206" i="3" s="1"/>
  <c r="K207" i="3"/>
  <c r="L207" i="3" s="1"/>
  <c r="K208" i="3"/>
  <c r="L208" i="3" s="1"/>
  <c r="K209" i="3"/>
  <c r="L209" i="3" s="1"/>
  <c r="K210" i="3"/>
  <c r="L210" i="3" s="1"/>
  <c r="K211" i="3"/>
  <c r="L211" i="3" s="1"/>
  <c r="K212" i="3"/>
  <c r="L212" i="3" s="1"/>
  <c r="K213" i="3"/>
  <c r="L213" i="3" s="1"/>
  <c r="K214" i="3"/>
  <c r="L214" i="3" s="1"/>
  <c r="K217" i="3"/>
  <c r="L217" i="3" s="1"/>
  <c r="L218" i="3"/>
  <c r="K221" i="3"/>
  <c r="L221" i="3" s="1"/>
  <c r="K222" i="3"/>
  <c r="L222" i="3" s="1"/>
  <c r="K223" i="3"/>
  <c r="L223" i="3" s="1"/>
  <c r="K224" i="3"/>
  <c r="L224" i="3" s="1"/>
  <c r="K225" i="3"/>
  <c r="L225" i="3" s="1"/>
  <c r="K226" i="3"/>
  <c r="L226" i="3" s="1"/>
  <c r="K227" i="3"/>
  <c r="L227" i="3" s="1"/>
  <c r="K228" i="3"/>
  <c r="L228" i="3" s="1"/>
  <c r="K229" i="3"/>
  <c r="L229" i="3" s="1"/>
  <c r="K230" i="3"/>
  <c r="L230" i="3" s="1"/>
  <c r="K231" i="3"/>
  <c r="L231" i="3" s="1"/>
  <c r="K232" i="3"/>
  <c r="L232" i="3" s="1"/>
  <c r="K233" i="3"/>
  <c r="L233" i="3" s="1"/>
  <c r="K234" i="3"/>
  <c r="L234" i="3" s="1"/>
  <c r="K235" i="3"/>
  <c r="L235" i="3" s="1"/>
  <c r="K236" i="3"/>
  <c r="L236" i="3" s="1"/>
  <c r="K238" i="3"/>
  <c r="L238" i="3" s="1"/>
  <c r="K240" i="3"/>
  <c r="L240" i="3" s="1"/>
  <c r="K241" i="3"/>
  <c r="L241" i="3" s="1"/>
  <c r="L242" i="3"/>
  <c r="K244" i="3"/>
  <c r="L244" i="3" s="1"/>
  <c r="K245" i="3"/>
  <c r="L245" i="3" s="1"/>
  <c r="K246" i="3"/>
  <c r="L246" i="3" s="1"/>
  <c r="K247" i="3"/>
  <c r="L247" i="3" s="1"/>
  <c r="K248" i="3"/>
  <c r="L248" i="3" s="1"/>
  <c r="K249" i="3"/>
  <c r="L249" i="3" s="1"/>
  <c r="K250" i="3"/>
  <c r="L250" i="3" s="1"/>
  <c r="K251" i="3"/>
  <c r="L251" i="3" s="1"/>
  <c r="K252" i="3"/>
  <c r="L252" i="3" s="1"/>
  <c r="K253" i="3"/>
  <c r="L253" i="3" s="1"/>
  <c r="K254" i="3"/>
  <c r="L254" i="3" s="1"/>
  <c r="K255" i="3"/>
  <c r="L255" i="3" s="1"/>
  <c r="K258" i="3"/>
  <c r="L258" i="3" s="1"/>
  <c r="K259" i="3"/>
  <c r="L259" i="3" s="1"/>
  <c r="K260" i="3"/>
  <c r="L260" i="3" s="1"/>
  <c r="K261" i="3"/>
  <c r="L261" i="3" s="1"/>
  <c r="K262" i="3"/>
  <c r="L262" i="3" s="1"/>
  <c r="K263" i="3"/>
  <c r="L263" i="3" s="1"/>
  <c r="K264" i="3"/>
  <c r="L264" i="3" s="1"/>
  <c r="K265" i="3"/>
  <c r="L265" i="3" s="1"/>
  <c r="K267" i="3"/>
  <c r="L267" i="3" s="1"/>
  <c r="K268" i="3"/>
  <c r="L268" i="3" s="1"/>
  <c r="K269" i="3"/>
  <c r="L269" i="3" s="1"/>
  <c r="L270" i="3"/>
  <c r="L272" i="3"/>
  <c r="K277" i="3"/>
  <c r="L277" i="3" s="1"/>
  <c r="K278" i="3"/>
  <c r="L278" i="3" s="1"/>
  <c r="K279" i="3"/>
  <c r="L279" i="3" s="1"/>
  <c r="K280" i="3"/>
  <c r="L280" i="3" s="1"/>
  <c r="K282" i="3"/>
  <c r="L282" i="3" s="1"/>
  <c r="K283" i="3"/>
  <c r="L283" i="3" s="1"/>
  <c r="K284" i="3"/>
  <c r="L284" i="3" s="1"/>
  <c r="K285" i="3"/>
  <c r="L285" i="3" s="1"/>
  <c r="K286" i="3"/>
  <c r="L286" i="3" s="1"/>
  <c r="K287" i="3"/>
  <c r="L287" i="3" s="1"/>
  <c r="K288" i="3"/>
  <c r="L288" i="3" s="1"/>
  <c r="K292" i="3"/>
  <c r="L292" i="3" s="1"/>
  <c r="K293" i="3"/>
  <c r="L293" i="3" s="1"/>
  <c r="K294" i="3"/>
  <c r="L294" i="3" s="1"/>
  <c r="K295" i="3"/>
  <c r="L295" i="3" s="1"/>
  <c r="K296" i="3"/>
  <c r="L296" i="3" s="1"/>
  <c r="K297" i="3"/>
  <c r="L297" i="3" s="1"/>
  <c r="K300" i="3"/>
  <c r="L300" i="3" s="1"/>
  <c r="L301" i="3"/>
  <c r="K304" i="3"/>
  <c r="L304" i="3" s="1"/>
  <c r="K305" i="3"/>
  <c r="L305" i="3" s="1"/>
  <c r="K306" i="3"/>
  <c r="L306" i="3" s="1"/>
  <c r="K307" i="3"/>
  <c r="L307" i="3" s="1"/>
  <c r="K308" i="3"/>
  <c r="L308" i="3" s="1"/>
  <c r="K309" i="3"/>
  <c r="L309" i="3" s="1"/>
  <c r="K310" i="3"/>
  <c r="L310" i="3" s="1"/>
  <c r="K311" i="3"/>
  <c r="L311" i="3" s="1"/>
  <c r="K312" i="3"/>
  <c r="L312" i="3" s="1"/>
  <c r="K313" i="3"/>
  <c r="L313" i="3" s="1"/>
  <c r="K314" i="3"/>
  <c r="L314" i="3" s="1"/>
  <c r="K315" i="3"/>
  <c r="L315" i="3" s="1"/>
  <c r="K316" i="3"/>
  <c r="L316" i="3" s="1"/>
  <c r="K317" i="3"/>
  <c r="L317" i="3" s="1"/>
  <c r="K318" i="3"/>
  <c r="L318" i="3" s="1"/>
  <c r="K319" i="3"/>
  <c r="L319" i="3" s="1"/>
  <c r="K321" i="3"/>
  <c r="L321" i="3" s="1"/>
  <c r="K322" i="3"/>
  <c r="L322" i="3" s="1"/>
  <c r="K323" i="3"/>
  <c r="L323" i="3" s="1"/>
  <c r="K324" i="3"/>
  <c r="L324" i="3" s="1"/>
  <c r="K325" i="3"/>
  <c r="L325" i="3" s="1"/>
  <c r="K326" i="3"/>
  <c r="L326" i="3" s="1"/>
  <c r="K334" i="3"/>
  <c r="L334" i="3" s="1"/>
  <c r="K335" i="3"/>
  <c r="L335" i="3" s="1"/>
  <c r="K336" i="3"/>
  <c r="L336" i="3" s="1"/>
  <c r="K337" i="3"/>
  <c r="L337" i="3" s="1"/>
  <c r="K338" i="3"/>
  <c r="K339" i="3"/>
  <c r="L339" i="3" s="1"/>
  <c r="L340" i="3"/>
  <c r="K344" i="3"/>
  <c r="L344" i="3" s="1"/>
  <c r="K345" i="3"/>
  <c r="L345" i="3" s="1"/>
  <c r="K346" i="3"/>
  <c r="L346" i="3" s="1"/>
  <c r="K347" i="3"/>
  <c r="L347" i="3" s="1"/>
  <c r="K348" i="3"/>
  <c r="L348" i="3" s="1"/>
  <c r="K349" i="3"/>
  <c r="L349" i="3" s="1"/>
  <c r="K350" i="3"/>
  <c r="L350" i="3" s="1"/>
  <c r="K351" i="3"/>
  <c r="L351" i="3" s="1"/>
  <c r="K352" i="3"/>
  <c r="L352" i="3" s="1"/>
  <c r="K354" i="3"/>
  <c r="L354" i="3" s="1"/>
  <c r="K357" i="3"/>
  <c r="L357" i="3" s="1"/>
  <c r="K359" i="3"/>
  <c r="L359" i="3" s="1"/>
  <c r="K360" i="3"/>
  <c r="L360" i="3" s="1"/>
  <c r="K361" i="3"/>
  <c r="L361" i="3" s="1"/>
  <c r="K362" i="3"/>
  <c r="L362" i="3" s="1"/>
  <c r="K363" i="3"/>
  <c r="L363" i="3" s="1"/>
  <c r="K364" i="3"/>
  <c r="L364" i="3" s="1"/>
  <c r="K365" i="3"/>
  <c r="L365" i="3" s="1"/>
  <c r="K368" i="3"/>
  <c r="L368" i="3" s="1"/>
  <c r="K369" i="3"/>
  <c r="L369" i="3" s="1"/>
  <c r="K372" i="3"/>
  <c r="L372" i="3" s="1"/>
  <c r="K374" i="3"/>
  <c r="L374" i="3" s="1"/>
  <c r="K375" i="3"/>
  <c r="L375" i="3" s="1"/>
  <c r="K376" i="3"/>
  <c r="L376" i="3" s="1"/>
  <c r="K382" i="3"/>
  <c r="L382" i="3" s="1"/>
  <c r="K385" i="3"/>
  <c r="L385" i="3" s="1"/>
  <c r="K386" i="3"/>
  <c r="L386" i="3" s="1"/>
  <c r="K387" i="3"/>
  <c r="L387" i="3" s="1"/>
  <c r="K389" i="3"/>
  <c r="L391" i="3"/>
  <c r="K395" i="3"/>
  <c r="L395" i="3" s="1"/>
  <c r="L396" i="3"/>
  <c r="K398" i="3"/>
  <c r="L398" i="3" s="1"/>
  <c r="K399" i="3"/>
  <c r="L399" i="3" s="1"/>
  <c r="K400" i="3"/>
  <c r="L400" i="3" s="1"/>
  <c r="K401" i="3"/>
  <c r="K403" i="3"/>
  <c r="L403" i="3" s="1"/>
  <c r="K404" i="3"/>
  <c r="L404" i="3" s="1"/>
  <c r="K405" i="3"/>
  <c r="L405" i="3" s="1"/>
  <c r="K406" i="3"/>
  <c r="L406" i="3" s="1"/>
  <c r="K407" i="3"/>
  <c r="L407" i="3" s="1"/>
  <c r="K408" i="3"/>
  <c r="L408" i="3" s="1"/>
  <c r="K409" i="3"/>
  <c r="L409" i="3" s="1"/>
  <c r="K410" i="3"/>
  <c r="L410" i="3" s="1"/>
  <c r="K411" i="3"/>
  <c r="L411" i="3" s="1"/>
  <c r="K412" i="3"/>
  <c r="L412" i="3" s="1"/>
  <c r="K413" i="3"/>
  <c r="L413" i="3" s="1"/>
  <c r="K418" i="3"/>
  <c r="L418" i="3" s="1"/>
  <c r="L420" i="3"/>
  <c r="L389" i="3" l="1"/>
  <c r="L338" i="3"/>
  <c r="L401" i="3"/>
</calcChain>
</file>

<file path=xl/sharedStrings.xml><?xml version="1.0" encoding="utf-8"?>
<sst xmlns="http://schemas.openxmlformats.org/spreadsheetml/2006/main" count="4248" uniqueCount="1704">
  <si>
    <t>ردیف</t>
  </si>
  <si>
    <t>نام مشتری</t>
  </si>
  <si>
    <t>شروع سپرده</t>
  </si>
  <si>
    <t>پایان سپرده</t>
  </si>
  <si>
    <t>تاریخ واریزی</t>
  </si>
  <si>
    <t>درصد مشارکت</t>
  </si>
  <si>
    <t>اصل ضمانت</t>
  </si>
  <si>
    <t>شفایی مهد آیه های بهشت</t>
  </si>
  <si>
    <t>خانم رویا غلامی</t>
  </si>
  <si>
    <t xml:space="preserve">عبدالحسین کامگارپور </t>
  </si>
  <si>
    <t>جواد حاتم زاده فهندری</t>
  </si>
  <si>
    <t>مسعود غلامی (علی غلامی)</t>
  </si>
  <si>
    <t xml:space="preserve">فاطمه بارانی </t>
  </si>
  <si>
    <t xml:space="preserve">محمد حسین پور </t>
  </si>
  <si>
    <t>مینا خالدی</t>
  </si>
  <si>
    <t>الهه طیبی کریم آبادی</t>
  </si>
  <si>
    <t>محمد حسینی</t>
  </si>
  <si>
    <t xml:space="preserve">محمد علی زاده </t>
  </si>
  <si>
    <t>سید ناصر رییس الساداتی</t>
  </si>
  <si>
    <t xml:space="preserve">هادی تابانی </t>
  </si>
  <si>
    <t>زهرا اکبری کلاته رضا</t>
  </si>
  <si>
    <t>فاطمه شیرازی کالشور</t>
  </si>
  <si>
    <t>علی زردادخانی</t>
  </si>
  <si>
    <t xml:space="preserve">مجتبی غلامی </t>
  </si>
  <si>
    <t xml:space="preserve">مهدی رازی </t>
  </si>
  <si>
    <t>غلامرضا محمدی</t>
  </si>
  <si>
    <t>ملیحه تابانی</t>
  </si>
  <si>
    <t xml:space="preserve">اعظم صالحان </t>
  </si>
  <si>
    <t>ساناز حسن زاده(قاسم جوینی)</t>
  </si>
  <si>
    <t>حمید عبداللهی</t>
  </si>
  <si>
    <t>عفت بهلولی دونخی</t>
  </si>
  <si>
    <t>پرستو محمد زاده</t>
  </si>
  <si>
    <t xml:space="preserve">فاطمه اسماعیلی  </t>
  </si>
  <si>
    <t>زهرا کریمی تیگاب</t>
  </si>
  <si>
    <t xml:space="preserve">احمد طاهری </t>
  </si>
  <si>
    <t xml:space="preserve">زینب قزل سفلو </t>
  </si>
  <si>
    <t xml:space="preserve">احسان عبداللهی 5 </t>
  </si>
  <si>
    <t>آرزو فاطمی کلوتی</t>
  </si>
  <si>
    <t xml:space="preserve">علی اصغر باقریزاده </t>
  </si>
  <si>
    <t>شاه جهان کریم خواه</t>
  </si>
  <si>
    <t xml:space="preserve">کبرا شاه وردی </t>
  </si>
  <si>
    <t xml:space="preserve">محمد غلامی پسر علی </t>
  </si>
  <si>
    <t>نسرین شمسی</t>
  </si>
  <si>
    <t xml:space="preserve">مهدی کیوانلو شهرستانکی </t>
  </si>
  <si>
    <t>امیر مهدی رضائی</t>
  </si>
  <si>
    <t>احمد عبداللهی</t>
  </si>
  <si>
    <t>علی حسینی (قاین)</t>
  </si>
  <si>
    <t>صفیه علی میرزائی</t>
  </si>
  <si>
    <t>امیر شریف زاده کریمی شریف</t>
  </si>
  <si>
    <t xml:space="preserve">مریم عباسی </t>
  </si>
  <si>
    <t xml:space="preserve">غلامرضا حشمتی نیا </t>
  </si>
  <si>
    <t xml:space="preserve">عسگری شهبازی نیا </t>
  </si>
  <si>
    <t>مسلم رحمانی</t>
  </si>
  <si>
    <t xml:space="preserve">عصمت حسینی </t>
  </si>
  <si>
    <t xml:space="preserve">فاطمه میرانی نژاد </t>
  </si>
  <si>
    <t>مریم اردونی ثانی</t>
  </si>
  <si>
    <t>هادی اصغری</t>
  </si>
  <si>
    <t xml:space="preserve">سکینه زارع بیدک </t>
  </si>
  <si>
    <t xml:space="preserve">محمد گلذاری </t>
  </si>
  <si>
    <t xml:space="preserve">سعیده خیامی </t>
  </si>
  <si>
    <t>محسن میر محرابی (مژده)</t>
  </si>
  <si>
    <t xml:space="preserve">قاسم حسینی </t>
  </si>
  <si>
    <t>محمد سلیمانی</t>
  </si>
  <si>
    <t>غلامرضا رستمی</t>
  </si>
  <si>
    <t>حمیده بیرجندی</t>
  </si>
  <si>
    <t>فاطمه غلامعلی زاده عباس ابادی</t>
  </si>
  <si>
    <t xml:space="preserve">جعفر یزدی </t>
  </si>
  <si>
    <t xml:space="preserve">فاطمه قزل سفلو </t>
  </si>
  <si>
    <t>زهرا نسائی</t>
  </si>
  <si>
    <t xml:space="preserve">فاطمه صالحان </t>
  </si>
  <si>
    <t>زیور همتی نیا</t>
  </si>
  <si>
    <t>ابوالفضل عبدالهی</t>
  </si>
  <si>
    <t>مرتضی بارانی</t>
  </si>
  <si>
    <t xml:space="preserve">منیره ملکی </t>
  </si>
  <si>
    <t>جواد خدا دوست</t>
  </si>
  <si>
    <t>بهناز ذبیحی</t>
  </si>
  <si>
    <t>خدیجه بهلوری</t>
  </si>
  <si>
    <t xml:space="preserve">علی محمودی </t>
  </si>
  <si>
    <t>سید قاسم محمدی طرقی</t>
  </si>
  <si>
    <t xml:space="preserve">حسن کاشانی </t>
  </si>
  <si>
    <t>ذلیخا کریم خواه</t>
  </si>
  <si>
    <t>گلشاه خالقی</t>
  </si>
  <si>
    <t>حسن کامکار</t>
  </si>
  <si>
    <t xml:space="preserve">فاطمه شکوهی فر </t>
  </si>
  <si>
    <t>مرضیه احمدی</t>
  </si>
  <si>
    <t>ریحانه کریمی شریف</t>
  </si>
  <si>
    <t>محمد کریمی شریف</t>
  </si>
  <si>
    <t>آرزو کامگاری</t>
  </si>
  <si>
    <t xml:space="preserve">مرضیه اخوان </t>
  </si>
  <si>
    <t xml:space="preserve">فاطمه رمضانی </t>
  </si>
  <si>
    <t>سید ناصر داودی ناوخ</t>
  </si>
  <si>
    <t>نرگس رمضانی</t>
  </si>
  <si>
    <t xml:space="preserve">محمد رضا خاکسار </t>
  </si>
  <si>
    <t xml:space="preserve">غلامرضا یگانه </t>
  </si>
  <si>
    <t>کبری گوینده</t>
  </si>
  <si>
    <t>ملیحه علی میرزایی</t>
  </si>
  <si>
    <t>عصمت نادی</t>
  </si>
  <si>
    <t>غلام عباس علی میرزایی</t>
  </si>
  <si>
    <t>محمد رازی</t>
  </si>
  <si>
    <t>هایده خیامی</t>
  </si>
  <si>
    <t>جلال ملکی</t>
  </si>
  <si>
    <t xml:space="preserve">هادی حسن زاده </t>
  </si>
  <si>
    <t>هدا شورئی</t>
  </si>
  <si>
    <t xml:space="preserve">حمید رضا خالقی </t>
  </si>
  <si>
    <t>فاطمه میرکی قرائی</t>
  </si>
  <si>
    <t xml:space="preserve">غلامرضا جلالی </t>
  </si>
  <si>
    <t>بتول سلیمان زاده</t>
  </si>
  <si>
    <t xml:space="preserve">محمود رضا خالقی </t>
  </si>
  <si>
    <t>غلامعلی کامگارپور</t>
  </si>
  <si>
    <t>حسین یوسفی(پدر )</t>
  </si>
  <si>
    <t>محمد عزیز عربی</t>
  </si>
  <si>
    <t xml:space="preserve">علی کامگاری </t>
  </si>
  <si>
    <t xml:space="preserve">مجتبی نیکفرجام سالار آبادی </t>
  </si>
  <si>
    <t>فرزاد مالداری</t>
  </si>
  <si>
    <t>محمود بادل (مبینا رفیعی )</t>
  </si>
  <si>
    <t>غلامرضا عبداللهی</t>
  </si>
  <si>
    <t>مرتضی غلامی</t>
  </si>
  <si>
    <t xml:space="preserve">مصیب عبدالهی </t>
  </si>
  <si>
    <t xml:space="preserve">فاطمه عبدالهی </t>
  </si>
  <si>
    <t>هادی قربان نژاد</t>
  </si>
  <si>
    <t xml:space="preserve">ایمان رستم زاده همکار مصطفی جلالی </t>
  </si>
  <si>
    <t>حسن حسینی بیرم اباد</t>
  </si>
  <si>
    <t>محمد علی کامکاری</t>
  </si>
  <si>
    <t xml:space="preserve">محمد تقی شهابی </t>
  </si>
  <si>
    <t>زینب عبدالهی(خواهر )</t>
  </si>
  <si>
    <t xml:space="preserve">علی قندی مطلق فریمان </t>
  </si>
  <si>
    <t xml:space="preserve">زهرا حسینی قاین </t>
  </si>
  <si>
    <t xml:space="preserve">میثم قاسم زاده </t>
  </si>
  <si>
    <t>پریسا تصدیقی (علیرضا)</t>
  </si>
  <si>
    <t xml:space="preserve">مجتبی عبداللهی </t>
  </si>
  <si>
    <t>علی مهدوی تبار</t>
  </si>
  <si>
    <t xml:space="preserve">مجتبی کامکاری </t>
  </si>
  <si>
    <t>عادل ضیائی فرد</t>
  </si>
  <si>
    <t>مریم قربانی تقی اباد</t>
  </si>
  <si>
    <t>علی حسینی نصراباد</t>
  </si>
  <si>
    <t>راحله کریمی شریف</t>
  </si>
  <si>
    <t>اسما سجودی فریمانی</t>
  </si>
  <si>
    <t>طیبه غلامعلی زاده</t>
  </si>
  <si>
    <t>خدیجه علی اکبری</t>
  </si>
  <si>
    <t>نجمه ایمانی</t>
  </si>
  <si>
    <t>مرضیه باذرنگین نور آبادی وپدر</t>
  </si>
  <si>
    <t>محمد رضا آراسته</t>
  </si>
  <si>
    <t xml:space="preserve">صادق شفیعی </t>
  </si>
  <si>
    <t xml:space="preserve">اکبر جلالی </t>
  </si>
  <si>
    <t>محمد نیکفرجام سالار ابادی</t>
  </si>
  <si>
    <t>محمد علی نیازجو</t>
  </si>
  <si>
    <t>فاطمه بخشی گلستانی(زینب صولتی مادرش)</t>
  </si>
  <si>
    <t>علی اکبر یزدانی نژاد</t>
  </si>
  <si>
    <t xml:space="preserve">مجتبی چمنی ریابی </t>
  </si>
  <si>
    <t>طاهره شافعی اسفدن</t>
  </si>
  <si>
    <t>مهناز حسینی مقدم پهلوان</t>
  </si>
  <si>
    <t xml:space="preserve">علیرضا اسدی </t>
  </si>
  <si>
    <t xml:space="preserve">عارفه نصری </t>
  </si>
  <si>
    <t xml:space="preserve">زهره جاوید </t>
  </si>
  <si>
    <t xml:space="preserve">حسین نادی </t>
  </si>
  <si>
    <t>رضا سر بیشه گی</t>
  </si>
  <si>
    <t xml:space="preserve">حمید رضا محمدی </t>
  </si>
  <si>
    <t xml:space="preserve">علی اصغر حسینی </t>
  </si>
  <si>
    <t>وحید براتی نصری</t>
  </si>
  <si>
    <t>مصطفی اعظمی چنار</t>
  </si>
  <si>
    <t>زینب قافیه کته شمشیر</t>
  </si>
  <si>
    <t>قدرت الوانی</t>
  </si>
  <si>
    <t>سعید رضاگلچین</t>
  </si>
  <si>
    <t>رضا بادرنگین نور آبادی</t>
  </si>
  <si>
    <t>عباس وحیدی خواه</t>
  </si>
  <si>
    <t xml:space="preserve">عذرا توانگر </t>
  </si>
  <si>
    <t>قاسم حسینی (پسر معصومه پورخواجه )</t>
  </si>
  <si>
    <t xml:space="preserve">حمید ده ده خانی </t>
  </si>
  <si>
    <t xml:space="preserve">یزدی خواهر </t>
  </si>
  <si>
    <t>مرضیه غلامعلی زاده</t>
  </si>
  <si>
    <t>جعفر عبداللهی</t>
  </si>
  <si>
    <t>فائزه عباس زاده</t>
  </si>
  <si>
    <t>ام البنین کامگارپور(محسن غلامی کریزان  )</t>
  </si>
  <si>
    <t>مهدیه خالقی</t>
  </si>
  <si>
    <t xml:space="preserve">ریحانه کامگارپور </t>
  </si>
  <si>
    <t xml:space="preserve">محمد سلطان زاده مزرجی </t>
  </si>
  <si>
    <t xml:space="preserve">زهرا کرمی </t>
  </si>
  <si>
    <t>زهرا عبداللهی</t>
  </si>
  <si>
    <t xml:space="preserve">پری مقیمی </t>
  </si>
  <si>
    <t>معصومه بیرجندی</t>
  </si>
  <si>
    <t xml:space="preserve">علی عزیز عربی </t>
  </si>
  <si>
    <t xml:space="preserve">پری موسی </t>
  </si>
  <si>
    <t>مهروز مزینانی</t>
  </si>
  <si>
    <t xml:space="preserve">جعفر دهقان زاده </t>
  </si>
  <si>
    <t>نعیم رازی (فائزه کامگار پور )</t>
  </si>
  <si>
    <t>عفت بهلولی دو نخی</t>
  </si>
  <si>
    <t>عباسعلی میرزائیی ابرده</t>
  </si>
  <si>
    <t>علی خوردوی گل خطمی</t>
  </si>
  <si>
    <t xml:space="preserve">امید کامگاری </t>
  </si>
  <si>
    <t>زینب حسنی</t>
  </si>
  <si>
    <t>پریسا خنک بان ابوالفضل بهلولی</t>
  </si>
  <si>
    <t xml:space="preserve">جلیل یزدانی </t>
  </si>
  <si>
    <t>محمد خورشیدی</t>
  </si>
  <si>
    <t xml:space="preserve">علی اکبر یعقوبی </t>
  </si>
  <si>
    <t xml:space="preserve">علی تاجی </t>
  </si>
  <si>
    <t>عطیه شیر قاز خانی (سجاد وحیدی خواه )</t>
  </si>
  <si>
    <t xml:space="preserve">سید محمد جواد سیدی </t>
  </si>
  <si>
    <t xml:space="preserve">الیاس اسدی </t>
  </si>
  <si>
    <t xml:space="preserve">بیگم شمشیری </t>
  </si>
  <si>
    <t xml:space="preserve">محمد غالمی </t>
  </si>
  <si>
    <t xml:space="preserve">سیده فاطمه اکبری </t>
  </si>
  <si>
    <t xml:space="preserve">علی غلامی (پولبد) </t>
  </si>
  <si>
    <t>قاسم کبوتری</t>
  </si>
  <si>
    <t xml:space="preserve">محمد امیر شی بهلولی </t>
  </si>
  <si>
    <t>امیر قربانی</t>
  </si>
  <si>
    <t>کبری تقوی تقی آباد</t>
  </si>
  <si>
    <t>مرضیه نادری جیم اباد</t>
  </si>
  <si>
    <t>محسن غلامی(آمنه محمدی )</t>
  </si>
  <si>
    <t xml:space="preserve">مریم درست </t>
  </si>
  <si>
    <t>معصومه سادات حسینی</t>
  </si>
  <si>
    <t>سهیلا وظیفه دار</t>
  </si>
  <si>
    <t>اشرف استیری</t>
  </si>
  <si>
    <t>جواد عبداللهی</t>
  </si>
  <si>
    <t xml:space="preserve">محمدرضا جلالی </t>
  </si>
  <si>
    <t>کنیز رضا شفایی</t>
  </si>
  <si>
    <t>اسماعیل حسینی</t>
  </si>
  <si>
    <t>مرتضی حبیبیی</t>
  </si>
  <si>
    <t xml:space="preserve">فهیمه مصمور مادر </t>
  </si>
  <si>
    <t xml:space="preserve">ابوالفضل عبداللهی </t>
  </si>
  <si>
    <t>حمید میرکی (قاسم حسینی)</t>
  </si>
  <si>
    <t xml:space="preserve">حسین عطائی </t>
  </si>
  <si>
    <t>مریم باقری زاده</t>
  </si>
  <si>
    <t xml:space="preserve">فاطمه شیرین مزار </t>
  </si>
  <si>
    <t>مرضیه خیاط زاده</t>
  </si>
  <si>
    <t>حانیه زردادخانی</t>
  </si>
  <si>
    <t xml:space="preserve">علی محمد صلواتی موحد </t>
  </si>
  <si>
    <t>احمد احمدی پساویی</t>
  </si>
  <si>
    <t>راحله کشاورزی پورتفتی</t>
  </si>
  <si>
    <t>امیر مصمور</t>
  </si>
  <si>
    <t xml:space="preserve">مرتضی رمضانی </t>
  </si>
  <si>
    <t xml:space="preserve">عباس عباسی بهلولی </t>
  </si>
  <si>
    <t>امیر حاجی میری</t>
  </si>
  <si>
    <t>سیما حسن زاده</t>
  </si>
  <si>
    <t>اکرم قربانیان</t>
  </si>
  <si>
    <t xml:space="preserve">طاهره کامکاری </t>
  </si>
  <si>
    <t xml:space="preserve">مرضیه احیایی </t>
  </si>
  <si>
    <t>فاطمه میر کی قرائی</t>
  </si>
  <si>
    <t xml:space="preserve">محمد چوینی </t>
  </si>
  <si>
    <t xml:space="preserve">معصومه پورخواجه </t>
  </si>
  <si>
    <t>اسماعیل مودی</t>
  </si>
  <si>
    <t xml:space="preserve">مصطفی غلامی </t>
  </si>
  <si>
    <t>کاظم غلامی</t>
  </si>
  <si>
    <t>مهین پور حسن طرقی</t>
  </si>
  <si>
    <t>مرتضی میرکی قرائی</t>
  </si>
  <si>
    <t xml:space="preserve">محمد افضلی بهلولی </t>
  </si>
  <si>
    <t>سجاد افضلی بهلولی</t>
  </si>
  <si>
    <t>زینب بهلولی</t>
  </si>
  <si>
    <t>اسماعیل علیزاده</t>
  </si>
  <si>
    <t>علی حشمتی</t>
  </si>
  <si>
    <t>علیرضا علیزاده</t>
  </si>
  <si>
    <t>علیرضا عبادی حسن ابادی</t>
  </si>
  <si>
    <t>ابراهیم جواهری</t>
  </si>
  <si>
    <t xml:space="preserve">علی اصغر نیازجو </t>
  </si>
  <si>
    <t>ام البنین جلالی</t>
  </si>
  <si>
    <t>افضل کامگار پور</t>
  </si>
  <si>
    <t xml:space="preserve">فاطمه وحیدی خواه </t>
  </si>
  <si>
    <t>جواد رجب زاده بیرجند</t>
  </si>
  <si>
    <t xml:space="preserve">فاطمه جلالی </t>
  </si>
  <si>
    <t>کبری مقدم ماشوله</t>
  </si>
  <si>
    <t>علیرضا پربین</t>
  </si>
  <si>
    <t>علی اصغر عروضی</t>
  </si>
  <si>
    <t xml:space="preserve">محمود درکی </t>
  </si>
  <si>
    <t>حسین عطایی</t>
  </si>
  <si>
    <t>سبحان بهلوری</t>
  </si>
  <si>
    <t xml:space="preserve">فرشاد صادقی </t>
  </si>
  <si>
    <t>صدیقه قایناتی</t>
  </si>
  <si>
    <t>گل افشان محمدی</t>
  </si>
  <si>
    <t>عفت عبداللهی</t>
  </si>
  <si>
    <t xml:space="preserve">ارسیا صنعتی </t>
  </si>
  <si>
    <t xml:space="preserve">محمد عبدالهی پسر غلام عمو </t>
  </si>
  <si>
    <t>ابوافضل احمدی پساویی</t>
  </si>
  <si>
    <t>حمید فدائی</t>
  </si>
  <si>
    <t>فاطمه غالمی</t>
  </si>
  <si>
    <t>یعقوب عبداللهی</t>
  </si>
  <si>
    <t>امین صاحبدادی کاریزی</t>
  </si>
  <si>
    <t xml:space="preserve">غلام حیدر هژبر </t>
  </si>
  <si>
    <t xml:space="preserve">سید علی حسینی </t>
  </si>
  <si>
    <t>صادق جوینی</t>
  </si>
  <si>
    <t>غلامرضا کامگار پور</t>
  </si>
  <si>
    <t>حسن حسین زاده</t>
  </si>
  <si>
    <t xml:space="preserve">زهرا نوری استند </t>
  </si>
  <si>
    <t xml:space="preserve">هادی سحابی </t>
  </si>
  <si>
    <t xml:space="preserve">وجیهه نیکوکار </t>
  </si>
  <si>
    <t>محمود کامکاری</t>
  </si>
  <si>
    <t>محمد کامکاری</t>
  </si>
  <si>
    <t>علیرضا هژبر</t>
  </si>
  <si>
    <t xml:space="preserve">حامد حسنی </t>
  </si>
  <si>
    <t>گلناز درویش زاده</t>
  </si>
  <si>
    <t>سمیرا محمد زاده بیرم آباد</t>
  </si>
  <si>
    <t>فاطمه گلبهاری خیر آبادی</t>
  </si>
  <si>
    <t>علیرضا علی زاده</t>
  </si>
  <si>
    <t>محمد رضا هژبر</t>
  </si>
  <si>
    <t xml:space="preserve">صدیقه قربان نژاد </t>
  </si>
  <si>
    <t>عبدالمجید ایوبی مقدم</t>
  </si>
  <si>
    <t xml:space="preserve">مریم شفائی مهد نیلوفر </t>
  </si>
  <si>
    <t xml:space="preserve">محمد عبداللهی غلام </t>
  </si>
  <si>
    <t>محمد علیزاده</t>
  </si>
  <si>
    <t>ام البنین بهلولی</t>
  </si>
  <si>
    <t>محسن عبداللهی</t>
  </si>
  <si>
    <t>امید حاجی میری</t>
  </si>
  <si>
    <t xml:space="preserve">اشرف سادات سید قطبی </t>
  </si>
  <si>
    <t xml:space="preserve">راضیه قاسمی </t>
  </si>
  <si>
    <t>محمد غلامی رحمان</t>
  </si>
  <si>
    <t xml:space="preserve">عباس افضلی بهلولی </t>
  </si>
  <si>
    <t>احمد احمد یپساوئی</t>
  </si>
  <si>
    <t>صغری پودنی</t>
  </si>
  <si>
    <t>مصطفی جلالی زهرا جلالی</t>
  </si>
  <si>
    <t xml:space="preserve">جواد حسن آبادی </t>
  </si>
  <si>
    <t>مریم میرکی قرایی</t>
  </si>
  <si>
    <t xml:space="preserve">سیده پریا واحدی حسینیان </t>
  </si>
  <si>
    <t>الهه تابانی</t>
  </si>
  <si>
    <t>سکینه عباسیان</t>
  </si>
  <si>
    <t>مسعود ضمیری اکبری</t>
  </si>
  <si>
    <t>ایمان کامکار</t>
  </si>
  <si>
    <t>سید حسام راد حسینی</t>
  </si>
  <si>
    <t>ملیحه علی میرزائی</t>
  </si>
  <si>
    <t>سعید دهنوی</t>
  </si>
  <si>
    <t xml:space="preserve">شهربانو قدم دخت </t>
  </si>
  <si>
    <t>زهرا علی اکبری</t>
  </si>
  <si>
    <t>لیلا عبدالهی</t>
  </si>
  <si>
    <t>علی ریالی</t>
  </si>
  <si>
    <t xml:space="preserve">علی حسنی </t>
  </si>
  <si>
    <t>سلیمه مفهوم یادگاری رامی</t>
  </si>
  <si>
    <t xml:space="preserve">آتنا طیبی کریم آبادی </t>
  </si>
  <si>
    <t>علیرضا امیر شی بهلولی</t>
  </si>
  <si>
    <t>مصطفی کنعانی</t>
  </si>
  <si>
    <t xml:space="preserve">محمد اکبریان جیم اباد </t>
  </si>
  <si>
    <t>محمد سلطانزادهمزرجی</t>
  </si>
  <si>
    <t>زهرا  علی پور سویز</t>
  </si>
  <si>
    <t>حاج رمضان (نرگس یزدانی)</t>
  </si>
  <si>
    <t>اصغر جدائی باغی</t>
  </si>
  <si>
    <t xml:space="preserve">زهره پورخواجه </t>
  </si>
  <si>
    <t xml:space="preserve">حدیثه رازی </t>
  </si>
  <si>
    <t>علی اکبر قدم دخت شادیشه</t>
  </si>
  <si>
    <t xml:space="preserve">لیلا میرزائی ابرده </t>
  </si>
  <si>
    <t>اسماعیل حسینی 2</t>
  </si>
  <si>
    <t xml:space="preserve">محمد رضا جواهری </t>
  </si>
  <si>
    <t>الهه طیبی -فاطمه خالقی</t>
  </si>
  <si>
    <t>حمید نازی</t>
  </si>
  <si>
    <t>شهرزاد هژبر</t>
  </si>
  <si>
    <t xml:space="preserve">هومن رستمی خرم </t>
  </si>
  <si>
    <t xml:space="preserve">محمد باقر صادقی </t>
  </si>
  <si>
    <t xml:space="preserve">مریم اردونی ثانی </t>
  </si>
  <si>
    <t>نرگس علیزاده</t>
  </si>
  <si>
    <t xml:space="preserve">علیرضا اسدی سرچشمه </t>
  </si>
  <si>
    <t>سید امیر حسین احمدی</t>
  </si>
  <si>
    <t>احمد کامگار</t>
  </si>
  <si>
    <t xml:space="preserve">سمیرا خدادوست </t>
  </si>
  <si>
    <t xml:space="preserve">محمد پاک نهاد </t>
  </si>
  <si>
    <t xml:space="preserve">علی اصغر نیاز جو </t>
  </si>
  <si>
    <t>جواد حشمتی (مرضیه عبدالهی )</t>
  </si>
  <si>
    <t>اسماعیل قائینی</t>
  </si>
  <si>
    <t>عصمت نیازجو</t>
  </si>
  <si>
    <t xml:space="preserve">کنیز جلالی </t>
  </si>
  <si>
    <t>اسماعیل حسنی</t>
  </si>
  <si>
    <t>کاظم غلامی-نرگس اقبال همت ابادی</t>
  </si>
  <si>
    <t>محمد علی کامکاری (پسر علم )</t>
  </si>
  <si>
    <t xml:space="preserve">جلال دل آرام </t>
  </si>
  <si>
    <t>فاطمه دلاکه</t>
  </si>
  <si>
    <t>محمدگل  عبدالهی</t>
  </si>
  <si>
    <t>زهره حسنی</t>
  </si>
  <si>
    <t>سهراب جعفر زاده</t>
  </si>
  <si>
    <t xml:space="preserve">معصومه رستمی سورگ </t>
  </si>
  <si>
    <t>علی عزیز عربی</t>
  </si>
  <si>
    <t>زهرا جلالی1</t>
  </si>
  <si>
    <t xml:space="preserve">فاطمه رازی </t>
  </si>
  <si>
    <t>علیرضا رضایی</t>
  </si>
  <si>
    <t xml:space="preserve">اسد عبداللهی </t>
  </si>
  <si>
    <t>پیام حسینیان</t>
  </si>
  <si>
    <t xml:space="preserve">گلافروز کامگار </t>
  </si>
  <si>
    <t>حسین نادری</t>
  </si>
  <si>
    <t>محمد رضا ریالی(مرضیه عبدالهی  )</t>
  </si>
  <si>
    <t>مهدی چمکتوی</t>
  </si>
  <si>
    <t>گل افروز  کامکار</t>
  </si>
  <si>
    <t>زهره حشمتی</t>
  </si>
  <si>
    <t>عباسعلی دوست بین</t>
  </si>
  <si>
    <t>سعید جوینی</t>
  </si>
  <si>
    <t xml:space="preserve">جابر امیری </t>
  </si>
  <si>
    <t>صادق رازی</t>
  </si>
  <si>
    <t>مرضیه باذرنگین نورآبادی</t>
  </si>
  <si>
    <t>مهدی بیدل پل بندی</t>
  </si>
  <si>
    <t>هاشم مقدم فدائی</t>
  </si>
  <si>
    <t>عیسی رازی</t>
  </si>
  <si>
    <t>حسن عبداللهی</t>
  </si>
  <si>
    <t xml:space="preserve">امید جلالیان فرد </t>
  </si>
  <si>
    <t>حسین علی میرزایی</t>
  </si>
  <si>
    <t>مرتضی خالقی (قمر ابراهیمی)</t>
  </si>
  <si>
    <t xml:space="preserve">معصومه کیانی افشار </t>
  </si>
  <si>
    <t>محمد رضا غلامی</t>
  </si>
  <si>
    <t>حاج رمضان</t>
  </si>
  <si>
    <t xml:space="preserve">مریم خورنگاه </t>
  </si>
  <si>
    <t>ابراهیم علیا کبری</t>
  </si>
  <si>
    <t>زهرا محمدی</t>
  </si>
  <si>
    <t>محمد رضا قدسی نیا</t>
  </si>
  <si>
    <t>علی مهدویتبار</t>
  </si>
  <si>
    <t>رامین عبداللهی</t>
  </si>
  <si>
    <t xml:space="preserve">سمیه جان محمدی </t>
  </si>
  <si>
    <t xml:space="preserve">حسین زمانیان سیانی نژاد </t>
  </si>
  <si>
    <t xml:space="preserve">امید حسن زاده </t>
  </si>
  <si>
    <t xml:space="preserve">محمد علی غلامی </t>
  </si>
  <si>
    <t xml:space="preserve">هانیه نیک اقبال </t>
  </si>
  <si>
    <t>رضا حشمتی(فاطمه جلالی)</t>
  </si>
  <si>
    <t>سمیه خدادوست</t>
  </si>
  <si>
    <t>حانیه شورئی</t>
  </si>
  <si>
    <t xml:space="preserve">بی بی زهرا تنهایی سنجد بوری </t>
  </si>
  <si>
    <t>مهران گنابادی</t>
  </si>
  <si>
    <t>ام البنین بهلوری</t>
  </si>
  <si>
    <t>غلام عباس علیمیرزایی</t>
  </si>
  <si>
    <t>مسعود غلامی</t>
  </si>
  <si>
    <t>سید علی حسینی</t>
  </si>
  <si>
    <t>غلامحسین کامگار</t>
  </si>
  <si>
    <t>عباس وحیدی 8</t>
  </si>
  <si>
    <t>وجیهه جوینی</t>
  </si>
  <si>
    <t>مرضیه خالقی</t>
  </si>
  <si>
    <t xml:space="preserve">معصومه رستمی </t>
  </si>
  <si>
    <t>محمد گل عبداللهی</t>
  </si>
  <si>
    <t>باقر وحیدی خواه</t>
  </si>
  <si>
    <t xml:space="preserve">حسین رجب زاده </t>
  </si>
  <si>
    <t>اسمعیل نوری فر</t>
  </si>
  <si>
    <t>هادی رسولی طرقی</t>
  </si>
  <si>
    <t xml:space="preserve">محمد کریمی </t>
  </si>
  <si>
    <t>حسن حسینی</t>
  </si>
  <si>
    <t>فاطمه بهلولی علی عرب غضنفری</t>
  </si>
  <si>
    <t>راضیه رستمی</t>
  </si>
  <si>
    <t xml:space="preserve">علی جوینی </t>
  </si>
  <si>
    <t>وحیدی خواه فاطمه</t>
  </si>
  <si>
    <t>غلامرضا غلامی محمد علی</t>
  </si>
  <si>
    <t xml:space="preserve">زهرا کامگار پور </t>
  </si>
  <si>
    <t>محمد علی هژبر</t>
  </si>
  <si>
    <t xml:space="preserve">پری کامکاری </t>
  </si>
  <si>
    <t>رضا حسینی پور کاریزنو</t>
  </si>
  <si>
    <t xml:space="preserve">محمد رازی زهرا </t>
  </si>
  <si>
    <t>محمد یوسفی 2</t>
  </si>
  <si>
    <t>نعیم رازی</t>
  </si>
  <si>
    <t xml:space="preserve">صغری پودنی بوستان </t>
  </si>
  <si>
    <t>موسی علیزاده 24</t>
  </si>
  <si>
    <t xml:space="preserve">علی حسینی قاین پسر دایی </t>
  </si>
  <si>
    <t>محمد کامگاری</t>
  </si>
  <si>
    <t xml:space="preserve">ریحانه کریمی </t>
  </si>
  <si>
    <t xml:space="preserve">رضا خاکسار </t>
  </si>
  <si>
    <t>مرضیه اخوان</t>
  </si>
  <si>
    <t>عباس علیمیرضایی معصومه ریگی</t>
  </si>
  <si>
    <t>احمد غلامی اهنگرانی</t>
  </si>
  <si>
    <t xml:space="preserve">محمد غلامی آهنگرانی </t>
  </si>
  <si>
    <t>مجتبی کامکاری .فاطمه محمدپور نادی</t>
  </si>
  <si>
    <t xml:space="preserve">هادی </t>
  </si>
  <si>
    <t>محمد فخری</t>
  </si>
  <si>
    <t xml:space="preserve">ظریفه نیازجو </t>
  </si>
  <si>
    <t>عباس علیمیرزایی</t>
  </si>
  <si>
    <t>غلامعلی زردادخانی</t>
  </si>
  <si>
    <t>فاطمه بخشی</t>
  </si>
  <si>
    <t xml:space="preserve">تربت جام روستا </t>
  </si>
  <si>
    <t>محمد رازی زهرا  جدید</t>
  </si>
  <si>
    <t>علی جوینی</t>
  </si>
  <si>
    <t>گل افروز کامکار</t>
  </si>
  <si>
    <t>علی محمودی</t>
  </si>
  <si>
    <t>فاطمه احمدی فیض اباد</t>
  </si>
  <si>
    <t xml:space="preserve">مریم قندی بهلولی </t>
  </si>
  <si>
    <t>علی عبداللهی</t>
  </si>
  <si>
    <t xml:space="preserve">حسین عرب تیموری محمود ابادی </t>
  </si>
  <si>
    <t>مجتبی عبداللهی</t>
  </si>
  <si>
    <t>زهرا جلالی 15</t>
  </si>
  <si>
    <t xml:space="preserve">علی کامکاری </t>
  </si>
  <si>
    <t>حمید ابراهیمی</t>
  </si>
  <si>
    <t>حسن رضایی 10</t>
  </si>
  <si>
    <t>زهرا کامگارپور</t>
  </si>
  <si>
    <t>احسان عبداللهی 5</t>
  </si>
  <si>
    <t>ابوالفضل بهلولی</t>
  </si>
  <si>
    <t xml:space="preserve">ام البنین عبداللهی </t>
  </si>
  <si>
    <t>خانم مریم درست</t>
  </si>
  <si>
    <t xml:space="preserve">زهرا رازی </t>
  </si>
  <si>
    <t>مهدی بارانی</t>
  </si>
  <si>
    <t xml:space="preserve">منصوره کامکار </t>
  </si>
  <si>
    <t>فاطمه خالقی</t>
  </si>
  <si>
    <t xml:space="preserve">رضا یگانه </t>
  </si>
  <si>
    <t xml:space="preserve">علی محمد صلواتی </t>
  </si>
  <si>
    <t xml:space="preserve">ابراهیم حسینی عصمت </t>
  </si>
  <si>
    <t xml:space="preserve">اسماعیل قاینی </t>
  </si>
  <si>
    <t xml:space="preserve">مصطفی جلالی زهرا </t>
  </si>
  <si>
    <t>ام البنین عبداللهی</t>
  </si>
  <si>
    <t xml:space="preserve">رضا بادرنگین نورابادی </t>
  </si>
  <si>
    <t>سید کورده فاطمه قزلسفلو</t>
  </si>
  <si>
    <t xml:space="preserve">ابراهیم حسینی عصمت حسینی </t>
  </si>
  <si>
    <t>سید محسن رضانیا زاده</t>
  </si>
  <si>
    <t xml:space="preserve">سعید بالا ولایت </t>
  </si>
  <si>
    <t>سبحان بهلوری(پریسا خنک بان )</t>
  </si>
  <si>
    <t>محسن دیوسار</t>
  </si>
  <si>
    <t>عاطفه ناروئی</t>
  </si>
  <si>
    <t>علی نادی</t>
  </si>
  <si>
    <t>قنبر نیکوکار</t>
  </si>
  <si>
    <t>سید امیرحسام راد حسینی</t>
  </si>
  <si>
    <t>اسدالله کامگاری</t>
  </si>
  <si>
    <t>کبری مودی</t>
  </si>
  <si>
    <t>زهرا حسینی</t>
  </si>
  <si>
    <t>فاطمه احمدی فیض آباد</t>
  </si>
  <si>
    <t>اسماعیل کریمی ( الهه جوینی )</t>
  </si>
  <si>
    <t>سید حمید ابراهیمی تقی آباد</t>
  </si>
  <si>
    <t>سمیرا شریفی اصل</t>
  </si>
  <si>
    <t>ابراهیم جلالی</t>
  </si>
  <si>
    <t>زهره پور خواجه</t>
  </si>
  <si>
    <t>شهربانو قدم دخت شادیشه</t>
  </si>
  <si>
    <t>مهناز پور خواجه</t>
  </si>
  <si>
    <t>غلامرضا رمضانی</t>
  </si>
  <si>
    <t>فاطمه رفیعی</t>
  </si>
  <si>
    <t>صغری عزیز عربی</t>
  </si>
  <si>
    <t>محمدرضا خالقی ( پری خالقی )</t>
  </si>
  <si>
    <t>علم کامکاری</t>
  </si>
  <si>
    <t>فاطمه غلامی جدید ( همسر مجتبی غلامی )</t>
  </si>
  <si>
    <t>مهدی چهکندی</t>
  </si>
  <si>
    <t>مهران جلالی</t>
  </si>
  <si>
    <t>اکرم حسین زاده</t>
  </si>
  <si>
    <t>محمدرضا قربانی تقی آباد</t>
  </si>
  <si>
    <t>حمید آذر بوبه</t>
  </si>
  <si>
    <t>زینب صالحان</t>
  </si>
  <si>
    <t>علی غلامی تیگا</t>
  </si>
  <si>
    <t>محمد ایمان نژاد</t>
  </si>
  <si>
    <t>لیلا جلالی</t>
  </si>
  <si>
    <t>علی اکبر باقریان</t>
  </si>
  <si>
    <t>مریم سحرخیزیان</t>
  </si>
  <si>
    <t>علیرضا محمد نیا</t>
  </si>
  <si>
    <t>علیرضا صلواتی موحد</t>
  </si>
  <si>
    <t>غلام غلامی</t>
  </si>
  <si>
    <t>پروین خنک بان</t>
  </si>
  <si>
    <t>فاطمه کریمی شریف</t>
  </si>
  <si>
    <t>مهدی مرادی</t>
  </si>
  <si>
    <t>صغری باقری زاده</t>
  </si>
  <si>
    <t>محمدرضا نیکوکار</t>
  </si>
  <si>
    <t>صدیقه صفایی</t>
  </si>
  <si>
    <t>الهام جوینی</t>
  </si>
  <si>
    <t>هادی عبداللهی</t>
  </si>
  <si>
    <t>احسان جلالی</t>
  </si>
  <si>
    <t>مهدی فتح آبادی</t>
  </si>
  <si>
    <t>عاطفه جان محمد موسی آباد</t>
  </si>
  <si>
    <t>فاطمه کامگاری</t>
  </si>
  <si>
    <t xml:space="preserve">احمدرضا افضلی پل بندی </t>
  </si>
  <si>
    <t>مریم رستگار مقدم اصغری</t>
  </si>
  <si>
    <t>محمد رضایی ( مصیب )</t>
  </si>
  <si>
    <t>اسماعیل علی زاده</t>
  </si>
  <si>
    <t>جواد خاکسار</t>
  </si>
  <si>
    <t>مریم قربانی تقی آباد</t>
  </si>
  <si>
    <t>محمود کامگاری</t>
  </si>
  <si>
    <t>مهدی بلیله</t>
  </si>
  <si>
    <t>علی ناروئی</t>
  </si>
  <si>
    <t>ملیحه جوینی</t>
  </si>
  <si>
    <t>زهرا عباسی</t>
  </si>
  <si>
    <t>معصومه چوپان زاده قلعه سنگی</t>
  </si>
  <si>
    <t>ریحانه رمضانی ( محمد کریمی )</t>
  </si>
  <si>
    <t>غلامحسن گلی</t>
  </si>
  <si>
    <t>عاطفه حسنی</t>
  </si>
  <si>
    <t>سمیه شریفی اصل</t>
  </si>
  <si>
    <t>مریم بهزادی نژاد ( خدیجه بهزادی نژاد )</t>
  </si>
  <si>
    <t>محمدرضا شریفی گرمجان</t>
  </si>
  <si>
    <t>زهره کارکن اسفجیر</t>
  </si>
  <si>
    <t>معصومه ستونی ( کاظم کامکاری )</t>
  </si>
  <si>
    <t>محسن بیک خراسانی</t>
  </si>
  <si>
    <t>شهربانو ستونی ( کاظم کامکاری )</t>
  </si>
  <si>
    <t>زهرا قربان نژاد</t>
  </si>
  <si>
    <t>علی نیکوی حسین آبادی</t>
  </si>
  <si>
    <t>حمید ابراهیم پور</t>
  </si>
  <si>
    <t>علی بای</t>
  </si>
  <si>
    <t>زهرا حسنی</t>
  </si>
  <si>
    <t>جواد محمدنیا</t>
  </si>
  <si>
    <t>دادخدا نادی</t>
  </si>
  <si>
    <t>معصومه شادکی</t>
  </si>
  <si>
    <t>غلامرضا فخر دهقان کاریزنوئی</t>
  </si>
  <si>
    <t>سید محمد حسینی قره تکان</t>
  </si>
  <si>
    <t>هادی جوینی</t>
  </si>
  <si>
    <t>محمد احمدی</t>
  </si>
  <si>
    <t>ابوالفضل برات نیا</t>
  </si>
  <si>
    <t>غلامعلی دل آرام</t>
  </si>
  <si>
    <t>سحر حسن زاده یاسر</t>
  </si>
  <si>
    <t>مهدی برزن</t>
  </si>
  <si>
    <t>محمد یوسفی ( حسین یوسفی )</t>
  </si>
  <si>
    <t>علی عبداللهی  ( اکرم ساری )</t>
  </si>
  <si>
    <t>مهدی غلامی</t>
  </si>
  <si>
    <t>غلامعلی زرداد خانی</t>
  </si>
  <si>
    <t>عباس کامگار</t>
  </si>
  <si>
    <t>فاطمه گل بهاری خیر آبادی</t>
  </si>
  <si>
    <t>6104-3373-6719-7934</t>
  </si>
  <si>
    <t>شماره حساب / کارت / شبا</t>
  </si>
  <si>
    <t>دهم</t>
  </si>
  <si>
    <t>شماره پیگیری واریزی</t>
  </si>
  <si>
    <t>6037-7011-2805-1510</t>
  </si>
  <si>
    <t>1401/03/11</t>
  </si>
  <si>
    <t>مبلغ واریزی به تومان</t>
  </si>
  <si>
    <t>شبا بانک ملت 1265</t>
  </si>
  <si>
    <t>توضیحات</t>
  </si>
  <si>
    <t>مبلغ 3 میلیون تومان بابت ماه های فروردین اردیبهشت و خرداد پرداخت شد</t>
  </si>
  <si>
    <t>موسی علیزاده (محبوبه رسولی طرقی)</t>
  </si>
  <si>
    <t>میزان مشارکت به تومان</t>
  </si>
  <si>
    <t>6104-3376-0486-0070</t>
  </si>
  <si>
    <t>چک بانک سپه 857064</t>
  </si>
  <si>
    <t>مبلغ ضمانت به تومان</t>
  </si>
  <si>
    <t>کارت 9498 بانک رسالت</t>
  </si>
  <si>
    <t>6104-3373-3006-4781</t>
  </si>
  <si>
    <t>به دلیل تمدید سرمایه درصد مشارکت از این ماه افزایش پیدا کرده است.</t>
  </si>
  <si>
    <t>مریم غلامی ( زن علی غلامی تیگاب )</t>
  </si>
  <si>
    <t>6104-3374-8201-9328</t>
  </si>
  <si>
    <t>اصل سود به تومان</t>
  </si>
  <si>
    <t>مجموع واریزی ماه به تومان</t>
  </si>
  <si>
    <t>مریم حسن نژاد سنجدک</t>
  </si>
  <si>
    <t>شبا بانک صادرات 50001</t>
  </si>
  <si>
    <t>6104-3378-3112-7756</t>
  </si>
  <si>
    <t>محمد ابراهیم کریمی</t>
  </si>
  <si>
    <t>405907</t>
  </si>
  <si>
    <t>6037-7016-7952-6076</t>
  </si>
  <si>
    <t>سید محمدرضا اخلاقی هاشمی پور</t>
  </si>
  <si>
    <t>121108878947</t>
  </si>
  <si>
    <t>واریز به کارت بانک شهر 3160</t>
  </si>
  <si>
    <t>6104-3373-5952-7551</t>
  </si>
  <si>
    <t>1401/03/10</t>
  </si>
  <si>
    <t>121079419435</t>
  </si>
  <si>
    <t>کسر و اضافات واریزی</t>
  </si>
  <si>
    <t>396205</t>
  </si>
  <si>
    <t>6037-7011-3290-8176</t>
  </si>
  <si>
    <t>719243</t>
  </si>
  <si>
    <t>307817</t>
  </si>
  <si>
    <t>6277-6012-6366-5000</t>
  </si>
  <si>
    <t>653523393672</t>
  </si>
  <si>
    <t>5057-8510-2145-9984</t>
  </si>
  <si>
    <t>121113395726</t>
  </si>
  <si>
    <t>کارت 5235 بانک سپه</t>
  </si>
  <si>
    <t>6104-3375-3142-1046</t>
  </si>
  <si>
    <t>113553</t>
  </si>
  <si>
    <t>6104-3378-5706-9676</t>
  </si>
  <si>
    <t>114424</t>
  </si>
  <si>
    <t>6104-3374-0640-1966</t>
  </si>
  <si>
    <t>653521984758</t>
  </si>
  <si>
    <t>6104-3374-3135-1384</t>
  </si>
  <si>
    <t>653522012948</t>
  </si>
  <si>
    <t>6104-3375-1284-4299</t>
  </si>
  <si>
    <t>محمد احمدی پساوه ئی</t>
  </si>
  <si>
    <t>003256</t>
  </si>
  <si>
    <t>شبا بانک ملت 6250</t>
  </si>
  <si>
    <t>کارت بانک پاسارگاد 3124</t>
  </si>
  <si>
    <t>121050286572</t>
  </si>
  <si>
    <t>سودا حسنی ( دختر زهره حسنی )</t>
  </si>
  <si>
    <t>121050686865</t>
  </si>
  <si>
    <t>کارت بانک ملت 8947</t>
  </si>
  <si>
    <t>سعید جهانگیری</t>
  </si>
  <si>
    <t>121050767293</t>
  </si>
  <si>
    <t>واریز به کارت بانک سپه 2983</t>
  </si>
  <si>
    <t>طرح ویژه</t>
  </si>
  <si>
    <t>348270</t>
  </si>
  <si>
    <t>6104-3389-2064-5518</t>
  </si>
  <si>
    <t>1401/03/12</t>
  </si>
  <si>
    <t>11935</t>
  </si>
  <si>
    <t>6104-3372-1462-2266</t>
  </si>
  <si>
    <t>شیبانی ( اعظم کاظمی پور )</t>
  </si>
  <si>
    <t>152279</t>
  </si>
  <si>
    <t>653528525731</t>
  </si>
  <si>
    <t>6104-3373-3371-9670</t>
  </si>
  <si>
    <t>653528551672</t>
  </si>
  <si>
    <t>6104-3379-8296-4296</t>
  </si>
  <si>
    <t>شماره تماس</t>
  </si>
  <si>
    <t>653528553869</t>
  </si>
  <si>
    <t>6037-6974-4434-9846</t>
  </si>
  <si>
    <t>14010312054200002396</t>
  </si>
  <si>
    <t>شبا 10001</t>
  </si>
  <si>
    <t>14010312054200002412</t>
  </si>
  <si>
    <t>شبا 5885</t>
  </si>
  <si>
    <t>خانم نصرت عفیفه ( حاج علی چرخ )</t>
  </si>
  <si>
    <t>1402/03/12</t>
  </si>
  <si>
    <t>طرح ویژه 10/10</t>
  </si>
  <si>
    <t>121120426860</t>
  </si>
  <si>
    <t>6104-3373-9454-6756</t>
  </si>
  <si>
    <t>121120486284</t>
  </si>
  <si>
    <t>واریز به کارت سپه 0454</t>
  </si>
  <si>
    <t>504271</t>
  </si>
  <si>
    <t>6104-3376-7030-2247</t>
  </si>
  <si>
    <t>507374</t>
  </si>
  <si>
    <t>5041-7210-2681-1779</t>
  </si>
  <si>
    <t>مسعود جازاری معمویی</t>
  </si>
  <si>
    <t>141031201524203431</t>
  </si>
  <si>
    <t>شبا بانک آینده 3006</t>
  </si>
  <si>
    <t>128314</t>
  </si>
  <si>
    <t>6104-3373-4874-0539</t>
  </si>
  <si>
    <t>767833</t>
  </si>
  <si>
    <t>6104-3374-7414-5941</t>
  </si>
  <si>
    <t>1401/09/25</t>
  </si>
  <si>
    <t>شش ماه تمدید شد.</t>
  </si>
  <si>
    <t>واریزی هر ماه</t>
  </si>
  <si>
    <t>پانزدهم هر ماه</t>
  </si>
  <si>
    <t xml:space="preserve">یازدهم </t>
  </si>
  <si>
    <t>801632</t>
  </si>
  <si>
    <t>6037-7015-1471-7666</t>
  </si>
  <si>
    <t>048034</t>
  </si>
  <si>
    <t>شبا بانک ملی 80003</t>
  </si>
  <si>
    <t>14010312054200012272</t>
  </si>
  <si>
    <t>شبا بانک ملت 9880</t>
  </si>
  <si>
    <t>818240</t>
  </si>
  <si>
    <t>6104-3377-4994-9523</t>
  </si>
  <si>
    <t>121139981440</t>
  </si>
  <si>
    <t>واریز به بانک ملت 6809</t>
  </si>
  <si>
    <t>امین سیستان نژاد</t>
  </si>
  <si>
    <t>دوازدهم</t>
  </si>
  <si>
    <t>نهم</t>
  </si>
  <si>
    <t>121144077286</t>
  </si>
  <si>
    <t>واریز به بانک ملت 5768</t>
  </si>
  <si>
    <t>1400/10/05</t>
  </si>
  <si>
    <t>121145280454</t>
  </si>
  <si>
    <t>کارت پست بانک 5000</t>
  </si>
  <si>
    <t>653530808947</t>
  </si>
  <si>
    <t>جعفر رضائیان یزدی (خواهر جعفر رضائیان)</t>
  </si>
  <si>
    <t>1401/03/13</t>
  </si>
  <si>
    <t>950458</t>
  </si>
  <si>
    <t>6037-6974-7365-4504</t>
  </si>
  <si>
    <t>6037-6975-4449-2009</t>
  </si>
  <si>
    <t>950990</t>
  </si>
  <si>
    <t>واتساپ نوشته شده 2600 هرماه اما واریزی 2750 بوده است</t>
  </si>
  <si>
    <t>133847</t>
  </si>
  <si>
    <t>6037-9971-2950-9528</t>
  </si>
  <si>
    <t>106508</t>
  </si>
  <si>
    <t>6037-6975-4702-5152</t>
  </si>
  <si>
    <t>121158146446</t>
  </si>
  <si>
    <t>6104-3374-4563-2514</t>
  </si>
  <si>
    <t>مرضیه نصیریان مجومردی</t>
  </si>
  <si>
    <t>سوم</t>
  </si>
  <si>
    <t>مهد آیه های بهشت شفایی</t>
  </si>
  <si>
    <t>5894-6311-2441-1141</t>
  </si>
  <si>
    <t>مبلغ 250 تومان 4 خرداد هم واریز شده است</t>
  </si>
  <si>
    <t>121158205515</t>
  </si>
  <si>
    <t>85344</t>
  </si>
  <si>
    <t>6037-7011-3185-0130</t>
  </si>
  <si>
    <t>روح الله دلیر ارژنگی</t>
  </si>
  <si>
    <t>95744</t>
  </si>
  <si>
    <t>6104-3378-7898-0117</t>
  </si>
  <si>
    <t>چهارم</t>
  </si>
  <si>
    <t>121159384565</t>
  </si>
  <si>
    <t>6277-6012-9611-3655</t>
  </si>
  <si>
    <t>876288990</t>
  </si>
  <si>
    <t>6104-3373-8329-9565</t>
  </si>
  <si>
    <t>حسن نادی</t>
  </si>
  <si>
    <t>121159595645</t>
  </si>
  <si>
    <t>6037-6975-4548-4492</t>
  </si>
  <si>
    <t>121159747223</t>
  </si>
  <si>
    <t>واریز به کارت6255 بانک ملی</t>
  </si>
  <si>
    <t>ماهیانه 1300 و راسی 150 میلیون چک 1400</t>
  </si>
  <si>
    <t>121160065127</t>
  </si>
  <si>
    <t>6037-9974-5931-4705</t>
  </si>
  <si>
    <t>140103130162237619</t>
  </si>
  <si>
    <t>شبا بانک صادرات7008</t>
  </si>
  <si>
    <t>653531815870</t>
  </si>
  <si>
    <t>6280-2313-7755-4265</t>
  </si>
  <si>
    <t>1401031301524259436</t>
  </si>
  <si>
    <t>شبا بانک صادرات 10007</t>
  </si>
  <si>
    <t>حامد کریمی</t>
  </si>
  <si>
    <t>شبا بانک ملی 1000</t>
  </si>
  <si>
    <t>140103130162237871</t>
  </si>
  <si>
    <t>1401/03/14</t>
  </si>
  <si>
    <t>124732</t>
  </si>
  <si>
    <t>6037-6917-3385-0655</t>
  </si>
  <si>
    <t>653533292202</t>
  </si>
  <si>
    <t>واریز به کارت صادرات 8170</t>
  </si>
  <si>
    <t>علی عروضی</t>
  </si>
  <si>
    <t>149948</t>
  </si>
  <si>
    <t>6104-3389-1808-1049</t>
  </si>
  <si>
    <t>14010314054200001166</t>
  </si>
  <si>
    <t>شبا بانک 62001</t>
  </si>
  <si>
    <t>14010314054200001255</t>
  </si>
  <si>
    <t>شبا بانک ملت 3029</t>
  </si>
  <si>
    <t>مبلغ 9000000 تومان واریز شده است - 3600000 تومان بابت زعفران نمایشگاه</t>
  </si>
  <si>
    <t>مهین ظفری</t>
  </si>
  <si>
    <t>سفته شماره 364927 مبلغ 13 تومان</t>
  </si>
  <si>
    <t>14010314054200001281</t>
  </si>
  <si>
    <t>شبا بانک ملت 0402</t>
  </si>
  <si>
    <t>140103140162246961</t>
  </si>
  <si>
    <t>شبا بانک ملت 9784</t>
  </si>
  <si>
    <t>45830</t>
  </si>
  <si>
    <t>6104-3378-6884-6625</t>
  </si>
  <si>
    <t>1401/03/15</t>
  </si>
  <si>
    <t>278578</t>
  </si>
  <si>
    <t>شبا بانک ملت 8561</t>
  </si>
  <si>
    <t>674277</t>
  </si>
  <si>
    <t>6037-9917-9894-3936</t>
  </si>
  <si>
    <t>281664</t>
  </si>
  <si>
    <t>6037-7011-9202-3973</t>
  </si>
  <si>
    <t>728256</t>
  </si>
  <si>
    <t>6037-9919-4350-5317</t>
  </si>
  <si>
    <t>مبلغ 43 میلیون در تاریخ 2/26 طرح ویژه اضافه شد-واریزی 14 خرداد 2806 هزار تومان و واریزی 14 تیر 4 میلیون تومان</t>
  </si>
  <si>
    <t>14010315054200002449</t>
  </si>
  <si>
    <t>شبا بانک 82001</t>
  </si>
  <si>
    <t>195420</t>
  </si>
  <si>
    <t>6104-3379-4433-1402</t>
  </si>
  <si>
    <t>واریزی 10 ماه با هم انجام شد - ماهیانه 250 هزار تومان بوده است. ( واریز به کارت افضل کامگار پور )</t>
  </si>
  <si>
    <t>هادی فخری ( ملیحه  فخری )</t>
  </si>
  <si>
    <t>653536292978</t>
  </si>
  <si>
    <t>واریز به کارت کشاورزی 3392</t>
  </si>
  <si>
    <t>653536303412</t>
  </si>
  <si>
    <t>6037-6975-8125-0302</t>
  </si>
  <si>
    <t>1401/02/29</t>
  </si>
  <si>
    <t>527976</t>
  </si>
  <si>
    <t>14010315054200002497</t>
  </si>
  <si>
    <t>شبا بانک ملت 9057</t>
  </si>
  <si>
    <t>121218862090</t>
  </si>
  <si>
    <t>واریز به کارت شهر 0964</t>
  </si>
  <si>
    <t>واریز به کارت کشاورزی 1241</t>
  </si>
  <si>
    <t>653536335732</t>
  </si>
  <si>
    <t>653536342140</t>
  </si>
  <si>
    <t>واریز به کارت ملت 3264</t>
  </si>
  <si>
    <t>121219325666</t>
  </si>
  <si>
    <t>6037-9973-9420-0696</t>
  </si>
  <si>
    <t>6037-6916-3599-5632</t>
  </si>
  <si>
    <t>653536372373</t>
  </si>
  <si>
    <t>395823</t>
  </si>
  <si>
    <t>5041-7210-6216-8860</t>
  </si>
  <si>
    <t>468322</t>
  </si>
  <si>
    <t>6063-7311-1510-2825</t>
  </si>
  <si>
    <t>700477</t>
  </si>
  <si>
    <t>6037-7011-7657-3456</t>
  </si>
  <si>
    <t>دوازدهم هر ماه</t>
  </si>
  <si>
    <t>ریحانه سادات محمدزاده</t>
  </si>
  <si>
    <t>721342</t>
  </si>
  <si>
    <t>6063-7311-2208-9270</t>
  </si>
  <si>
    <t>420370</t>
  </si>
  <si>
    <t>6104-3371-1157-1764</t>
  </si>
  <si>
    <t>خدیجه حسن زاده</t>
  </si>
  <si>
    <t>885129</t>
  </si>
  <si>
    <t>واریز به کارت ملت 0127</t>
  </si>
  <si>
    <t>1401/03/16</t>
  </si>
  <si>
    <t>893442</t>
  </si>
  <si>
    <t>6037-7011-5597-8353</t>
  </si>
  <si>
    <t>14010316054200002108</t>
  </si>
  <si>
    <t>شبا بانک ملت 7225</t>
  </si>
  <si>
    <t>1401031601524289883</t>
  </si>
  <si>
    <t>شبا بانک ملت 4529</t>
  </si>
  <si>
    <t>زهره غلامی ( خانم قاسم کامکار از تیگاب )</t>
  </si>
  <si>
    <t>121229487083</t>
  </si>
  <si>
    <t>6104-3374-8909-2849</t>
  </si>
  <si>
    <t>140103160191001282</t>
  </si>
  <si>
    <t>شبا بانک 0905</t>
  </si>
  <si>
    <t>117057</t>
  </si>
  <si>
    <t>6037-6916-7122-8013</t>
  </si>
  <si>
    <t>119169</t>
  </si>
  <si>
    <t>یازدهم هرماه</t>
  </si>
  <si>
    <t>140103160182515379</t>
  </si>
  <si>
    <t>شبا بانک 5422</t>
  </si>
  <si>
    <t>صدیقه جیم آبادی</t>
  </si>
  <si>
    <t>1401/03/09</t>
  </si>
  <si>
    <t>531663</t>
  </si>
  <si>
    <t>5859-8310-4003-8274</t>
  </si>
  <si>
    <t>یکم هر ماه</t>
  </si>
  <si>
    <t>653519110807</t>
  </si>
  <si>
    <t>6104-3379-1404-3706</t>
  </si>
  <si>
    <t>مبلغ بیست میلیون تومان در تاریخ 30 بهمن 1400 اضافه شد-جمع اصل مبلغ سی میلیون تومان میباشد.</t>
  </si>
  <si>
    <t>فاطمه غلامی ( همسر مسعودغلامی )</t>
  </si>
  <si>
    <t>252902</t>
  </si>
  <si>
    <t>6037-9917-9444-7080</t>
  </si>
  <si>
    <t>653518886326</t>
  </si>
  <si>
    <t>6037-9975-1447-0484</t>
  </si>
  <si>
    <t>بابت سه ماه واریز شد.</t>
  </si>
  <si>
    <t>502741</t>
  </si>
  <si>
    <t>6104-3389-0782-7345</t>
  </si>
  <si>
    <t>874421949</t>
  </si>
  <si>
    <t>6104-3389-0152-9921</t>
  </si>
  <si>
    <t>121010897827</t>
  </si>
  <si>
    <t>واریز به کارت پست بانک 8522</t>
  </si>
  <si>
    <t>874433322</t>
  </si>
  <si>
    <t>6104-3379-9965-8733</t>
  </si>
  <si>
    <t>0103090742338799</t>
  </si>
  <si>
    <t>شبا بانک 5590</t>
  </si>
  <si>
    <t>874436416</t>
  </si>
  <si>
    <t>874436866</t>
  </si>
  <si>
    <t>6104-3373-2171-8908</t>
  </si>
  <si>
    <t>فاطمه غدیری ( مجید حسن زاده  )</t>
  </si>
  <si>
    <t>678639</t>
  </si>
  <si>
    <t>6280-2313-3954-7431</t>
  </si>
  <si>
    <t>0103090806141207</t>
  </si>
  <si>
    <t>شبا بانک 2420</t>
  </si>
  <si>
    <t>121014721835</t>
  </si>
  <si>
    <t>5894-6315-4730-5961</t>
  </si>
  <si>
    <t>874485196</t>
  </si>
  <si>
    <t>واریز به کارت 8058</t>
  </si>
  <si>
    <t>877792</t>
  </si>
  <si>
    <t>واریز به کارت صادرات 2210</t>
  </si>
  <si>
    <t>1401/03/17</t>
  </si>
  <si>
    <t>839343</t>
  </si>
  <si>
    <t>6104-3376-4170-8795</t>
  </si>
  <si>
    <t>1401031701524362842</t>
  </si>
  <si>
    <t>شبا بانک ملت 5325</t>
  </si>
  <si>
    <t>852346</t>
  </si>
  <si>
    <t>6104-3373-5019-2751</t>
  </si>
  <si>
    <t>دهم هر ماه</t>
  </si>
  <si>
    <t>653540256208</t>
  </si>
  <si>
    <t>6104-3376-1172-9961</t>
  </si>
  <si>
    <t>مهدی جاقوری</t>
  </si>
  <si>
    <t>چهاردهم هر ماه</t>
  </si>
  <si>
    <t>653540259414</t>
  </si>
  <si>
    <t>واریز به کارت ملت 2348</t>
  </si>
  <si>
    <t>6104-3374-7002-8406</t>
  </si>
  <si>
    <t>653540262660</t>
  </si>
  <si>
    <t>غلامحسین پورخواجه حسن آبادی</t>
  </si>
  <si>
    <t>مرضیه نادری</t>
  </si>
  <si>
    <t>864621</t>
  </si>
  <si>
    <t>6104-3373-6774-5856</t>
  </si>
  <si>
    <t>874721</t>
  </si>
  <si>
    <t>شبا بانک پاسارگاد 9001</t>
  </si>
  <si>
    <t>484574</t>
  </si>
  <si>
    <t>140103170191003001</t>
  </si>
  <si>
    <t>شبا بانک کشاورزی 8266</t>
  </si>
  <si>
    <t>909280</t>
  </si>
  <si>
    <t>5047-0610-4952-7613</t>
  </si>
  <si>
    <t>121269911662</t>
  </si>
  <si>
    <t>6104-3376-1757-8099</t>
  </si>
  <si>
    <t>محمود مختاری ابروان</t>
  </si>
  <si>
    <t>1401/03/08</t>
  </si>
  <si>
    <t>واریز به کارت 4004</t>
  </si>
  <si>
    <t>873982724</t>
  </si>
  <si>
    <t>6104-3373-9056-4944</t>
  </si>
  <si>
    <t>664851</t>
  </si>
  <si>
    <t xml:space="preserve">واریز به صادرات 6925 ربابه علیزاده </t>
  </si>
  <si>
    <t>به کارت ربابه علیزاده واریز شد.</t>
  </si>
  <si>
    <t>1401/03/07</t>
  </si>
  <si>
    <t>715744</t>
  </si>
  <si>
    <t>6104-3374-5449-6256</t>
  </si>
  <si>
    <t>873986448</t>
  </si>
  <si>
    <t>واریز به کارت 7786</t>
  </si>
  <si>
    <t>014393</t>
  </si>
  <si>
    <t>شبا بانک ملت 8043</t>
  </si>
  <si>
    <t>727080</t>
  </si>
  <si>
    <t>6273-8110-7342-9430</t>
  </si>
  <si>
    <t>325763</t>
  </si>
  <si>
    <t>6104-3376-5589-4887</t>
  </si>
  <si>
    <t>120981151213</t>
  </si>
  <si>
    <t>واریز به کارت صادرات 1787</t>
  </si>
  <si>
    <t>874130375</t>
  </si>
  <si>
    <t>6104-3374-3389-0645</t>
  </si>
  <si>
    <t>049896</t>
  </si>
  <si>
    <t>شبا بانک ملت 3043</t>
  </si>
  <si>
    <t>120938525564</t>
  </si>
  <si>
    <t>6104-3376-1114-6034</t>
  </si>
  <si>
    <t>873510831</t>
  </si>
  <si>
    <t>6104-3379-3464-0184</t>
  </si>
  <si>
    <t>120938915739</t>
  </si>
  <si>
    <t>واریز به کارت ملت 2356</t>
  </si>
  <si>
    <t>248421</t>
  </si>
  <si>
    <t>شبا بانک سامان 3201</t>
  </si>
  <si>
    <t>120939419924</t>
  </si>
  <si>
    <t>6104-3376-4125-2612</t>
  </si>
  <si>
    <t>کاظم کامکاری</t>
  </si>
  <si>
    <t>120939463003</t>
  </si>
  <si>
    <t>واریز به کارت شهر 2948</t>
  </si>
  <si>
    <t>120939680575</t>
  </si>
  <si>
    <t>6037-9975-7977-0133</t>
  </si>
  <si>
    <t>015456</t>
  </si>
  <si>
    <t>120969506720</t>
  </si>
  <si>
    <t>6037-9975-8736-9001</t>
  </si>
  <si>
    <t>873906734</t>
  </si>
  <si>
    <t>6104-3379-0452-5308</t>
  </si>
  <si>
    <t>873986897</t>
  </si>
  <si>
    <t>واریز به کارت 6048</t>
  </si>
  <si>
    <t>مانده 21500</t>
  </si>
  <si>
    <t>زهرا جلالی ( مادر ناصر جلالی )</t>
  </si>
  <si>
    <t>121281686574</t>
  </si>
  <si>
    <t>واریز به شماره کارت6348</t>
  </si>
  <si>
    <t>هجدهم هر ماه</t>
  </si>
  <si>
    <t>09151261584</t>
  </si>
  <si>
    <t>به اصل پول اضافه شد - تا الان مبلغ 550 میلیون بوده است و از الان به بعد 800 میلیون شده است. ( 550+222500+27500)</t>
  </si>
  <si>
    <t>121283485347</t>
  </si>
  <si>
    <t>واریز به کارت ملت 8655</t>
  </si>
  <si>
    <t>مبلغ 45 هزار تومان کم واریز شده است.</t>
  </si>
  <si>
    <t>877058</t>
  </si>
  <si>
    <t>شبا بانک ملت 10845</t>
  </si>
  <si>
    <t>495830</t>
  </si>
  <si>
    <t>6104-3374-6648-8655</t>
  </si>
  <si>
    <t>900032</t>
  </si>
  <si>
    <t>6037-6916-6162-6820</t>
  </si>
  <si>
    <t>1401/03/18</t>
  </si>
  <si>
    <t>877564</t>
  </si>
  <si>
    <t>6104-3374-4780-5936</t>
  </si>
  <si>
    <t>حسین رشیدی ( دیانا رشیدی )</t>
  </si>
  <si>
    <t>محمد رضا ریالی ( غلامحسین عبداللهی )</t>
  </si>
  <si>
    <t>6104-3375-3854-7488</t>
  </si>
  <si>
    <t>497312</t>
  </si>
  <si>
    <t>علیرضا خالقی</t>
  </si>
  <si>
    <t>078539</t>
  </si>
  <si>
    <t>شبا بانک ملت 7003</t>
  </si>
  <si>
    <t>819556</t>
  </si>
  <si>
    <t>6104-3374-5675-7051</t>
  </si>
  <si>
    <t>819558</t>
  </si>
  <si>
    <t>6104-3373-2011-8225</t>
  </si>
  <si>
    <t>شبا بانک ملت 2001</t>
  </si>
  <si>
    <t>078542</t>
  </si>
  <si>
    <t>195210</t>
  </si>
  <si>
    <t>1401031801524449097</t>
  </si>
  <si>
    <t>شبا بانک ملت 5422</t>
  </si>
  <si>
    <t>برای دو ماه اردیبهشت و خرداد واریز شد.</t>
  </si>
  <si>
    <t>تسویه میشود.</t>
  </si>
  <si>
    <t>121322023026</t>
  </si>
  <si>
    <t>6104-3377-3068-4147</t>
  </si>
  <si>
    <t>121322108439</t>
  </si>
  <si>
    <t>واریز به کارت ملت 8406</t>
  </si>
  <si>
    <t>مبلغ 50 تومان بشتر واریز شده است.</t>
  </si>
  <si>
    <t>علی غلامی پل بند</t>
  </si>
  <si>
    <t xml:space="preserve">غلامعلی غلامی پل بند </t>
  </si>
  <si>
    <t>محمدرضا بیدل پل بندی</t>
  </si>
  <si>
    <t>بدهکار بودند که تسویه شد.</t>
  </si>
  <si>
    <t>1401/03/19</t>
  </si>
  <si>
    <t>687471</t>
  </si>
  <si>
    <t>شبا بانک ملت 8596</t>
  </si>
  <si>
    <t>689068</t>
  </si>
  <si>
    <t>شبا بانک ملت 5466</t>
  </si>
  <si>
    <t>1401031901524469526</t>
  </si>
  <si>
    <t>شبا بانک ملت 2255</t>
  </si>
  <si>
    <t>744939</t>
  </si>
  <si>
    <t>شبا بانک تجارت 5511</t>
  </si>
  <si>
    <t>758593</t>
  </si>
  <si>
    <t>6037-7016-4698-1941</t>
  </si>
  <si>
    <t>مبلغ هشتصد تومان برای ماه خرداد و تیر واریز شد.</t>
  </si>
  <si>
    <t>دوم هر ماه</t>
  </si>
  <si>
    <t>392982</t>
  </si>
  <si>
    <t>6104-3389-1676-3366</t>
  </si>
  <si>
    <t>هفدهم هر ماه</t>
  </si>
  <si>
    <t>1401.03/19</t>
  </si>
  <si>
    <t>14010319054200003564</t>
  </si>
  <si>
    <t>شبا بانک ملت 6874</t>
  </si>
  <si>
    <t>14010319054200003717</t>
  </si>
  <si>
    <t>شبا بانک 8001</t>
  </si>
  <si>
    <t>450301</t>
  </si>
  <si>
    <t>واریز به کارت صادرات 9668</t>
  </si>
  <si>
    <t>مرضیه عبداللهی ( همسر احمد عبداللهی )</t>
  </si>
  <si>
    <t>1400/11/20</t>
  </si>
  <si>
    <t>بیستم هر ماه</t>
  </si>
  <si>
    <t>1401/02/01</t>
  </si>
  <si>
    <t>1401/03/03</t>
  </si>
  <si>
    <t>1401/03/01</t>
  </si>
  <si>
    <t>873981436</t>
  </si>
  <si>
    <t>003261</t>
  </si>
  <si>
    <t>871181152</t>
  </si>
  <si>
    <t>شبا بانک رسالت 8001</t>
  </si>
  <si>
    <t>249582</t>
  </si>
  <si>
    <t>6104-3389-3022-3439</t>
  </si>
  <si>
    <t>شانزدهم هر ماه</t>
  </si>
  <si>
    <t>14010319054200010480</t>
  </si>
  <si>
    <t>شبا بانک ملت 9430</t>
  </si>
  <si>
    <t>14010319054200010502</t>
  </si>
  <si>
    <t>شبا بانک 00001</t>
  </si>
  <si>
    <t>14010319054200010913</t>
  </si>
  <si>
    <t>شبا بانک 8437</t>
  </si>
  <si>
    <t>784580</t>
  </si>
  <si>
    <t>سید احسان نعمتی هاشمی</t>
  </si>
  <si>
    <t>واریز به کارت ملت 8657</t>
  </si>
  <si>
    <t>653548796118</t>
  </si>
  <si>
    <t>6104-3375-4990-7309</t>
  </si>
  <si>
    <t>مهسا برائی</t>
  </si>
  <si>
    <t>6037-9975-3374-4844</t>
  </si>
  <si>
    <t>این ماه یک تومن واریز شده است از ماه آینده دو میلیون واریز میشود.</t>
  </si>
  <si>
    <t>283148</t>
  </si>
  <si>
    <t>6104-3373-8696-8836</t>
  </si>
  <si>
    <t>خانم اسماعیل حسینی</t>
  </si>
  <si>
    <t>1401/03/20</t>
  </si>
  <si>
    <t>121371670087</t>
  </si>
  <si>
    <t>واریز به کارت ملت 1914</t>
  </si>
  <si>
    <t>6104-3375-6542-1748</t>
  </si>
  <si>
    <t>121371737387</t>
  </si>
  <si>
    <t>اصل مبلغ و سود تسویه کامل شد و چک 47 میلیون اصل مبلغ برداشت شد.</t>
  </si>
  <si>
    <t>653549844181</t>
  </si>
  <si>
    <t>واریز به کارت ملت 4686</t>
  </si>
  <si>
    <t>121373661200</t>
  </si>
  <si>
    <t>واریز به کارت پست بانک 0406</t>
  </si>
  <si>
    <t>سکینه برومند</t>
  </si>
  <si>
    <t>نوزدهم هر ماه</t>
  </si>
  <si>
    <t>واریز به کارت کشاورزی 7160</t>
  </si>
  <si>
    <t>653549911563</t>
  </si>
  <si>
    <t>6037-9981-7241-2446</t>
  </si>
  <si>
    <t>419897</t>
  </si>
  <si>
    <t>6037-9974-7541-6393</t>
  </si>
  <si>
    <t>091579</t>
  </si>
  <si>
    <t>6037-6974-0542-3200</t>
  </si>
  <si>
    <t>878693487</t>
  </si>
  <si>
    <t>واریز به کارت</t>
  </si>
  <si>
    <t>تا دوم تیر مشارکت پرداخت</t>
  </si>
  <si>
    <t>968834</t>
  </si>
  <si>
    <t>6104-3373-3449-7003</t>
  </si>
  <si>
    <t>140103200182506938</t>
  </si>
  <si>
    <t>شبا بانک 41001</t>
  </si>
  <si>
    <t>252722</t>
  </si>
  <si>
    <t>1401/03/21</t>
  </si>
  <si>
    <t>829160</t>
  </si>
  <si>
    <t>6104-3378-8160-7533</t>
  </si>
  <si>
    <t xml:space="preserve">احسان عبداللهی </t>
  </si>
  <si>
    <t>833497</t>
  </si>
  <si>
    <t>6037-7017-2668-5438</t>
  </si>
  <si>
    <t>834187</t>
  </si>
  <si>
    <t>6104-3373-3162-9129</t>
  </si>
  <si>
    <t>121394664551</t>
  </si>
  <si>
    <t>واریز به کارت 2528</t>
  </si>
  <si>
    <t>توضیحات از آقای عبداللهی بگیرم</t>
  </si>
  <si>
    <t>121398854463</t>
  </si>
  <si>
    <t>6104-3373-6619-9949</t>
  </si>
  <si>
    <t>مهدی حسینی (پسر خاله ابوالفضل بهلولی )</t>
  </si>
  <si>
    <t>1401/03/04</t>
  </si>
  <si>
    <t>زهرا جلالی (خانم محمود جلالی )</t>
  </si>
  <si>
    <t>9153628544</t>
  </si>
  <si>
    <t>9196802477</t>
  </si>
  <si>
    <t>مبلغ 3000000 میلیون تومان بابت هزینه نمایشکاه</t>
  </si>
  <si>
    <t>1401/03/06</t>
  </si>
  <si>
    <t>14010306054200000771</t>
  </si>
  <si>
    <t>شبا بانک شهر 5084</t>
  </si>
  <si>
    <t>1401/03/05</t>
  </si>
  <si>
    <t>872869099</t>
  </si>
  <si>
    <t>6104-3374-7976-0538</t>
  </si>
  <si>
    <t>1401030501523839504</t>
  </si>
  <si>
    <t>شبا بانک ملت 1777</t>
  </si>
  <si>
    <t>872869776</t>
  </si>
  <si>
    <t>شماره کارت 1230</t>
  </si>
  <si>
    <t>14010305054200002144</t>
  </si>
  <si>
    <t>شبا بانک ملت 5894</t>
  </si>
  <si>
    <t>653506892269</t>
  </si>
  <si>
    <t>6277-6012-7893-6156</t>
  </si>
  <si>
    <t>8955</t>
  </si>
  <si>
    <t>872872611</t>
  </si>
  <si>
    <t>872875548</t>
  </si>
  <si>
    <t>واریز به کارت 4804</t>
  </si>
  <si>
    <t>653506942149</t>
  </si>
  <si>
    <t>6037-6974-8290-7224</t>
  </si>
  <si>
    <t>872890810</t>
  </si>
  <si>
    <t>واریز به کارت 5029</t>
  </si>
  <si>
    <t>120879010788</t>
  </si>
  <si>
    <t>6037-7016-1542-5656</t>
  </si>
  <si>
    <t>872935267</t>
  </si>
  <si>
    <t>واریز به کارت 9125</t>
  </si>
  <si>
    <t>018325</t>
  </si>
  <si>
    <t>شبا بانک ملت 2688</t>
  </si>
  <si>
    <t>120901473554</t>
  </si>
  <si>
    <t>120904301089</t>
  </si>
  <si>
    <t>6104-3376-1354-1091</t>
  </si>
  <si>
    <t>9184</t>
  </si>
  <si>
    <t>واریز به کارت 5971</t>
  </si>
  <si>
    <t>872873331</t>
  </si>
  <si>
    <t>6104-3376-1408-4034</t>
  </si>
  <si>
    <t>872873798</t>
  </si>
  <si>
    <t>شماره کارت 6121</t>
  </si>
  <si>
    <t>653506925131</t>
  </si>
  <si>
    <t>6037-9975-9231-0578</t>
  </si>
  <si>
    <t>653506927195</t>
  </si>
  <si>
    <t>6104-3374-7645-6767</t>
  </si>
  <si>
    <t>872876225</t>
  </si>
  <si>
    <t>6104-3375-8740-7873</t>
  </si>
  <si>
    <t>653506938896</t>
  </si>
  <si>
    <t>120878081608</t>
  </si>
  <si>
    <t>شماره کارت 6620</t>
  </si>
  <si>
    <t>120879146158</t>
  </si>
  <si>
    <t>6277-6012-8677-3211</t>
  </si>
  <si>
    <t>1400/11/01</t>
  </si>
  <si>
    <t>9156939737</t>
  </si>
  <si>
    <t>1400/03/05</t>
  </si>
  <si>
    <t>872870461</t>
  </si>
  <si>
    <t>واریز به کارت 3633</t>
  </si>
  <si>
    <t>شبا بانک 9695</t>
  </si>
  <si>
    <t>زهرا عربی ( خانم حمیدرضا محمدی )</t>
  </si>
  <si>
    <t>492639</t>
  </si>
  <si>
    <t>6037-9973-8516-3499</t>
  </si>
  <si>
    <t>298672</t>
  </si>
  <si>
    <t>تکتم رضایی ( محمد علی میرزایی )</t>
  </si>
  <si>
    <t>شبا بانک 8102</t>
  </si>
  <si>
    <t>هجدهم هرماه</t>
  </si>
  <si>
    <t>073209</t>
  </si>
  <si>
    <t>5892-1011-7897-9353</t>
  </si>
  <si>
    <t>1401/3/07</t>
  </si>
  <si>
    <t>باقیمانده ماه قبل</t>
  </si>
  <si>
    <t>1401/03/22</t>
  </si>
  <si>
    <t>1401032201524573397</t>
  </si>
  <si>
    <t>شبا بانک 2001</t>
  </si>
  <si>
    <t>844301</t>
  </si>
  <si>
    <t>6063-7310-4045-8698</t>
  </si>
  <si>
    <t>جواد پورخواجه  حسن آبادی</t>
  </si>
  <si>
    <t>محمدحسین قربانی</t>
  </si>
  <si>
    <t>شبا بانک 5341</t>
  </si>
  <si>
    <t>واریز به کارت 5147</t>
  </si>
  <si>
    <t>عصمت احسانی متین (عباس عطایی و پیرزن ها )</t>
  </si>
  <si>
    <t>468024</t>
  </si>
  <si>
    <t>شبا شماره 8398</t>
  </si>
  <si>
    <t>محمدرضا عبداللهی</t>
  </si>
  <si>
    <t>14010322054200000855</t>
  </si>
  <si>
    <t>شبا بانک کشاورزی 3826</t>
  </si>
  <si>
    <t>اسدالله عبدالهی(مصطفی عبداللهی)</t>
  </si>
  <si>
    <t>121430679307</t>
  </si>
  <si>
    <t>واریز به کارت 6353</t>
  </si>
  <si>
    <t>550252</t>
  </si>
  <si>
    <t>6104-3373-7220-8064</t>
  </si>
  <si>
    <t>69564</t>
  </si>
  <si>
    <t>6037-6916-2306-6974</t>
  </si>
  <si>
    <t>957322</t>
  </si>
  <si>
    <t>5859-8311-1078-0029</t>
  </si>
  <si>
    <t>972815</t>
  </si>
  <si>
    <t>6037-9981-9816-0623</t>
  </si>
  <si>
    <t>زهره سلطان پور</t>
  </si>
  <si>
    <t>واریز به شماره کارت 6746</t>
  </si>
  <si>
    <t>بیست و دوم هر ماه</t>
  </si>
  <si>
    <t>364164</t>
  </si>
  <si>
    <t>واریز به کارت ملت 3763</t>
  </si>
  <si>
    <t>مرتضی لاغری</t>
  </si>
  <si>
    <t>واریز به کارت 1064</t>
  </si>
  <si>
    <t>512342</t>
  </si>
  <si>
    <t>6104-3377-6125-2509</t>
  </si>
  <si>
    <t>121438497840</t>
  </si>
  <si>
    <t>6037-7011-0849-2916</t>
  </si>
  <si>
    <t>مهدیه خالقی (همسر اسماعیل مودی )</t>
  </si>
  <si>
    <t>1400/2/12</t>
  </si>
  <si>
    <t>1401/2/12</t>
  </si>
  <si>
    <t>یک ساله</t>
  </si>
  <si>
    <t>مدت سپرده</t>
  </si>
  <si>
    <t>شش ساله</t>
  </si>
  <si>
    <t>شبا بانک 8266</t>
  </si>
  <si>
    <t>584806</t>
  </si>
  <si>
    <t>تسویه شد.</t>
  </si>
  <si>
    <t>584808</t>
  </si>
  <si>
    <t>شبا بانک 7003</t>
  </si>
  <si>
    <t>584807</t>
  </si>
  <si>
    <t>شبا بانک 4840</t>
  </si>
  <si>
    <t>تاریخ</t>
  </si>
  <si>
    <t>به حساب / کارت</t>
  </si>
  <si>
    <t>6037-6915-1068-4996</t>
  </si>
  <si>
    <t>1400/07/15</t>
  </si>
  <si>
    <t>کارت کشاورزی 0661</t>
  </si>
  <si>
    <t>1400/09/15</t>
  </si>
  <si>
    <t>1400/12/16</t>
  </si>
  <si>
    <t>کارت صادرات 4996</t>
  </si>
  <si>
    <t>کارت ملی 1401</t>
  </si>
  <si>
    <t>1401/01/18</t>
  </si>
  <si>
    <t>01-03706612-00-5</t>
  </si>
  <si>
    <t>1401/02/15</t>
  </si>
  <si>
    <t>1401/02/19</t>
  </si>
  <si>
    <t>1401/02/20</t>
  </si>
  <si>
    <t>جمع کل :</t>
  </si>
  <si>
    <t>از قبل</t>
  </si>
  <si>
    <t>واریزی های آقای رضا احمدی</t>
  </si>
  <si>
    <t>مبلغ به تومان</t>
  </si>
  <si>
    <t>1401/01/23</t>
  </si>
  <si>
    <t>1401/02/23</t>
  </si>
  <si>
    <t>واریزی های آقای علیرضا خالقی (0.05 درصد)</t>
  </si>
  <si>
    <t>واریزی های آقای مهدی علیمحمدی</t>
  </si>
  <si>
    <t>1401/01/31</t>
  </si>
  <si>
    <t>شبا ملت 3430</t>
  </si>
  <si>
    <t>1401/02/05</t>
  </si>
  <si>
    <t>1401/02/31</t>
  </si>
  <si>
    <t>کسر سود</t>
  </si>
  <si>
    <t>مهدی علی محمدی</t>
  </si>
  <si>
    <t>یکم</t>
  </si>
  <si>
    <t xml:space="preserve">بیست و دوم </t>
  </si>
  <si>
    <t>شماره چک / سفته</t>
  </si>
  <si>
    <t>1406/02/10</t>
  </si>
  <si>
    <t>1400/02/10</t>
  </si>
  <si>
    <t>1403/12/25</t>
  </si>
  <si>
    <t>1397/12/25</t>
  </si>
  <si>
    <t>سفته به شماره 924093</t>
  </si>
  <si>
    <t>عکس سفته یا چک نداشتند</t>
  </si>
  <si>
    <t>رمضان دلیر ارژنگی</t>
  </si>
  <si>
    <t>1401/04/01</t>
  </si>
  <si>
    <t>1404/04/01</t>
  </si>
  <si>
    <t>سه ساله</t>
  </si>
  <si>
    <t>چک بانک سپه 857084</t>
  </si>
  <si>
    <t xml:space="preserve">698882 سفته </t>
  </si>
  <si>
    <t xml:space="preserve">سفته 063477 </t>
  </si>
  <si>
    <t>چک بانک کشاورزی 067564</t>
  </si>
  <si>
    <t>1401/03/23</t>
  </si>
  <si>
    <t>121470481552</t>
  </si>
  <si>
    <t>واریز به کارت صادرات 2289</t>
  </si>
  <si>
    <t>14010323054200000841</t>
  </si>
  <si>
    <t>شبا بانک کشاورزی 5670</t>
  </si>
  <si>
    <t>140103230162617599</t>
  </si>
  <si>
    <t>شبا بانک ملت 6846</t>
  </si>
  <si>
    <t>14010323054200000856</t>
  </si>
  <si>
    <t>نقدی</t>
  </si>
  <si>
    <t>کارت</t>
  </si>
  <si>
    <t>سود خرداد</t>
  </si>
  <si>
    <t>محمدغوث محمدزائی</t>
  </si>
  <si>
    <t>واریز به کارت 7353</t>
  </si>
  <si>
    <t>14010303054200055405</t>
  </si>
  <si>
    <t>شبا بانک کشاورزی 8867</t>
  </si>
  <si>
    <t>14010303054200056004</t>
  </si>
  <si>
    <t>شبا بانک ملت 3771</t>
  </si>
  <si>
    <t>شبا بانک صادرات 4003</t>
  </si>
  <si>
    <t>14010303054200056019</t>
  </si>
  <si>
    <t>000801</t>
  </si>
  <si>
    <t>شبا بانک ملت 9022</t>
  </si>
  <si>
    <t>000858</t>
  </si>
  <si>
    <t>شبا بانک ملت 7381</t>
  </si>
  <si>
    <t>000914</t>
  </si>
  <si>
    <t>شبا بانک ملت 1280</t>
  </si>
  <si>
    <t>815221</t>
  </si>
  <si>
    <t>6104-3374-7175-7649</t>
  </si>
  <si>
    <t>871944768</t>
  </si>
  <si>
    <t>واریز به کارت1753</t>
  </si>
  <si>
    <t>1401030301523725745</t>
  </si>
  <si>
    <t>شبا بانک 3944</t>
  </si>
  <si>
    <t>652585749088</t>
  </si>
  <si>
    <t>6104-3376-1897-5864</t>
  </si>
  <si>
    <t xml:space="preserve">محمودرضا خالقی </t>
  </si>
  <si>
    <t>120839490548</t>
  </si>
  <si>
    <t>واریز به کارت 9568</t>
  </si>
  <si>
    <t>14010304054200000856</t>
  </si>
  <si>
    <t>شبا بانک صادرات 5001</t>
  </si>
  <si>
    <t>بیست و هشتم</t>
  </si>
  <si>
    <t>652587110997</t>
  </si>
  <si>
    <t>واریز به کارت 6987</t>
  </si>
  <si>
    <t>120839583554</t>
  </si>
  <si>
    <t>واریز به کارت 4574</t>
  </si>
  <si>
    <t>652587120012</t>
  </si>
  <si>
    <t>واریز به کارت 8769</t>
  </si>
  <si>
    <t>872401554</t>
  </si>
  <si>
    <t>6104-3373-4185-6902</t>
  </si>
  <si>
    <t>652587123314</t>
  </si>
  <si>
    <t>5894-6311-4667-0906</t>
  </si>
  <si>
    <t>از تیر این مبلغ اضافه میشود</t>
  </si>
  <si>
    <t>652587124911</t>
  </si>
  <si>
    <t>6037-6915-3869-6857</t>
  </si>
  <si>
    <t>652587126122</t>
  </si>
  <si>
    <t>واریز به کارت 3467</t>
  </si>
  <si>
    <t>872402170</t>
  </si>
  <si>
    <t>872402342</t>
  </si>
  <si>
    <t>6104-3373-4315-2938</t>
  </si>
  <si>
    <t>652587130575</t>
  </si>
  <si>
    <t>واریز به کارت 1795</t>
  </si>
  <si>
    <t>652587134698</t>
  </si>
  <si>
    <t>6104-3377-9972-8306</t>
  </si>
  <si>
    <t>872403580</t>
  </si>
  <si>
    <t>6104-3374-4827-2367</t>
  </si>
  <si>
    <t>872406525</t>
  </si>
  <si>
    <t>6104-3379-7888-1611</t>
  </si>
  <si>
    <t>872410164</t>
  </si>
  <si>
    <t>6104-3389-0111-4278</t>
  </si>
  <si>
    <t>872415811</t>
  </si>
  <si>
    <t>6104-3374-7450-4709</t>
  </si>
  <si>
    <t>1401030401523779835</t>
  </si>
  <si>
    <t>شبا بانک ملت 7273</t>
  </si>
  <si>
    <t>صدیقه صفایی ( محمد عزیز عربی )</t>
  </si>
  <si>
    <t>653559340198</t>
  </si>
  <si>
    <t>6104-3376-6388-1215</t>
  </si>
  <si>
    <t>044109</t>
  </si>
  <si>
    <t>6104-3389-0736-4794</t>
  </si>
  <si>
    <t>295092</t>
  </si>
  <si>
    <t>6037-9917-9307-8035</t>
  </si>
  <si>
    <t>مژگان پورخواجه حسن آبادی</t>
  </si>
  <si>
    <t>5041-7210-9003-9570</t>
  </si>
  <si>
    <t>1401/03/24</t>
  </si>
  <si>
    <t>653561657534</t>
  </si>
  <si>
    <t>واریز به کارت 4762</t>
  </si>
  <si>
    <t>653561661492</t>
  </si>
  <si>
    <t>واریز به کارت 4607</t>
  </si>
  <si>
    <t>بیست و سوم</t>
  </si>
  <si>
    <t>بیست و چهارم</t>
  </si>
  <si>
    <t>میلغ 255000 بابت شیرینی سود</t>
  </si>
  <si>
    <t>858695</t>
  </si>
  <si>
    <t>ریحانه سادات محمدزاده (دوست مژگان پورخواجه )</t>
  </si>
  <si>
    <t>653562174631</t>
  </si>
  <si>
    <t>0103241324123508</t>
  </si>
  <si>
    <t>121525066466</t>
  </si>
  <si>
    <t>6104-3377-9375-9232</t>
  </si>
  <si>
    <t>1400/07/20</t>
  </si>
  <si>
    <t>859119</t>
  </si>
  <si>
    <t xml:space="preserve">جعفر رضائیان یزدی </t>
  </si>
  <si>
    <t>766959</t>
  </si>
  <si>
    <t>6037-7016-2105-4342</t>
  </si>
  <si>
    <t>1401/03/25</t>
  </si>
  <si>
    <t>289360</t>
  </si>
  <si>
    <t>6104-3376-1469-4501</t>
  </si>
  <si>
    <t>359983</t>
  </si>
  <si>
    <t>6104-3378-3403-5311</t>
  </si>
  <si>
    <t>14010325054200003068</t>
  </si>
  <si>
    <t>شبا بانک ملت 0616</t>
  </si>
  <si>
    <t>عطیه شیر قاز خانی ( چک به نام سجاد وحیدی خواه )</t>
  </si>
  <si>
    <t>چک بانک تجارت 939970</t>
  </si>
  <si>
    <t>اصل مبلغ چک / سفته به تومان</t>
  </si>
  <si>
    <t>1401/10/20</t>
  </si>
  <si>
    <t>1401/10/15</t>
  </si>
  <si>
    <t>چک بانک تجارت 804625</t>
  </si>
  <si>
    <t>1401/07/12</t>
  </si>
  <si>
    <t>چک بانک ملت 1769/779080/37</t>
  </si>
  <si>
    <t>1401/08/18</t>
  </si>
  <si>
    <t>چک بانک تجارت 804633</t>
  </si>
  <si>
    <t>سید حمید ابراهیم تقی آباد</t>
  </si>
  <si>
    <t>1404/04/02</t>
  </si>
  <si>
    <t>چک بانک سپه 857085</t>
  </si>
  <si>
    <t>1401/04/02</t>
  </si>
  <si>
    <t>علی غلامی تیگا ( پسر محمد )</t>
  </si>
  <si>
    <t>علی غلامی (پل بند)</t>
  </si>
  <si>
    <t>عل</t>
  </si>
  <si>
    <t>سود</t>
  </si>
  <si>
    <t>مبلغ سود ماهانه به تومان</t>
  </si>
  <si>
    <t>از مبلغ سود 36/600/000 تومان واریز شد و الباقی سود مبلغ 60/000000 تومان به اصل مبلغ اضافه شد.</t>
  </si>
  <si>
    <t>مبلغ فعلی 1/410/000/000 میلیون تومان</t>
  </si>
  <si>
    <t>در تاریخ 1401/03/24 قرار شد مبلغ 90/000/000 میلیون تومان به اصل پول اضافه شود که مبلغ 45/000/000 میلیون تومان کارت کشیده شد.</t>
  </si>
  <si>
    <t>قرار شد ماهی 60/000/000 میلیون تومان از سود هرماه به ازای شش ماه کم شد و چک به مبلغ 360/000/000 میلیون تومان به تاریخ 15 مرداد بانک صادرات تحویل خانم حمیده بیرجندی شد. ( شش ماهه سود 1380 )</t>
  </si>
  <si>
    <t>قرار شد مبلغ 200/000/000 میلیون تومان پانزدهم تیرماه برداشت شود که اگر برداشت شود اصل پول مبلغ 1/300/000/000 تومان میشود که هشتاد کسری سود سه ماه کسر بشود از 360 میلیون پانزدهم مرداد</t>
  </si>
  <si>
    <t>احمد لک</t>
  </si>
  <si>
    <t>معصومه لک</t>
  </si>
  <si>
    <t>علی اصغر فرهنگ</t>
  </si>
  <si>
    <t>محمود جلالی</t>
  </si>
  <si>
    <t>جمع کل به تومان</t>
  </si>
  <si>
    <r>
      <t xml:space="preserve">خانم زهرا جلالی </t>
    </r>
    <r>
      <rPr>
        <sz val="14"/>
        <color theme="1"/>
        <rFont val="Arial"/>
        <family val="2"/>
        <scheme val="minor"/>
      </rPr>
      <t>(موجودی اول هر ماه )</t>
    </r>
    <r>
      <rPr>
        <b/>
        <sz val="18"/>
        <color theme="1"/>
        <rFont val="Arial"/>
        <family val="2"/>
        <scheme val="minor"/>
      </rPr>
      <t xml:space="preserve"> / </t>
    </r>
    <r>
      <rPr>
        <sz val="16"/>
        <color theme="1"/>
        <rFont val="Arial"/>
        <family val="2"/>
        <scheme val="minor"/>
      </rPr>
      <t>به شماره کارت 3633-5912-3373-6104</t>
    </r>
  </si>
  <si>
    <r>
      <t xml:space="preserve">خانم زهرا جلالی </t>
    </r>
    <r>
      <rPr>
        <sz val="14"/>
        <color theme="1"/>
        <rFont val="Arial"/>
        <family val="2"/>
        <scheme val="minor"/>
      </rPr>
      <t>(موجودی پانزدهم هر ماه )</t>
    </r>
    <r>
      <rPr>
        <b/>
        <sz val="18"/>
        <color theme="1"/>
        <rFont val="Arial"/>
        <family val="2"/>
        <scheme val="minor"/>
      </rPr>
      <t xml:space="preserve"> / </t>
    </r>
    <r>
      <rPr>
        <sz val="16"/>
        <color theme="1"/>
        <rFont val="Arial"/>
        <family val="2"/>
        <scheme val="minor"/>
      </rPr>
      <t>به شماره کارت 3633-5912-3373-6104</t>
    </r>
  </si>
  <si>
    <t>سمیه لک ( مریم )</t>
  </si>
  <si>
    <t>فاطمه کاردانی</t>
  </si>
  <si>
    <t>327959</t>
  </si>
  <si>
    <t>870858968</t>
  </si>
  <si>
    <t>6104-3373-3739-2235</t>
  </si>
  <si>
    <t>14010301054200002009</t>
  </si>
  <si>
    <t>870891811</t>
  </si>
  <si>
    <t>6104-3373-0065-0775</t>
  </si>
  <si>
    <t>120725811114</t>
  </si>
  <si>
    <t>واریز به کارت 6005</t>
  </si>
  <si>
    <t>870993274</t>
  </si>
  <si>
    <t>واریز به کارت 5998</t>
  </si>
  <si>
    <t>1401030101523597476</t>
  </si>
  <si>
    <t>شبا بانک 9710</t>
  </si>
  <si>
    <t>0103011222223602</t>
  </si>
  <si>
    <t>شبا بانک 8180</t>
  </si>
  <si>
    <t>871158813</t>
  </si>
  <si>
    <t>واریز به کارت 8238</t>
  </si>
  <si>
    <t>464444</t>
  </si>
  <si>
    <t>6395-9911-7636-2648</t>
  </si>
  <si>
    <t>871165802</t>
  </si>
  <si>
    <t>زهره پور خواجه حسن آبادی</t>
  </si>
  <si>
    <t>120739188207</t>
  </si>
  <si>
    <t>055485</t>
  </si>
  <si>
    <t>شبا بانک 3001</t>
  </si>
  <si>
    <t>مهناز پور خواجه حسن آبادی</t>
  </si>
  <si>
    <t>120739978682</t>
  </si>
  <si>
    <t>6104-3379-3484-5361</t>
  </si>
  <si>
    <t>871195896</t>
  </si>
  <si>
    <t>6104-3379-0309-4546</t>
  </si>
  <si>
    <t>1401/03/02</t>
  </si>
  <si>
    <t>871641983</t>
  </si>
  <si>
    <t>واریز به کارت 6596</t>
  </si>
  <si>
    <t>14010302054200457707</t>
  </si>
  <si>
    <t>شبا بانک کشاورزی 2621</t>
  </si>
  <si>
    <t>871716097</t>
  </si>
  <si>
    <t>819773</t>
  </si>
  <si>
    <t>شبا بانک 9007</t>
  </si>
  <si>
    <t>احمد عبداللهی ( مرضیه عبداللهی )</t>
  </si>
  <si>
    <t>160018</t>
  </si>
  <si>
    <t>عاطفه ناروئی ( همسر محسن دیوسار )</t>
  </si>
  <si>
    <t xml:space="preserve">سی ام </t>
  </si>
  <si>
    <t>1401/01/30</t>
  </si>
  <si>
    <t>بیست و هفتم</t>
  </si>
  <si>
    <t>یکم خرداد 12600 - یکم تیر 16500</t>
  </si>
  <si>
    <t>0103251215555461</t>
  </si>
  <si>
    <t>شبا بانک 8556</t>
  </si>
  <si>
    <t>759106</t>
  </si>
  <si>
    <t>6104-3378-5807-4238</t>
  </si>
  <si>
    <t>310127</t>
  </si>
  <si>
    <t>6104-3378-4363-8238</t>
  </si>
  <si>
    <t>140103250162790327</t>
  </si>
  <si>
    <t>شبا بانک 9759</t>
  </si>
  <si>
    <t>140103250162790407</t>
  </si>
  <si>
    <t>5041-7210-2932-9498</t>
  </si>
  <si>
    <t>179325</t>
  </si>
  <si>
    <t>6037-6911-1460-2162</t>
  </si>
  <si>
    <t>واریزی اردیبهشت ماه</t>
  </si>
  <si>
    <t>549203</t>
  </si>
  <si>
    <t>6037-7017-2421-5188</t>
  </si>
  <si>
    <t>116278</t>
  </si>
  <si>
    <t>5892-1012-7885-8705</t>
  </si>
  <si>
    <t xml:space="preserve">بیست و پنجم </t>
  </si>
  <si>
    <t>1401/03/26</t>
  </si>
  <si>
    <t>140103260162791978</t>
  </si>
  <si>
    <t>247332</t>
  </si>
  <si>
    <t>6104-3374-8714-5037</t>
  </si>
  <si>
    <t>247472</t>
  </si>
  <si>
    <t>6037-6974-5515-9951</t>
  </si>
  <si>
    <t>بیست و دوم</t>
  </si>
  <si>
    <t>616236</t>
  </si>
  <si>
    <t>6104-3374-2971-9931</t>
  </si>
  <si>
    <t>فاطمه سادات هاشمی</t>
  </si>
  <si>
    <t>616778</t>
  </si>
  <si>
    <t>6104-3389-1806-9481</t>
  </si>
  <si>
    <t>653567675900</t>
  </si>
  <si>
    <t>6104-3377-1405-1975</t>
  </si>
  <si>
    <t>سیده زهرا اکبری کلاته رضا</t>
  </si>
  <si>
    <t>252876</t>
  </si>
  <si>
    <t>6104-3372-3581-4470</t>
  </si>
  <si>
    <t>253545</t>
  </si>
  <si>
    <t>5029-0810-3522-1346</t>
  </si>
  <si>
    <t>622499</t>
  </si>
  <si>
    <t>6037-7015-3725-1404</t>
  </si>
  <si>
    <t>1401032601524781577</t>
  </si>
  <si>
    <t>شبا بانک ملت 6679</t>
  </si>
  <si>
    <t>101526</t>
  </si>
  <si>
    <t>شبا بانک ملت 2843</t>
  </si>
  <si>
    <t>121583172195</t>
  </si>
  <si>
    <t>واریز به کارت 3713</t>
  </si>
  <si>
    <t>121583394162</t>
  </si>
  <si>
    <t>6104-3377-6559-2843</t>
  </si>
  <si>
    <t>194251</t>
  </si>
  <si>
    <t>واریز به کارت 6970</t>
  </si>
  <si>
    <t>121584645526</t>
  </si>
  <si>
    <t>واریز به کارت 9697</t>
  </si>
  <si>
    <t xml:space="preserve">بیست و یکم </t>
  </si>
  <si>
    <t>09117941875</t>
  </si>
  <si>
    <t>09370446469</t>
  </si>
  <si>
    <t>09157126880</t>
  </si>
  <si>
    <t>09159058293</t>
  </si>
  <si>
    <t>واریزی های آقای مجتبی کامکاری</t>
  </si>
  <si>
    <t>09156653550</t>
  </si>
  <si>
    <t>121599837528</t>
  </si>
  <si>
    <t>6037-6975-2131-4523</t>
  </si>
  <si>
    <t>1400/08/25</t>
  </si>
  <si>
    <t>بیست و ششم</t>
  </si>
  <si>
    <t>1402/03/26</t>
  </si>
  <si>
    <t>1401/03/27</t>
  </si>
  <si>
    <t>140103270162840182</t>
  </si>
  <si>
    <t>شبا بانک ملت 8556</t>
  </si>
  <si>
    <t>988053</t>
  </si>
  <si>
    <t>5859-8310-8809-3041</t>
  </si>
  <si>
    <t>فاطمه کامگارپور</t>
  </si>
  <si>
    <t>122659</t>
  </si>
  <si>
    <t>6063-7310-6348-8861</t>
  </si>
  <si>
    <t>122976</t>
  </si>
  <si>
    <t>6037-9972-9985-6733</t>
  </si>
  <si>
    <t>1401032701524835994</t>
  </si>
  <si>
    <t>سمیه غضنفری</t>
  </si>
  <si>
    <t>662163</t>
  </si>
  <si>
    <t>واریز به کارت تجارت 5418</t>
  </si>
  <si>
    <t>992386</t>
  </si>
  <si>
    <t>6037-7014-4267-1787</t>
  </si>
  <si>
    <t>09158077206</t>
  </si>
  <si>
    <t>فائزه نیازجو</t>
  </si>
  <si>
    <t>121615219349</t>
  </si>
  <si>
    <t>واریز به کارت کشاورزی 1322</t>
  </si>
  <si>
    <t xml:space="preserve">محمد امیرشی بهلولی </t>
  </si>
  <si>
    <t>121616033663</t>
  </si>
  <si>
    <t>6104-3378-7086-6371</t>
  </si>
  <si>
    <t>از مبلغ 3 میلیون تومان 15 روز آن محاسبه شد.</t>
  </si>
  <si>
    <t>09362232582</t>
  </si>
  <si>
    <t>121616078699</t>
  </si>
  <si>
    <t>09153193463</t>
  </si>
  <si>
    <t>121628612276</t>
  </si>
  <si>
    <t>6104-3377-6645-8754</t>
  </si>
  <si>
    <t>566891</t>
  </si>
  <si>
    <t>861671</t>
  </si>
  <si>
    <t>1401/03/28</t>
  </si>
  <si>
    <t>121638741202</t>
  </si>
  <si>
    <t>واریز به کارت 5869</t>
  </si>
  <si>
    <t>محمود بالازاده</t>
  </si>
  <si>
    <t>09358699966</t>
  </si>
  <si>
    <t>ابوالفضل برات نیا ( علی اصغر برات نیا )</t>
  </si>
  <si>
    <t>1400/09/07</t>
  </si>
  <si>
    <t>پنجم</t>
  </si>
  <si>
    <t>از اصل مبلغ 5 میلیون تومان تسویه شد.</t>
  </si>
  <si>
    <t>از تیر ماه مبلغ 800 هزار تومان باید واریز شود.</t>
  </si>
  <si>
    <t>1402/02/20</t>
  </si>
  <si>
    <t xml:space="preserve">هشتم </t>
  </si>
  <si>
    <t>محسن عبدالهی</t>
  </si>
  <si>
    <t xml:space="preserve">تاریخ واریز </t>
  </si>
  <si>
    <t xml:space="preserve">واریز به </t>
  </si>
  <si>
    <t>صادرات</t>
  </si>
  <si>
    <t>قرار شد 21/000/000 تومان سود به علاوه 100 میلیون تومان از مبلغ سپرده رو بیستم خرداد دریافت کنند.</t>
  </si>
  <si>
    <t>مجددا قرار شد مبلغ 125 میلیون تاریخ دوم تیر دریافت کنند.</t>
  </si>
  <si>
    <t xml:space="preserve">مبلغ نهایی سپرده 200 میلیون تومان  ماهیانه 14 تومن میشود.(سر رسید بیستم تیر ماه ) </t>
  </si>
  <si>
    <t>چهل ماهه</t>
  </si>
  <si>
    <t>1403/05/01</t>
  </si>
  <si>
    <t>1397/05/01</t>
  </si>
  <si>
    <t>چک بانک ملت 1698/578631/41</t>
  </si>
  <si>
    <t>چک بانک ملت 1730/852737/42</t>
  </si>
  <si>
    <t>1401/06/23</t>
  </si>
  <si>
    <t>تیر ماه سال 98</t>
  </si>
  <si>
    <t>1400/10/01</t>
  </si>
  <si>
    <t>به نام پدر</t>
  </si>
  <si>
    <t>محمد امیر شی بهلولی</t>
  </si>
  <si>
    <t>1401/08/06</t>
  </si>
  <si>
    <t>چک کشاورزی 50018067573</t>
  </si>
  <si>
    <t>1400/08/06</t>
  </si>
  <si>
    <t>1399/10/03</t>
  </si>
  <si>
    <t>1400/10/03</t>
  </si>
  <si>
    <t>سفته و چک موجود نیست - تمدید شد</t>
  </si>
  <si>
    <t>1403/10/12</t>
  </si>
  <si>
    <t>1397/10/12</t>
  </si>
  <si>
    <t>چک بانک سرمایه 242340</t>
  </si>
  <si>
    <t>واریزی اردیبهشت</t>
  </si>
  <si>
    <t>مبلغ صد میلیون از اصل پول کم شد و از تیرماه اصل مبلغ 1/200/000/000 تومان و سود هرماه 96/000/000 میلیون تومان میباشد.</t>
  </si>
  <si>
    <t>الباقی واریزی اردیبهشت ماه</t>
  </si>
  <si>
    <t>653572999730</t>
  </si>
  <si>
    <t>903358</t>
  </si>
  <si>
    <t>14010328054200008248</t>
  </si>
  <si>
    <t>واریز به شبا بانک ملی 2003</t>
  </si>
  <si>
    <t>مبلغ سی میلیون تسویه میشود.</t>
  </si>
  <si>
    <t>09154126614</t>
  </si>
  <si>
    <t>09156849525</t>
  </si>
  <si>
    <t>شماره واتساپ : 09054116865</t>
  </si>
  <si>
    <t>09023112470</t>
  </si>
  <si>
    <t>عباس علی میرزایی</t>
  </si>
  <si>
    <t>214511</t>
  </si>
  <si>
    <t>6037-7014-3471-9198</t>
  </si>
  <si>
    <t>سه ماهه</t>
  </si>
  <si>
    <t>محسن رمضانی</t>
  </si>
  <si>
    <t>چک بانک ملت 1803/152090/27</t>
  </si>
  <si>
    <t>1401/07/02</t>
  </si>
  <si>
    <t>1401/03/29</t>
  </si>
  <si>
    <t>14010329054200000768</t>
  </si>
  <si>
    <t>سحر حسن زاده ( یاسر حسینی بیرم آباد )</t>
  </si>
  <si>
    <t>14010329054200000776</t>
  </si>
  <si>
    <t>شبا بانک 1001</t>
  </si>
  <si>
    <t>فاطمه حسینی ( هادی حسینی )</t>
  </si>
  <si>
    <t>653575640235</t>
  </si>
  <si>
    <t>واریز به کارت ملت 3847</t>
  </si>
  <si>
    <t>653575676331</t>
  </si>
  <si>
    <t>واریز به کارت ملت 0125</t>
  </si>
  <si>
    <t>1401032901524895338</t>
  </si>
  <si>
    <t>شبا بانک ملت 2050</t>
  </si>
  <si>
    <t>653575782533</t>
  </si>
  <si>
    <t>6037-7015-2220-9102</t>
  </si>
  <si>
    <t>14010329054200003977</t>
  </si>
  <si>
    <t>شبا بانک 3648</t>
  </si>
  <si>
    <t>میرزایی همسایه ( فاطمه مشمول مقدم )</t>
  </si>
  <si>
    <t>واریزی دو ماه اردیبهشت و خرداد</t>
  </si>
  <si>
    <t>140103290162925317</t>
  </si>
  <si>
    <t>1401/03/028</t>
  </si>
  <si>
    <t>از اصل پول تسویه شد.</t>
  </si>
  <si>
    <t>از تیر ماه مبلغ 30 میلیون تومان واریز شود.</t>
  </si>
  <si>
    <t>لیلا غلامی ( مادر محمد امیرشی بهلولی )</t>
  </si>
  <si>
    <t>سفته 883969</t>
  </si>
  <si>
    <t>علیرضا امیرشی بهلولی ( برادر محمد امیرشی بهلولی )</t>
  </si>
  <si>
    <t>1406/10/16</t>
  </si>
  <si>
    <t>1400/10/16</t>
  </si>
  <si>
    <t xml:space="preserve">سفته و چک موجود نیست </t>
  </si>
  <si>
    <t>فاطمه شکوهی فر (همسر مهدی بلیبه )</t>
  </si>
  <si>
    <t>مبلغ صد هزار تومان از ماه قبل بوده است.</t>
  </si>
  <si>
    <t>واریزی ماه قبل</t>
  </si>
  <si>
    <t>شهربانو قدم دخت شادیشه (علی رمضانی )</t>
  </si>
  <si>
    <t>چهاردهم تیر 1/600/000 تومان و از چهاردهم مرداد 2 میلیون تومان</t>
  </si>
  <si>
    <t>1401/03/30</t>
  </si>
  <si>
    <t>121711363623</t>
  </si>
  <si>
    <t>6104-3374-0976-3123</t>
  </si>
  <si>
    <t>14010330054200016551</t>
  </si>
  <si>
    <t>شبا بانک صلدرات 9008</t>
  </si>
  <si>
    <t>محمد جهانگیری</t>
  </si>
  <si>
    <t>381761</t>
  </si>
  <si>
    <t>6104-3376-0552-0681</t>
  </si>
  <si>
    <t>1401033001524971697</t>
  </si>
  <si>
    <t>شبا بانک صادرات</t>
  </si>
  <si>
    <t>497014</t>
  </si>
  <si>
    <t>شبا بانک 3007</t>
  </si>
  <si>
    <t>581930</t>
  </si>
  <si>
    <t>6104-3371-3192-1460</t>
  </si>
  <si>
    <t>121736958452</t>
  </si>
  <si>
    <t>6037-7016-4605-9151</t>
  </si>
  <si>
    <t>حمید رازی</t>
  </si>
  <si>
    <t>1402/04/01</t>
  </si>
  <si>
    <t>ابراهیم نادی</t>
  </si>
  <si>
    <t>1401/03/31</t>
  </si>
  <si>
    <t>121748071956</t>
  </si>
  <si>
    <t>6063-7310-5951-4720</t>
  </si>
  <si>
    <t>اول هر ماه</t>
  </si>
  <si>
    <t>1400/12/25</t>
  </si>
  <si>
    <t>1401/12/25</t>
  </si>
  <si>
    <t>1402/01/18</t>
  </si>
  <si>
    <t>14010331054200062141</t>
  </si>
  <si>
    <t>شبا بانک ملت 4477</t>
  </si>
  <si>
    <t>14010331054200062299</t>
  </si>
  <si>
    <t>1401/3/31</t>
  </si>
  <si>
    <t>10619</t>
  </si>
  <si>
    <t>6037-6975-0463-9789</t>
  </si>
  <si>
    <t>فاطمه عگیدی</t>
  </si>
  <si>
    <t>242602</t>
  </si>
  <si>
    <t>6037-7011-2415-5109</t>
  </si>
  <si>
    <t>14010331054200074039</t>
  </si>
  <si>
    <t>0103300541000239</t>
  </si>
  <si>
    <t>بابت راسی</t>
  </si>
  <si>
    <t>14010331054200074052</t>
  </si>
  <si>
    <t>1401033101525041613</t>
  </si>
  <si>
    <t>شبا بانک 40009</t>
  </si>
  <si>
    <t>محمد یوسفیان ( آقای حسن زاده )</t>
  </si>
  <si>
    <t>ر</t>
  </si>
  <si>
    <t>09158578897</t>
  </si>
  <si>
    <t>خدیجه بهلولی</t>
  </si>
  <si>
    <t>09155803794</t>
  </si>
  <si>
    <t>سبحان بهلوری ( پریسا خنک بان )</t>
  </si>
  <si>
    <t>پانزدهم</t>
  </si>
  <si>
    <t xml:space="preserve">هجدهم </t>
  </si>
  <si>
    <t xml:space="preserve">هفدهم </t>
  </si>
  <si>
    <t xml:space="preserve">چهاردهم </t>
  </si>
  <si>
    <t xml:space="preserve">پانزدهم </t>
  </si>
  <si>
    <t xml:space="preserve">دوازدهم </t>
  </si>
  <si>
    <t xml:space="preserve">دوم </t>
  </si>
  <si>
    <t xml:space="preserve">شانزدهم </t>
  </si>
  <si>
    <t xml:space="preserve">یکم </t>
  </si>
  <si>
    <t xml:space="preserve">نوزدهم </t>
  </si>
  <si>
    <t xml:space="preserve">اول </t>
  </si>
  <si>
    <t xml:space="preserve">بیستم </t>
  </si>
  <si>
    <t>هجدهم</t>
  </si>
  <si>
    <t>چهاردهم</t>
  </si>
  <si>
    <t>سحابی</t>
  </si>
  <si>
    <t>09153171834</t>
  </si>
  <si>
    <t>09158093742</t>
  </si>
  <si>
    <t>09159154405</t>
  </si>
  <si>
    <t>09014176313</t>
  </si>
  <si>
    <t>09152503526</t>
  </si>
  <si>
    <t>09364212203</t>
  </si>
  <si>
    <t>09155284303</t>
  </si>
  <si>
    <t>09370800966</t>
  </si>
  <si>
    <t>09359575417</t>
  </si>
  <si>
    <t>09309590803</t>
  </si>
  <si>
    <t>09159755905-09105790684</t>
  </si>
  <si>
    <t>09158229486</t>
  </si>
  <si>
    <t>09013432505</t>
  </si>
  <si>
    <t>09153587830-09372779155</t>
  </si>
  <si>
    <t>09339182673</t>
  </si>
  <si>
    <t>09159635302</t>
  </si>
  <si>
    <t>09159010926</t>
  </si>
  <si>
    <t>از تیر ماه واریز میشود</t>
  </si>
  <si>
    <t>چند روز دیرتر واریز شد-در اصل باید مبلغ 4/500/000 تومان واریز میشد.</t>
  </si>
  <si>
    <t>الباقی هفت میلیون تومان یکم تیر ماه واریز شد - یکم خرداد 12600 - یکم تیر 16500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</si>
</sst>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2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8"/>
      <color theme="1"/>
      <name val="Arial"/>
      <family val="2"/>
    </font>
    <font>
      <sz val="16"/>
      <color theme="1"/>
      <name val="Arial"/>
      <family val="2"/>
      <scheme val="minor"/>
    </font>
    <font>
      <b/>
      <sz val="14"/>
      <name val="Arial"/>
      <family val="2"/>
      <scheme val="minor"/>
    </font>
    <font>
      <b/>
      <sz val="11"/>
      <name val="Arial"/>
      <family val="2"/>
      <scheme val="minor"/>
    </font>
    <font>
      <b/>
      <sz val="10"/>
      <name val="Arial"/>
      <family val="2"/>
      <scheme val="minor"/>
    </font>
    <font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54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/>
    <xf numFmtId="0" fontId="1" fillId="0" borderId="12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/>
    <xf numFmtId="0" fontId="0" fillId="4" borderId="1" xfId="0" applyFill="1" applyBorder="1" applyAlignment="1">
      <alignment horizontal="right" vertical="center"/>
    </xf>
    <xf numFmtId="0" fontId="0" fillId="4" borderId="1" xfId="0" applyFill="1" applyBorder="1"/>
    <xf numFmtId="3" fontId="2" fillId="4" borderId="1" xfId="0" applyNumberFormat="1" applyFont="1" applyFill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/>
    </xf>
    <xf numFmtId="3" fontId="0" fillId="4" borderId="8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1" fontId="2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164" fontId="2" fillId="3" borderId="5" xfId="0" applyNumberFormat="1" applyFont="1" applyFill="1" applyBorder="1" applyAlignment="1">
      <alignment vertical="center" wrapText="1"/>
    </xf>
    <xf numFmtId="164" fontId="2" fillId="3" borderId="6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49" fontId="6" fillId="2" borderId="8" xfId="0" applyNumberFormat="1" applyFont="1" applyFill="1" applyBorder="1" applyAlignment="1">
      <alignment horizontal="center" vertical="center"/>
    </xf>
    <xf numFmtId="3" fontId="0" fillId="3" borderId="8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49" fontId="3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2" borderId="6" xfId="0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 wrapText="1"/>
    </xf>
    <xf numFmtId="3" fontId="2" fillId="2" borderId="11" xfId="0" applyNumberFormat="1" applyFont="1" applyFill="1" applyBorder="1" applyAlignment="1">
      <alignment vertical="center" wrapText="1"/>
    </xf>
    <xf numFmtId="3" fontId="11" fillId="5" borderId="20" xfId="0" applyNumberFormat="1" applyFont="1" applyFill="1" applyBorder="1" applyAlignment="1">
      <alignment horizontal="center" vertical="center"/>
    </xf>
    <xf numFmtId="0" fontId="0" fillId="2" borderId="21" xfId="0" applyFill="1" applyBorder="1"/>
    <xf numFmtId="3" fontId="2" fillId="2" borderId="22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3" xfId="0" applyFill="1" applyBorder="1" applyAlignment="1"/>
    <xf numFmtId="3" fontId="0" fillId="2" borderId="18" xfId="0" applyNumberForma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/>
    <xf numFmtId="0" fontId="1" fillId="0" borderId="27" xfId="0" applyFont="1" applyBorder="1" applyAlignment="1">
      <alignment horizontal="center" vertical="center"/>
    </xf>
    <xf numFmtId="3" fontId="2" fillId="2" borderId="20" xfId="0" applyNumberFormat="1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11" fillId="2" borderId="20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3" fontId="2" fillId="2" borderId="33" xfId="0" applyNumberFormat="1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/>
    </xf>
    <xf numFmtId="3" fontId="2" fillId="2" borderId="35" xfId="0" applyNumberFormat="1" applyFont="1" applyFill="1" applyBorder="1" applyAlignment="1">
      <alignment horizontal="center" vertical="center" wrapText="1"/>
    </xf>
    <xf numFmtId="3" fontId="2" fillId="2" borderId="36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31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3" fontId="2" fillId="2" borderId="21" xfId="0" applyNumberFormat="1" applyFont="1" applyFill="1" applyBorder="1" applyAlignment="1">
      <alignment horizontal="center" vertical="center" wrapText="1"/>
    </xf>
    <xf numFmtId="3" fontId="2" fillId="2" borderId="4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vertical="center" wrapText="1"/>
    </xf>
    <xf numFmtId="1" fontId="5" fillId="2" borderId="8" xfId="0" applyNumberFormat="1" applyFont="1" applyFill="1" applyBorder="1" applyAlignment="1">
      <alignment horizontal="center" vertical="center"/>
    </xf>
    <xf numFmtId="3" fontId="14" fillId="2" borderId="6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/>
    </xf>
    <xf numFmtId="49" fontId="15" fillId="2" borderId="6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0" fillId="2" borderId="1" xfId="0" applyFill="1" applyBorder="1" applyAlignment="1"/>
    <xf numFmtId="3" fontId="2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3" fontId="2" fillId="2" borderId="0" xfId="0" applyNumberFormat="1" applyFont="1" applyFill="1" applyBorder="1" applyAlignment="1">
      <alignment vertical="center" wrapText="1"/>
    </xf>
    <xf numFmtId="0" fontId="0" fillId="0" borderId="39" xfId="0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3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3" fontId="5" fillId="3" borderId="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2" borderId="6" xfId="0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6" borderId="6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49" fontId="9" fillId="7" borderId="6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/>
    </xf>
    <xf numFmtId="3" fontId="14" fillId="3" borderId="6" xfId="0" applyNumberFormat="1" applyFont="1" applyFill="1" applyBorder="1" applyAlignment="1">
      <alignment horizontal="center" vertical="center" wrapText="1"/>
    </xf>
    <xf numFmtId="164" fontId="14" fillId="3" borderId="6" xfId="0" applyNumberFormat="1" applyFont="1" applyFill="1" applyBorder="1" applyAlignment="1">
      <alignment horizontal="center" vertical="center" wrapText="1"/>
    </xf>
    <xf numFmtId="164" fontId="14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/>
    <xf numFmtId="3" fontId="2" fillId="8" borderId="1" xfId="0" applyNumberFormat="1" applyFont="1" applyFill="1" applyBorder="1" applyAlignment="1">
      <alignment horizontal="center" vertical="center" wrapText="1"/>
    </xf>
    <xf numFmtId="3" fontId="2" fillId="8" borderId="6" xfId="0" applyNumberFormat="1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/>
    </xf>
    <xf numFmtId="49" fontId="16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3" fontId="2" fillId="4" borderId="23" xfId="0" applyNumberFormat="1" applyFont="1" applyFill="1" applyBorder="1" applyAlignment="1">
      <alignment horizontal="center" vertical="center" wrapText="1"/>
    </xf>
    <xf numFmtId="3" fontId="2" fillId="4" borderId="24" xfId="0" applyNumberFormat="1" applyFont="1" applyFill="1" applyBorder="1" applyAlignment="1">
      <alignment horizontal="center" vertical="center" wrapText="1"/>
    </xf>
    <xf numFmtId="3" fontId="2" fillId="4" borderId="25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4" borderId="28" xfId="0" applyNumberFormat="1" applyFont="1" applyFill="1" applyBorder="1" applyAlignment="1">
      <alignment horizontal="center" vertical="center" wrapText="1"/>
    </xf>
    <xf numFmtId="3" fontId="2" fillId="4" borderId="36" xfId="0" applyNumberFormat="1" applyFont="1" applyFill="1" applyBorder="1" applyAlignment="1">
      <alignment horizontal="center" vertical="center" wrapText="1"/>
    </xf>
    <xf numFmtId="3" fontId="2" fillId="4" borderId="37" xfId="0" applyNumberFormat="1" applyFont="1" applyFill="1" applyBorder="1" applyAlignment="1">
      <alignment horizontal="center" vertical="center" wrapText="1"/>
    </xf>
    <xf numFmtId="3" fontId="2" fillId="4" borderId="32" xfId="0" applyNumberFormat="1" applyFont="1" applyFill="1" applyBorder="1" applyAlignment="1">
      <alignment horizontal="center" vertical="center" wrapText="1"/>
    </xf>
    <xf numFmtId="3" fontId="2" fillId="4" borderId="38" xfId="0" applyNumberFormat="1" applyFont="1" applyFill="1" applyBorder="1" applyAlignment="1">
      <alignment horizontal="center" vertical="center" wrapText="1"/>
    </xf>
    <xf numFmtId="3" fontId="2" fillId="4" borderId="39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40" xfId="0" applyNumberFormat="1" applyFont="1" applyFill="1" applyBorder="1" applyAlignment="1">
      <alignment horizontal="center" vertical="center" wrapText="1"/>
    </xf>
    <xf numFmtId="3" fontId="2" fillId="2" borderId="3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0" fillId="3" borderId="5" xfId="0" applyNumberForma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3" borderId="16" xfId="0" applyNumberFormat="1" applyFont="1" applyFill="1" applyBorder="1" applyAlignment="1">
      <alignment horizontal="center" vertical="center" wrapText="1"/>
    </xf>
    <xf numFmtId="164" fontId="2" fillId="3" borderId="8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" fontId="2" fillId="0" borderId="16" xfId="0" applyNumberFormat="1" applyFont="1" applyFill="1" applyBorder="1" applyAlignment="1">
      <alignment horizontal="center" vertical="center" wrapText="1"/>
    </xf>
    <xf numFmtId="3" fontId="2" fillId="0" borderId="17" xfId="0" applyNumberFormat="1" applyFont="1" applyFill="1" applyBorder="1" applyAlignment="1">
      <alignment horizontal="center" vertical="center" wrapText="1"/>
    </xf>
    <xf numFmtId="3" fontId="2" fillId="0" borderId="18" xfId="0" applyNumberFormat="1" applyFont="1" applyFill="1" applyBorder="1" applyAlignment="1">
      <alignment horizontal="center" vertical="center" wrapText="1"/>
    </xf>
    <xf numFmtId="3" fontId="2" fillId="0" borderId="19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3" fontId="2" fillId="0" borderId="9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0" borderId="13" xfId="0" applyNumberFormat="1" applyFont="1" applyFill="1" applyBorder="1" applyAlignment="1">
      <alignment horizontal="center" vertical="center" wrapText="1"/>
    </xf>
    <xf numFmtId="3" fontId="2" fillId="0" borderId="6" xfId="0" applyNumberFormat="1" applyFont="1" applyFill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/>
    </xf>
    <xf numFmtId="49" fontId="0" fillId="2" borderId="13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right" vertical="center"/>
    </xf>
    <xf numFmtId="0" fontId="0" fillId="2" borderId="13" xfId="0" applyFill="1" applyBorder="1" applyAlignment="1">
      <alignment horizontal="center"/>
    </xf>
    <xf numFmtId="164" fontId="2" fillId="2" borderId="16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horizontal="right" vertical="center" wrapText="1"/>
    </xf>
    <xf numFmtId="164" fontId="2" fillId="2" borderId="18" xfId="0" applyNumberFormat="1" applyFont="1" applyFill="1" applyBorder="1" applyAlignment="1">
      <alignment horizontal="center" vertical="center" wrapText="1"/>
    </xf>
    <xf numFmtId="164" fontId="2" fillId="2" borderId="19" xfId="0" applyNumberFormat="1" applyFont="1" applyFill="1" applyBorder="1" applyAlignment="1">
      <alignment horizontal="center" vertical="center" wrapText="1"/>
    </xf>
    <xf numFmtId="3" fontId="5" fillId="2" borderId="5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3" fontId="2" fillId="3" borderId="13" xfId="0" applyNumberFormat="1" applyFont="1" applyFill="1" applyBorder="1" applyAlignment="1">
      <alignment horizontal="center" vertical="center" wrapText="1"/>
    </xf>
    <xf numFmtId="164" fontId="2" fillId="3" borderId="13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right" vertical="center"/>
    </xf>
    <xf numFmtId="0" fontId="0" fillId="3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2" fillId="2" borderId="4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5" fillId="2" borderId="5" xfId="0" applyNumberFormat="1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49" fontId="6" fillId="2" borderId="13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0" fillId="2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B23" sqref="B23"/>
    </sheetView>
  </sheetViews>
  <sheetFormatPr defaultRowHeight="14.2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rightToLeft="1" topLeftCell="B1" workbookViewId="0">
      <selection activeCell="H15" sqref="H15"/>
    </sheetView>
  </sheetViews>
  <sheetFormatPr defaultRowHeight="14.25" x14ac:dyDescent="0.2"/>
  <cols>
    <col min="1" max="1" width="5.75" style="5" customWidth="1"/>
    <col min="2" max="2" width="33.625" customWidth="1"/>
    <col min="3" max="5" width="15.75" customWidth="1"/>
    <col min="6" max="6" width="20.75" style="5" customWidth="1"/>
    <col min="7" max="7" width="11.75" customWidth="1"/>
    <col min="8" max="8" width="20.75" customWidth="1"/>
    <col min="9" max="9" width="25.125" customWidth="1"/>
    <col min="10" max="10" width="81.125" customWidth="1"/>
  </cols>
  <sheetData>
    <row r="1" spans="1:10" ht="50.1" customHeight="1" x14ac:dyDescent="0.2">
      <c r="A1" s="1" t="s">
        <v>0</v>
      </c>
      <c r="B1" s="8" t="s">
        <v>1</v>
      </c>
      <c r="C1" s="8" t="s">
        <v>2</v>
      </c>
      <c r="D1" s="8" t="s">
        <v>3</v>
      </c>
      <c r="E1" s="8" t="s">
        <v>1202</v>
      </c>
      <c r="F1" s="1" t="s">
        <v>589</v>
      </c>
      <c r="G1" s="1" t="s">
        <v>5</v>
      </c>
      <c r="H1" s="1" t="s">
        <v>1364</v>
      </c>
      <c r="I1" s="10" t="s">
        <v>1241</v>
      </c>
      <c r="J1" s="2" t="s">
        <v>586</v>
      </c>
    </row>
    <row r="2" spans="1:10" ht="30" customHeight="1" x14ac:dyDescent="0.2">
      <c r="A2" s="4">
        <v>1</v>
      </c>
      <c r="B2" s="22" t="s">
        <v>173</v>
      </c>
      <c r="C2" s="145" t="s">
        <v>1199</v>
      </c>
      <c r="D2" s="145" t="s">
        <v>1200</v>
      </c>
      <c r="E2" s="145" t="s">
        <v>1201</v>
      </c>
      <c r="F2" s="139">
        <v>8000000</v>
      </c>
      <c r="G2" s="20"/>
      <c r="H2" s="139">
        <v>12800000</v>
      </c>
      <c r="I2" s="161" t="s">
        <v>1253</v>
      </c>
      <c r="J2" s="26"/>
    </row>
    <row r="3" spans="1:10" ht="30" customHeight="1" x14ac:dyDescent="0.2">
      <c r="A3" s="404">
        <v>2</v>
      </c>
      <c r="B3" s="406" t="s">
        <v>239</v>
      </c>
      <c r="C3" s="145" t="s">
        <v>1243</v>
      </c>
      <c r="D3" s="145" t="s">
        <v>1242</v>
      </c>
      <c r="E3" s="145" t="s">
        <v>1203</v>
      </c>
      <c r="F3" s="139">
        <v>10000000</v>
      </c>
      <c r="G3" s="20"/>
      <c r="H3" s="139">
        <v>250000000</v>
      </c>
      <c r="I3" s="144" t="s">
        <v>1254</v>
      </c>
      <c r="J3" s="26"/>
    </row>
    <row r="4" spans="1:10" ht="30" customHeight="1" x14ac:dyDescent="0.2">
      <c r="A4" s="405"/>
      <c r="B4" s="407"/>
      <c r="C4" s="145" t="s">
        <v>1245</v>
      </c>
      <c r="D4" s="145" t="s">
        <v>1244</v>
      </c>
      <c r="E4" s="145" t="s">
        <v>1203</v>
      </c>
      <c r="F4" s="139">
        <v>1000000</v>
      </c>
      <c r="G4" s="20"/>
      <c r="H4" s="139">
        <v>24000000</v>
      </c>
      <c r="I4" s="162" t="s">
        <v>1255</v>
      </c>
      <c r="J4" s="26"/>
    </row>
    <row r="5" spans="1:10" ht="30" customHeight="1" x14ac:dyDescent="0.2">
      <c r="A5" s="4">
        <v>3</v>
      </c>
      <c r="B5" s="22" t="s">
        <v>1248</v>
      </c>
      <c r="C5" s="163" t="s">
        <v>1249</v>
      </c>
      <c r="D5" s="163" t="s">
        <v>1250</v>
      </c>
      <c r="E5" s="163" t="s">
        <v>1251</v>
      </c>
      <c r="F5" s="139">
        <v>177000000</v>
      </c>
      <c r="G5" s="20"/>
      <c r="H5" s="139">
        <v>900000000</v>
      </c>
      <c r="I5" s="162" t="s">
        <v>1252</v>
      </c>
      <c r="J5" s="26"/>
    </row>
    <row r="6" spans="1:10" ht="30" customHeight="1" x14ac:dyDescent="0.2">
      <c r="A6" s="4">
        <v>4</v>
      </c>
      <c r="B6" s="22" t="s">
        <v>1362</v>
      </c>
      <c r="C6" s="12"/>
      <c r="D6" s="201" t="s">
        <v>1365</v>
      </c>
      <c r="E6" s="7"/>
      <c r="F6" s="139"/>
      <c r="G6" s="20"/>
      <c r="H6" s="139">
        <v>63000000</v>
      </c>
      <c r="I6" s="198" t="s">
        <v>1363</v>
      </c>
      <c r="J6" s="33"/>
    </row>
    <row r="7" spans="1:10" ht="30" customHeight="1" x14ac:dyDescent="0.2">
      <c r="A7" s="4"/>
      <c r="B7" s="406" t="s">
        <v>164</v>
      </c>
      <c r="C7" s="12"/>
      <c r="D7" s="201" t="s">
        <v>1366</v>
      </c>
      <c r="E7" s="7"/>
      <c r="F7" s="139">
        <v>200000000</v>
      </c>
      <c r="G7" s="20"/>
      <c r="H7" s="139">
        <v>272000000</v>
      </c>
      <c r="I7" s="198" t="s">
        <v>1367</v>
      </c>
      <c r="J7" s="33"/>
    </row>
    <row r="8" spans="1:10" ht="30" customHeight="1" x14ac:dyDescent="0.2">
      <c r="A8" s="4"/>
      <c r="B8" s="408"/>
      <c r="C8" s="12"/>
      <c r="D8" s="201" t="s">
        <v>1368</v>
      </c>
      <c r="E8" s="7"/>
      <c r="F8" s="139">
        <v>117200000</v>
      </c>
      <c r="G8" s="20"/>
      <c r="H8" s="139">
        <v>160000000</v>
      </c>
      <c r="I8" s="198" t="s">
        <v>1369</v>
      </c>
      <c r="J8" s="33"/>
    </row>
    <row r="9" spans="1:10" ht="30" customHeight="1" x14ac:dyDescent="0.2">
      <c r="A9" s="4"/>
      <c r="B9" s="407"/>
      <c r="C9" s="12"/>
      <c r="D9" s="201" t="s">
        <v>1370</v>
      </c>
      <c r="E9" s="7"/>
      <c r="F9" s="139">
        <v>310000000</v>
      </c>
      <c r="G9" s="20"/>
      <c r="H9" s="139">
        <v>573000000</v>
      </c>
      <c r="I9" s="198" t="s">
        <v>1371</v>
      </c>
      <c r="J9" s="33"/>
    </row>
    <row r="10" spans="1:10" ht="30" customHeight="1" x14ac:dyDescent="0.2">
      <c r="A10" s="4"/>
      <c r="B10" s="22" t="s">
        <v>1372</v>
      </c>
      <c r="C10" s="201" t="s">
        <v>1375</v>
      </c>
      <c r="D10" s="201" t="s">
        <v>1373</v>
      </c>
      <c r="E10" s="201" t="s">
        <v>1251</v>
      </c>
      <c r="F10" s="139">
        <v>111000000</v>
      </c>
      <c r="G10" s="20"/>
      <c r="H10" s="139">
        <v>555000000</v>
      </c>
      <c r="I10" s="198" t="s">
        <v>1374</v>
      </c>
      <c r="J10" s="33"/>
    </row>
    <row r="11" spans="1:10" ht="30" customHeight="1" x14ac:dyDescent="0.2">
      <c r="A11" s="4"/>
      <c r="B11" s="406" t="s">
        <v>298</v>
      </c>
      <c r="C11" s="278" t="s">
        <v>1553</v>
      </c>
      <c r="D11" s="278" t="s">
        <v>1552</v>
      </c>
      <c r="E11" s="278" t="s">
        <v>1203</v>
      </c>
      <c r="F11" s="275">
        <v>30000000</v>
      </c>
      <c r="G11" s="20"/>
      <c r="H11" s="275">
        <v>730000000</v>
      </c>
      <c r="I11" s="24" t="s">
        <v>1554</v>
      </c>
      <c r="J11" s="33"/>
    </row>
    <row r="12" spans="1:10" ht="30" customHeight="1" x14ac:dyDescent="0.2">
      <c r="A12" s="4"/>
      <c r="B12" s="407"/>
      <c r="C12" s="278" t="s">
        <v>1557</v>
      </c>
      <c r="D12" s="278" t="s">
        <v>1556</v>
      </c>
      <c r="E12" s="278" t="s">
        <v>1551</v>
      </c>
      <c r="F12" s="275">
        <v>28000000</v>
      </c>
      <c r="G12" s="20"/>
      <c r="H12" s="275">
        <v>140000000</v>
      </c>
      <c r="I12" s="24" t="s">
        <v>1555</v>
      </c>
      <c r="J12" s="33"/>
    </row>
    <row r="13" spans="1:10" ht="30" customHeight="1" x14ac:dyDescent="0.2">
      <c r="A13" s="4"/>
      <c r="B13" s="406" t="s">
        <v>1560</v>
      </c>
      <c r="C13" s="278" t="s">
        <v>1563</v>
      </c>
      <c r="D13" s="278" t="s">
        <v>1561</v>
      </c>
      <c r="E13" s="278" t="s">
        <v>1201</v>
      </c>
      <c r="F13" s="275">
        <v>100000000</v>
      </c>
      <c r="G13" s="20"/>
      <c r="H13" s="275">
        <v>162000000</v>
      </c>
      <c r="I13" s="24" t="s">
        <v>1562</v>
      </c>
      <c r="J13" s="33"/>
    </row>
    <row r="14" spans="1:10" ht="30" customHeight="1" x14ac:dyDescent="0.2">
      <c r="A14" s="4"/>
      <c r="B14" s="408"/>
      <c r="C14" s="278" t="s">
        <v>1564</v>
      </c>
      <c r="D14" s="278" t="s">
        <v>1565</v>
      </c>
      <c r="E14" s="278" t="s">
        <v>1201</v>
      </c>
      <c r="F14" s="275">
        <v>15000000</v>
      </c>
      <c r="G14" s="20"/>
      <c r="H14" s="275">
        <v>24500000</v>
      </c>
      <c r="I14" s="24" t="s">
        <v>1566</v>
      </c>
      <c r="J14" s="33"/>
    </row>
    <row r="15" spans="1:10" ht="30" customHeight="1" x14ac:dyDescent="0.2">
      <c r="A15" s="4"/>
      <c r="B15" s="407"/>
      <c r="C15" s="278" t="s">
        <v>1568</v>
      </c>
      <c r="D15" s="278" t="s">
        <v>1567</v>
      </c>
      <c r="E15" s="278" t="s">
        <v>1203</v>
      </c>
      <c r="F15" s="275">
        <v>15000000</v>
      </c>
      <c r="G15" s="20"/>
      <c r="H15" s="275">
        <v>240000000</v>
      </c>
      <c r="I15" s="24" t="s">
        <v>1569</v>
      </c>
      <c r="J15" s="33"/>
    </row>
    <row r="16" spans="1:10" ht="30" customHeight="1" x14ac:dyDescent="0.2">
      <c r="A16" s="4"/>
      <c r="B16" s="301" t="s">
        <v>1611</v>
      </c>
      <c r="C16" s="304" t="s">
        <v>1563</v>
      </c>
      <c r="D16" s="304" t="s">
        <v>1561</v>
      </c>
      <c r="E16" s="304" t="s">
        <v>1201</v>
      </c>
      <c r="F16" s="303">
        <v>11000000</v>
      </c>
      <c r="G16" s="20"/>
      <c r="H16" s="303">
        <v>17600000</v>
      </c>
      <c r="I16" s="24" t="s">
        <v>1612</v>
      </c>
      <c r="J16" s="33"/>
    </row>
    <row r="17" spans="1:10" ht="30" customHeight="1" x14ac:dyDescent="0.2">
      <c r="A17" s="4"/>
      <c r="B17" s="302" t="s">
        <v>1613</v>
      </c>
      <c r="C17" s="304" t="s">
        <v>1615</v>
      </c>
      <c r="D17" s="304" t="s">
        <v>1614</v>
      </c>
      <c r="E17" s="304" t="s">
        <v>1203</v>
      </c>
      <c r="F17" s="303">
        <v>10000000</v>
      </c>
      <c r="G17" s="20"/>
      <c r="H17" s="303">
        <v>240000000</v>
      </c>
      <c r="I17" s="24" t="s">
        <v>1616</v>
      </c>
      <c r="J17" s="33"/>
    </row>
    <row r="18" spans="1:10" ht="30" customHeight="1" x14ac:dyDescent="0.2">
      <c r="A18" s="4"/>
      <c r="B18" s="46" t="s">
        <v>1586</v>
      </c>
      <c r="C18" s="9"/>
      <c r="D18" s="6" t="s">
        <v>1588</v>
      </c>
      <c r="E18" s="139" t="s">
        <v>1585</v>
      </c>
      <c r="F18" s="139">
        <v>130000000</v>
      </c>
      <c r="G18" s="20"/>
      <c r="H18" s="139">
        <v>154000000</v>
      </c>
      <c r="I18" s="24" t="s">
        <v>1587</v>
      </c>
      <c r="J18" s="46"/>
    </row>
  </sheetData>
  <mergeCells count="5">
    <mergeCell ref="A3:A4"/>
    <mergeCell ref="B3:B4"/>
    <mergeCell ref="B7:B9"/>
    <mergeCell ref="B11:B12"/>
    <mergeCell ref="B13:B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"/>
  <sheetViews>
    <sheetView rightToLeft="1" tabSelected="1" topLeftCell="B1" zoomScale="60" zoomScaleNormal="60" workbookViewId="0">
      <pane ySplit="1" topLeftCell="A80" activePane="bottomLeft" state="frozen"/>
      <selection pane="bottomLeft" activeCell="F80" sqref="F80"/>
    </sheetView>
  </sheetViews>
  <sheetFormatPr defaultRowHeight="14.25" x14ac:dyDescent="0.2"/>
  <cols>
    <col min="1" max="1" width="5.75" style="5" customWidth="1"/>
    <col min="2" max="2" width="33.625" customWidth="1"/>
    <col min="3" max="3" width="15.625" customWidth="1"/>
    <col min="4" max="5" width="15.75" customWidth="1"/>
    <col min="6" max="6" width="20.75" style="5" customWidth="1"/>
    <col min="7" max="7" width="11.75" customWidth="1"/>
    <col min="8" max="11" width="20.75" customWidth="1"/>
    <col min="12" max="12" width="24.875" customWidth="1"/>
    <col min="13" max="14" width="20.75" customWidth="1"/>
    <col min="15" max="15" width="26" customWidth="1"/>
    <col min="16" max="16" width="20.75" customWidth="1"/>
    <col min="17" max="17" width="29.25" customWidth="1"/>
    <col min="18" max="18" width="81.125" customWidth="1"/>
  </cols>
  <sheetData>
    <row r="1" spans="1:18" ht="50.1" customHeight="1" x14ac:dyDescent="0.2">
      <c r="A1" s="1" t="s">
        <v>0</v>
      </c>
      <c r="B1" s="8" t="s">
        <v>1</v>
      </c>
      <c r="C1" s="8" t="s">
        <v>681</v>
      </c>
      <c r="D1" s="8" t="s">
        <v>2</v>
      </c>
      <c r="E1" s="8" t="s">
        <v>3</v>
      </c>
      <c r="F1" s="1" t="s">
        <v>589</v>
      </c>
      <c r="G1" s="1" t="s">
        <v>5</v>
      </c>
      <c r="H1" s="1" t="s">
        <v>598</v>
      </c>
      <c r="I1" s="1" t="s">
        <v>584</v>
      </c>
      <c r="J1" s="1" t="s">
        <v>4</v>
      </c>
      <c r="K1" s="1" t="s">
        <v>581</v>
      </c>
      <c r="L1" s="1" t="s">
        <v>579</v>
      </c>
      <c r="M1" s="1" t="s">
        <v>599</v>
      </c>
      <c r="N1" s="10" t="s">
        <v>612</v>
      </c>
      <c r="O1" s="10" t="s">
        <v>6</v>
      </c>
      <c r="P1" s="10" t="s">
        <v>592</v>
      </c>
      <c r="Q1" s="10" t="s">
        <v>654</v>
      </c>
      <c r="R1" s="2" t="s">
        <v>586</v>
      </c>
    </row>
    <row r="2" spans="1:18" ht="30" customHeight="1" x14ac:dyDescent="0.2">
      <c r="A2" s="4">
        <v>1</v>
      </c>
      <c r="B2" s="22" t="s">
        <v>600</v>
      </c>
      <c r="C2" s="26"/>
      <c r="D2" s="12"/>
      <c r="E2" s="7"/>
      <c r="F2" s="342">
        <v>600000000</v>
      </c>
      <c r="G2" s="20">
        <v>0.06</v>
      </c>
      <c r="H2" s="342">
        <f>F2*G2</f>
        <v>36000000</v>
      </c>
      <c r="I2" s="342">
        <v>16000000</v>
      </c>
      <c r="J2" s="342" t="s">
        <v>583</v>
      </c>
      <c r="K2" s="353">
        <v>511115</v>
      </c>
      <c r="L2" s="24" t="s">
        <v>601</v>
      </c>
      <c r="M2" s="342">
        <f t="shared" ref="M2:M64" si="0">I2</f>
        <v>16000000</v>
      </c>
      <c r="N2" s="342">
        <f t="shared" ref="N2:N48" si="1">H2-M2</f>
        <v>20000000</v>
      </c>
      <c r="O2" s="25"/>
      <c r="P2" s="25"/>
      <c r="Q2" s="44"/>
      <c r="R2" s="26"/>
    </row>
    <row r="3" spans="1:18" ht="30" customHeight="1" x14ac:dyDescent="0.2">
      <c r="A3" s="4">
        <v>2</v>
      </c>
      <c r="B3" s="22" t="s">
        <v>603</v>
      </c>
      <c r="C3" s="26"/>
      <c r="D3" s="12"/>
      <c r="E3" s="7"/>
      <c r="F3" s="342">
        <v>300000000</v>
      </c>
      <c r="G3" s="20">
        <v>0.05</v>
      </c>
      <c r="H3" s="342">
        <f>F3*G3</f>
        <v>15000000</v>
      </c>
      <c r="I3" s="342">
        <v>10000000</v>
      </c>
      <c r="J3" s="342" t="s">
        <v>583</v>
      </c>
      <c r="K3" s="353" t="s">
        <v>604</v>
      </c>
      <c r="L3" s="24" t="s">
        <v>605</v>
      </c>
      <c r="M3" s="342">
        <f t="shared" si="0"/>
        <v>10000000</v>
      </c>
      <c r="N3" s="342">
        <f t="shared" si="1"/>
        <v>5000000</v>
      </c>
      <c r="O3" s="25"/>
      <c r="P3" s="25"/>
      <c r="Q3" s="44"/>
      <c r="R3" s="26"/>
    </row>
    <row r="4" spans="1:18" ht="30" customHeight="1" x14ac:dyDescent="0.2">
      <c r="A4" s="4">
        <v>3</v>
      </c>
      <c r="B4" s="22" t="s">
        <v>606</v>
      </c>
      <c r="C4" s="356" t="s">
        <v>683</v>
      </c>
      <c r="D4" s="12"/>
      <c r="E4" s="7"/>
      <c r="F4" s="342">
        <v>36000000</v>
      </c>
      <c r="G4" s="20">
        <v>7.0000000000000007E-2</v>
      </c>
      <c r="H4" s="342">
        <v>2500000</v>
      </c>
      <c r="I4" s="342">
        <v>2500000</v>
      </c>
      <c r="J4" s="342" t="s">
        <v>583</v>
      </c>
      <c r="K4" s="353" t="s">
        <v>607</v>
      </c>
      <c r="L4" s="28" t="s">
        <v>608</v>
      </c>
      <c r="M4" s="342">
        <f t="shared" si="0"/>
        <v>2500000</v>
      </c>
      <c r="N4" s="342">
        <f t="shared" si="1"/>
        <v>0</v>
      </c>
      <c r="O4" s="25"/>
      <c r="P4" s="25"/>
      <c r="Q4" s="44">
        <v>9154443379</v>
      </c>
      <c r="R4" s="26"/>
    </row>
    <row r="5" spans="1:18" ht="30" customHeight="1" x14ac:dyDescent="0.2">
      <c r="A5" s="4">
        <v>4</v>
      </c>
      <c r="B5" s="22" t="s">
        <v>631</v>
      </c>
      <c r="C5" s="26"/>
      <c r="D5" s="12"/>
      <c r="E5" s="7"/>
      <c r="F5" s="342">
        <v>535000000</v>
      </c>
      <c r="G5" s="20">
        <v>5.7000000000000002E-2</v>
      </c>
      <c r="H5" s="342">
        <v>30000000</v>
      </c>
      <c r="I5" s="342">
        <v>30000000</v>
      </c>
      <c r="J5" s="342" t="s">
        <v>610</v>
      </c>
      <c r="K5" s="353" t="s">
        <v>632</v>
      </c>
      <c r="L5" s="28" t="s">
        <v>633</v>
      </c>
      <c r="M5" s="342">
        <f t="shared" si="0"/>
        <v>30000000</v>
      </c>
      <c r="N5" s="342">
        <f t="shared" si="1"/>
        <v>0</v>
      </c>
      <c r="O5" s="25"/>
      <c r="P5" s="25"/>
      <c r="Q5" s="44"/>
      <c r="R5" s="26"/>
    </row>
    <row r="6" spans="1:18" ht="30" customHeight="1" x14ac:dyDescent="0.2">
      <c r="A6" s="4">
        <v>5</v>
      </c>
      <c r="B6" s="22" t="s">
        <v>639</v>
      </c>
      <c r="C6" s="26"/>
      <c r="D6" s="12"/>
      <c r="E6" s="7"/>
      <c r="F6" s="342">
        <v>20000000</v>
      </c>
      <c r="G6" s="20">
        <v>7.0000000000000007E-2</v>
      </c>
      <c r="H6" s="342">
        <v>1400000</v>
      </c>
      <c r="I6" s="342">
        <v>1400000</v>
      </c>
      <c r="J6" s="342" t="s">
        <v>610</v>
      </c>
      <c r="K6" s="353" t="s">
        <v>640</v>
      </c>
      <c r="L6" s="28" t="s">
        <v>641</v>
      </c>
      <c r="M6" s="342">
        <f t="shared" si="0"/>
        <v>1400000</v>
      </c>
      <c r="N6" s="342">
        <f t="shared" si="1"/>
        <v>0</v>
      </c>
      <c r="O6" s="25"/>
      <c r="P6" s="25"/>
      <c r="Q6" s="44"/>
      <c r="R6" s="33" t="s">
        <v>642</v>
      </c>
    </row>
    <row r="7" spans="1:18" ht="30" customHeight="1" x14ac:dyDescent="0.2">
      <c r="A7" s="4">
        <v>6</v>
      </c>
      <c r="B7" s="68" t="s">
        <v>732</v>
      </c>
      <c r="C7" s="26"/>
      <c r="D7" s="12"/>
      <c r="E7" s="7"/>
      <c r="F7" s="342">
        <v>115000000</v>
      </c>
      <c r="G7" s="20">
        <v>0.05</v>
      </c>
      <c r="H7" s="342">
        <f>F7*G7</f>
        <v>5750000</v>
      </c>
      <c r="I7" s="342">
        <v>5750000</v>
      </c>
      <c r="J7" s="342" t="s">
        <v>645</v>
      </c>
      <c r="K7" s="353" t="s">
        <v>666</v>
      </c>
      <c r="L7" s="28" t="s">
        <v>667</v>
      </c>
      <c r="M7" s="342">
        <f t="shared" si="0"/>
        <v>5750000</v>
      </c>
      <c r="N7" s="342">
        <f t="shared" si="1"/>
        <v>0</v>
      </c>
      <c r="O7" s="25"/>
      <c r="P7" s="25"/>
      <c r="Q7" s="44"/>
      <c r="R7" s="33"/>
    </row>
    <row r="8" spans="1:18" ht="30" customHeight="1" x14ac:dyDescent="0.2">
      <c r="A8" s="4">
        <v>7</v>
      </c>
      <c r="B8" s="68" t="s">
        <v>154</v>
      </c>
      <c r="C8" s="26"/>
      <c r="D8" s="12"/>
      <c r="E8" s="7"/>
      <c r="F8" s="342">
        <v>45000000</v>
      </c>
      <c r="G8" s="20">
        <v>0.05</v>
      </c>
      <c r="H8" s="342">
        <f>F8*G8</f>
        <v>2250000</v>
      </c>
      <c r="I8" s="342">
        <v>2250000</v>
      </c>
      <c r="J8" s="342" t="s">
        <v>704</v>
      </c>
      <c r="K8" s="353" t="s">
        <v>733</v>
      </c>
      <c r="L8" s="30" t="s">
        <v>734</v>
      </c>
      <c r="M8" s="342">
        <f t="shared" si="0"/>
        <v>2250000</v>
      </c>
      <c r="N8" s="342">
        <f t="shared" si="1"/>
        <v>0</v>
      </c>
      <c r="O8" s="25"/>
      <c r="P8" s="25"/>
      <c r="Q8" s="44"/>
      <c r="R8" s="33"/>
    </row>
    <row r="9" spans="1:18" ht="30" customHeight="1" x14ac:dyDescent="0.2">
      <c r="A9" s="4">
        <v>8</v>
      </c>
      <c r="B9" s="22" t="s">
        <v>672</v>
      </c>
      <c r="C9" s="26"/>
      <c r="D9" s="12"/>
      <c r="E9" s="7"/>
      <c r="F9" s="342">
        <v>400000000</v>
      </c>
      <c r="G9" s="20">
        <v>4.4999999999999998E-2</v>
      </c>
      <c r="H9" s="342">
        <f>F9*G9</f>
        <v>18000000</v>
      </c>
      <c r="I9" s="342">
        <v>18000000</v>
      </c>
      <c r="J9" s="342" t="s">
        <v>645</v>
      </c>
      <c r="K9" s="36" t="s">
        <v>673</v>
      </c>
      <c r="L9" s="28" t="s">
        <v>674</v>
      </c>
      <c r="M9" s="342">
        <f t="shared" si="0"/>
        <v>18000000</v>
      </c>
      <c r="N9" s="342">
        <f t="shared" si="1"/>
        <v>0</v>
      </c>
      <c r="O9" s="25"/>
      <c r="P9" s="25"/>
      <c r="Q9" s="44"/>
      <c r="R9" s="33"/>
    </row>
    <row r="10" spans="1:18" ht="30" customHeight="1" x14ac:dyDescent="0.2">
      <c r="A10" s="4">
        <v>9</v>
      </c>
      <c r="B10" s="22" t="s">
        <v>703</v>
      </c>
      <c r="C10" s="26"/>
      <c r="D10" s="12"/>
      <c r="E10" s="7"/>
      <c r="F10" s="342">
        <v>10000000</v>
      </c>
      <c r="G10" s="20">
        <v>0.05</v>
      </c>
      <c r="H10" s="342">
        <f>F10*G10</f>
        <v>500000</v>
      </c>
      <c r="I10" s="342">
        <v>500000</v>
      </c>
      <c r="J10" s="342" t="s">
        <v>645</v>
      </c>
      <c r="K10" s="353" t="s">
        <v>702</v>
      </c>
      <c r="L10" s="28" t="s">
        <v>1354</v>
      </c>
      <c r="M10" s="342">
        <f t="shared" si="0"/>
        <v>500000</v>
      </c>
      <c r="N10" s="342">
        <f t="shared" si="1"/>
        <v>0</v>
      </c>
      <c r="O10" s="25"/>
      <c r="P10" s="25"/>
      <c r="Q10" s="44"/>
      <c r="R10" s="33"/>
    </row>
    <row r="11" spans="1:18" ht="30" customHeight="1" x14ac:dyDescent="0.2">
      <c r="A11" s="404">
        <v>10</v>
      </c>
      <c r="B11" s="406" t="s">
        <v>1352</v>
      </c>
      <c r="C11" s="204"/>
      <c r="D11" s="205"/>
      <c r="E11" s="202"/>
      <c r="F11" s="409">
        <v>160000000</v>
      </c>
      <c r="G11" s="442">
        <v>6.3E-2</v>
      </c>
      <c r="H11" s="421">
        <v>10000000</v>
      </c>
      <c r="I11" s="342">
        <v>7500000</v>
      </c>
      <c r="J11" s="342" t="s">
        <v>1336</v>
      </c>
      <c r="K11" s="353" t="s">
        <v>1353</v>
      </c>
      <c r="L11" s="28" t="s">
        <v>1354</v>
      </c>
      <c r="M11" s="421">
        <f>I11+I12</f>
        <v>10000000</v>
      </c>
      <c r="N11" s="346"/>
      <c r="O11" s="206"/>
      <c r="P11" s="206"/>
      <c r="Q11" s="542" t="s">
        <v>1695</v>
      </c>
      <c r="R11" s="207"/>
    </row>
    <row r="12" spans="1:18" ht="30" customHeight="1" x14ac:dyDescent="0.2">
      <c r="A12" s="405"/>
      <c r="B12" s="407"/>
      <c r="C12" s="204"/>
      <c r="D12" s="205"/>
      <c r="E12" s="202"/>
      <c r="F12" s="410"/>
      <c r="G12" s="443"/>
      <c r="H12" s="422"/>
      <c r="I12" s="342">
        <v>2500000</v>
      </c>
      <c r="J12" s="342"/>
      <c r="K12" s="353"/>
      <c r="L12" s="28"/>
      <c r="M12" s="422"/>
      <c r="N12" s="346"/>
      <c r="O12" s="206"/>
      <c r="P12" s="206"/>
      <c r="Q12" s="516"/>
      <c r="R12" s="207"/>
    </row>
    <row r="13" spans="1:18" ht="30" customHeight="1" x14ac:dyDescent="0.2">
      <c r="A13" s="404">
        <v>11</v>
      </c>
      <c r="B13" s="406" t="s">
        <v>718</v>
      </c>
      <c r="C13" s="451"/>
      <c r="D13" s="419"/>
      <c r="E13" s="421"/>
      <c r="F13" s="350">
        <v>15000000</v>
      </c>
      <c r="G13" s="20">
        <v>7.0000000000000007E-2</v>
      </c>
      <c r="H13" s="350">
        <f>F13*G13</f>
        <v>1050000</v>
      </c>
      <c r="I13" s="342">
        <v>1050000</v>
      </c>
      <c r="J13" s="342" t="s">
        <v>704</v>
      </c>
      <c r="K13" s="353" t="s">
        <v>721</v>
      </c>
      <c r="L13" s="30" t="s">
        <v>719</v>
      </c>
      <c r="M13" s="350">
        <f t="shared" si="0"/>
        <v>1050000</v>
      </c>
      <c r="N13" s="350">
        <f>H13-M13</f>
        <v>0</v>
      </c>
      <c r="O13" s="540"/>
      <c r="P13" s="540"/>
      <c r="Q13" s="542" t="s">
        <v>1665</v>
      </c>
      <c r="R13" s="543" t="s">
        <v>720</v>
      </c>
    </row>
    <row r="14" spans="1:18" ht="30" customHeight="1" x14ac:dyDescent="0.2">
      <c r="A14" s="405"/>
      <c r="B14" s="407"/>
      <c r="C14" s="452"/>
      <c r="D14" s="420"/>
      <c r="E14" s="422"/>
      <c r="F14" s="350">
        <v>5000000</v>
      </c>
      <c r="G14" s="20">
        <v>0.05</v>
      </c>
      <c r="H14" s="350">
        <f>F14*G14</f>
        <v>250000</v>
      </c>
      <c r="I14" s="342"/>
      <c r="J14" s="342"/>
      <c r="K14" s="353"/>
      <c r="L14" s="58"/>
      <c r="M14" s="350"/>
      <c r="N14" s="262"/>
      <c r="O14" s="541"/>
      <c r="P14" s="541"/>
      <c r="Q14" s="516"/>
      <c r="R14" s="544"/>
    </row>
    <row r="15" spans="1:18" ht="30" customHeight="1" x14ac:dyDescent="0.2">
      <c r="A15" s="337">
        <v>12</v>
      </c>
      <c r="B15" s="339" t="s">
        <v>724</v>
      </c>
      <c r="C15" s="356" t="s">
        <v>727</v>
      </c>
      <c r="D15" s="344"/>
      <c r="E15" s="342"/>
      <c r="F15" s="342">
        <v>75000000</v>
      </c>
      <c r="G15" s="343"/>
      <c r="H15" s="342">
        <v>3750000</v>
      </c>
      <c r="I15" s="342">
        <v>3750000</v>
      </c>
      <c r="J15" s="342" t="s">
        <v>704</v>
      </c>
      <c r="K15" s="353" t="s">
        <v>725</v>
      </c>
      <c r="L15" s="58" t="s">
        <v>726</v>
      </c>
      <c r="M15" s="342">
        <f t="shared" si="0"/>
        <v>3750000</v>
      </c>
      <c r="N15" s="342">
        <f>H15-M15</f>
        <v>0</v>
      </c>
      <c r="O15" s="25"/>
      <c r="P15" s="25"/>
      <c r="Q15" s="44"/>
      <c r="R15" s="359"/>
    </row>
    <row r="16" spans="1:18" ht="30" customHeight="1" x14ac:dyDescent="0.2">
      <c r="A16" s="337">
        <v>13</v>
      </c>
      <c r="B16" s="339" t="s">
        <v>746</v>
      </c>
      <c r="C16" s="356" t="s">
        <v>683</v>
      </c>
      <c r="D16" s="344"/>
      <c r="E16" s="342"/>
      <c r="F16" s="342">
        <v>80000000</v>
      </c>
      <c r="G16" s="349"/>
      <c r="H16" s="342">
        <v>4800000</v>
      </c>
      <c r="I16" s="342">
        <v>4800000</v>
      </c>
      <c r="J16" s="342" t="s">
        <v>704</v>
      </c>
      <c r="K16" s="36" t="s">
        <v>748</v>
      </c>
      <c r="L16" s="353" t="s">
        <v>747</v>
      </c>
      <c r="M16" s="342">
        <f t="shared" si="0"/>
        <v>4800000</v>
      </c>
      <c r="N16" s="342">
        <f>H16-M16</f>
        <v>0</v>
      </c>
      <c r="O16" s="25"/>
      <c r="P16" s="25"/>
      <c r="Q16" s="44"/>
      <c r="R16" s="359"/>
    </row>
    <row r="17" spans="1:18" ht="30" customHeight="1" x14ac:dyDescent="0.2">
      <c r="A17" s="337">
        <v>14</v>
      </c>
      <c r="B17" s="339" t="s">
        <v>754</v>
      </c>
      <c r="C17" s="356" t="s">
        <v>886</v>
      </c>
      <c r="D17" s="344"/>
      <c r="E17" s="342"/>
      <c r="F17" s="342">
        <v>150000000</v>
      </c>
      <c r="G17" s="343">
        <v>0.04</v>
      </c>
      <c r="H17" s="342">
        <f>F17*G17</f>
        <v>6000000</v>
      </c>
      <c r="I17" s="342">
        <v>6000000</v>
      </c>
      <c r="J17" s="342" t="s">
        <v>749</v>
      </c>
      <c r="K17" s="353" t="s">
        <v>755</v>
      </c>
      <c r="L17" s="70" t="s">
        <v>756</v>
      </c>
      <c r="M17" s="342">
        <f t="shared" si="0"/>
        <v>6000000</v>
      </c>
      <c r="N17" s="342">
        <f>H17-M17</f>
        <v>0</v>
      </c>
      <c r="O17" s="25"/>
      <c r="P17" s="25"/>
      <c r="Q17" s="44"/>
      <c r="R17" s="359"/>
    </row>
    <row r="18" spans="1:18" ht="30" customHeight="1" x14ac:dyDescent="0.2">
      <c r="A18" s="337">
        <v>15</v>
      </c>
      <c r="B18" s="339" t="s">
        <v>762</v>
      </c>
      <c r="C18" s="356"/>
      <c r="D18" s="351" t="s">
        <v>749</v>
      </c>
      <c r="E18" s="342"/>
      <c r="F18" s="342">
        <v>13000000</v>
      </c>
      <c r="G18" s="343">
        <v>0.05</v>
      </c>
      <c r="H18" s="342">
        <f>F18*G18</f>
        <v>650000</v>
      </c>
      <c r="I18" s="342"/>
      <c r="J18" s="342"/>
      <c r="K18" s="353"/>
      <c r="L18" s="70"/>
      <c r="M18" s="342"/>
      <c r="N18" s="342">
        <f t="shared" ref="N18:N23" si="2">H18-M18</f>
        <v>650000</v>
      </c>
      <c r="O18" s="71" t="s">
        <v>763</v>
      </c>
      <c r="P18" s="25"/>
      <c r="Q18" s="44"/>
      <c r="R18" s="359"/>
    </row>
    <row r="19" spans="1:18" ht="30" customHeight="1" x14ac:dyDescent="0.2">
      <c r="A19" s="337">
        <v>16</v>
      </c>
      <c r="B19" s="339" t="s">
        <v>816</v>
      </c>
      <c r="C19" s="356"/>
      <c r="D19" s="351"/>
      <c r="E19" s="342"/>
      <c r="F19" s="342">
        <v>80000000</v>
      </c>
      <c r="G19" s="343">
        <v>0.04</v>
      </c>
      <c r="H19" s="342">
        <f>F19*G19</f>
        <v>3200000</v>
      </c>
      <c r="I19" s="342">
        <v>3200000</v>
      </c>
      <c r="J19" s="342" t="s">
        <v>770</v>
      </c>
      <c r="K19" s="353" t="s">
        <v>817</v>
      </c>
      <c r="L19" s="70" t="s">
        <v>818</v>
      </c>
      <c r="M19" s="342">
        <f t="shared" ref="M19:M23" si="3">I19</f>
        <v>3200000</v>
      </c>
      <c r="N19" s="342">
        <f t="shared" si="2"/>
        <v>0</v>
      </c>
      <c r="O19" s="71"/>
      <c r="P19" s="25"/>
      <c r="Q19" s="44"/>
      <c r="R19" s="359"/>
    </row>
    <row r="20" spans="1:18" ht="30" customHeight="1" x14ac:dyDescent="0.2">
      <c r="A20" s="337">
        <v>17</v>
      </c>
      <c r="B20" s="339" t="s">
        <v>1090</v>
      </c>
      <c r="C20" s="356"/>
      <c r="D20" s="351"/>
      <c r="E20" s="342"/>
      <c r="F20" s="342">
        <v>100000000</v>
      </c>
      <c r="G20" s="343">
        <v>0.06</v>
      </c>
      <c r="H20" s="342">
        <f t="shared" ref="H20:H21" si="4">F20*G20</f>
        <v>6000000</v>
      </c>
      <c r="I20" s="342">
        <v>6000000</v>
      </c>
      <c r="J20" s="342" t="s">
        <v>875</v>
      </c>
      <c r="K20" s="353" t="s">
        <v>876</v>
      </c>
      <c r="L20" s="70" t="s">
        <v>877</v>
      </c>
      <c r="M20" s="342">
        <f t="shared" si="3"/>
        <v>6000000</v>
      </c>
      <c r="N20" s="342">
        <f t="shared" si="2"/>
        <v>0</v>
      </c>
      <c r="O20" s="71"/>
      <c r="P20" s="25"/>
      <c r="Q20" s="44"/>
      <c r="R20" s="359"/>
    </row>
    <row r="21" spans="1:18" ht="30" customHeight="1" x14ac:dyDescent="0.2">
      <c r="A21" s="337">
        <v>18</v>
      </c>
      <c r="B21" s="339" t="s">
        <v>885</v>
      </c>
      <c r="C21" s="356" t="s">
        <v>886</v>
      </c>
      <c r="D21" s="351"/>
      <c r="E21" s="342"/>
      <c r="F21" s="342">
        <v>50000000</v>
      </c>
      <c r="G21" s="343">
        <v>0.05</v>
      </c>
      <c r="H21" s="342">
        <f t="shared" si="4"/>
        <v>2500000</v>
      </c>
      <c r="I21" s="342">
        <v>2500000</v>
      </c>
      <c r="J21" s="342" t="s">
        <v>875</v>
      </c>
      <c r="K21" s="353" t="s">
        <v>887</v>
      </c>
      <c r="L21" s="70" t="s">
        <v>888</v>
      </c>
      <c r="M21" s="342">
        <f t="shared" si="3"/>
        <v>2500000</v>
      </c>
      <c r="N21" s="342">
        <f t="shared" si="2"/>
        <v>0</v>
      </c>
      <c r="O21" s="71"/>
      <c r="P21" s="25"/>
      <c r="Q21" s="44"/>
      <c r="R21" s="359"/>
    </row>
    <row r="22" spans="1:18" ht="30" customHeight="1" x14ac:dyDescent="0.2">
      <c r="A22" s="337">
        <v>19</v>
      </c>
      <c r="B22" s="339" t="s">
        <v>892</v>
      </c>
      <c r="C22" s="356"/>
      <c r="D22" s="351"/>
      <c r="E22" s="342"/>
      <c r="F22" s="342">
        <v>7500000</v>
      </c>
      <c r="G22" s="349"/>
      <c r="H22" s="342">
        <v>300000</v>
      </c>
      <c r="I22" s="342">
        <v>300000</v>
      </c>
      <c r="J22" s="342" t="s">
        <v>875</v>
      </c>
      <c r="K22" s="353" t="s">
        <v>893</v>
      </c>
      <c r="L22" s="70" t="s">
        <v>894</v>
      </c>
      <c r="M22" s="342">
        <f t="shared" si="3"/>
        <v>300000</v>
      </c>
      <c r="N22" s="342">
        <f t="shared" si="2"/>
        <v>0</v>
      </c>
      <c r="O22" s="71"/>
      <c r="P22" s="25"/>
      <c r="Q22" s="118" t="s">
        <v>1579</v>
      </c>
      <c r="R22" s="356" t="s">
        <v>1580</v>
      </c>
    </row>
    <row r="23" spans="1:18" ht="30" customHeight="1" x14ac:dyDescent="0.2">
      <c r="A23" s="337">
        <v>20</v>
      </c>
      <c r="B23" s="339" t="s">
        <v>939</v>
      </c>
      <c r="C23" s="356"/>
      <c r="D23" s="351"/>
      <c r="E23" s="342"/>
      <c r="F23" s="342">
        <v>32000000</v>
      </c>
      <c r="G23" s="349"/>
      <c r="H23" s="342">
        <v>1600000</v>
      </c>
      <c r="I23" s="342">
        <v>1600000</v>
      </c>
      <c r="J23" s="342" t="s">
        <v>912</v>
      </c>
      <c r="K23" s="353" t="s">
        <v>940</v>
      </c>
      <c r="L23" s="70" t="s">
        <v>941</v>
      </c>
      <c r="M23" s="342">
        <f t="shared" si="3"/>
        <v>1600000</v>
      </c>
      <c r="N23" s="342">
        <f t="shared" si="2"/>
        <v>0</v>
      </c>
      <c r="O23" s="71"/>
      <c r="P23" s="25"/>
      <c r="Q23" s="118" t="s">
        <v>1093</v>
      </c>
      <c r="R23" s="359"/>
    </row>
    <row r="24" spans="1:18" ht="30" customHeight="1" x14ac:dyDescent="0.2">
      <c r="A24" s="404">
        <v>21</v>
      </c>
      <c r="B24" s="406" t="s">
        <v>995</v>
      </c>
      <c r="C24" s="530"/>
      <c r="D24" s="479"/>
      <c r="E24" s="421"/>
      <c r="F24" s="421">
        <v>300000000</v>
      </c>
      <c r="G24" s="442">
        <v>0.05</v>
      </c>
      <c r="H24" s="421">
        <f>F24*G24</f>
        <v>15000000</v>
      </c>
      <c r="I24" s="342">
        <v>10000000</v>
      </c>
      <c r="J24" s="342" t="s">
        <v>997</v>
      </c>
      <c r="K24" s="353" t="s">
        <v>998</v>
      </c>
      <c r="L24" s="70" t="s">
        <v>999</v>
      </c>
      <c r="M24" s="421">
        <f>I24+I25</f>
        <v>15000000</v>
      </c>
      <c r="N24" s="421">
        <f>H24-M24</f>
        <v>0</v>
      </c>
      <c r="O24" s="538"/>
      <c r="P24" s="540"/>
      <c r="Q24" s="413"/>
      <c r="R24" s="543"/>
    </row>
    <row r="25" spans="1:18" ht="30" customHeight="1" x14ac:dyDescent="0.2">
      <c r="A25" s="405"/>
      <c r="B25" s="407"/>
      <c r="C25" s="531"/>
      <c r="D25" s="480"/>
      <c r="E25" s="422"/>
      <c r="F25" s="422"/>
      <c r="G25" s="443"/>
      <c r="H25" s="422"/>
      <c r="I25" s="342">
        <v>5000000</v>
      </c>
      <c r="J25" s="437" t="s">
        <v>996</v>
      </c>
      <c r="K25" s="439"/>
      <c r="L25" s="70"/>
      <c r="M25" s="422"/>
      <c r="N25" s="422"/>
      <c r="O25" s="539"/>
      <c r="P25" s="541"/>
      <c r="Q25" s="414"/>
      <c r="R25" s="544"/>
    </row>
    <row r="26" spans="1:18" ht="30" customHeight="1" x14ac:dyDescent="0.2">
      <c r="A26" s="337">
        <v>22</v>
      </c>
      <c r="B26" s="339" t="s">
        <v>1040</v>
      </c>
      <c r="C26" s="356"/>
      <c r="D26" s="351"/>
      <c r="E26" s="342"/>
      <c r="F26" s="342">
        <v>140000000</v>
      </c>
      <c r="G26" s="343">
        <v>7.0000000000000007E-2</v>
      </c>
      <c r="H26" s="342">
        <f>F26*G26</f>
        <v>9800000.0000000019</v>
      </c>
      <c r="I26" s="342">
        <v>9800000</v>
      </c>
      <c r="J26" s="372" t="s">
        <v>997</v>
      </c>
      <c r="K26" s="360">
        <v>121359436907</v>
      </c>
      <c r="L26" s="70" t="s">
        <v>1041</v>
      </c>
      <c r="M26" s="342">
        <f>I26</f>
        <v>9800000</v>
      </c>
      <c r="N26" s="342">
        <f>H26-I26</f>
        <v>0</v>
      </c>
      <c r="O26" s="71"/>
      <c r="P26" s="25"/>
      <c r="Q26" s="44"/>
      <c r="R26" s="359"/>
    </row>
    <row r="27" spans="1:18" ht="30" customHeight="1" x14ac:dyDescent="0.2">
      <c r="A27" s="337">
        <v>23</v>
      </c>
      <c r="B27" s="339" t="s">
        <v>1044</v>
      </c>
      <c r="C27" s="356"/>
      <c r="D27" s="351"/>
      <c r="E27" s="342"/>
      <c r="F27" s="342">
        <v>40000000</v>
      </c>
      <c r="G27" s="343">
        <v>0.05</v>
      </c>
      <c r="H27" s="342">
        <f>F27*G27</f>
        <v>2000000</v>
      </c>
      <c r="I27" s="342">
        <v>1000000</v>
      </c>
      <c r="J27" s="372" t="s">
        <v>997</v>
      </c>
      <c r="K27" s="360">
        <v>529113</v>
      </c>
      <c r="L27" s="70" t="s">
        <v>1045</v>
      </c>
      <c r="M27" s="342">
        <f>I27</f>
        <v>1000000</v>
      </c>
      <c r="N27" s="342">
        <f>H27-M27</f>
        <v>1000000</v>
      </c>
      <c r="O27" s="71"/>
      <c r="P27" s="25"/>
      <c r="Q27" s="118"/>
      <c r="R27" s="355" t="s">
        <v>1046</v>
      </c>
    </row>
    <row r="28" spans="1:18" ht="30" customHeight="1" x14ac:dyDescent="0.2">
      <c r="A28" s="337">
        <v>24</v>
      </c>
      <c r="B28" s="339" t="s">
        <v>1060</v>
      </c>
      <c r="C28" s="356" t="s">
        <v>1061</v>
      </c>
      <c r="D28" s="351"/>
      <c r="E28" s="342"/>
      <c r="F28" s="342">
        <v>35000000</v>
      </c>
      <c r="G28" s="343">
        <v>5.8000000000000003E-2</v>
      </c>
      <c r="H28" s="342">
        <v>2000000</v>
      </c>
      <c r="I28" s="342">
        <v>2000000</v>
      </c>
      <c r="J28" s="372" t="s">
        <v>1050</v>
      </c>
      <c r="K28" s="360">
        <v>121374044740</v>
      </c>
      <c r="L28" s="70" t="s">
        <v>1062</v>
      </c>
      <c r="M28" s="342">
        <f>I28</f>
        <v>2000000</v>
      </c>
      <c r="N28" s="342">
        <f>H28-I28</f>
        <v>0</v>
      </c>
      <c r="O28" s="71"/>
      <c r="P28" s="25"/>
      <c r="Q28" s="118"/>
      <c r="R28" s="355"/>
    </row>
    <row r="29" spans="1:18" ht="30" customHeight="1" x14ac:dyDescent="0.2">
      <c r="A29" s="337">
        <v>25</v>
      </c>
      <c r="B29" s="339" t="s">
        <v>1150</v>
      </c>
      <c r="C29" s="356"/>
      <c r="D29" s="351"/>
      <c r="E29" s="342"/>
      <c r="F29" s="342">
        <v>500000000</v>
      </c>
      <c r="G29" s="343">
        <v>4.4999999999999998E-2</v>
      </c>
      <c r="H29" s="342">
        <f>F29*G29</f>
        <v>22500000</v>
      </c>
      <c r="I29" s="342">
        <v>22500000</v>
      </c>
      <c r="J29" s="372" t="s">
        <v>1077</v>
      </c>
      <c r="K29" s="360">
        <v>103212035229345</v>
      </c>
      <c r="L29" s="70" t="s">
        <v>1149</v>
      </c>
      <c r="M29" s="342">
        <f>I29</f>
        <v>22500000</v>
      </c>
      <c r="N29" s="342">
        <f>H29-I29</f>
        <v>0</v>
      </c>
      <c r="O29" s="71"/>
      <c r="P29" s="25"/>
      <c r="Q29" s="118"/>
      <c r="R29" s="355"/>
    </row>
    <row r="30" spans="1:18" ht="30" customHeight="1" x14ac:dyDescent="0.2">
      <c r="A30" s="404">
        <v>26</v>
      </c>
      <c r="B30" s="406" t="s">
        <v>1154</v>
      </c>
      <c r="C30" s="530" t="s">
        <v>1156</v>
      </c>
      <c r="D30" s="479"/>
      <c r="E30" s="421"/>
      <c r="F30" s="421">
        <v>500000000</v>
      </c>
      <c r="G30" s="442">
        <v>7.0000000000000007E-2</v>
      </c>
      <c r="H30" s="421">
        <f>F30*G30</f>
        <v>35000000</v>
      </c>
      <c r="I30" s="342">
        <v>10000000</v>
      </c>
      <c r="J30" s="372" t="s">
        <v>1077</v>
      </c>
      <c r="K30" s="360">
        <v>1890633699</v>
      </c>
      <c r="L30" s="70" t="s">
        <v>1155</v>
      </c>
      <c r="M30" s="421">
        <f>I30+I31</f>
        <v>35000000</v>
      </c>
      <c r="N30" s="421">
        <f>(I30+I31)-M30</f>
        <v>0</v>
      </c>
      <c r="O30" s="71"/>
      <c r="P30" s="25"/>
      <c r="Q30" s="118" t="s">
        <v>1492</v>
      </c>
      <c r="R30" s="355"/>
    </row>
    <row r="31" spans="1:18" ht="30" customHeight="1" x14ac:dyDescent="0.2">
      <c r="A31" s="405"/>
      <c r="B31" s="407"/>
      <c r="C31" s="531"/>
      <c r="D31" s="480"/>
      <c r="E31" s="422"/>
      <c r="F31" s="422"/>
      <c r="G31" s="443"/>
      <c r="H31" s="422"/>
      <c r="I31" s="342">
        <v>25000000</v>
      </c>
      <c r="J31" s="372" t="s">
        <v>1077</v>
      </c>
      <c r="K31" s="305">
        <v>1.4010321016255101E+17</v>
      </c>
      <c r="L31" s="70" t="s">
        <v>1155</v>
      </c>
      <c r="M31" s="422"/>
      <c r="N31" s="422"/>
      <c r="O31" s="71"/>
      <c r="P31" s="25"/>
      <c r="Q31" s="118"/>
      <c r="R31" s="355"/>
    </row>
    <row r="32" spans="1:18" ht="30" customHeight="1" x14ac:dyDescent="0.2">
      <c r="A32" s="404">
        <v>27</v>
      </c>
      <c r="B32" s="406" t="s">
        <v>1167</v>
      </c>
      <c r="C32" s="530"/>
      <c r="D32" s="479"/>
      <c r="E32" s="421"/>
      <c r="F32" s="421">
        <v>590000000</v>
      </c>
      <c r="G32" s="442"/>
      <c r="H32" s="421">
        <v>30000000</v>
      </c>
      <c r="I32" s="342">
        <v>20000000</v>
      </c>
      <c r="J32" s="372" t="s">
        <v>1161</v>
      </c>
      <c r="K32" s="360">
        <v>845033</v>
      </c>
      <c r="L32" s="70" t="s">
        <v>1168</v>
      </c>
      <c r="M32" s="421">
        <f>I32+I33</f>
        <v>30000000</v>
      </c>
      <c r="N32" s="421">
        <f>H32-M32</f>
        <v>0</v>
      </c>
      <c r="O32" s="71"/>
      <c r="P32" s="25"/>
      <c r="Q32" s="118"/>
      <c r="R32" s="355"/>
    </row>
    <row r="33" spans="1:18" ht="30" customHeight="1" x14ac:dyDescent="0.2">
      <c r="A33" s="405"/>
      <c r="B33" s="407"/>
      <c r="C33" s="531"/>
      <c r="D33" s="480"/>
      <c r="E33" s="422"/>
      <c r="F33" s="422"/>
      <c r="G33" s="443"/>
      <c r="H33" s="422"/>
      <c r="I33" s="342">
        <v>10000000</v>
      </c>
      <c r="J33" s="372" t="s">
        <v>997</v>
      </c>
      <c r="K33" s="360">
        <v>558135</v>
      </c>
      <c r="L33" s="70" t="s">
        <v>1169</v>
      </c>
      <c r="M33" s="422"/>
      <c r="N33" s="422"/>
      <c r="O33" s="71"/>
      <c r="P33" s="25"/>
      <c r="Q33" s="118"/>
      <c r="R33" s="355"/>
    </row>
    <row r="34" spans="1:18" ht="30" customHeight="1" x14ac:dyDescent="0.2">
      <c r="A34" s="337">
        <v>28</v>
      </c>
      <c r="B34" s="339" t="s">
        <v>1187</v>
      </c>
      <c r="C34" s="356"/>
      <c r="D34" s="351"/>
      <c r="E34" s="342"/>
      <c r="F34" s="342">
        <v>42000000</v>
      </c>
      <c r="G34" s="343">
        <v>7.0000000000000007E-2</v>
      </c>
      <c r="H34" s="342">
        <f>F34*G34</f>
        <v>2940000.0000000005</v>
      </c>
      <c r="I34" s="342">
        <v>2940000</v>
      </c>
      <c r="J34" s="372" t="s">
        <v>1161</v>
      </c>
      <c r="K34" s="360">
        <v>121434954724</v>
      </c>
      <c r="L34" s="70" t="s">
        <v>1188</v>
      </c>
      <c r="M34" s="342">
        <f>I34</f>
        <v>2940000</v>
      </c>
      <c r="N34" s="342">
        <f>H34-M34</f>
        <v>0</v>
      </c>
      <c r="O34" s="71"/>
      <c r="P34" s="25"/>
      <c r="Q34" s="118" t="s">
        <v>1696</v>
      </c>
      <c r="R34" s="355"/>
    </row>
    <row r="35" spans="1:18" ht="30" customHeight="1" x14ac:dyDescent="0.2">
      <c r="A35" s="337">
        <v>28</v>
      </c>
      <c r="B35" s="339" t="s">
        <v>1192</v>
      </c>
      <c r="C35" s="356"/>
      <c r="D35" s="351"/>
      <c r="E35" s="342"/>
      <c r="F35" s="342">
        <v>20000000</v>
      </c>
      <c r="G35" s="343">
        <v>0.04</v>
      </c>
      <c r="H35" s="342">
        <f>F35*G35</f>
        <v>800000</v>
      </c>
      <c r="I35" s="342">
        <v>800000</v>
      </c>
      <c r="J35" s="372" t="s">
        <v>1161</v>
      </c>
      <c r="K35" s="360">
        <v>121436337175</v>
      </c>
      <c r="L35" s="70" t="s">
        <v>1193</v>
      </c>
      <c r="M35" s="342">
        <f>I35</f>
        <v>800000</v>
      </c>
      <c r="N35" s="342">
        <f>H35-M35</f>
        <v>0</v>
      </c>
      <c r="O35" s="71"/>
      <c r="P35" s="25"/>
      <c r="Q35" s="118"/>
      <c r="R35" s="355"/>
    </row>
    <row r="36" spans="1:18" ht="30" customHeight="1" x14ac:dyDescent="0.2">
      <c r="A36" s="337">
        <v>28</v>
      </c>
      <c r="B36" s="339" t="s">
        <v>1267</v>
      </c>
      <c r="C36" s="356"/>
      <c r="D36" s="351"/>
      <c r="E36" s="342"/>
      <c r="F36" s="342">
        <v>100000000</v>
      </c>
      <c r="G36" s="343">
        <v>7.0000000000000007E-2</v>
      </c>
      <c r="H36" s="342">
        <f>F36*G36</f>
        <v>7000000.0000000009</v>
      </c>
      <c r="I36" s="342">
        <v>7000000</v>
      </c>
      <c r="J36" s="372" t="s">
        <v>1256</v>
      </c>
      <c r="K36" s="360">
        <v>653558748719</v>
      </c>
      <c r="L36" s="70" t="s">
        <v>1268</v>
      </c>
      <c r="M36" s="342">
        <f>I36</f>
        <v>7000000</v>
      </c>
      <c r="N36" s="342">
        <f>H36-M36</f>
        <v>0</v>
      </c>
      <c r="O36" s="71"/>
      <c r="P36" s="25"/>
      <c r="Q36" s="118"/>
      <c r="R36" s="355"/>
    </row>
    <row r="37" spans="1:18" ht="30" customHeight="1" x14ac:dyDescent="0.2">
      <c r="A37" s="404">
        <v>30</v>
      </c>
      <c r="B37" s="406" t="s">
        <v>1334</v>
      </c>
      <c r="C37" s="530"/>
      <c r="D37" s="479"/>
      <c r="E37" s="421"/>
      <c r="F37" s="342">
        <v>100000000</v>
      </c>
      <c r="G37" s="343">
        <v>0.05</v>
      </c>
      <c r="H37" s="342">
        <f t="shared" ref="H37:H38" si="5">F37*G37</f>
        <v>5000000</v>
      </c>
      <c r="I37" s="421">
        <v>10000000</v>
      </c>
      <c r="J37" s="421" t="s">
        <v>1256</v>
      </c>
      <c r="K37" s="532">
        <v>375599</v>
      </c>
      <c r="L37" s="536" t="s">
        <v>1335</v>
      </c>
      <c r="M37" s="421">
        <f>I37</f>
        <v>10000000</v>
      </c>
      <c r="N37" s="409">
        <f>(H37+H38)-M37</f>
        <v>-2550000</v>
      </c>
      <c r="O37" s="538"/>
      <c r="P37" s="540"/>
      <c r="Q37" s="515"/>
      <c r="R37" s="534" t="s">
        <v>1343</v>
      </c>
    </row>
    <row r="38" spans="1:18" ht="30" customHeight="1" x14ac:dyDescent="0.2">
      <c r="A38" s="405"/>
      <c r="B38" s="407"/>
      <c r="C38" s="531"/>
      <c r="D38" s="480"/>
      <c r="E38" s="422"/>
      <c r="F38" s="342">
        <v>35000000</v>
      </c>
      <c r="G38" s="343">
        <v>7.0000000000000007E-2</v>
      </c>
      <c r="H38" s="342">
        <f t="shared" si="5"/>
        <v>2450000.0000000005</v>
      </c>
      <c r="I38" s="422"/>
      <c r="J38" s="422"/>
      <c r="K38" s="533"/>
      <c r="L38" s="537"/>
      <c r="M38" s="422"/>
      <c r="N38" s="410"/>
      <c r="O38" s="539"/>
      <c r="P38" s="541"/>
      <c r="Q38" s="516"/>
      <c r="R38" s="535"/>
    </row>
    <row r="39" spans="1:18" ht="30" customHeight="1" x14ac:dyDescent="0.2">
      <c r="A39" s="337">
        <v>31</v>
      </c>
      <c r="B39" s="339" t="s">
        <v>1345</v>
      </c>
      <c r="C39" s="356"/>
      <c r="D39" s="351"/>
      <c r="E39" s="342"/>
      <c r="F39" s="342">
        <v>63580000</v>
      </c>
      <c r="G39" s="343">
        <v>7.0000000000000007E-2</v>
      </c>
      <c r="H39" s="342">
        <v>4450000</v>
      </c>
      <c r="I39" s="342">
        <v>4450000</v>
      </c>
      <c r="J39" s="342" t="s">
        <v>770</v>
      </c>
      <c r="K39" s="353" t="s">
        <v>812</v>
      </c>
      <c r="L39" s="70" t="s">
        <v>813</v>
      </c>
      <c r="M39" s="342">
        <f t="shared" ref="M39:M47" si="6">I39</f>
        <v>4450000</v>
      </c>
      <c r="N39" s="342">
        <f>H39-M39</f>
        <v>0</v>
      </c>
      <c r="O39" s="71"/>
      <c r="P39" s="25"/>
      <c r="Q39" s="118"/>
      <c r="R39" s="355"/>
    </row>
    <row r="40" spans="1:18" ht="30" customHeight="1" x14ac:dyDescent="0.2">
      <c r="A40" s="337">
        <v>32</v>
      </c>
      <c r="B40" s="340" t="s">
        <v>1465</v>
      </c>
      <c r="C40" s="271"/>
      <c r="D40" s="272"/>
      <c r="E40" s="346"/>
      <c r="F40" s="342">
        <v>20000000</v>
      </c>
      <c r="G40" s="343">
        <v>0.04</v>
      </c>
      <c r="H40" s="342">
        <f>F40*G40</f>
        <v>800000</v>
      </c>
      <c r="I40" s="342">
        <v>800000</v>
      </c>
      <c r="J40" s="342" t="s">
        <v>1456</v>
      </c>
      <c r="K40" s="353" t="s">
        <v>1466</v>
      </c>
      <c r="L40" s="70" t="s">
        <v>1467</v>
      </c>
      <c r="M40" s="342">
        <f t="shared" si="6"/>
        <v>800000</v>
      </c>
      <c r="N40" s="342">
        <f>H40-M40</f>
        <v>0</v>
      </c>
      <c r="O40" s="71"/>
      <c r="P40" s="25"/>
      <c r="Q40" s="118"/>
      <c r="R40" s="355"/>
    </row>
    <row r="41" spans="1:18" ht="30" customHeight="1" x14ac:dyDescent="0.2">
      <c r="A41" s="337">
        <v>33</v>
      </c>
      <c r="B41" s="46" t="s">
        <v>1512</v>
      </c>
      <c r="C41" s="54" t="s">
        <v>1499</v>
      </c>
      <c r="D41" s="37"/>
      <c r="E41" s="350"/>
      <c r="F41" s="342">
        <v>150000000</v>
      </c>
      <c r="G41" s="343">
        <v>0.06</v>
      </c>
      <c r="H41" s="342">
        <f>F41*G41</f>
        <v>9000000</v>
      </c>
      <c r="I41" s="342">
        <v>9000000</v>
      </c>
      <c r="J41" s="342" t="s">
        <v>1501</v>
      </c>
      <c r="K41" s="353" t="s">
        <v>1513</v>
      </c>
      <c r="L41" s="70" t="s">
        <v>1514</v>
      </c>
      <c r="M41" s="342">
        <f t="shared" si="6"/>
        <v>9000000</v>
      </c>
      <c r="N41" s="342">
        <f>H41-M41</f>
        <v>0</v>
      </c>
      <c r="O41" s="71"/>
      <c r="P41" s="25"/>
      <c r="Q41" s="118"/>
      <c r="R41" s="355"/>
    </row>
    <row r="42" spans="1:18" ht="30" customHeight="1" x14ac:dyDescent="0.2">
      <c r="A42" s="337">
        <v>34</v>
      </c>
      <c r="B42" s="338" t="s">
        <v>1518</v>
      </c>
      <c r="C42" s="54"/>
      <c r="D42" s="37"/>
      <c r="E42" s="341"/>
      <c r="F42" s="342">
        <v>50000000</v>
      </c>
      <c r="G42" s="343">
        <v>7.0000000000000007E-2</v>
      </c>
      <c r="H42" s="342">
        <f>F42*G42</f>
        <v>3500000.0000000005</v>
      </c>
      <c r="I42" s="342">
        <v>3500000</v>
      </c>
      <c r="J42" s="342" t="s">
        <v>1501</v>
      </c>
      <c r="K42" s="353" t="s">
        <v>1519</v>
      </c>
      <c r="L42" s="70" t="s">
        <v>1520</v>
      </c>
      <c r="M42" s="342">
        <f t="shared" si="6"/>
        <v>3500000</v>
      </c>
      <c r="N42" s="342">
        <f>H42-M42</f>
        <v>0</v>
      </c>
      <c r="O42" s="71"/>
      <c r="P42" s="25"/>
      <c r="Q42" s="118"/>
      <c r="R42" s="355"/>
    </row>
    <row r="43" spans="1:18" ht="30" customHeight="1" x14ac:dyDescent="0.2">
      <c r="A43" s="337">
        <v>35</v>
      </c>
      <c r="B43" s="338" t="s">
        <v>1594</v>
      </c>
      <c r="C43" s="54"/>
      <c r="D43" s="37"/>
      <c r="E43" s="341"/>
      <c r="F43" s="342">
        <v>140000000</v>
      </c>
      <c r="G43" s="343">
        <v>0.05</v>
      </c>
      <c r="H43" s="342">
        <f>F43*G43</f>
        <v>7000000</v>
      </c>
      <c r="I43" s="342">
        <v>7000000</v>
      </c>
      <c r="J43" s="342" t="s">
        <v>1589</v>
      </c>
      <c r="K43" s="353" t="s">
        <v>1595</v>
      </c>
      <c r="L43" s="70" t="s">
        <v>1596</v>
      </c>
      <c r="M43" s="342">
        <f t="shared" si="6"/>
        <v>7000000</v>
      </c>
      <c r="N43" s="342"/>
      <c r="O43" s="71"/>
      <c r="P43" s="25"/>
      <c r="Q43" s="118"/>
      <c r="R43" s="355"/>
    </row>
    <row r="44" spans="1:18" ht="30" customHeight="1" x14ac:dyDescent="0.2">
      <c r="A44" s="337">
        <v>36</v>
      </c>
      <c r="B44" s="338" t="s">
        <v>1627</v>
      </c>
      <c r="C44" s="54"/>
      <c r="D44" s="37"/>
      <c r="E44" s="341"/>
      <c r="F44" s="334"/>
      <c r="G44" s="335"/>
      <c r="H44" s="334"/>
      <c r="I44" s="342">
        <v>500000</v>
      </c>
      <c r="J44" s="342" t="s">
        <v>1622</v>
      </c>
      <c r="K44" s="353" t="s">
        <v>1628</v>
      </c>
      <c r="L44" s="70" t="s">
        <v>1629</v>
      </c>
      <c r="M44" s="342">
        <f t="shared" si="6"/>
        <v>500000</v>
      </c>
      <c r="N44" s="348">
        <f>H44-M44</f>
        <v>-500000</v>
      </c>
      <c r="O44" s="71"/>
      <c r="P44" s="25"/>
      <c r="Q44" s="118"/>
      <c r="R44" s="355"/>
    </row>
    <row r="45" spans="1:18" ht="30" customHeight="1" x14ac:dyDescent="0.2">
      <c r="A45" s="337">
        <v>37</v>
      </c>
      <c r="B45" s="338" t="s">
        <v>1586</v>
      </c>
      <c r="C45" s="54"/>
      <c r="D45" s="37"/>
      <c r="E45" s="341"/>
      <c r="F45" s="334"/>
      <c r="G45" s="335"/>
      <c r="H45" s="334"/>
      <c r="I45" s="342">
        <v>25000000</v>
      </c>
      <c r="J45" s="342" t="s">
        <v>1622</v>
      </c>
      <c r="K45" s="353" t="s">
        <v>1632</v>
      </c>
      <c r="L45" s="70" t="s">
        <v>1633</v>
      </c>
      <c r="M45" s="342">
        <f t="shared" si="6"/>
        <v>25000000</v>
      </c>
      <c r="N45" s="348">
        <f>H45-M45</f>
        <v>-25000000</v>
      </c>
      <c r="O45" s="71"/>
      <c r="P45" s="25"/>
      <c r="Q45" s="118"/>
      <c r="R45" s="355"/>
    </row>
    <row r="46" spans="1:18" ht="30" customHeight="1" x14ac:dyDescent="0.2">
      <c r="A46" s="337">
        <v>38</v>
      </c>
      <c r="B46" s="338" t="s">
        <v>1640</v>
      </c>
      <c r="C46" s="54"/>
      <c r="D46" s="37"/>
      <c r="E46" s="341"/>
      <c r="F46" s="257">
        <v>16000000</v>
      </c>
      <c r="G46" s="336">
        <v>0.05</v>
      </c>
      <c r="H46" s="257">
        <f>F46*G46</f>
        <v>800000</v>
      </c>
      <c r="I46" s="342">
        <v>800000</v>
      </c>
      <c r="J46" s="342" t="s">
        <v>1641</v>
      </c>
      <c r="K46" s="353" t="s">
        <v>1642</v>
      </c>
      <c r="L46" s="70" t="s">
        <v>1643</v>
      </c>
      <c r="M46" s="342">
        <f t="shared" si="6"/>
        <v>800000</v>
      </c>
      <c r="N46" s="342">
        <f>H46-M46</f>
        <v>0</v>
      </c>
      <c r="O46" s="71"/>
      <c r="P46" s="25"/>
      <c r="Q46" s="118"/>
      <c r="R46" s="355"/>
    </row>
    <row r="47" spans="1:18" ht="30" customHeight="1" x14ac:dyDescent="0.2">
      <c r="A47" s="337">
        <v>39</v>
      </c>
      <c r="B47" s="338" t="s">
        <v>1663</v>
      </c>
      <c r="C47" s="54"/>
      <c r="D47" s="37"/>
      <c r="E47" s="341"/>
      <c r="F47" s="334"/>
      <c r="G47" s="335"/>
      <c r="H47" s="334"/>
      <c r="I47" s="342">
        <v>20000000</v>
      </c>
      <c r="J47" s="342" t="s">
        <v>1641</v>
      </c>
      <c r="K47" s="36" t="s">
        <v>1661</v>
      </c>
      <c r="L47" s="70" t="s">
        <v>1662</v>
      </c>
      <c r="M47" s="342">
        <f t="shared" si="6"/>
        <v>20000000</v>
      </c>
      <c r="N47" s="348">
        <f>H47-M47</f>
        <v>-20000000</v>
      </c>
      <c r="O47" s="71"/>
      <c r="P47" s="25"/>
      <c r="Q47" s="118"/>
      <c r="R47" s="355"/>
    </row>
    <row r="48" spans="1:18" ht="30" customHeight="1" x14ac:dyDescent="0.2">
      <c r="A48" s="337">
        <v>40</v>
      </c>
      <c r="B48" s="203" t="s">
        <v>486</v>
      </c>
      <c r="C48" s="22"/>
      <c r="D48" s="261"/>
      <c r="E48" s="255"/>
      <c r="F48" s="342">
        <v>60000000</v>
      </c>
      <c r="G48" s="20">
        <v>0.05</v>
      </c>
      <c r="H48" s="342">
        <f t="shared" ref="H48:H135" si="7">F48*G48</f>
        <v>3000000</v>
      </c>
      <c r="I48" s="342">
        <v>3000000</v>
      </c>
      <c r="J48" s="342" t="s">
        <v>1091</v>
      </c>
      <c r="K48" s="353" t="s">
        <v>1310</v>
      </c>
      <c r="L48" s="89" t="s">
        <v>578</v>
      </c>
      <c r="M48" s="342">
        <f t="shared" si="0"/>
        <v>3000000</v>
      </c>
      <c r="N48" s="342">
        <f t="shared" si="1"/>
        <v>0</v>
      </c>
      <c r="O48" s="25"/>
      <c r="P48" s="25"/>
      <c r="Q48" s="44"/>
      <c r="R48" s="26"/>
    </row>
    <row r="49" spans="1:18" ht="30" customHeight="1" x14ac:dyDescent="0.2">
      <c r="A49" s="337">
        <v>41</v>
      </c>
      <c r="B49" s="3" t="s">
        <v>1433</v>
      </c>
      <c r="C49" s="22"/>
      <c r="D49" s="12"/>
      <c r="E49" s="262"/>
      <c r="F49" s="342">
        <v>10000000</v>
      </c>
      <c r="G49" s="20">
        <v>0.05</v>
      </c>
      <c r="H49" s="342">
        <f>F49*G49</f>
        <v>500000</v>
      </c>
      <c r="I49" s="342">
        <v>600000</v>
      </c>
      <c r="J49" s="342" t="s">
        <v>1025</v>
      </c>
      <c r="K49" s="353" t="s">
        <v>1395</v>
      </c>
      <c r="L49" s="89" t="s">
        <v>578</v>
      </c>
      <c r="M49" s="342">
        <f t="shared" si="0"/>
        <v>600000</v>
      </c>
      <c r="N49" s="342">
        <f>H49-M49</f>
        <v>-100000</v>
      </c>
      <c r="O49" s="25"/>
      <c r="P49" s="25"/>
      <c r="Q49" s="44"/>
      <c r="R49" s="26" t="s">
        <v>1618</v>
      </c>
    </row>
    <row r="50" spans="1:18" ht="30" customHeight="1" x14ac:dyDescent="0.2">
      <c r="A50" s="337">
        <v>42</v>
      </c>
      <c r="B50" s="3" t="s">
        <v>488</v>
      </c>
      <c r="C50" s="3"/>
      <c r="D50" s="9"/>
      <c r="E50" s="350"/>
      <c r="F50" s="342">
        <v>150000000</v>
      </c>
      <c r="G50" s="20">
        <v>0.05</v>
      </c>
      <c r="H50" s="342">
        <f t="shared" si="7"/>
        <v>7500000</v>
      </c>
      <c r="I50" s="342">
        <v>7500000</v>
      </c>
      <c r="J50" s="342" t="s">
        <v>1025</v>
      </c>
      <c r="K50" s="353" t="s">
        <v>1396</v>
      </c>
      <c r="L50" s="350" t="s">
        <v>1397</v>
      </c>
      <c r="M50" s="342">
        <f t="shared" si="0"/>
        <v>7500000</v>
      </c>
      <c r="N50" s="342">
        <f t="shared" ref="N50:N136" si="8">H50-M50</f>
        <v>0</v>
      </c>
      <c r="O50" s="16"/>
      <c r="P50" s="16"/>
      <c r="Q50" s="44"/>
      <c r="R50" s="3"/>
    </row>
    <row r="51" spans="1:18" ht="30" customHeight="1" x14ac:dyDescent="0.2">
      <c r="A51" s="404">
        <v>43</v>
      </c>
      <c r="B51" s="415" t="s">
        <v>489</v>
      </c>
      <c r="C51" s="404"/>
      <c r="D51" s="419"/>
      <c r="E51" s="421"/>
      <c r="F51" s="409"/>
      <c r="G51" s="442">
        <v>7.0000000000000007E-2</v>
      </c>
      <c r="H51" s="409">
        <f t="shared" si="7"/>
        <v>0</v>
      </c>
      <c r="I51" s="342">
        <v>44600000</v>
      </c>
      <c r="J51" s="342" t="s">
        <v>1024</v>
      </c>
      <c r="K51" s="358" t="s">
        <v>1271</v>
      </c>
      <c r="L51" s="24" t="s">
        <v>1272</v>
      </c>
      <c r="M51" s="421">
        <f>I51+I52</f>
        <v>80900000</v>
      </c>
      <c r="N51" s="409">
        <f t="shared" si="8"/>
        <v>-80900000</v>
      </c>
      <c r="O51" s="16"/>
      <c r="P51" s="16"/>
      <c r="Q51" s="413" t="s">
        <v>1697</v>
      </c>
      <c r="R51" s="3"/>
    </row>
    <row r="52" spans="1:18" ht="30" customHeight="1" x14ac:dyDescent="0.2">
      <c r="A52" s="405"/>
      <c r="B52" s="416"/>
      <c r="C52" s="405"/>
      <c r="D52" s="420"/>
      <c r="E52" s="422"/>
      <c r="F52" s="410"/>
      <c r="G52" s="443"/>
      <c r="H52" s="410"/>
      <c r="I52" s="342">
        <v>36300000</v>
      </c>
      <c r="J52" s="342" t="s">
        <v>1025</v>
      </c>
      <c r="K52" s="358" t="s">
        <v>1398</v>
      </c>
      <c r="L52" s="24" t="s">
        <v>1272</v>
      </c>
      <c r="M52" s="422"/>
      <c r="N52" s="410"/>
      <c r="O52" s="16"/>
      <c r="P52" s="16"/>
      <c r="Q52" s="414"/>
      <c r="R52" s="3"/>
    </row>
    <row r="53" spans="1:18" ht="30" customHeight="1" x14ac:dyDescent="0.2">
      <c r="A53" s="404">
        <v>44</v>
      </c>
      <c r="B53" s="415" t="s">
        <v>490</v>
      </c>
      <c r="C53" s="404" t="s">
        <v>1436</v>
      </c>
      <c r="D53" s="419"/>
      <c r="E53" s="421"/>
      <c r="F53" s="437" t="s">
        <v>1572</v>
      </c>
      <c r="G53" s="438"/>
      <c r="H53" s="439"/>
      <c r="I53" s="342">
        <v>15000000</v>
      </c>
      <c r="J53" s="342" t="s">
        <v>1025</v>
      </c>
      <c r="K53" s="353" t="s">
        <v>1429</v>
      </c>
      <c r="L53" s="24" t="s">
        <v>1430</v>
      </c>
      <c r="M53" s="342">
        <f t="shared" si="0"/>
        <v>15000000</v>
      </c>
      <c r="N53" s="342">
        <v>0</v>
      </c>
      <c r="O53" s="16"/>
      <c r="P53" s="16"/>
      <c r="Q53" s="44" t="s">
        <v>1536</v>
      </c>
      <c r="R53" s="279" t="s">
        <v>1570</v>
      </c>
    </row>
    <row r="54" spans="1:18" ht="30" customHeight="1" x14ac:dyDescent="0.2">
      <c r="A54" s="468"/>
      <c r="B54" s="469"/>
      <c r="C54" s="468"/>
      <c r="D54" s="470"/>
      <c r="E54" s="462"/>
      <c r="F54" s="421">
        <v>1300000000</v>
      </c>
      <c r="G54" s="442">
        <v>0.08</v>
      </c>
      <c r="H54" s="421">
        <f>F54*G54</f>
        <v>104000000</v>
      </c>
      <c r="I54" s="342">
        <v>25000000</v>
      </c>
      <c r="J54" s="342" t="s">
        <v>1589</v>
      </c>
      <c r="K54" s="36" t="s">
        <v>1607</v>
      </c>
      <c r="L54" s="24" t="s">
        <v>1430</v>
      </c>
      <c r="M54" s="421">
        <f>I54+I55+I56</f>
        <v>95000000</v>
      </c>
      <c r="N54" s="421">
        <f>H54-M54</f>
        <v>9000000</v>
      </c>
      <c r="O54" s="16"/>
      <c r="P54" s="16"/>
      <c r="Q54" s="44"/>
      <c r="R54" s="279"/>
    </row>
    <row r="55" spans="1:18" ht="30" customHeight="1" x14ac:dyDescent="0.2">
      <c r="A55" s="468"/>
      <c r="B55" s="469"/>
      <c r="C55" s="468"/>
      <c r="D55" s="470"/>
      <c r="E55" s="462"/>
      <c r="F55" s="462"/>
      <c r="G55" s="514"/>
      <c r="H55" s="462"/>
      <c r="I55" s="342">
        <v>70000000</v>
      </c>
      <c r="J55" s="342" t="s">
        <v>1622</v>
      </c>
      <c r="K55" s="36" t="s">
        <v>1658</v>
      </c>
      <c r="L55" s="24" t="s">
        <v>1430</v>
      </c>
      <c r="M55" s="462"/>
      <c r="N55" s="462"/>
      <c r="O55" s="16"/>
      <c r="P55" s="16"/>
      <c r="Q55" s="44"/>
      <c r="R55" s="279"/>
    </row>
    <row r="56" spans="1:18" ht="30" customHeight="1" x14ac:dyDescent="0.2">
      <c r="A56" s="468"/>
      <c r="B56" s="469"/>
      <c r="C56" s="468"/>
      <c r="D56" s="470"/>
      <c r="E56" s="462"/>
      <c r="F56" s="422"/>
      <c r="G56" s="443"/>
      <c r="H56" s="422"/>
      <c r="I56" s="342"/>
      <c r="J56" s="342"/>
      <c r="K56" s="36"/>
      <c r="L56" s="24"/>
      <c r="M56" s="422"/>
      <c r="N56" s="422"/>
      <c r="O56" s="16"/>
      <c r="P56" s="16"/>
      <c r="Q56" s="44"/>
      <c r="R56" s="279"/>
    </row>
    <row r="57" spans="1:18" ht="30" customHeight="1" x14ac:dyDescent="0.2">
      <c r="A57" s="405"/>
      <c r="B57" s="416"/>
      <c r="C57" s="405"/>
      <c r="D57" s="420"/>
      <c r="E57" s="422"/>
      <c r="F57" s="342">
        <v>1200000000</v>
      </c>
      <c r="G57" s="20">
        <v>0.08</v>
      </c>
      <c r="H57" s="342">
        <f>F57*G57</f>
        <v>96000000</v>
      </c>
      <c r="I57" s="485" t="s">
        <v>1571</v>
      </c>
      <c r="J57" s="486"/>
      <c r="K57" s="486"/>
      <c r="L57" s="486"/>
      <c r="M57" s="486"/>
      <c r="N57" s="487"/>
      <c r="O57" s="16"/>
      <c r="P57" s="16"/>
      <c r="Q57" s="44"/>
      <c r="R57" s="279"/>
    </row>
    <row r="58" spans="1:18" ht="30" customHeight="1" x14ac:dyDescent="0.2">
      <c r="A58" s="4">
        <v>46</v>
      </c>
      <c r="B58" s="3" t="s">
        <v>492</v>
      </c>
      <c r="C58" s="188" t="s">
        <v>1434</v>
      </c>
      <c r="D58" s="263" t="s">
        <v>1435</v>
      </c>
      <c r="E58" s="350"/>
      <c r="F58" s="342">
        <v>20000000</v>
      </c>
      <c r="G58" s="20">
        <v>0.05</v>
      </c>
      <c r="H58" s="342">
        <f t="shared" si="7"/>
        <v>1000000</v>
      </c>
      <c r="I58" s="342">
        <v>1000000</v>
      </c>
      <c r="J58" s="342" t="s">
        <v>1025</v>
      </c>
      <c r="K58" s="353" t="s">
        <v>1401</v>
      </c>
      <c r="L58" s="24" t="s">
        <v>1402</v>
      </c>
      <c r="M58" s="342">
        <f t="shared" si="0"/>
        <v>1000000</v>
      </c>
      <c r="N58" s="342">
        <f t="shared" si="8"/>
        <v>0</v>
      </c>
      <c r="O58" s="16"/>
      <c r="P58" s="16"/>
      <c r="Q58" s="44"/>
      <c r="R58" s="3"/>
    </row>
    <row r="59" spans="1:18" ht="30" customHeight="1" x14ac:dyDescent="0.2">
      <c r="A59" s="4">
        <v>47</v>
      </c>
      <c r="B59" s="3" t="s">
        <v>493</v>
      </c>
      <c r="C59" s="188" t="s">
        <v>1436</v>
      </c>
      <c r="D59" s="9"/>
      <c r="E59" s="350"/>
      <c r="F59" s="342">
        <v>100000000</v>
      </c>
      <c r="G59" s="20">
        <v>0.05</v>
      </c>
      <c r="H59" s="342">
        <f t="shared" si="7"/>
        <v>5000000</v>
      </c>
      <c r="I59" s="342">
        <v>5000000</v>
      </c>
      <c r="J59" s="342" t="s">
        <v>1025</v>
      </c>
      <c r="K59" s="353" t="s">
        <v>1403</v>
      </c>
      <c r="L59" s="24" t="s">
        <v>1404</v>
      </c>
      <c r="M59" s="342">
        <f t="shared" si="0"/>
        <v>5000000</v>
      </c>
      <c r="N59" s="342">
        <f t="shared" si="8"/>
        <v>0</v>
      </c>
      <c r="O59" s="16"/>
      <c r="P59" s="16"/>
      <c r="Q59" s="44"/>
      <c r="R59" s="3"/>
    </row>
    <row r="60" spans="1:18" ht="30" customHeight="1" x14ac:dyDescent="0.2">
      <c r="A60" s="4">
        <v>48</v>
      </c>
      <c r="B60" s="3" t="s">
        <v>494</v>
      </c>
      <c r="C60" s="3"/>
      <c r="D60" s="9"/>
      <c r="E60" s="350"/>
      <c r="F60" s="348"/>
      <c r="G60" s="45"/>
      <c r="H60" s="348">
        <f t="shared" si="7"/>
        <v>0</v>
      </c>
      <c r="I60" s="342">
        <v>9000000</v>
      </c>
      <c r="J60" s="342" t="s">
        <v>1025</v>
      </c>
      <c r="K60" s="36" t="s">
        <v>1405</v>
      </c>
      <c r="L60" s="24" t="s">
        <v>1406</v>
      </c>
      <c r="M60" s="342">
        <f t="shared" si="0"/>
        <v>9000000</v>
      </c>
      <c r="N60" s="348">
        <f t="shared" si="8"/>
        <v>-9000000</v>
      </c>
      <c r="O60" s="16"/>
      <c r="P60" s="16"/>
      <c r="Q60" s="44" t="s">
        <v>1694</v>
      </c>
      <c r="R60" s="3"/>
    </row>
    <row r="61" spans="1:18" ht="30" customHeight="1" x14ac:dyDescent="0.2">
      <c r="A61" s="4">
        <v>49</v>
      </c>
      <c r="B61" s="3" t="s">
        <v>495</v>
      </c>
      <c r="C61" s="3"/>
      <c r="D61" s="9"/>
      <c r="E61" s="350"/>
      <c r="F61" s="348"/>
      <c r="G61" s="45"/>
      <c r="H61" s="348">
        <f t="shared" si="7"/>
        <v>0</v>
      </c>
      <c r="I61" s="342">
        <v>17500000</v>
      </c>
      <c r="J61" s="342" t="s">
        <v>1025</v>
      </c>
      <c r="K61" s="353" t="s">
        <v>1407</v>
      </c>
      <c r="L61" s="24" t="s">
        <v>1408</v>
      </c>
      <c r="M61" s="342">
        <f t="shared" si="0"/>
        <v>17500000</v>
      </c>
      <c r="N61" s="348">
        <f t="shared" si="8"/>
        <v>-17500000</v>
      </c>
      <c r="O61" s="16"/>
      <c r="P61" s="16"/>
      <c r="Q61" s="44" t="s">
        <v>1687</v>
      </c>
      <c r="R61" s="3"/>
    </row>
    <row r="62" spans="1:18" ht="30" customHeight="1" x14ac:dyDescent="0.2">
      <c r="A62" s="404">
        <v>50</v>
      </c>
      <c r="B62" s="415" t="s">
        <v>496</v>
      </c>
      <c r="C62" s="404"/>
      <c r="D62" s="419"/>
      <c r="E62" s="421"/>
      <c r="F62" s="471" t="s">
        <v>1619</v>
      </c>
      <c r="G62" s="529"/>
      <c r="H62" s="472"/>
      <c r="I62" s="342">
        <v>3000000</v>
      </c>
      <c r="J62" s="342" t="s">
        <v>1025</v>
      </c>
      <c r="K62" s="353" t="s">
        <v>1409</v>
      </c>
      <c r="L62" s="24" t="s">
        <v>1410</v>
      </c>
      <c r="M62" s="437"/>
      <c r="N62" s="439"/>
      <c r="O62" s="16"/>
      <c r="P62" s="16"/>
      <c r="Q62" s="44"/>
      <c r="R62" s="3"/>
    </row>
    <row r="63" spans="1:18" ht="30" customHeight="1" x14ac:dyDescent="0.2">
      <c r="A63" s="405"/>
      <c r="B63" s="416"/>
      <c r="C63" s="405"/>
      <c r="D63" s="420"/>
      <c r="E63" s="422"/>
      <c r="F63" s="350">
        <v>111000000</v>
      </c>
      <c r="G63" s="20">
        <v>4.4999999999999998E-2</v>
      </c>
      <c r="H63" s="350">
        <v>5000000</v>
      </c>
      <c r="I63" s="342">
        <v>5000000</v>
      </c>
      <c r="J63" s="342" t="s">
        <v>1355</v>
      </c>
      <c r="K63" s="353" t="s">
        <v>1442</v>
      </c>
      <c r="L63" s="24" t="s">
        <v>1443</v>
      </c>
      <c r="M63" s="350">
        <f>I63</f>
        <v>5000000</v>
      </c>
      <c r="N63" s="350">
        <f>H63-M63</f>
        <v>0</v>
      </c>
      <c r="O63" s="16"/>
      <c r="P63" s="16"/>
      <c r="Q63" s="44"/>
      <c r="R63" s="3"/>
    </row>
    <row r="64" spans="1:18" ht="30" customHeight="1" x14ac:dyDescent="0.2">
      <c r="A64" s="4">
        <v>51</v>
      </c>
      <c r="B64" s="3" t="s">
        <v>497</v>
      </c>
      <c r="C64" s="3"/>
      <c r="D64" s="9"/>
      <c r="E64" s="350"/>
      <c r="F64" s="348"/>
      <c r="G64" s="45"/>
      <c r="H64" s="348">
        <f t="shared" si="7"/>
        <v>0</v>
      </c>
      <c r="I64" s="342">
        <v>2700000</v>
      </c>
      <c r="J64" s="342" t="s">
        <v>1025</v>
      </c>
      <c r="K64" s="353" t="s">
        <v>1411</v>
      </c>
      <c r="L64" s="24" t="s">
        <v>1412</v>
      </c>
      <c r="M64" s="342">
        <f t="shared" si="0"/>
        <v>2700000</v>
      </c>
      <c r="N64" s="348">
        <f t="shared" si="8"/>
        <v>-2700000</v>
      </c>
      <c r="O64" s="16"/>
      <c r="P64" s="16"/>
      <c r="Q64" s="44" t="s">
        <v>1698</v>
      </c>
      <c r="R64" s="3"/>
    </row>
    <row r="65" spans="1:18" ht="30" customHeight="1" x14ac:dyDescent="0.2">
      <c r="A65" s="404">
        <v>52</v>
      </c>
      <c r="B65" s="415" t="s">
        <v>498</v>
      </c>
      <c r="C65" s="404"/>
      <c r="D65" s="419"/>
      <c r="E65" s="421"/>
      <c r="F65" s="421">
        <v>350000000</v>
      </c>
      <c r="G65" s="442">
        <v>7.0000000000000007E-2</v>
      </c>
      <c r="H65" s="421">
        <f t="shared" si="7"/>
        <v>24500000.000000004</v>
      </c>
      <c r="I65" s="342">
        <v>10000000</v>
      </c>
      <c r="J65" s="342" t="s">
        <v>583</v>
      </c>
      <c r="K65" s="353">
        <v>875354278</v>
      </c>
      <c r="L65" s="24" t="s">
        <v>602</v>
      </c>
      <c r="M65" s="421">
        <f>I65+I66</f>
        <v>24500000</v>
      </c>
      <c r="N65" s="421">
        <f>H65-M65</f>
        <v>0</v>
      </c>
      <c r="O65" s="411"/>
      <c r="P65" s="411"/>
      <c r="Q65" s="413" t="s">
        <v>1688</v>
      </c>
      <c r="R65" s="404"/>
    </row>
    <row r="66" spans="1:18" ht="30" customHeight="1" x14ac:dyDescent="0.2">
      <c r="A66" s="468"/>
      <c r="B66" s="469"/>
      <c r="C66" s="468"/>
      <c r="D66" s="470"/>
      <c r="E66" s="462"/>
      <c r="F66" s="422"/>
      <c r="G66" s="443"/>
      <c r="H66" s="422"/>
      <c r="I66" s="342">
        <v>14500000</v>
      </c>
      <c r="J66" s="342" t="s">
        <v>997</v>
      </c>
      <c r="K66" s="358" t="s">
        <v>1035</v>
      </c>
      <c r="L66" s="24" t="s">
        <v>1036</v>
      </c>
      <c r="M66" s="422"/>
      <c r="N66" s="422"/>
      <c r="O66" s="412"/>
      <c r="P66" s="412"/>
      <c r="Q66" s="467"/>
      <c r="R66" s="405"/>
    </row>
    <row r="67" spans="1:18" ht="30" customHeight="1" x14ac:dyDescent="0.2">
      <c r="A67" s="468"/>
      <c r="B67" s="469"/>
      <c r="C67" s="468"/>
      <c r="D67" s="470"/>
      <c r="E67" s="462"/>
      <c r="F67" s="348"/>
      <c r="G67" s="349"/>
      <c r="H67" s="348"/>
      <c r="I67" s="348">
        <v>5000000</v>
      </c>
      <c r="J67" s="348" t="s">
        <v>1025</v>
      </c>
      <c r="K67" s="122" t="s">
        <v>1413</v>
      </c>
      <c r="L67" s="62" t="s">
        <v>602</v>
      </c>
      <c r="M67" s="348">
        <f>I67</f>
        <v>5000000</v>
      </c>
      <c r="N67" s="348"/>
      <c r="O67" s="16"/>
      <c r="P67" s="16"/>
      <c r="Q67" s="467"/>
      <c r="R67" s="337"/>
    </row>
    <row r="68" spans="1:18" ht="30" customHeight="1" x14ac:dyDescent="0.2">
      <c r="A68" s="405"/>
      <c r="B68" s="416"/>
      <c r="C68" s="405"/>
      <c r="D68" s="420"/>
      <c r="E68" s="422"/>
      <c r="F68" s="348"/>
      <c r="G68" s="349"/>
      <c r="H68" s="348"/>
      <c r="I68" s="320">
        <v>9700000</v>
      </c>
      <c r="J68" s="320" t="s">
        <v>1423</v>
      </c>
      <c r="K68" s="321" t="s">
        <v>1428</v>
      </c>
      <c r="L68" s="322" t="s">
        <v>602</v>
      </c>
      <c r="M68" s="320">
        <f>I68</f>
        <v>9700000</v>
      </c>
      <c r="N68" s="348"/>
      <c r="O68" s="16"/>
      <c r="P68" s="16"/>
      <c r="Q68" s="414"/>
      <c r="R68" s="337"/>
    </row>
    <row r="69" spans="1:18" ht="30" customHeight="1" x14ac:dyDescent="0.2">
      <c r="A69" s="404">
        <v>53</v>
      </c>
      <c r="B69" s="415" t="s">
        <v>1414</v>
      </c>
      <c r="C69" s="404"/>
      <c r="D69" s="419"/>
      <c r="E69" s="421"/>
      <c r="F69" s="342">
        <v>35000000</v>
      </c>
      <c r="G69" s="20">
        <v>7.1999999999999995E-2</v>
      </c>
      <c r="H69" s="342">
        <v>2500000</v>
      </c>
      <c r="I69" s="421">
        <v>3500000</v>
      </c>
      <c r="J69" s="421" t="s">
        <v>1025</v>
      </c>
      <c r="K69" s="477" t="s">
        <v>1415</v>
      </c>
      <c r="L69" s="479" t="s">
        <v>1298</v>
      </c>
      <c r="M69" s="421">
        <f t="shared" ref="M69:M155" si="9">I69</f>
        <v>3500000</v>
      </c>
      <c r="N69" s="421">
        <f>(H69+H70)-M69</f>
        <v>0</v>
      </c>
      <c r="O69" s="16"/>
      <c r="P69" s="16"/>
      <c r="Q69" s="44"/>
      <c r="R69" s="3"/>
    </row>
    <row r="70" spans="1:18" ht="30" customHeight="1" x14ac:dyDescent="0.2">
      <c r="A70" s="405"/>
      <c r="B70" s="416"/>
      <c r="C70" s="405"/>
      <c r="D70" s="420"/>
      <c r="E70" s="422"/>
      <c r="F70" s="342">
        <v>13000000</v>
      </c>
      <c r="G70" s="20">
        <v>7.6999999999999999E-2</v>
      </c>
      <c r="H70" s="342">
        <v>1000000</v>
      </c>
      <c r="I70" s="422"/>
      <c r="J70" s="422"/>
      <c r="K70" s="478"/>
      <c r="L70" s="480"/>
      <c r="M70" s="422"/>
      <c r="N70" s="422"/>
      <c r="O70" s="16"/>
      <c r="P70" s="16"/>
      <c r="Q70" s="44"/>
      <c r="R70" s="3"/>
    </row>
    <row r="71" spans="1:18" ht="30" customHeight="1" x14ac:dyDescent="0.2">
      <c r="A71" s="404">
        <v>54</v>
      </c>
      <c r="B71" s="415" t="s">
        <v>1620</v>
      </c>
      <c r="C71" s="453" t="s">
        <v>841</v>
      </c>
      <c r="D71" s="419"/>
      <c r="E71" s="421"/>
      <c r="F71" s="342">
        <v>175000000</v>
      </c>
      <c r="G71" s="442">
        <f>H71/(F71+F72)</f>
        <v>6.3461538461538458E-2</v>
      </c>
      <c r="H71" s="421">
        <v>16500000</v>
      </c>
      <c r="I71" s="421">
        <v>12600000</v>
      </c>
      <c r="J71" s="421" t="s">
        <v>1025</v>
      </c>
      <c r="K71" s="477" t="s">
        <v>1416</v>
      </c>
      <c r="L71" s="479" t="s">
        <v>1417</v>
      </c>
      <c r="M71" s="421">
        <f t="shared" si="9"/>
        <v>12600000</v>
      </c>
      <c r="N71" s="421">
        <f t="shared" si="8"/>
        <v>3900000</v>
      </c>
      <c r="O71" s="16"/>
      <c r="P71" s="16"/>
      <c r="Q71" s="413"/>
      <c r="R71" s="83" t="s">
        <v>1437</v>
      </c>
    </row>
    <row r="72" spans="1:18" ht="30" customHeight="1" x14ac:dyDescent="0.2">
      <c r="A72" s="405"/>
      <c r="B72" s="416"/>
      <c r="C72" s="455"/>
      <c r="D72" s="420"/>
      <c r="E72" s="422"/>
      <c r="F72" s="346">
        <v>85000000</v>
      </c>
      <c r="G72" s="443"/>
      <c r="H72" s="422"/>
      <c r="I72" s="422"/>
      <c r="J72" s="422"/>
      <c r="K72" s="478"/>
      <c r="L72" s="480"/>
      <c r="M72" s="422"/>
      <c r="N72" s="422"/>
      <c r="O72" s="323"/>
      <c r="P72" s="323"/>
      <c r="Q72" s="414"/>
      <c r="R72" s="324"/>
    </row>
    <row r="73" spans="1:18" ht="30" customHeight="1" x14ac:dyDescent="0.2">
      <c r="A73" s="404">
        <v>55</v>
      </c>
      <c r="B73" s="415" t="s">
        <v>45</v>
      </c>
      <c r="C73" s="523" t="s">
        <v>841</v>
      </c>
      <c r="D73" s="526" t="s">
        <v>1023</v>
      </c>
      <c r="E73" s="421"/>
      <c r="F73" s="421">
        <v>3284000000</v>
      </c>
      <c r="G73" s="442">
        <v>7.0000000000000007E-2</v>
      </c>
      <c r="H73" s="421">
        <v>229880000</v>
      </c>
      <c r="I73" s="342">
        <v>30000000</v>
      </c>
      <c r="J73" s="342" t="s">
        <v>997</v>
      </c>
      <c r="K73" s="358" t="s">
        <v>1016</v>
      </c>
      <c r="L73" s="24" t="s">
        <v>1017</v>
      </c>
      <c r="M73" s="421">
        <f>I73+I74+I75+I76+I77</f>
        <v>225000000</v>
      </c>
      <c r="N73" s="421">
        <f>H73-M73</f>
        <v>4880000</v>
      </c>
      <c r="O73" s="411"/>
      <c r="P73" s="411"/>
      <c r="Q73" s="413"/>
      <c r="R73" s="404"/>
    </row>
    <row r="74" spans="1:18" ht="30" customHeight="1" x14ac:dyDescent="0.2">
      <c r="A74" s="468"/>
      <c r="B74" s="469"/>
      <c r="C74" s="524"/>
      <c r="D74" s="527"/>
      <c r="E74" s="462"/>
      <c r="F74" s="462"/>
      <c r="G74" s="514"/>
      <c r="H74" s="462"/>
      <c r="I74" s="342">
        <v>50000000</v>
      </c>
      <c r="J74" s="342" t="s">
        <v>905</v>
      </c>
      <c r="K74" s="36" t="s">
        <v>1026</v>
      </c>
      <c r="L74" s="24">
        <v>4730093049</v>
      </c>
      <c r="M74" s="462"/>
      <c r="N74" s="462"/>
      <c r="O74" s="466"/>
      <c r="P74" s="466"/>
      <c r="Q74" s="467"/>
      <c r="R74" s="468"/>
    </row>
    <row r="75" spans="1:18" ht="30" customHeight="1" x14ac:dyDescent="0.2">
      <c r="A75" s="468"/>
      <c r="B75" s="469"/>
      <c r="C75" s="524"/>
      <c r="D75" s="527"/>
      <c r="E75" s="462"/>
      <c r="F75" s="462"/>
      <c r="G75" s="514"/>
      <c r="H75" s="462"/>
      <c r="I75" s="342">
        <v>45000000</v>
      </c>
      <c r="J75" s="342" t="s">
        <v>1024</v>
      </c>
      <c r="K75" s="36" t="s">
        <v>1027</v>
      </c>
      <c r="L75" s="24" t="s">
        <v>1029</v>
      </c>
      <c r="M75" s="462"/>
      <c r="N75" s="462"/>
      <c r="O75" s="466"/>
      <c r="P75" s="466"/>
      <c r="Q75" s="467"/>
      <c r="R75" s="468"/>
    </row>
    <row r="76" spans="1:18" ht="30" customHeight="1" x14ac:dyDescent="0.2">
      <c r="A76" s="468"/>
      <c r="B76" s="469"/>
      <c r="C76" s="524"/>
      <c r="D76" s="527"/>
      <c r="E76" s="462"/>
      <c r="F76" s="462"/>
      <c r="G76" s="514"/>
      <c r="H76" s="462"/>
      <c r="I76" s="342">
        <v>50000000</v>
      </c>
      <c r="J76" s="342" t="s">
        <v>1025</v>
      </c>
      <c r="K76" s="36" t="s">
        <v>1028</v>
      </c>
      <c r="L76" s="24">
        <v>4730093049</v>
      </c>
      <c r="M76" s="462"/>
      <c r="N76" s="462"/>
      <c r="O76" s="412"/>
      <c r="P76" s="412"/>
      <c r="Q76" s="414"/>
      <c r="R76" s="405"/>
    </row>
    <row r="77" spans="1:18" ht="30" customHeight="1" x14ac:dyDescent="0.2">
      <c r="A77" s="405"/>
      <c r="B77" s="416"/>
      <c r="C77" s="525"/>
      <c r="D77" s="528"/>
      <c r="E77" s="422"/>
      <c r="F77" s="422"/>
      <c r="G77" s="443"/>
      <c r="H77" s="422"/>
      <c r="I77" s="342">
        <v>50000000</v>
      </c>
      <c r="J77" s="342" t="s">
        <v>1336</v>
      </c>
      <c r="K77" s="36" t="s">
        <v>1347</v>
      </c>
      <c r="L77" s="256">
        <v>110727081002</v>
      </c>
      <c r="M77" s="422"/>
      <c r="N77" s="422"/>
      <c r="O77" s="16"/>
      <c r="P77" s="16"/>
      <c r="Q77" s="44"/>
      <c r="R77" s="337"/>
    </row>
    <row r="78" spans="1:18" ht="30" customHeight="1" x14ac:dyDescent="0.2">
      <c r="A78" s="337">
        <v>56</v>
      </c>
      <c r="B78" s="345" t="s">
        <v>1431</v>
      </c>
      <c r="C78" s="362" t="s">
        <v>1022</v>
      </c>
      <c r="D78" s="363" t="s">
        <v>1021</v>
      </c>
      <c r="E78" s="342"/>
      <c r="F78" s="342">
        <v>317000000</v>
      </c>
      <c r="G78" s="343">
        <v>7.0000000000000007E-2</v>
      </c>
      <c r="H78" s="342">
        <f>F78*G78</f>
        <v>22190000.000000004</v>
      </c>
      <c r="I78" s="348"/>
      <c r="J78" s="348"/>
      <c r="K78" s="122"/>
      <c r="L78" s="258"/>
      <c r="M78" s="348"/>
      <c r="N78" s="348"/>
      <c r="O78" s="16"/>
      <c r="P78" s="16"/>
      <c r="Q78" s="44"/>
      <c r="R78" s="337"/>
    </row>
    <row r="79" spans="1:18" ht="30" customHeight="1" x14ac:dyDescent="0.2">
      <c r="A79" s="4">
        <v>57</v>
      </c>
      <c r="B79" s="3" t="s">
        <v>1418</v>
      </c>
      <c r="C79" s="3"/>
      <c r="D79" s="9"/>
      <c r="E79" s="350"/>
      <c r="F79" s="342">
        <v>11000000</v>
      </c>
      <c r="G79" s="20">
        <v>5.5E-2</v>
      </c>
      <c r="H79" s="342">
        <v>600000</v>
      </c>
      <c r="I79" s="342">
        <v>600000</v>
      </c>
      <c r="J79" s="342" t="s">
        <v>1025</v>
      </c>
      <c r="K79" s="353" t="s">
        <v>1419</v>
      </c>
      <c r="L79" s="89" t="s">
        <v>1420</v>
      </c>
      <c r="M79" s="342">
        <f t="shared" si="9"/>
        <v>600000</v>
      </c>
      <c r="N79" s="342">
        <f t="shared" si="8"/>
        <v>0</v>
      </c>
      <c r="O79" s="16"/>
      <c r="P79" s="16"/>
      <c r="Q79" s="44"/>
      <c r="R79" s="3"/>
    </row>
    <row r="80" spans="1:18" ht="30" customHeight="1" x14ac:dyDescent="0.2">
      <c r="A80" s="337">
        <v>58</v>
      </c>
      <c r="B80" s="3" t="s">
        <v>502</v>
      </c>
      <c r="C80" s="3"/>
      <c r="D80" s="9"/>
      <c r="E80" s="350"/>
      <c r="F80" s="348"/>
      <c r="G80" s="45"/>
      <c r="H80" s="348">
        <f t="shared" si="7"/>
        <v>0</v>
      </c>
      <c r="I80" s="342">
        <v>4850000</v>
      </c>
      <c r="J80" s="342" t="s">
        <v>1025</v>
      </c>
      <c r="K80" s="353" t="s">
        <v>1421</v>
      </c>
      <c r="L80" s="89" t="s">
        <v>1422</v>
      </c>
      <c r="M80" s="342">
        <f t="shared" si="9"/>
        <v>4850000</v>
      </c>
      <c r="N80" s="348">
        <f t="shared" si="8"/>
        <v>-4850000</v>
      </c>
      <c r="O80" s="16"/>
      <c r="P80" s="16"/>
      <c r="Q80" s="44" t="s">
        <v>1689</v>
      </c>
      <c r="R80" s="3"/>
    </row>
    <row r="81" spans="1:18" ht="30" customHeight="1" x14ac:dyDescent="0.2">
      <c r="A81" s="4">
        <v>59</v>
      </c>
      <c r="B81" s="3" t="s">
        <v>503</v>
      </c>
      <c r="C81" s="3"/>
      <c r="D81" s="9"/>
      <c r="E81" s="350"/>
      <c r="F81" s="348"/>
      <c r="G81" s="45"/>
      <c r="H81" s="348">
        <f t="shared" si="7"/>
        <v>0</v>
      </c>
      <c r="I81" s="342">
        <v>10000000</v>
      </c>
      <c r="J81" s="342" t="s">
        <v>1423</v>
      </c>
      <c r="K81" s="353" t="s">
        <v>1424</v>
      </c>
      <c r="L81" s="24" t="s">
        <v>1425</v>
      </c>
      <c r="M81" s="342">
        <f t="shared" si="9"/>
        <v>10000000</v>
      </c>
      <c r="N81" s="342">
        <f t="shared" si="8"/>
        <v>-10000000</v>
      </c>
      <c r="O81" s="16"/>
      <c r="P81" s="16"/>
      <c r="Q81" s="44"/>
      <c r="R81" s="3"/>
    </row>
    <row r="82" spans="1:18" ht="30" customHeight="1" x14ac:dyDescent="0.2">
      <c r="A82" s="337">
        <v>60</v>
      </c>
      <c r="B82" s="3" t="s">
        <v>504</v>
      </c>
      <c r="C82" s="3"/>
      <c r="D82" s="9"/>
      <c r="E82" s="350"/>
      <c r="F82" s="342">
        <v>100000000</v>
      </c>
      <c r="G82" s="20">
        <v>7.0000000000000007E-2</v>
      </c>
      <c r="H82" s="342">
        <f t="shared" si="7"/>
        <v>7000000.0000000009</v>
      </c>
      <c r="I82" s="342">
        <v>7000000</v>
      </c>
      <c r="J82" s="342" t="s">
        <v>1423</v>
      </c>
      <c r="K82" s="358" t="s">
        <v>1426</v>
      </c>
      <c r="L82" s="24" t="s">
        <v>1427</v>
      </c>
      <c r="M82" s="342">
        <f t="shared" si="9"/>
        <v>7000000</v>
      </c>
      <c r="N82" s="342">
        <f t="shared" si="8"/>
        <v>0</v>
      </c>
      <c r="O82" s="16"/>
      <c r="P82" s="16"/>
      <c r="Q82" s="44"/>
      <c r="R82" s="3"/>
    </row>
    <row r="83" spans="1:18" ht="30" customHeight="1" x14ac:dyDescent="0.2">
      <c r="A83" s="4">
        <v>61</v>
      </c>
      <c r="B83" s="3" t="s">
        <v>505</v>
      </c>
      <c r="C83" s="3"/>
      <c r="D83" s="9"/>
      <c r="E83" s="350"/>
      <c r="F83" s="348"/>
      <c r="G83" s="45"/>
      <c r="H83" s="348">
        <f t="shared" si="7"/>
        <v>0</v>
      </c>
      <c r="I83" s="342">
        <v>3250000</v>
      </c>
      <c r="J83" s="342" t="s">
        <v>1622</v>
      </c>
      <c r="K83" s="353" t="s">
        <v>1623</v>
      </c>
      <c r="L83" s="329" t="s">
        <v>1624</v>
      </c>
      <c r="M83" s="342">
        <f t="shared" si="9"/>
        <v>3250000</v>
      </c>
      <c r="N83" s="348">
        <f t="shared" si="8"/>
        <v>-3250000</v>
      </c>
      <c r="O83" s="16"/>
      <c r="P83" s="16"/>
      <c r="Q83" s="44"/>
      <c r="R83" s="3"/>
    </row>
    <row r="84" spans="1:18" ht="30" customHeight="1" x14ac:dyDescent="0.2">
      <c r="A84" s="404">
        <v>62</v>
      </c>
      <c r="B84" s="415" t="s">
        <v>506</v>
      </c>
      <c r="C84" s="404"/>
      <c r="D84" s="419"/>
      <c r="E84" s="421"/>
      <c r="F84" s="421">
        <v>1250000000</v>
      </c>
      <c r="G84" s="423"/>
      <c r="H84" s="421">
        <v>81250000</v>
      </c>
      <c r="I84" s="342">
        <v>22500000</v>
      </c>
      <c r="J84" s="342" t="s">
        <v>1099</v>
      </c>
      <c r="K84" s="353" t="s">
        <v>1110</v>
      </c>
      <c r="L84" s="24">
        <v>4003</v>
      </c>
      <c r="M84" s="421">
        <f>I84+I85</f>
        <v>62500000</v>
      </c>
      <c r="N84" s="409">
        <f t="shared" si="8"/>
        <v>18750000</v>
      </c>
      <c r="O84" s="16"/>
      <c r="P84" s="16"/>
      <c r="Q84" s="44"/>
      <c r="R84" s="3"/>
    </row>
    <row r="85" spans="1:18" ht="30" customHeight="1" x14ac:dyDescent="0.2">
      <c r="A85" s="405"/>
      <c r="B85" s="416"/>
      <c r="C85" s="405"/>
      <c r="D85" s="420"/>
      <c r="E85" s="422"/>
      <c r="F85" s="422"/>
      <c r="G85" s="424"/>
      <c r="H85" s="422"/>
      <c r="I85" s="342">
        <v>40000000</v>
      </c>
      <c r="J85" s="342" t="s">
        <v>1024</v>
      </c>
      <c r="K85" s="358" t="s">
        <v>1274</v>
      </c>
      <c r="L85" s="353" t="s">
        <v>1273</v>
      </c>
      <c r="M85" s="422"/>
      <c r="N85" s="410"/>
      <c r="O85" s="16"/>
      <c r="P85" s="16"/>
      <c r="Q85" s="44"/>
      <c r="R85" s="3"/>
    </row>
    <row r="86" spans="1:18" ht="30" customHeight="1" x14ac:dyDescent="0.2">
      <c r="A86" s="4">
        <v>63</v>
      </c>
      <c r="B86" s="3" t="s">
        <v>507</v>
      </c>
      <c r="C86" s="3"/>
      <c r="D86" s="9"/>
      <c r="E86" s="350"/>
      <c r="F86" s="342">
        <v>200000000</v>
      </c>
      <c r="G86" s="20">
        <v>5.0999999999999997E-2</v>
      </c>
      <c r="H86" s="342">
        <f t="shared" si="7"/>
        <v>10200000</v>
      </c>
      <c r="I86" s="342">
        <v>10200000</v>
      </c>
      <c r="J86" s="342" t="s">
        <v>1024</v>
      </c>
      <c r="K86" s="353" t="s">
        <v>1275</v>
      </c>
      <c r="L86" s="24" t="s">
        <v>1276</v>
      </c>
      <c r="M86" s="342">
        <f t="shared" si="9"/>
        <v>10200000</v>
      </c>
      <c r="N86" s="342">
        <f t="shared" si="8"/>
        <v>0</v>
      </c>
      <c r="O86" s="16"/>
      <c r="P86" s="16"/>
      <c r="Q86" s="44"/>
      <c r="R86" s="3"/>
    </row>
    <row r="87" spans="1:18" ht="30" customHeight="1" x14ac:dyDescent="0.2">
      <c r="A87" s="4">
        <v>64</v>
      </c>
      <c r="B87" s="3" t="s">
        <v>508</v>
      </c>
      <c r="C87" s="3"/>
      <c r="D87" s="9"/>
      <c r="E87" s="350"/>
      <c r="F87" s="342">
        <v>300000000</v>
      </c>
      <c r="G87" s="20">
        <v>0.04</v>
      </c>
      <c r="H87" s="342">
        <f t="shared" si="7"/>
        <v>12000000</v>
      </c>
      <c r="I87" s="342">
        <v>12000000</v>
      </c>
      <c r="J87" s="342" t="s">
        <v>1024</v>
      </c>
      <c r="K87" s="353" t="s">
        <v>1277</v>
      </c>
      <c r="L87" s="24" t="s">
        <v>1278</v>
      </c>
      <c r="M87" s="342">
        <f t="shared" si="9"/>
        <v>12000000</v>
      </c>
      <c r="N87" s="342">
        <f t="shared" si="8"/>
        <v>0</v>
      </c>
      <c r="O87" s="16"/>
      <c r="P87" s="16"/>
      <c r="Q87" s="44"/>
      <c r="R87" s="3"/>
    </row>
    <row r="88" spans="1:18" ht="30" customHeight="1" x14ac:dyDescent="0.2">
      <c r="A88" s="4">
        <v>65</v>
      </c>
      <c r="B88" s="3" t="s">
        <v>509</v>
      </c>
      <c r="C88" s="3"/>
      <c r="D88" s="9"/>
      <c r="E88" s="350"/>
      <c r="F88" s="348"/>
      <c r="G88" s="45"/>
      <c r="H88" s="348">
        <f t="shared" si="7"/>
        <v>0</v>
      </c>
      <c r="I88" s="342">
        <v>7440000</v>
      </c>
      <c r="J88" s="342" t="s">
        <v>1024</v>
      </c>
      <c r="K88" s="353" t="s">
        <v>1279</v>
      </c>
      <c r="L88" s="24" t="s">
        <v>1280</v>
      </c>
      <c r="M88" s="342">
        <f t="shared" si="9"/>
        <v>7440000</v>
      </c>
      <c r="N88" s="348">
        <f t="shared" si="8"/>
        <v>-7440000</v>
      </c>
      <c r="O88" s="16"/>
      <c r="P88" s="16"/>
      <c r="Q88" s="44"/>
      <c r="R88" s="3"/>
    </row>
    <row r="89" spans="1:18" ht="30" customHeight="1" x14ac:dyDescent="0.2">
      <c r="A89" s="4">
        <v>66</v>
      </c>
      <c r="B89" s="3" t="s">
        <v>453</v>
      </c>
      <c r="C89" s="3"/>
      <c r="D89" s="9"/>
      <c r="E89" s="350"/>
      <c r="F89" s="348"/>
      <c r="G89" s="45"/>
      <c r="H89" s="348">
        <f t="shared" si="7"/>
        <v>0</v>
      </c>
      <c r="I89" s="342">
        <v>2750000</v>
      </c>
      <c r="J89" s="342" t="s">
        <v>1024</v>
      </c>
      <c r="K89" s="353" t="s">
        <v>1281</v>
      </c>
      <c r="L89" s="350" t="s">
        <v>1282</v>
      </c>
      <c r="M89" s="342">
        <f t="shared" si="9"/>
        <v>2750000</v>
      </c>
      <c r="N89" s="348">
        <f t="shared" si="8"/>
        <v>-2750000</v>
      </c>
      <c r="O89" s="16"/>
      <c r="P89" s="16"/>
      <c r="Q89" s="44"/>
      <c r="R89" s="3"/>
    </row>
    <row r="90" spans="1:18" ht="30" customHeight="1" x14ac:dyDescent="0.2">
      <c r="A90" s="4">
        <v>67</v>
      </c>
      <c r="B90" s="3" t="s">
        <v>510</v>
      </c>
      <c r="C90" s="3"/>
      <c r="D90" s="9"/>
      <c r="E90" s="350"/>
      <c r="F90" s="342">
        <v>150000000</v>
      </c>
      <c r="G90" s="20">
        <v>0.05</v>
      </c>
      <c r="H90" s="342">
        <f t="shared" si="7"/>
        <v>7500000</v>
      </c>
      <c r="I90" s="342">
        <v>7500000</v>
      </c>
      <c r="J90" s="342" t="s">
        <v>1024</v>
      </c>
      <c r="K90" s="353" t="s">
        <v>1283</v>
      </c>
      <c r="L90" s="24" t="s">
        <v>1284</v>
      </c>
      <c r="M90" s="342">
        <f t="shared" si="9"/>
        <v>7500000</v>
      </c>
      <c r="N90" s="342">
        <f t="shared" si="8"/>
        <v>0</v>
      </c>
      <c r="O90" s="16"/>
      <c r="P90" s="16"/>
      <c r="Q90" s="44"/>
      <c r="R90" s="3"/>
    </row>
    <row r="91" spans="1:18" ht="30" customHeight="1" x14ac:dyDescent="0.2">
      <c r="A91" s="4">
        <v>68</v>
      </c>
      <c r="B91" s="3" t="s">
        <v>511</v>
      </c>
      <c r="C91" s="3"/>
      <c r="D91" s="9"/>
      <c r="E91" s="350"/>
      <c r="F91" s="348"/>
      <c r="G91" s="45"/>
      <c r="H91" s="348">
        <f t="shared" si="7"/>
        <v>0</v>
      </c>
      <c r="I91" s="342">
        <v>9600000</v>
      </c>
      <c r="J91" s="342" t="s">
        <v>1024</v>
      </c>
      <c r="K91" s="36" t="s">
        <v>1285</v>
      </c>
      <c r="L91" s="24" t="s">
        <v>1286</v>
      </c>
      <c r="M91" s="342">
        <f t="shared" si="9"/>
        <v>9600000</v>
      </c>
      <c r="N91" s="348">
        <f t="shared" si="8"/>
        <v>-9600000</v>
      </c>
      <c r="O91" s="16"/>
      <c r="P91" s="16"/>
      <c r="Q91" s="44"/>
      <c r="R91" s="3"/>
    </row>
    <row r="92" spans="1:18" ht="30" customHeight="1" x14ac:dyDescent="0.2">
      <c r="A92" s="4">
        <v>69</v>
      </c>
      <c r="B92" s="3" t="s">
        <v>512</v>
      </c>
      <c r="C92" s="3"/>
      <c r="D92" s="9"/>
      <c r="E92" s="350"/>
      <c r="F92" s="348"/>
      <c r="G92" s="45"/>
      <c r="H92" s="348">
        <f t="shared" si="7"/>
        <v>0</v>
      </c>
      <c r="I92" s="342">
        <v>4000000</v>
      </c>
      <c r="J92" s="342" t="s">
        <v>1024</v>
      </c>
      <c r="K92" s="353" t="s">
        <v>1287</v>
      </c>
      <c r="L92" s="89" t="s">
        <v>1288</v>
      </c>
      <c r="M92" s="342">
        <f t="shared" si="9"/>
        <v>4000000</v>
      </c>
      <c r="N92" s="348">
        <f t="shared" si="8"/>
        <v>-4000000</v>
      </c>
      <c r="O92" s="16"/>
      <c r="P92" s="16"/>
      <c r="Q92" s="44"/>
      <c r="R92" s="3"/>
    </row>
    <row r="93" spans="1:18" ht="30" customHeight="1" x14ac:dyDescent="0.2">
      <c r="A93" s="4">
        <v>70</v>
      </c>
      <c r="B93" s="3" t="s">
        <v>513</v>
      </c>
      <c r="C93" s="188" t="s">
        <v>1294</v>
      </c>
      <c r="D93" s="9"/>
      <c r="E93" s="350"/>
      <c r="F93" s="342">
        <v>20000000</v>
      </c>
      <c r="G93" s="20">
        <v>0.05</v>
      </c>
      <c r="H93" s="342">
        <f t="shared" si="7"/>
        <v>1000000</v>
      </c>
      <c r="I93" s="342">
        <v>1000000</v>
      </c>
      <c r="J93" s="342" t="s">
        <v>1091</v>
      </c>
      <c r="K93" s="353" t="s">
        <v>1290</v>
      </c>
      <c r="L93" s="24" t="s">
        <v>1291</v>
      </c>
      <c r="M93" s="342">
        <f t="shared" si="9"/>
        <v>1000000</v>
      </c>
      <c r="N93" s="342">
        <f t="shared" si="8"/>
        <v>0</v>
      </c>
      <c r="O93" s="16"/>
      <c r="P93" s="16"/>
      <c r="Q93" s="44"/>
      <c r="R93" s="3"/>
    </row>
    <row r="94" spans="1:18" ht="30" customHeight="1" x14ac:dyDescent="0.2">
      <c r="A94" s="4">
        <v>71</v>
      </c>
      <c r="B94" s="3" t="s">
        <v>1376</v>
      </c>
      <c r="C94" s="3"/>
      <c r="D94" s="9"/>
      <c r="E94" s="350"/>
      <c r="F94" s="348">
        <v>1000000000</v>
      </c>
      <c r="G94" s="45">
        <v>5.5E-2</v>
      </c>
      <c r="H94" s="348">
        <f t="shared" si="7"/>
        <v>55000000</v>
      </c>
      <c r="I94" s="342">
        <v>50000000</v>
      </c>
      <c r="J94" s="342" t="s">
        <v>1091</v>
      </c>
      <c r="K94" s="358" t="s">
        <v>1292</v>
      </c>
      <c r="L94" s="24" t="s">
        <v>1293</v>
      </c>
      <c r="M94" s="342">
        <f t="shared" si="9"/>
        <v>50000000</v>
      </c>
      <c r="N94" s="348">
        <f t="shared" si="8"/>
        <v>5000000</v>
      </c>
      <c r="O94" s="16"/>
      <c r="P94" s="16"/>
      <c r="Q94" s="44"/>
      <c r="R94" s="3"/>
    </row>
    <row r="95" spans="1:18" ht="30" customHeight="1" x14ac:dyDescent="0.2">
      <c r="A95" s="4">
        <v>72</v>
      </c>
      <c r="B95" s="3" t="s">
        <v>515</v>
      </c>
      <c r="C95" s="188" t="s">
        <v>1009</v>
      </c>
      <c r="D95" s="9"/>
      <c r="E95" s="350"/>
      <c r="F95" s="342">
        <v>20000000</v>
      </c>
      <c r="G95" s="20">
        <v>0.05</v>
      </c>
      <c r="H95" s="342">
        <f t="shared" si="7"/>
        <v>1000000</v>
      </c>
      <c r="I95" s="342">
        <v>1000000</v>
      </c>
      <c r="J95" s="342" t="s">
        <v>1091</v>
      </c>
      <c r="K95" s="353" t="s">
        <v>1295</v>
      </c>
      <c r="L95" s="24" t="s">
        <v>1296</v>
      </c>
      <c r="M95" s="342">
        <f t="shared" si="9"/>
        <v>1000000</v>
      </c>
      <c r="N95" s="342">
        <f t="shared" si="8"/>
        <v>0</v>
      </c>
      <c r="O95" s="16"/>
      <c r="P95" s="16"/>
      <c r="Q95" s="44"/>
      <c r="R95" s="3"/>
    </row>
    <row r="96" spans="1:18" ht="30" customHeight="1" x14ac:dyDescent="0.2">
      <c r="A96" s="4">
        <v>74</v>
      </c>
      <c r="B96" s="3" t="s">
        <v>516</v>
      </c>
      <c r="C96" s="3"/>
      <c r="D96" s="9"/>
      <c r="E96" s="350"/>
      <c r="F96" s="342">
        <v>125000000</v>
      </c>
      <c r="G96" s="20">
        <v>0.04</v>
      </c>
      <c r="H96" s="342">
        <f t="shared" si="7"/>
        <v>5000000</v>
      </c>
      <c r="I96" s="342">
        <v>5000000</v>
      </c>
      <c r="J96" s="342" t="s">
        <v>1091</v>
      </c>
      <c r="K96" s="353" t="s">
        <v>1297</v>
      </c>
      <c r="L96" s="24" t="s">
        <v>1298</v>
      </c>
      <c r="M96" s="342">
        <f t="shared" si="9"/>
        <v>5000000</v>
      </c>
      <c r="N96" s="342">
        <f t="shared" si="8"/>
        <v>0</v>
      </c>
      <c r="O96" s="16"/>
      <c r="P96" s="16"/>
      <c r="Q96" s="44"/>
      <c r="R96" s="3"/>
    </row>
    <row r="97" spans="1:18" ht="30" customHeight="1" x14ac:dyDescent="0.2">
      <c r="A97" s="4">
        <v>76</v>
      </c>
      <c r="B97" s="3" t="s">
        <v>518</v>
      </c>
      <c r="C97" s="3"/>
      <c r="D97" s="9"/>
      <c r="E97" s="350"/>
      <c r="F97" s="342">
        <v>50000000</v>
      </c>
      <c r="G97" s="20">
        <v>0.05</v>
      </c>
      <c r="H97" s="342">
        <f t="shared" si="7"/>
        <v>2500000</v>
      </c>
      <c r="I97" s="342">
        <v>2500000</v>
      </c>
      <c r="J97" s="342" t="s">
        <v>1091</v>
      </c>
      <c r="K97" s="353" t="s">
        <v>1299</v>
      </c>
      <c r="L97" s="24" t="s">
        <v>1300</v>
      </c>
      <c r="M97" s="342">
        <f t="shared" si="9"/>
        <v>2500000</v>
      </c>
      <c r="N97" s="342">
        <f t="shared" si="8"/>
        <v>0</v>
      </c>
      <c r="O97" s="16"/>
      <c r="P97" s="16"/>
      <c r="Q97" s="44"/>
      <c r="R97" s="3"/>
    </row>
    <row r="98" spans="1:18" ht="30" customHeight="1" x14ac:dyDescent="0.2">
      <c r="A98" s="4">
        <v>77</v>
      </c>
      <c r="B98" s="3" t="s">
        <v>519</v>
      </c>
      <c r="C98" s="3"/>
      <c r="D98" s="9"/>
      <c r="E98" s="350"/>
      <c r="F98" s="342">
        <v>100000000</v>
      </c>
      <c r="G98" s="20">
        <v>0.05</v>
      </c>
      <c r="H98" s="342">
        <f t="shared" si="7"/>
        <v>5000000</v>
      </c>
      <c r="I98" s="342">
        <v>5000000</v>
      </c>
      <c r="J98" s="342" t="s">
        <v>1091</v>
      </c>
      <c r="K98" s="353" t="s">
        <v>1301</v>
      </c>
      <c r="L98" s="24" t="s">
        <v>1302</v>
      </c>
      <c r="M98" s="342">
        <f t="shared" si="9"/>
        <v>5000000</v>
      </c>
      <c r="N98" s="342">
        <f t="shared" si="8"/>
        <v>0</v>
      </c>
      <c r="O98" s="16"/>
      <c r="P98" s="16"/>
      <c r="Q98" s="44"/>
      <c r="R98" s="3"/>
    </row>
    <row r="99" spans="1:18" ht="30" customHeight="1" x14ac:dyDescent="0.2">
      <c r="A99" s="404">
        <v>78</v>
      </c>
      <c r="B99" s="415" t="s">
        <v>520</v>
      </c>
      <c r="C99" s="404"/>
      <c r="D99" s="419"/>
      <c r="E99" s="421"/>
      <c r="F99" s="342">
        <v>30000000</v>
      </c>
      <c r="G99" s="20">
        <v>7.0000000000000007E-2</v>
      </c>
      <c r="H99" s="348">
        <f t="shared" si="7"/>
        <v>2100000</v>
      </c>
      <c r="I99" s="189">
        <v>1900000</v>
      </c>
      <c r="J99" s="421" t="s">
        <v>1091</v>
      </c>
      <c r="K99" s="477" t="s">
        <v>1303</v>
      </c>
      <c r="L99" s="483" t="s">
        <v>1304</v>
      </c>
      <c r="M99" s="421">
        <f t="shared" si="9"/>
        <v>1900000</v>
      </c>
      <c r="N99" s="409">
        <f>H99-M99</f>
        <v>200000</v>
      </c>
      <c r="O99" s="16"/>
      <c r="P99" s="16"/>
      <c r="Q99" s="44"/>
      <c r="R99" s="3"/>
    </row>
    <row r="100" spans="1:18" ht="30" customHeight="1" x14ac:dyDescent="0.2">
      <c r="A100" s="405"/>
      <c r="B100" s="416"/>
      <c r="C100" s="405"/>
      <c r="D100" s="420"/>
      <c r="E100" s="422"/>
      <c r="F100" s="342">
        <v>35000000</v>
      </c>
      <c r="G100" s="20">
        <v>4.4999999999999998E-2</v>
      </c>
      <c r="H100" s="342">
        <f t="shared" si="7"/>
        <v>1575000</v>
      </c>
      <c r="I100" s="190" t="s">
        <v>1305</v>
      </c>
      <c r="J100" s="422"/>
      <c r="K100" s="478"/>
      <c r="L100" s="484"/>
      <c r="M100" s="422"/>
      <c r="N100" s="410"/>
      <c r="O100" s="16"/>
      <c r="P100" s="16"/>
      <c r="Q100" s="44"/>
      <c r="R100" s="3"/>
    </row>
    <row r="101" spans="1:18" ht="30" customHeight="1" x14ac:dyDescent="0.2">
      <c r="A101" s="4">
        <v>79</v>
      </c>
      <c r="B101" s="3" t="s">
        <v>521</v>
      </c>
      <c r="C101" s="3"/>
      <c r="D101" s="9"/>
      <c r="E101" s="350"/>
      <c r="F101" s="348"/>
      <c r="G101" s="45"/>
      <c r="H101" s="348">
        <f t="shared" si="7"/>
        <v>0</v>
      </c>
      <c r="I101" s="342">
        <v>1900000</v>
      </c>
      <c r="J101" s="342" t="s">
        <v>1091</v>
      </c>
      <c r="K101" s="353" t="s">
        <v>1306</v>
      </c>
      <c r="L101" s="89" t="s">
        <v>1307</v>
      </c>
      <c r="M101" s="342">
        <f t="shared" si="9"/>
        <v>1900000</v>
      </c>
      <c r="N101" s="348">
        <f t="shared" si="8"/>
        <v>-1900000</v>
      </c>
      <c r="O101" s="16"/>
      <c r="P101" s="16"/>
      <c r="Q101" s="44"/>
      <c r="R101" s="3"/>
    </row>
    <row r="102" spans="1:18" ht="30" customHeight="1" x14ac:dyDescent="0.2">
      <c r="A102" s="4">
        <v>80</v>
      </c>
      <c r="B102" s="3" t="s">
        <v>522</v>
      </c>
      <c r="C102" s="3"/>
      <c r="D102" s="9"/>
      <c r="E102" s="350"/>
      <c r="F102" s="342">
        <v>15000000</v>
      </c>
      <c r="G102" s="20">
        <v>4.4999999999999998E-2</v>
      </c>
      <c r="H102" s="342">
        <f t="shared" si="7"/>
        <v>675000</v>
      </c>
      <c r="I102" s="342">
        <v>675000</v>
      </c>
      <c r="J102" s="342" t="s">
        <v>1091</v>
      </c>
      <c r="K102" s="353" t="s">
        <v>1308</v>
      </c>
      <c r="L102" s="24" t="s">
        <v>1309</v>
      </c>
      <c r="M102" s="342">
        <f t="shared" si="9"/>
        <v>675000</v>
      </c>
      <c r="N102" s="342">
        <f t="shared" si="8"/>
        <v>0</v>
      </c>
      <c r="O102" s="16"/>
      <c r="P102" s="16"/>
      <c r="Q102" s="44"/>
      <c r="R102" s="3"/>
    </row>
    <row r="103" spans="1:18" ht="30" customHeight="1" x14ac:dyDescent="0.2">
      <c r="A103" s="4">
        <v>81</v>
      </c>
      <c r="B103" s="3" t="s">
        <v>483</v>
      </c>
      <c r="C103" s="3"/>
      <c r="D103" s="9"/>
      <c r="E103" s="350"/>
      <c r="F103" s="348"/>
      <c r="G103" s="45"/>
      <c r="H103" s="348">
        <f t="shared" si="7"/>
        <v>0</v>
      </c>
      <c r="I103" s="342">
        <v>4750000</v>
      </c>
      <c r="J103" s="342" t="s">
        <v>1091</v>
      </c>
      <c r="K103" s="353" t="s">
        <v>1311</v>
      </c>
      <c r="L103" s="350" t="s">
        <v>1312</v>
      </c>
      <c r="M103" s="342">
        <f t="shared" si="9"/>
        <v>4750000</v>
      </c>
      <c r="N103" s="348">
        <f t="shared" si="8"/>
        <v>-4750000</v>
      </c>
      <c r="O103" s="16"/>
      <c r="P103" s="16"/>
      <c r="Q103" s="44"/>
      <c r="R103" s="3"/>
    </row>
    <row r="104" spans="1:18" ht="30" customHeight="1" x14ac:dyDescent="0.2">
      <c r="A104" s="4">
        <v>82</v>
      </c>
      <c r="B104" s="3" t="s">
        <v>523</v>
      </c>
      <c r="C104" s="3"/>
      <c r="D104" s="9"/>
      <c r="E104" s="350"/>
      <c r="F104" s="348"/>
      <c r="G104" s="45"/>
      <c r="H104" s="348">
        <f t="shared" si="7"/>
        <v>0</v>
      </c>
      <c r="I104" s="342">
        <v>200000</v>
      </c>
      <c r="J104" s="342" t="s">
        <v>1091</v>
      </c>
      <c r="K104" s="353" t="s">
        <v>1313</v>
      </c>
      <c r="L104" s="24" t="s">
        <v>1314</v>
      </c>
      <c r="M104" s="342">
        <f t="shared" si="9"/>
        <v>200000</v>
      </c>
      <c r="N104" s="348">
        <f t="shared" si="8"/>
        <v>-200000</v>
      </c>
      <c r="O104" s="16"/>
      <c r="P104" s="16"/>
      <c r="Q104" s="44"/>
      <c r="R104" s="3"/>
    </row>
    <row r="105" spans="1:18" ht="30" customHeight="1" x14ac:dyDescent="0.2">
      <c r="A105" s="4">
        <v>83</v>
      </c>
      <c r="B105" s="3" t="s">
        <v>524</v>
      </c>
      <c r="C105" s="3"/>
      <c r="D105" s="9"/>
      <c r="E105" s="350"/>
      <c r="F105" s="342">
        <v>16000000</v>
      </c>
      <c r="G105" s="20">
        <v>0.05</v>
      </c>
      <c r="H105" s="342">
        <f t="shared" si="7"/>
        <v>800000</v>
      </c>
      <c r="I105" s="342">
        <v>800000</v>
      </c>
      <c r="J105" s="342" t="s">
        <v>1091</v>
      </c>
      <c r="K105" s="353" t="s">
        <v>1315</v>
      </c>
      <c r="L105" s="89" t="s">
        <v>1316</v>
      </c>
      <c r="M105" s="342">
        <f t="shared" si="9"/>
        <v>800000</v>
      </c>
      <c r="N105" s="342">
        <f t="shared" si="8"/>
        <v>0</v>
      </c>
      <c r="O105" s="16"/>
      <c r="P105" s="16"/>
      <c r="Q105" s="44"/>
      <c r="R105" s="3"/>
    </row>
    <row r="106" spans="1:18" ht="30" customHeight="1" x14ac:dyDescent="0.2">
      <c r="A106" s="4">
        <v>84</v>
      </c>
      <c r="B106" s="3" t="s">
        <v>525</v>
      </c>
      <c r="C106" s="3"/>
      <c r="D106" s="9"/>
      <c r="E106" s="350"/>
      <c r="F106" s="342">
        <v>200000000</v>
      </c>
      <c r="G106" s="20">
        <v>0.05</v>
      </c>
      <c r="H106" s="342">
        <f t="shared" si="7"/>
        <v>10000000</v>
      </c>
      <c r="I106" s="342">
        <v>10000000</v>
      </c>
      <c r="J106" s="342" t="s">
        <v>1091</v>
      </c>
      <c r="K106" s="353" t="s">
        <v>1317</v>
      </c>
      <c r="L106" s="350" t="s">
        <v>1318</v>
      </c>
      <c r="M106" s="342">
        <f t="shared" si="9"/>
        <v>10000000</v>
      </c>
      <c r="N106" s="342">
        <f t="shared" si="8"/>
        <v>0</v>
      </c>
      <c r="O106" s="16"/>
      <c r="P106" s="16"/>
      <c r="Q106" s="44"/>
      <c r="R106" s="3"/>
    </row>
    <row r="107" spans="1:18" ht="30" customHeight="1" x14ac:dyDescent="0.2">
      <c r="A107" s="4">
        <v>85</v>
      </c>
      <c r="B107" s="3" t="s">
        <v>526</v>
      </c>
      <c r="C107" s="3"/>
      <c r="D107" s="9"/>
      <c r="E107" s="350"/>
      <c r="F107" s="348"/>
      <c r="G107" s="45"/>
      <c r="H107" s="348">
        <f t="shared" si="7"/>
        <v>0</v>
      </c>
      <c r="I107" s="342">
        <v>24400000</v>
      </c>
      <c r="J107" s="342" t="s">
        <v>1091</v>
      </c>
      <c r="K107" s="353" t="s">
        <v>1319</v>
      </c>
      <c r="L107" s="89" t="s">
        <v>1320</v>
      </c>
      <c r="M107" s="342">
        <f t="shared" si="9"/>
        <v>24400000</v>
      </c>
      <c r="N107" s="348">
        <f t="shared" si="8"/>
        <v>-24400000</v>
      </c>
      <c r="O107" s="16"/>
      <c r="P107" s="16"/>
      <c r="Q107" s="44"/>
      <c r="R107" s="3"/>
    </row>
    <row r="108" spans="1:18" ht="30" customHeight="1" x14ac:dyDescent="0.2">
      <c r="A108" s="404">
        <v>86</v>
      </c>
      <c r="B108" s="415" t="s">
        <v>1327</v>
      </c>
      <c r="C108" s="404"/>
      <c r="D108" s="419"/>
      <c r="E108" s="421"/>
      <c r="F108" s="342">
        <v>200000000</v>
      </c>
      <c r="G108" s="20">
        <v>0.06</v>
      </c>
      <c r="H108" s="342">
        <f t="shared" si="7"/>
        <v>12000000</v>
      </c>
      <c r="I108" s="421">
        <v>35600000</v>
      </c>
      <c r="J108" s="421" t="s">
        <v>1091</v>
      </c>
      <c r="K108" s="477" t="s">
        <v>1321</v>
      </c>
      <c r="L108" s="520" t="s">
        <v>1322</v>
      </c>
      <c r="M108" s="421">
        <f t="shared" si="9"/>
        <v>35600000</v>
      </c>
      <c r="N108" s="421">
        <f>(H108+H109+H110)-M108</f>
        <v>0</v>
      </c>
      <c r="O108" s="16"/>
      <c r="P108" s="16"/>
      <c r="Q108" s="44"/>
      <c r="R108" s="121" t="s">
        <v>110</v>
      </c>
    </row>
    <row r="109" spans="1:18" ht="30" customHeight="1" x14ac:dyDescent="0.2">
      <c r="A109" s="468"/>
      <c r="B109" s="469"/>
      <c r="C109" s="468"/>
      <c r="D109" s="470"/>
      <c r="E109" s="462"/>
      <c r="F109" s="342">
        <v>458000000</v>
      </c>
      <c r="G109" s="20">
        <v>0.05</v>
      </c>
      <c r="H109" s="342">
        <f t="shared" si="7"/>
        <v>22900000</v>
      </c>
      <c r="I109" s="462"/>
      <c r="J109" s="462"/>
      <c r="K109" s="519"/>
      <c r="L109" s="521"/>
      <c r="M109" s="462"/>
      <c r="N109" s="462"/>
      <c r="O109" s="16"/>
      <c r="P109" s="16"/>
      <c r="Q109" s="44"/>
      <c r="R109" s="121"/>
    </row>
    <row r="110" spans="1:18" ht="30" customHeight="1" x14ac:dyDescent="0.2">
      <c r="A110" s="405"/>
      <c r="B110" s="416"/>
      <c r="C110" s="405"/>
      <c r="D110" s="420"/>
      <c r="E110" s="422"/>
      <c r="F110" s="342">
        <v>10000000</v>
      </c>
      <c r="G110" s="20">
        <v>7.0000000000000007E-2</v>
      </c>
      <c r="H110" s="342">
        <f t="shared" si="7"/>
        <v>700000.00000000012</v>
      </c>
      <c r="I110" s="422"/>
      <c r="J110" s="422"/>
      <c r="K110" s="478"/>
      <c r="L110" s="522"/>
      <c r="M110" s="422"/>
      <c r="N110" s="422"/>
      <c r="O110" s="16"/>
      <c r="P110" s="16"/>
      <c r="Q110" s="44"/>
      <c r="R110" s="121"/>
    </row>
    <row r="111" spans="1:18" ht="30" customHeight="1" x14ac:dyDescent="0.2">
      <c r="A111" s="4">
        <v>87</v>
      </c>
      <c r="B111" s="3" t="s">
        <v>528</v>
      </c>
      <c r="C111" s="3"/>
      <c r="D111" s="9"/>
      <c r="E111" s="350"/>
      <c r="F111" s="348"/>
      <c r="G111" s="45"/>
      <c r="H111" s="348">
        <f t="shared" si="7"/>
        <v>0</v>
      </c>
      <c r="I111" s="342">
        <v>5000000</v>
      </c>
      <c r="J111" s="342" t="s">
        <v>1091</v>
      </c>
      <c r="K111" s="353" t="s">
        <v>1323</v>
      </c>
      <c r="L111" s="350" t="s">
        <v>1324</v>
      </c>
      <c r="M111" s="342">
        <f t="shared" si="9"/>
        <v>5000000</v>
      </c>
      <c r="N111" s="348">
        <f t="shared" si="8"/>
        <v>-5000000</v>
      </c>
      <c r="O111" s="16"/>
      <c r="P111" s="16"/>
      <c r="Q111" s="44"/>
      <c r="R111" s="3"/>
    </row>
    <row r="112" spans="1:18" ht="30" customHeight="1" x14ac:dyDescent="0.2">
      <c r="A112" s="404">
        <v>88</v>
      </c>
      <c r="B112" s="415" t="s">
        <v>392</v>
      </c>
      <c r="C112" s="404"/>
      <c r="D112" s="419"/>
      <c r="E112" s="421"/>
      <c r="F112" s="342">
        <v>160000000</v>
      </c>
      <c r="G112" s="20">
        <v>0.05</v>
      </c>
      <c r="H112" s="342">
        <f t="shared" si="7"/>
        <v>8000000</v>
      </c>
      <c r="I112" s="342">
        <v>1500000</v>
      </c>
      <c r="J112" s="342" t="s">
        <v>912</v>
      </c>
      <c r="K112" s="353" t="s">
        <v>929</v>
      </c>
      <c r="L112" s="89" t="s">
        <v>930</v>
      </c>
      <c r="M112" s="421">
        <f>I112+I113</f>
        <v>21500000</v>
      </c>
      <c r="N112" s="409">
        <f>(H112+H113)-M112</f>
        <v>500000</v>
      </c>
      <c r="O112" s="16"/>
      <c r="P112" s="16"/>
      <c r="Q112" s="44"/>
      <c r="R112" s="92" t="s">
        <v>951</v>
      </c>
    </row>
    <row r="113" spans="1:18" ht="30" customHeight="1" x14ac:dyDescent="0.2">
      <c r="A113" s="405"/>
      <c r="B113" s="416"/>
      <c r="C113" s="405"/>
      <c r="D113" s="420"/>
      <c r="E113" s="422"/>
      <c r="F113" s="342">
        <v>200000000</v>
      </c>
      <c r="G113" s="20">
        <v>7.0000000000000007E-2</v>
      </c>
      <c r="H113" s="342">
        <f t="shared" si="7"/>
        <v>14000000.000000002</v>
      </c>
      <c r="I113" s="342">
        <v>20000000</v>
      </c>
      <c r="J113" s="342" t="s">
        <v>1091</v>
      </c>
      <c r="K113" s="36" t="s">
        <v>1325</v>
      </c>
      <c r="L113" s="126" t="s">
        <v>1326</v>
      </c>
      <c r="M113" s="422"/>
      <c r="N113" s="410"/>
      <c r="O113" s="16"/>
      <c r="P113" s="16"/>
      <c r="Q113" s="44"/>
      <c r="R113" s="92"/>
    </row>
    <row r="114" spans="1:18" ht="30" customHeight="1" x14ac:dyDescent="0.2">
      <c r="A114" s="4">
        <v>89</v>
      </c>
      <c r="B114" s="3" t="s">
        <v>529</v>
      </c>
      <c r="C114" s="4" t="s">
        <v>841</v>
      </c>
      <c r="D114" s="130" t="s">
        <v>1144</v>
      </c>
      <c r="E114" s="350"/>
      <c r="F114" s="342">
        <v>45000000</v>
      </c>
      <c r="G114" s="20">
        <v>0.04</v>
      </c>
      <c r="H114" s="342">
        <v>2050000</v>
      </c>
      <c r="I114" s="342">
        <v>2050000</v>
      </c>
      <c r="J114" s="342" t="s">
        <v>1099</v>
      </c>
      <c r="K114" s="353" t="s">
        <v>1100</v>
      </c>
      <c r="L114" s="21" t="s">
        <v>1101</v>
      </c>
      <c r="M114" s="342">
        <f t="shared" si="9"/>
        <v>2050000</v>
      </c>
      <c r="N114" s="342">
        <f t="shared" si="8"/>
        <v>0</v>
      </c>
      <c r="O114" s="16"/>
      <c r="P114" s="16"/>
      <c r="Q114" s="44"/>
      <c r="R114" s="3"/>
    </row>
    <row r="115" spans="1:18" ht="30" customHeight="1" x14ac:dyDescent="0.2">
      <c r="A115" s="404">
        <v>90</v>
      </c>
      <c r="B115" s="415" t="s">
        <v>530</v>
      </c>
      <c r="C115" s="404"/>
      <c r="D115" s="419"/>
      <c r="E115" s="421"/>
      <c r="F115" s="350">
        <v>93000000</v>
      </c>
      <c r="G115" s="20">
        <v>7.0000000000000007E-2</v>
      </c>
      <c r="H115" s="350">
        <v>6500000</v>
      </c>
      <c r="I115" s="342">
        <v>20000000</v>
      </c>
      <c r="J115" s="342" t="s">
        <v>1099</v>
      </c>
      <c r="K115" s="36" t="s">
        <v>1102</v>
      </c>
      <c r="L115" s="24" t="s">
        <v>1103</v>
      </c>
      <c r="M115" s="421">
        <f>I115+I116</f>
        <v>22500000</v>
      </c>
      <c r="N115" s="421">
        <f>(H115+H116)-M115</f>
        <v>0</v>
      </c>
      <c r="O115" s="16"/>
      <c r="P115" s="16"/>
      <c r="Q115" s="44"/>
      <c r="R115" s="3"/>
    </row>
    <row r="116" spans="1:18" ht="30" customHeight="1" x14ac:dyDescent="0.2">
      <c r="A116" s="405"/>
      <c r="B116" s="416"/>
      <c r="C116" s="405"/>
      <c r="D116" s="420"/>
      <c r="E116" s="422"/>
      <c r="F116" s="342">
        <v>257000000</v>
      </c>
      <c r="G116" s="20">
        <v>0.06</v>
      </c>
      <c r="H116" s="350">
        <v>16000000</v>
      </c>
      <c r="I116" s="342">
        <v>2500000</v>
      </c>
      <c r="J116" s="342" t="s">
        <v>1099</v>
      </c>
      <c r="K116" s="353" t="s">
        <v>1104</v>
      </c>
      <c r="L116" s="24" t="s">
        <v>1105</v>
      </c>
      <c r="M116" s="422"/>
      <c r="N116" s="422"/>
      <c r="O116" s="16"/>
      <c r="P116" s="16"/>
      <c r="Q116" s="44"/>
      <c r="R116" s="3"/>
    </row>
    <row r="117" spans="1:18" ht="30" customHeight="1" x14ac:dyDescent="0.2">
      <c r="A117" s="404">
        <v>91</v>
      </c>
      <c r="B117" s="415" t="s">
        <v>531</v>
      </c>
      <c r="C117" s="404"/>
      <c r="D117" s="419"/>
      <c r="E117" s="421"/>
      <c r="F117" s="342">
        <v>130000000</v>
      </c>
      <c r="G117" s="20">
        <v>7.0000000000000007E-2</v>
      </c>
      <c r="H117" s="342">
        <f>F117*G117</f>
        <v>9100000</v>
      </c>
      <c r="I117" s="421">
        <v>14460000</v>
      </c>
      <c r="J117" s="421" t="s">
        <v>1099</v>
      </c>
      <c r="K117" s="517" t="s">
        <v>1106</v>
      </c>
      <c r="L117" s="479" t="s">
        <v>1107</v>
      </c>
      <c r="M117" s="421">
        <f t="shared" si="9"/>
        <v>14460000</v>
      </c>
      <c r="N117" s="421">
        <f>(H117+H118)-M117</f>
        <v>0</v>
      </c>
      <c r="O117" s="411"/>
      <c r="P117" s="411"/>
      <c r="Q117" s="515" t="s">
        <v>1145</v>
      </c>
      <c r="R117" s="404"/>
    </row>
    <row r="118" spans="1:18" ht="30" customHeight="1" x14ac:dyDescent="0.2">
      <c r="A118" s="405"/>
      <c r="B118" s="416"/>
      <c r="C118" s="405"/>
      <c r="D118" s="420"/>
      <c r="E118" s="422"/>
      <c r="F118" s="342">
        <v>100000000</v>
      </c>
      <c r="G118" s="20">
        <v>5.3999999999999999E-2</v>
      </c>
      <c r="H118" s="342">
        <v>5360000</v>
      </c>
      <c r="I118" s="422"/>
      <c r="J118" s="422"/>
      <c r="K118" s="518"/>
      <c r="L118" s="480"/>
      <c r="M118" s="422"/>
      <c r="N118" s="422"/>
      <c r="O118" s="412"/>
      <c r="P118" s="412"/>
      <c r="Q118" s="516"/>
      <c r="R118" s="405"/>
    </row>
    <row r="119" spans="1:18" ht="30" customHeight="1" x14ac:dyDescent="0.2">
      <c r="A119" s="4">
        <v>92</v>
      </c>
      <c r="B119" s="3" t="s">
        <v>532</v>
      </c>
      <c r="C119" s="3"/>
      <c r="D119" s="9"/>
      <c r="E119" s="350"/>
      <c r="F119" s="342">
        <v>50000000</v>
      </c>
      <c r="G119" s="20">
        <v>0.04</v>
      </c>
      <c r="H119" s="342">
        <f t="shared" si="7"/>
        <v>2000000</v>
      </c>
      <c r="I119" s="342">
        <v>2000000</v>
      </c>
      <c r="J119" s="342" t="s">
        <v>1099</v>
      </c>
      <c r="K119" s="353" t="s">
        <v>1108</v>
      </c>
      <c r="L119" s="21" t="s">
        <v>1109</v>
      </c>
      <c r="M119" s="342">
        <f t="shared" si="9"/>
        <v>2000000</v>
      </c>
      <c r="N119" s="342">
        <f t="shared" si="8"/>
        <v>0</v>
      </c>
      <c r="O119" s="16"/>
      <c r="P119" s="16"/>
      <c r="Q119" s="44"/>
      <c r="R119" s="3"/>
    </row>
    <row r="120" spans="1:18" ht="30" customHeight="1" x14ac:dyDescent="0.2">
      <c r="A120" s="404">
        <v>93</v>
      </c>
      <c r="B120" s="415" t="s">
        <v>1092</v>
      </c>
      <c r="C120" s="404"/>
      <c r="D120" s="419"/>
      <c r="E120" s="421"/>
      <c r="F120" s="409"/>
      <c r="G120" s="423"/>
      <c r="H120" s="409">
        <f t="shared" si="7"/>
        <v>0</v>
      </c>
      <c r="I120" s="342">
        <v>14910000</v>
      </c>
      <c r="J120" s="342" t="s">
        <v>997</v>
      </c>
      <c r="K120" s="358" t="s">
        <v>1033</v>
      </c>
      <c r="L120" s="24" t="s">
        <v>1034</v>
      </c>
      <c r="M120" s="421">
        <f>I120+I121</f>
        <v>38470000</v>
      </c>
      <c r="N120" s="409">
        <f t="shared" si="8"/>
        <v>-38470000</v>
      </c>
      <c r="O120" s="16"/>
      <c r="P120" s="16"/>
      <c r="Q120" s="118" t="s">
        <v>1094</v>
      </c>
      <c r="R120" s="3"/>
    </row>
    <row r="121" spans="1:18" ht="30" customHeight="1" x14ac:dyDescent="0.2">
      <c r="A121" s="405"/>
      <c r="B121" s="416"/>
      <c r="C121" s="405"/>
      <c r="D121" s="420"/>
      <c r="E121" s="422"/>
      <c r="F121" s="410"/>
      <c r="G121" s="424"/>
      <c r="H121" s="410"/>
      <c r="I121" s="342">
        <v>23560000</v>
      </c>
      <c r="J121" s="342" t="s">
        <v>1146</v>
      </c>
      <c r="K121" s="358" t="s">
        <v>1147</v>
      </c>
      <c r="L121" s="24" t="s">
        <v>1148</v>
      </c>
      <c r="M121" s="422"/>
      <c r="N121" s="410"/>
      <c r="O121" s="16"/>
      <c r="P121" s="16"/>
      <c r="Q121" s="118"/>
      <c r="R121" s="3"/>
    </row>
    <row r="122" spans="1:18" ht="30" customHeight="1" x14ac:dyDescent="0.2">
      <c r="A122" s="404">
        <v>94</v>
      </c>
      <c r="B122" s="415" t="s">
        <v>533</v>
      </c>
      <c r="C122" s="404"/>
      <c r="D122" s="419"/>
      <c r="E122" s="421"/>
      <c r="F122" s="342">
        <v>300000000</v>
      </c>
      <c r="G122" s="20">
        <v>5.5E-2</v>
      </c>
      <c r="H122" s="342">
        <f t="shared" si="7"/>
        <v>16500000</v>
      </c>
      <c r="I122" s="342">
        <v>16500000</v>
      </c>
      <c r="J122" s="342" t="s">
        <v>1099</v>
      </c>
      <c r="K122" s="353" t="s">
        <v>1127</v>
      </c>
      <c r="L122" s="24" t="s">
        <v>1128</v>
      </c>
      <c r="M122" s="342">
        <f t="shared" si="9"/>
        <v>16500000</v>
      </c>
      <c r="N122" s="342">
        <f t="shared" si="8"/>
        <v>0</v>
      </c>
      <c r="O122" s="16"/>
      <c r="P122" s="16"/>
      <c r="Q122" s="44"/>
      <c r="R122" s="3"/>
    </row>
    <row r="123" spans="1:18" ht="30" customHeight="1" x14ac:dyDescent="0.2">
      <c r="A123" s="405"/>
      <c r="B123" s="416"/>
      <c r="C123" s="405"/>
      <c r="D123" s="420"/>
      <c r="E123" s="422"/>
      <c r="F123" s="330">
        <v>300000000</v>
      </c>
      <c r="G123" s="331">
        <v>5.5E-2</v>
      </c>
      <c r="H123" s="330">
        <v>16500000</v>
      </c>
      <c r="I123" s="330">
        <v>16500000</v>
      </c>
      <c r="J123" s="330" t="s">
        <v>1622</v>
      </c>
      <c r="K123" s="332" t="s">
        <v>1625</v>
      </c>
      <c r="L123" s="333" t="s">
        <v>1626</v>
      </c>
      <c r="M123" s="330">
        <f>I123</f>
        <v>16500000</v>
      </c>
      <c r="N123" s="330">
        <f t="shared" si="8"/>
        <v>0</v>
      </c>
      <c r="O123" s="16"/>
      <c r="P123" s="16"/>
      <c r="Q123" s="44"/>
      <c r="R123" s="3"/>
    </row>
    <row r="124" spans="1:18" ht="30" customHeight="1" x14ac:dyDescent="0.2">
      <c r="A124" s="4">
        <v>95</v>
      </c>
      <c r="B124" s="3" t="s">
        <v>1506</v>
      </c>
      <c r="C124" s="3"/>
      <c r="D124" s="9"/>
      <c r="E124" s="350"/>
      <c r="F124" s="342">
        <v>25000000</v>
      </c>
      <c r="G124" s="45"/>
      <c r="H124" s="348"/>
      <c r="I124" s="342">
        <v>600000</v>
      </c>
      <c r="J124" s="342" t="s">
        <v>1501</v>
      </c>
      <c r="K124" s="353" t="s">
        <v>1507</v>
      </c>
      <c r="L124" s="24" t="s">
        <v>1508</v>
      </c>
      <c r="M124" s="342">
        <f>I124</f>
        <v>600000</v>
      </c>
      <c r="N124" s="348">
        <f>H124-M124</f>
        <v>-600000</v>
      </c>
      <c r="O124" s="16"/>
      <c r="P124" s="16"/>
      <c r="Q124" s="44"/>
      <c r="R124" s="3"/>
    </row>
    <row r="125" spans="1:18" ht="30" customHeight="1" x14ac:dyDescent="0.2">
      <c r="A125" s="4">
        <v>96</v>
      </c>
      <c r="B125" s="364" t="s">
        <v>534</v>
      </c>
      <c r="C125" s="364"/>
      <c r="D125" s="365"/>
      <c r="E125" s="366"/>
      <c r="F125" s="367">
        <v>100000000</v>
      </c>
      <c r="G125" s="368">
        <v>0.05</v>
      </c>
      <c r="H125" s="367">
        <f t="shared" si="7"/>
        <v>5000000</v>
      </c>
      <c r="I125" s="367">
        <v>5000000</v>
      </c>
      <c r="J125" s="367" t="s">
        <v>1099</v>
      </c>
      <c r="K125" s="369" t="s">
        <v>1111</v>
      </c>
      <c r="L125" s="370">
        <v>6969268910</v>
      </c>
      <c r="M125" s="367">
        <f t="shared" si="9"/>
        <v>5000000</v>
      </c>
      <c r="N125" s="367">
        <f t="shared" si="8"/>
        <v>0</v>
      </c>
      <c r="O125" s="16"/>
      <c r="P125" s="16"/>
      <c r="Q125" s="44" t="s">
        <v>1693</v>
      </c>
      <c r="R125" s="3"/>
    </row>
    <row r="126" spans="1:18" ht="30" customHeight="1" x14ac:dyDescent="0.2">
      <c r="A126" s="4">
        <v>97</v>
      </c>
      <c r="B126" s="3" t="s">
        <v>535</v>
      </c>
      <c r="C126" s="3"/>
      <c r="D126" s="9"/>
      <c r="E126" s="350"/>
      <c r="F126" s="342">
        <v>70000000</v>
      </c>
      <c r="G126" s="20">
        <v>0.05</v>
      </c>
      <c r="H126" s="342">
        <f t="shared" si="7"/>
        <v>3500000</v>
      </c>
      <c r="I126" s="342">
        <v>3500000</v>
      </c>
      <c r="J126" s="342" t="s">
        <v>1099</v>
      </c>
      <c r="K126" s="353" t="s">
        <v>1129</v>
      </c>
      <c r="L126" s="350" t="s">
        <v>1130</v>
      </c>
      <c r="M126" s="342">
        <f t="shared" si="9"/>
        <v>3500000</v>
      </c>
      <c r="N126" s="342">
        <f t="shared" si="8"/>
        <v>0</v>
      </c>
      <c r="O126" s="16"/>
      <c r="P126" s="16"/>
      <c r="Q126" s="44"/>
      <c r="R126" s="3"/>
    </row>
    <row r="127" spans="1:18" ht="30" customHeight="1" x14ac:dyDescent="0.2">
      <c r="A127" s="4">
        <v>98</v>
      </c>
      <c r="B127" s="3" t="s">
        <v>536</v>
      </c>
      <c r="C127" s="3"/>
      <c r="D127" s="9"/>
      <c r="E127" s="350"/>
      <c r="F127" s="342">
        <v>100000000</v>
      </c>
      <c r="G127" s="20">
        <v>0.04</v>
      </c>
      <c r="H127" s="342">
        <f t="shared" si="7"/>
        <v>4000000</v>
      </c>
      <c r="I127" s="342">
        <v>4000000</v>
      </c>
      <c r="J127" s="342" t="s">
        <v>1099</v>
      </c>
      <c r="K127" s="353" t="s">
        <v>1131</v>
      </c>
      <c r="L127" s="24" t="s">
        <v>1132</v>
      </c>
      <c r="M127" s="342">
        <f t="shared" si="9"/>
        <v>4000000</v>
      </c>
      <c r="N127" s="342">
        <f t="shared" si="8"/>
        <v>0</v>
      </c>
      <c r="O127" s="16"/>
      <c r="P127" s="16"/>
      <c r="Q127" s="44"/>
      <c r="R127" s="3"/>
    </row>
    <row r="128" spans="1:18" ht="30" customHeight="1" x14ac:dyDescent="0.2">
      <c r="A128" s="4">
        <v>99</v>
      </c>
      <c r="B128" s="3" t="s">
        <v>537</v>
      </c>
      <c r="C128" s="3"/>
      <c r="D128" s="9"/>
      <c r="E128" s="350"/>
      <c r="F128" s="342">
        <v>20000000</v>
      </c>
      <c r="G128" s="20">
        <v>0.05</v>
      </c>
      <c r="H128" s="342">
        <f t="shared" si="7"/>
        <v>1000000</v>
      </c>
      <c r="I128" s="342">
        <v>1000000</v>
      </c>
      <c r="J128" s="342" t="s">
        <v>1099</v>
      </c>
      <c r="K128" s="353" t="s">
        <v>1133</v>
      </c>
      <c r="L128" s="350" t="s">
        <v>1134</v>
      </c>
      <c r="M128" s="342">
        <f t="shared" si="9"/>
        <v>1000000</v>
      </c>
      <c r="N128" s="342">
        <f t="shared" si="8"/>
        <v>0</v>
      </c>
      <c r="O128" s="16"/>
      <c r="P128" s="16"/>
      <c r="Q128" s="44"/>
      <c r="R128" s="3"/>
    </row>
    <row r="129" spans="1:18" ht="30" customHeight="1" x14ac:dyDescent="0.2">
      <c r="A129" s="4">
        <v>100</v>
      </c>
      <c r="B129" s="3" t="s">
        <v>538</v>
      </c>
      <c r="C129" s="53" t="s">
        <v>1644</v>
      </c>
      <c r="D129" s="9"/>
      <c r="E129" s="350"/>
      <c r="F129" s="342">
        <v>100000000</v>
      </c>
      <c r="G129" s="20">
        <v>0.04</v>
      </c>
      <c r="H129" s="342">
        <f t="shared" si="7"/>
        <v>4000000</v>
      </c>
      <c r="I129" s="342">
        <v>4000000</v>
      </c>
      <c r="J129" s="342" t="s">
        <v>1099</v>
      </c>
      <c r="K129" s="353" t="s">
        <v>1135</v>
      </c>
      <c r="L129" s="89" t="s">
        <v>1136</v>
      </c>
      <c r="M129" s="342">
        <f t="shared" si="9"/>
        <v>4000000</v>
      </c>
      <c r="N129" s="342">
        <f t="shared" si="8"/>
        <v>0</v>
      </c>
      <c r="O129" s="16"/>
      <c r="P129" s="16"/>
      <c r="Q129" s="44"/>
      <c r="R129" s="3"/>
    </row>
    <row r="130" spans="1:18" ht="30" customHeight="1" x14ac:dyDescent="0.2">
      <c r="A130" s="4">
        <v>101</v>
      </c>
      <c r="B130" s="3" t="s">
        <v>539</v>
      </c>
      <c r="C130" s="3"/>
      <c r="D130" s="9"/>
      <c r="E130" s="350"/>
      <c r="F130" s="348"/>
      <c r="G130" s="45"/>
      <c r="H130" s="348">
        <f t="shared" si="7"/>
        <v>0</v>
      </c>
      <c r="I130" s="342">
        <v>5100000</v>
      </c>
      <c r="J130" s="342" t="s">
        <v>1099</v>
      </c>
      <c r="K130" s="353" t="s">
        <v>1112</v>
      </c>
      <c r="L130" s="24" t="s">
        <v>1113</v>
      </c>
      <c r="M130" s="342">
        <f t="shared" si="9"/>
        <v>5100000</v>
      </c>
      <c r="N130" s="348">
        <f t="shared" si="8"/>
        <v>-5100000</v>
      </c>
      <c r="O130" s="16"/>
      <c r="P130" s="16"/>
      <c r="Q130" s="44"/>
      <c r="R130" s="3"/>
    </row>
    <row r="131" spans="1:18" ht="30" customHeight="1" x14ac:dyDescent="0.2">
      <c r="A131" s="4">
        <v>102</v>
      </c>
      <c r="B131" s="3" t="s">
        <v>437</v>
      </c>
      <c r="C131" s="3"/>
      <c r="D131" s="9"/>
      <c r="E131" s="350"/>
      <c r="F131" s="342">
        <v>70000000</v>
      </c>
      <c r="G131" s="20">
        <v>0.05</v>
      </c>
      <c r="H131" s="342">
        <f t="shared" si="7"/>
        <v>3500000</v>
      </c>
      <c r="I131" s="342">
        <v>3500000</v>
      </c>
      <c r="J131" s="342" t="s">
        <v>1099</v>
      </c>
      <c r="K131" s="353" t="s">
        <v>1137</v>
      </c>
      <c r="L131" s="350" t="s">
        <v>1138</v>
      </c>
      <c r="M131" s="342">
        <f t="shared" si="9"/>
        <v>3500000</v>
      </c>
      <c r="N131" s="342">
        <f t="shared" si="8"/>
        <v>0</v>
      </c>
      <c r="O131" s="16"/>
      <c r="P131" s="16"/>
      <c r="Q131" s="44"/>
      <c r="R131" s="3"/>
    </row>
    <row r="132" spans="1:18" ht="30" customHeight="1" x14ac:dyDescent="0.2">
      <c r="A132" s="404">
        <v>103</v>
      </c>
      <c r="B132" s="415" t="s">
        <v>540</v>
      </c>
      <c r="C132" s="404"/>
      <c r="D132" s="419"/>
      <c r="E132" s="421"/>
      <c r="F132" s="342">
        <v>30000000</v>
      </c>
      <c r="G132" s="20">
        <v>0.05</v>
      </c>
      <c r="H132" s="342">
        <f t="shared" si="7"/>
        <v>1500000</v>
      </c>
      <c r="I132" s="342">
        <v>1500000</v>
      </c>
      <c r="J132" s="342" t="s">
        <v>770</v>
      </c>
      <c r="K132" s="353" t="s">
        <v>804</v>
      </c>
      <c r="L132" s="30" t="s">
        <v>805</v>
      </c>
      <c r="M132" s="342">
        <f t="shared" si="9"/>
        <v>1500000</v>
      </c>
      <c r="N132" s="348">
        <f t="shared" si="8"/>
        <v>0</v>
      </c>
      <c r="O132" s="16"/>
      <c r="P132" s="16"/>
      <c r="Q132" s="44"/>
      <c r="R132" s="3"/>
    </row>
    <row r="133" spans="1:18" ht="30" customHeight="1" x14ac:dyDescent="0.2">
      <c r="A133" s="405"/>
      <c r="B133" s="416"/>
      <c r="C133" s="405"/>
      <c r="D133" s="420"/>
      <c r="E133" s="422"/>
      <c r="F133" s="342">
        <v>30000000</v>
      </c>
      <c r="G133" s="20">
        <v>4.4999999999999998E-2</v>
      </c>
      <c r="H133" s="342">
        <f t="shared" si="7"/>
        <v>1350000</v>
      </c>
      <c r="I133" s="342">
        <v>1350000</v>
      </c>
      <c r="J133" s="342" t="s">
        <v>1099</v>
      </c>
      <c r="K133" s="353" t="s">
        <v>1139</v>
      </c>
      <c r="L133" s="30" t="s">
        <v>805</v>
      </c>
      <c r="M133" s="342">
        <f t="shared" si="9"/>
        <v>1350000</v>
      </c>
      <c r="N133" s="348">
        <f t="shared" si="8"/>
        <v>0</v>
      </c>
      <c r="O133" s="16"/>
      <c r="P133" s="16"/>
      <c r="Q133" s="44"/>
      <c r="R133" s="3"/>
    </row>
    <row r="134" spans="1:18" ht="30" customHeight="1" x14ac:dyDescent="0.2">
      <c r="A134" s="4">
        <v>104</v>
      </c>
      <c r="B134" s="3" t="s">
        <v>541</v>
      </c>
      <c r="C134" s="53" t="s">
        <v>1539</v>
      </c>
      <c r="D134" s="9"/>
      <c r="E134" s="350"/>
      <c r="F134" s="342">
        <v>17000000</v>
      </c>
      <c r="G134" s="20">
        <v>5.5E-2</v>
      </c>
      <c r="H134" s="342">
        <v>950000</v>
      </c>
      <c r="I134" s="342">
        <v>950000</v>
      </c>
      <c r="J134" s="342" t="s">
        <v>1099</v>
      </c>
      <c r="K134" s="353" t="s">
        <v>1114</v>
      </c>
      <c r="L134" s="21" t="s">
        <v>1115</v>
      </c>
      <c r="M134" s="342">
        <f t="shared" si="9"/>
        <v>950000</v>
      </c>
      <c r="N134" s="342">
        <f t="shared" si="8"/>
        <v>0</v>
      </c>
      <c r="O134" s="16"/>
      <c r="P134" s="16"/>
      <c r="Q134" s="44" t="s">
        <v>1517</v>
      </c>
      <c r="R134" s="3"/>
    </row>
    <row r="135" spans="1:18" ht="30" customHeight="1" x14ac:dyDescent="0.2">
      <c r="A135" s="4">
        <v>105</v>
      </c>
      <c r="B135" s="3" t="s">
        <v>542</v>
      </c>
      <c r="C135" s="3"/>
      <c r="D135" s="9"/>
      <c r="E135" s="350"/>
      <c r="F135" s="342">
        <v>20000000</v>
      </c>
      <c r="G135" s="20">
        <v>0.05</v>
      </c>
      <c r="H135" s="342">
        <f t="shared" si="7"/>
        <v>1000000</v>
      </c>
      <c r="I135" s="342">
        <v>1000000</v>
      </c>
      <c r="J135" s="342" t="s">
        <v>1099</v>
      </c>
      <c r="K135" s="353" t="s">
        <v>1140</v>
      </c>
      <c r="L135" s="24" t="s">
        <v>1141</v>
      </c>
      <c r="M135" s="342">
        <f t="shared" si="9"/>
        <v>1000000</v>
      </c>
      <c r="N135" s="342">
        <f t="shared" si="8"/>
        <v>0</v>
      </c>
      <c r="O135" s="16"/>
      <c r="P135" s="16"/>
      <c r="Q135" s="44"/>
      <c r="R135" s="3"/>
    </row>
    <row r="136" spans="1:18" ht="30" customHeight="1" x14ac:dyDescent="0.2">
      <c r="A136" s="4">
        <v>106</v>
      </c>
      <c r="B136" s="3" t="s">
        <v>543</v>
      </c>
      <c r="C136" s="3"/>
      <c r="D136" s="9"/>
      <c r="E136" s="350"/>
      <c r="F136" s="348"/>
      <c r="G136" s="45"/>
      <c r="H136" s="348">
        <f t="shared" ref="H136:H201" si="10">F136*G136</f>
        <v>0</v>
      </c>
      <c r="I136" s="342">
        <v>1900000</v>
      </c>
      <c r="J136" s="342" t="s">
        <v>1099</v>
      </c>
      <c r="K136" s="353" t="s">
        <v>1116</v>
      </c>
      <c r="L136" s="24" t="s">
        <v>1117</v>
      </c>
      <c r="M136" s="342">
        <f t="shared" si="9"/>
        <v>1900000</v>
      </c>
      <c r="N136" s="348">
        <f t="shared" si="8"/>
        <v>-1900000</v>
      </c>
      <c r="O136" s="16"/>
      <c r="P136" s="16"/>
      <c r="Q136" s="44"/>
      <c r="R136" s="3"/>
    </row>
    <row r="137" spans="1:18" ht="30" customHeight="1" x14ac:dyDescent="0.2">
      <c r="A137" s="4">
        <v>107</v>
      </c>
      <c r="B137" s="3" t="s">
        <v>544</v>
      </c>
      <c r="C137" s="3"/>
      <c r="D137" s="9"/>
      <c r="E137" s="350"/>
      <c r="F137" s="342">
        <v>100000000</v>
      </c>
      <c r="G137" s="20">
        <v>0.04</v>
      </c>
      <c r="H137" s="342">
        <f t="shared" si="10"/>
        <v>4000000</v>
      </c>
      <c r="I137" s="342">
        <v>4000000</v>
      </c>
      <c r="J137" s="342" t="s">
        <v>1099</v>
      </c>
      <c r="K137" s="353" t="s">
        <v>1118</v>
      </c>
      <c r="L137" s="350" t="s">
        <v>1119</v>
      </c>
      <c r="M137" s="342">
        <f t="shared" si="9"/>
        <v>4000000</v>
      </c>
      <c r="N137" s="342">
        <f t="shared" ref="N137:N202" si="11">H137-M137</f>
        <v>0</v>
      </c>
      <c r="O137" s="16"/>
      <c r="P137" s="16"/>
      <c r="Q137" s="44"/>
      <c r="R137" s="3"/>
    </row>
    <row r="138" spans="1:18" ht="30" customHeight="1" x14ac:dyDescent="0.2">
      <c r="A138" s="4">
        <v>108</v>
      </c>
      <c r="B138" s="3" t="s">
        <v>545</v>
      </c>
      <c r="C138" s="3"/>
      <c r="D138" s="9"/>
      <c r="E138" s="350"/>
      <c r="F138" s="342">
        <v>65000000</v>
      </c>
      <c r="G138" s="20">
        <v>3.4000000000000002E-2</v>
      </c>
      <c r="H138" s="342">
        <v>2200000</v>
      </c>
      <c r="I138" s="342">
        <v>2200000</v>
      </c>
      <c r="J138" s="342" t="s">
        <v>1099</v>
      </c>
      <c r="K138" s="353" t="s">
        <v>1142</v>
      </c>
      <c r="L138" s="350" t="s">
        <v>1143</v>
      </c>
      <c r="M138" s="342">
        <f t="shared" si="9"/>
        <v>2200000</v>
      </c>
      <c r="N138" s="342">
        <f t="shared" si="11"/>
        <v>0</v>
      </c>
      <c r="O138" s="16"/>
      <c r="P138" s="16"/>
      <c r="Q138" s="44"/>
      <c r="R138" s="3"/>
    </row>
    <row r="139" spans="1:18" ht="30" customHeight="1" x14ac:dyDescent="0.2">
      <c r="A139" s="4">
        <v>109</v>
      </c>
      <c r="B139" s="3" t="s">
        <v>546</v>
      </c>
      <c r="C139" s="3"/>
      <c r="D139" s="9"/>
      <c r="E139" s="350"/>
      <c r="F139" s="348"/>
      <c r="G139" s="45"/>
      <c r="H139" s="348">
        <f t="shared" si="10"/>
        <v>0</v>
      </c>
      <c r="I139" s="342">
        <v>30000000</v>
      </c>
      <c r="J139" s="342" t="s">
        <v>1099</v>
      </c>
      <c r="K139" s="353" t="s">
        <v>1120</v>
      </c>
      <c r="L139" s="24" t="s">
        <v>1121</v>
      </c>
      <c r="M139" s="342">
        <f t="shared" si="9"/>
        <v>30000000</v>
      </c>
      <c r="N139" s="348">
        <f t="shared" si="11"/>
        <v>-30000000</v>
      </c>
      <c r="O139" s="16"/>
      <c r="P139" s="16"/>
      <c r="Q139" s="44"/>
      <c r="R139" s="3"/>
    </row>
    <row r="140" spans="1:18" ht="30" customHeight="1" x14ac:dyDescent="0.2">
      <c r="A140" s="4">
        <v>110</v>
      </c>
      <c r="B140" s="3" t="s">
        <v>547</v>
      </c>
      <c r="C140" s="3"/>
      <c r="D140" s="9"/>
      <c r="E140" s="350"/>
      <c r="F140" s="342">
        <v>1000000000</v>
      </c>
      <c r="G140" s="20">
        <v>0.05</v>
      </c>
      <c r="H140" s="342">
        <f t="shared" si="10"/>
        <v>50000000</v>
      </c>
      <c r="I140" s="342">
        <v>50000000</v>
      </c>
      <c r="J140" s="342" t="s">
        <v>1099</v>
      </c>
      <c r="K140" s="353" t="s">
        <v>1122</v>
      </c>
      <c r="L140" s="24" t="s">
        <v>1123</v>
      </c>
      <c r="M140" s="342">
        <f t="shared" si="9"/>
        <v>50000000</v>
      </c>
      <c r="N140" s="342">
        <f t="shared" si="11"/>
        <v>0</v>
      </c>
      <c r="O140" s="16"/>
      <c r="P140" s="16"/>
      <c r="Q140" s="44"/>
      <c r="R140" s="3"/>
    </row>
    <row r="141" spans="1:18" ht="30" customHeight="1" x14ac:dyDescent="0.2">
      <c r="A141" s="404">
        <v>111</v>
      </c>
      <c r="B141" s="431" t="s">
        <v>548</v>
      </c>
      <c r="C141" s="483" t="s">
        <v>810</v>
      </c>
      <c r="D141" s="419"/>
      <c r="E141" s="421"/>
      <c r="F141" s="342">
        <v>14000000</v>
      </c>
      <c r="G141" s="20">
        <v>4.2999999999999997E-2</v>
      </c>
      <c r="H141" s="342">
        <v>600000</v>
      </c>
      <c r="I141" s="348">
        <v>600000</v>
      </c>
      <c r="J141" s="342" t="s">
        <v>875</v>
      </c>
      <c r="K141" s="353" t="s">
        <v>880</v>
      </c>
      <c r="L141" s="24" t="s">
        <v>881</v>
      </c>
      <c r="M141" s="421">
        <f>I141+I142</f>
        <v>1500000</v>
      </c>
      <c r="N141" s="421">
        <f>(H141+H142)-M141</f>
        <v>0</v>
      </c>
      <c r="O141" s="16"/>
      <c r="P141" s="16"/>
      <c r="Q141" s="44"/>
      <c r="R141" s="3"/>
    </row>
    <row r="142" spans="1:18" ht="30" customHeight="1" x14ac:dyDescent="0.2">
      <c r="A142" s="405"/>
      <c r="B142" s="432"/>
      <c r="C142" s="484"/>
      <c r="D142" s="420"/>
      <c r="E142" s="422"/>
      <c r="F142" s="342">
        <v>20000000</v>
      </c>
      <c r="G142" s="20">
        <v>4.4999999999999998E-2</v>
      </c>
      <c r="H142" s="342">
        <f>F142*G142</f>
        <v>900000</v>
      </c>
      <c r="I142" s="348">
        <v>900000</v>
      </c>
      <c r="J142" s="342" t="s">
        <v>1099</v>
      </c>
      <c r="K142" s="353" t="s">
        <v>1124</v>
      </c>
      <c r="L142" s="24" t="s">
        <v>881</v>
      </c>
      <c r="M142" s="422"/>
      <c r="N142" s="422"/>
      <c r="O142" s="16"/>
      <c r="P142" s="16"/>
      <c r="Q142" s="44"/>
      <c r="R142" s="3"/>
    </row>
    <row r="143" spans="1:18" ht="30" customHeight="1" x14ac:dyDescent="0.2">
      <c r="A143" s="4">
        <v>112</v>
      </c>
      <c r="B143" s="3" t="s">
        <v>549</v>
      </c>
      <c r="C143" s="3"/>
      <c r="D143" s="9"/>
      <c r="E143" s="350"/>
      <c r="F143" s="342">
        <v>40000000</v>
      </c>
      <c r="G143" s="20">
        <v>0.05</v>
      </c>
      <c r="H143" s="342">
        <f t="shared" si="10"/>
        <v>2000000</v>
      </c>
      <c r="I143" s="342">
        <v>2000000</v>
      </c>
      <c r="J143" s="342" t="s">
        <v>1099</v>
      </c>
      <c r="K143" s="353" t="s">
        <v>1125</v>
      </c>
      <c r="L143" s="89" t="s">
        <v>1126</v>
      </c>
      <c r="M143" s="342">
        <f t="shared" si="9"/>
        <v>2000000</v>
      </c>
      <c r="N143" s="342">
        <f t="shared" si="11"/>
        <v>0</v>
      </c>
      <c r="O143" s="16"/>
      <c r="P143" s="16"/>
      <c r="Q143" s="44"/>
      <c r="R143" s="3"/>
    </row>
    <row r="144" spans="1:18" ht="30" customHeight="1" x14ac:dyDescent="0.2">
      <c r="A144" s="4">
        <v>113</v>
      </c>
      <c r="B144" s="3" t="s">
        <v>550</v>
      </c>
      <c r="C144" s="3"/>
      <c r="D144" s="9"/>
      <c r="E144" s="350"/>
      <c r="F144" s="342">
        <v>252000000</v>
      </c>
      <c r="G144" s="20">
        <v>4.4999999999999998E-2</v>
      </c>
      <c r="H144" s="342">
        <f t="shared" si="10"/>
        <v>11340000</v>
      </c>
      <c r="I144" s="342">
        <v>11340000</v>
      </c>
      <c r="J144" s="342" t="s">
        <v>1096</v>
      </c>
      <c r="K144" s="358" t="s">
        <v>1097</v>
      </c>
      <c r="L144" s="24" t="s">
        <v>1098</v>
      </c>
      <c r="M144" s="342">
        <f t="shared" si="9"/>
        <v>11340000</v>
      </c>
      <c r="N144" s="342">
        <f t="shared" si="11"/>
        <v>0</v>
      </c>
      <c r="O144" s="16"/>
      <c r="P144" s="16"/>
      <c r="Q144" s="44"/>
      <c r="R144" s="3"/>
    </row>
    <row r="145" spans="1:18" ht="30" customHeight="1" x14ac:dyDescent="0.2">
      <c r="A145" s="4">
        <v>114</v>
      </c>
      <c r="B145" s="3" t="s">
        <v>551</v>
      </c>
      <c r="C145" s="3"/>
      <c r="D145" s="9"/>
      <c r="E145" s="350"/>
      <c r="F145" s="342">
        <v>100000000</v>
      </c>
      <c r="G145" s="20">
        <v>4.4999999999999998E-2</v>
      </c>
      <c r="H145" s="342">
        <f t="shared" si="10"/>
        <v>4500000</v>
      </c>
      <c r="I145" s="342">
        <v>4500000</v>
      </c>
      <c r="J145" s="342" t="s">
        <v>912</v>
      </c>
      <c r="K145" s="353" t="s">
        <v>931</v>
      </c>
      <c r="L145" s="90" t="s">
        <v>932</v>
      </c>
      <c r="M145" s="342">
        <f t="shared" si="9"/>
        <v>4500000</v>
      </c>
      <c r="N145" s="342">
        <f t="shared" si="11"/>
        <v>0</v>
      </c>
      <c r="O145" s="16"/>
      <c r="P145" s="16"/>
      <c r="Q145" s="44"/>
      <c r="R145" s="3"/>
    </row>
    <row r="146" spans="1:18" ht="30" customHeight="1" x14ac:dyDescent="0.2">
      <c r="A146" s="4">
        <v>115</v>
      </c>
      <c r="B146" s="3" t="s">
        <v>552</v>
      </c>
      <c r="C146" s="3"/>
      <c r="D146" s="9"/>
      <c r="E146" s="350"/>
      <c r="F146" s="342">
        <v>20000000</v>
      </c>
      <c r="G146" s="20">
        <v>0.05</v>
      </c>
      <c r="H146" s="342">
        <f t="shared" si="10"/>
        <v>1000000</v>
      </c>
      <c r="I146" s="342">
        <v>1000000</v>
      </c>
      <c r="J146" s="342" t="s">
        <v>912</v>
      </c>
      <c r="K146" s="353" t="s">
        <v>933</v>
      </c>
      <c r="L146" s="24" t="s">
        <v>934</v>
      </c>
      <c r="M146" s="342">
        <f t="shared" si="9"/>
        <v>1000000</v>
      </c>
      <c r="N146" s="342">
        <f t="shared" si="11"/>
        <v>0</v>
      </c>
      <c r="O146" s="16"/>
      <c r="P146" s="16"/>
      <c r="Q146" s="44"/>
      <c r="R146" s="3"/>
    </row>
    <row r="147" spans="1:18" ht="30" customHeight="1" x14ac:dyDescent="0.2">
      <c r="A147" s="4">
        <v>116</v>
      </c>
      <c r="B147" s="3" t="s">
        <v>553</v>
      </c>
      <c r="C147" s="3"/>
      <c r="D147" s="9"/>
      <c r="E147" s="350"/>
      <c r="F147" s="342">
        <v>10000000</v>
      </c>
      <c r="G147" s="20">
        <v>4.4999999999999998E-2</v>
      </c>
      <c r="H147" s="342">
        <f t="shared" si="10"/>
        <v>450000</v>
      </c>
      <c r="I147" s="342">
        <v>450000</v>
      </c>
      <c r="J147" s="342" t="s">
        <v>912</v>
      </c>
      <c r="K147" s="353" t="s">
        <v>937</v>
      </c>
      <c r="L147" s="21" t="s">
        <v>938</v>
      </c>
      <c r="M147" s="342">
        <f t="shared" si="9"/>
        <v>450000</v>
      </c>
      <c r="N147" s="342">
        <f t="shared" si="11"/>
        <v>0</v>
      </c>
      <c r="O147" s="16"/>
      <c r="P147" s="16"/>
      <c r="Q147" s="44"/>
      <c r="R147" s="3"/>
    </row>
    <row r="148" spans="1:18" ht="30" customHeight="1" x14ac:dyDescent="0.2">
      <c r="A148" s="4">
        <v>117</v>
      </c>
      <c r="B148" s="3" t="s">
        <v>554</v>
      </c>
      <c r="C148" s="3"/>
      <c r="D148" s="9"/>
      <c r="E148" s="350"/>
      <c r="F148" s="342">
        <v>300000000</v>
      </c>
      <c r="G148" s="20">
        <v>4.4999999999999998E-2</v>
      </c>
      <c r="H148" s="342">
        <f t="shared" si="10"/>
        <v>13500000</v>
      </c>
      <c r="I148" s="342">
        <v>16500000</v>
      </c>
      <c r="J148" s="342" t="s">
        <v>912</v>
      </c>
      <c r="K148" s="353" t="s">
        <v>935</v>
      </c>
      <c r="L148" s="24" t="s">
        <v>936</v>
      </c>
      <c r="M148" s="342">
        <f t="shared" si="9"/>
        <v>16500000</v>
      </c>
      <c r="N148" s="342">
        <f t="shared" si="11"/>
        <v>-3000000</v>
      </c>
      <c r="O148" s="16"/>
      <c r="P148" s="16"/>
      <c r="Q148" s="44"/>
      <c r="R148" s="83" t="s">
        <v>1095</v>
      </c>
    </row>
    <row r="149" spans="1:18" ht="30" customHeight="1" x14ac:dyDescent="0.2">
      <c r="A149" s="4">
        <v>119</v>
      </c>
      <c r="B149" s="3" t="s">
        <v>556</v>
      </c>
      <c r="C149" s="3"/>
      <c r="D149" s="9"/>
      <c r="E149" s="350"/>
      <c r="F149" s="342">
        <v>20000000</v>
      </c>
      <c r="G149" s="20">
        <v>0.05</v>
      </c>
      <c r="H149" s="342">
        <f t="shared" si="10"/>
        <v>1000000</v>
      </c>
      <c r="I149" s="342">
        <v>1000000</v>
      </c>
      <c r="J149" s="342" t="s">
        <v>912</v>
      </c>
      <c r="K149" s="353" t="s">
        <v>942</v>
      </c>
      <c r="L149" s="90" t="s">
        <v>943</v>
      </c>
      <c r="M149" s="342">
        <f t="shared" si="9"/>
        <v>1000000</v>
      </c>
      <c r="N149" s="342">
        <f t="shared" si="11"/>
        <v>0</v>
      </c>
      <c r="O149" s="16"/>
      <c r="P149" s="16"/>
      <c r="Q149" s="44"/>
      <c r="R149" s="3"/>
    </row>
    <row r="150" spans="1:18" ht="30" customHeight="1" x14ac:dyDescent="0.2">
      <c r="A150" s="4">
        <v>120</v>
      </c>
      <c r="B150" s="3" t="s">
        <v>557</v>
      </c>
      <c r="C150" s="3"/>
      <c r="D150" s="9"/>
      <c r="E150" s="350"/>
      <c r="F150" s="342">
        <v>100000000</v>
      </c>
      <c r="G150" s="20">
        <v>0.04</v>
      </c>
      <c r="H150" s="342">
        <f t="shared" si="10"/>
        <v>4000000</v>
      </c>
      <c r="I150" s="342">
        <v>4000000</v>
      </c>
      <c r="J150" s="342" t="s">
        <v>912</v>
      </c>
      <c r="K150" s="353" t="s">
        <v>913</v>
      </c>
      <c r="L150" s="24" t="s">
        <v>914</v>
      </c>
      <c r="M150" s="342">
        <f t="shared" si="9"/>
        <v>4000000</v>
      </c>
      <c r="N150" s="342">
        <f t="shared" si="11"/>
        <v>0</v>
      </c>
      <c r="O150" s="16"/>
      <c r="P150" s="16"/>
      <c r="Q150" s="44"/>
      <c r="R150" s="3"/>
    </row>
    <row r="151" spans="1:18" ht="30" customHeight="1" x14ac:dyDescent="0.2">
      <c r="A151" s="404">
        <v>121</v>
      </c>
      <c r="B151" s="415" t="s">
        <v>558</v>
      </c>
      <c r="C151" s="483" t="s">
        <v>695</v>
      </c>
      <c r="D151" s="511"/>
      <c r="E151" s="421"/>
      <c r="F151" s="421">
        <v>617000000</v>
      </c>
      <c r="G151" s="442">
        <v>7.0000000000000007E-2</v>
      </c>
      <c r="H151" s="421">
        <v>43200000</v>
      </c>
      <c r="I151" s="342">
        <v>14000000</v>
      </c>
      <c r="J151" s="342" t="s">
        <v>1159</v>
      </c>
      <c r="K151" s="353" t="s">
        <v>944</v>
      </c>
      <c r="L151" s="24" t="s">
        <v>781</v>
      </c>
      <c r="M151" s="341" t="s">
        <v>1160</v>
      </c>
      <c r="N151" s="421">
        <f>H151-M152</f>
        <v>200000</v>
      </c>
      <c r="O151" s="411"/>
      <c r="P151" s="411"/>
      <c r="Q151" s="413"/>
      <c r="R151" s="404"/>
    </row>
    <row r="152" spans="1:18" ht="30" customHeight="1" x14ac:dyDescent="0.2">
      <c r="A152" s="468"/>
      <c r="B152" s="469"/>
      <c r="C152" s="510"/>
      <c r="D152" s="512"/>
      <c r="E152" s="462"/>
      <c r="F152" s="462"/>
      <c r="G152" s="514"/>
      <c r="H152" s="462"/>
      <c r="I152" s="342">
        <v>23000000</v>
      </c>
      <c r="J152" s="342" t="s">
        <v>770</v>
      </c>
      <c r="K152" s="358" t="s">
        <v>780</v>
      </c>
      <c r="L152" s="24" t="s">
        <v>781</v>
      </c>
      <c r="M152" s="421">
        <f>I152+I153</f>
        <v>43000000</v>
      </c>
      <c r="N152" s="462"/>
      <c r="O152" s="466"/>
      <c r="P152" s="466"/>
      <c r="Q152" s="467"/>
      <c r="R152" s="468"/>
    </row>
    <row r="153" spans="1:18" ht="30" customHeight="1" x14ac:dyDescent="0.2">
      <c r="A153" s="405"/>
      <c r="B153" s="416"/>
      <c r="C153" s="484"/>
      <c r="D153" s="513"/>
      <c r="E153" s="422"/>
      <c r="F153" s="422"/>
      <c r="G153" s="443"/>
      <c r="H153" s="422"/>
      <c r="I153" s="342">
        <v>20000000</v>
      </c>
      <c r="J153" s="342" t="s">
        <v>1161</v>
      </c>
      <c r="K153" s="36" t="s">
        <v>1162</v>
      </c>
      <c r="L153" s="24" t="s">
        <v>1163</v>
      </c>
      <c r="M153" s="422"/>
      <c r="N153" s="422"/>
      <c r="O153" s="412"/>
      <c r="P153" s="412"/>
      <c r="Q153" s="414"/>
      <c r="R153" s="405"/>
    </row>
    <row r="154" spans="1:18" ht="30" customHeight="1" x14ac:dyDescent="0.2">
      <c r="A154" s="4">
        <v>122</v>
      </c>
      <c r="B154" s="3" t="s">
        <v>559</v>
      </c>
      <c r="C154" s="3"/>
      <c r="D154" s="9"/>
      <c r="E154" s="350"/>
      <c r="F154" s="342">
        <v>90000000</v>
      </c>
      <c r="G154" s="20">
        <v>4.4999999999999998E-2</v>
      </c>
      <c r="H154" s="342">
        <f t="shared" si="10"/>
        <v>4050000</v>
      </c>
      <c r="I154" s="342">
        <v>4050000</v>
      </c>
      <c r="J154" s="342" t="s">
        <v>912</v>
      </c>
      <c r="K154" s="353" t="s">
        <v>945</v>
      </c>
      <c r="L154" s="30" t="s">
        <v>946</v>
      </c>
      <c r="M154" s="342">
        <f t="shared" si="9"/>
        <v>4050000</v>
      </c>
      <c r="N154" s="342">
        <f t="shared" si="11"/>
        <v>0</v>
      </c>
      <c r="O154" s="16"/>
      <c r="P154" s="16"/>
      <c r="Q154" s="44"/>
      <c r="R154" s="3"/>
    </row>
    <row r="155" spans="1:18" ht="30" customHeight="1" x14ac:dyDescent="0.2">
      <c r="A155" s="4">
        <v>123</v>
      </c>
      <c r="B155" s="3" t="s">
        <v>560</v>
      </c>
      <c r="C155" s="3"/>
      <c r="D155" s="9"/>
      <c r="E155" s="350"/>
      <c r="F155" s="342">
        <v>50000000</v>
      </c>
      <c r="G155" s="20">
        <v>4.4999999999999998E-2</v>
      </c>
      <c r="H155" s="342">
        <f t="shared" si="10"/>
        <v>2250000</v>
      </c>
      <c r="I155" s="342">
        <v>2250000</v>
      </c>
      <c r="J155" s="342" t="s">
        <v>912</v>
      </c>
      <c r="K155" s="353" t="s">
        <v>947</v>
      </c>
      <c r="L155" s="21" t="s">
        <v>948</v>
      </c>
      <c r="M155" s="342">
        <f t="shared" si="9"/>
        <v>2250000</v>
      </c>
      <c r="N155" s="342">
        <f t="shared" si="11"/>
        <v>0</v>
      </c>
      <c r="O155" s="16"/>
      <c r="P155" s="16"/>
      <c r="Q155" s="44"/>
      <c r="R155" s="3"/>
    </row>
    <row r="156" spans="1:18" ht="30" customHeight="1" x14ac:dyDescent="0.2">
      <c r="A156" s="404">
        <v>124</v>
      </c>
      <c r="B156" s="415" t="s">
        <v>561</v>
      </c>
      <c r="C156" s="53" t="s">
        <v>841</v>
      </c>
      <c r="D156" s="9"/>
      <c r="E156" s="350"/>
      <c r="F156" s="342">
        <v>60000000</v>
      </c>
      <c r="G156" s="20">
        <v>0.05</v>
      </c>
      <c r="H156" s="342">
        <f t="shared" si="10"/>
        <v>3000000</v>
      </c>
      <c r="I156" s="342">
        <v>3000000</v>
      </c>
      <c r="J156" s="342" t="s">
        <v>905</v>
      </c>
      <c r="K156" s="353"/>
      <c r="L156" s="24" t="s">
        <v>906</v>
      </c>
      <c r="M156" s="421">
        <f>H156+H157</f>
        <v>4400000</v>
      </c>
      <c r="N156" s="421">
        <f>(H156+H157)-M156</f>
        <v>0</v>
      </c>
      <c r="O156" s="16"/>
      <c r="P156" s="16"/>
      <c r="Q156" s="342" t="s">
        <v>1493</v>
      </c>
      <c r="R156" s="3"/>
    </row>
    <row r="157" spans="1:18" ht="30" customHeight="1" x14ac:dyDescent="0.2">
      <c r="A157" s="405"/>
      <c r="B157" s="416"/>
      <c r="C157" s="53" t="s">
        <v>1061</v>
      </c>
      <c r="D157" s="351" t="s">
        <v>1223</v>
      </c>
      <c r="E157" s="7"/>
      <c r="F157" s="342">
        <v>20000000</v>
      </c>
      <c r="G157" s="20">
        <v>7.0000000000000007E-2</v>
      </c>
      <c r="H157" s="342">
        <f t="shared" si="10"/>
        <v>1400000.0000000002</v>
      </c>
      <c r="I157" s="348"/>
      <c r="J157" s="348"/>
      <c r="K157" s="61"/>
      <c r="L157" s="62"/>
      <c r="M157" s="422"/>
      <c r="N157" s="422"/>
      <c r="O157" s="16"/>
      <c r="P157" s="16"/>
      <c r="Q157" s="372"/>
      <c r="R157" s="3"/>
    </row>
    <row r="158" spans="1:18" ht="30" customHeight="1" x14ac:dyDescent="0.2">
      <c r="A158" s="4">
        <v>125</v>
      </c>
      <c r="B158" s="3" t="s">
        <v>562</v>
      </c>
      <c r="C158" s="3"/>
      <c r="D158" s="9"/>
      <c r="E158" s="350"/>
      <c r="F158" s="342">
        <v>200000000</v>
      </c>
      <c r="G158" s="20">
        <v>0.05</v>
      </c>
      <c r="H158" s="342">
        <f t="shared" si="10"/>
        <v>10000000</v>
      </c>
      <c r="I158" s="342">
        <v>10000000</v>
      </c>
      <c r="J158" s="342" t="s">
        <v>905</v>
      </c>
      <c r="K158" s="353" t="s">
        <v>907</v>
      </c>
      <c r="L158" s="21" t="s">
        <v>908</v>
      </c>
      <c r="M158" s="342">
        <f t="shared" ref="M158:M223" si="12">I158</f>
        <v>10000000</v>
      </c>
      <c r="N158" s="342">
        <f t="shared" si="11"/>
        <v>0</v>
      </c>
      <c r="O158" s="16"/>
      <c r="P158" s="16"/>
      <c r="Q158" s="44"/>
      <c r="R158" s="3"/>
    </row>
    <row r="159" spans="1:18" ht="30" customHeight="1" x14ac:dyDescent="0.2">
      <c r="A159" s="4">
        <v>126</v>
      </c>
      <c r="B159" s="3" t="s">
        <v>563</v>
      </c>
      <c r="C159" s="3"/>
      <c r="D159" s="9"/>
      <c r="E159" s="350"/>
      <c r="F159" s="348"/>
      <c r="G159" s="45"/>
      <c r="H159" s="348">
        <f t="shared" si="10"/>
        <v>0</v>
      </c>
      <c r="I159" s="342">
        <v>11000000</v>
      </c>
      <c r="J159" s="342" t="s">
        <v>905</v>
      </c>
      <c r="K159" s="353" t="s">
        <v>915</v>
      </c>
      <c r="L159" s="24" t="s">
        <v>916</v>
      </c>
      <c r="M159" s="342">
        <f t="shared" si="12"/>
        <v>11000000</v>
      </c>
      <c r="N159" s="348">
        <f t="shared" si="11"/>
        <v>-11000000</v>
      </c>
      <c r="O159" s="16"/>
      <c r="P159" s="16"/>
      <c r="Q159" s="44"/>
      <c r="R159" s="3"/>
    </row>
    <row r="160" spans="1:18" ht="30" customHeight="1" x14ac:dyDescent="0.2">
      <c r="A160" s="4">
        <v>127</v>
      </c>
      <c r="B160" s="3" t="s">
        <v>564</v>
      </c>
      <c r="C160" s="3"/>
      <c r="D160" s="9"/>
      <c r="E160" s="350"/>
      <c r="F160" s="348"/>
      <c r="G160" s="45"/>
      <c r="H160" s="348">
        <f t="shared" si="10"/>
        <v>0</v>
      </c>
      <c r="I160" s="342">
        <v>8100000</v>
      </c>
      <c r="J160" s="342" t="s">
        <v>905</v>
      </c>
      <c r="K160" s="353" t="s">
        <v>949</v>
      </c>
      <c r="L160" s="24" t="s">
        <v>950</v>
      </c>
      <c r="M160" s="342">
        <f t="shared" si="12"/>
        <v>8100000</v>
      </c>
      <c r="N160" s="348">
        <f t="shared" si="11"/>
        <v>-8100000</v>
      </c>
      <c r="O160" s="16"/>
      <c r="P160" s="16"/>
      <c r="Q160" s="44"/>
      <c r="R160" s="3"/>
    </row>
    <row r="161" spans="1:18" ht="30" customHeight="1" x14ac:dyDescent="0.2">
      <c r="A161" s="4">
        <v>128</v>
      </c>
      <c r="B161" s="3" t="s">
        <v>565</v>
      </c>
      <c r="C161" s="3"/>
      <c r="D161" s="9"/>
      <c r="E161" s="350"/>
      <c r="F161" s="342">
        <v>800000000</v>
      </c>
      <c r="G161" s="20">
        <v>0.05</v>
      </c>
      <c r="H161" s="342">
        <f t="shared" si="10"/>
        <v>40000000</v>
      </c>
      <c r="I161" s="342">
        <v>40000000</v>
      </c>
      <c r="J161" s="342" t="s">
        <v>905</v>
      </c>
      <c r="K161" s="353" t="s">
        <v>917</v>
      </c>
      <c r="L161" s="24" t="s">
        <v>918</v>
      </c>
      <c r="M161" s="342">
        <f t="shared" si="12"/>
        <v>40000000</v>
      </c>
      <c r="N161" s="342">
        <f t="shared" si="11"/>
        <v>0</v>
      </c>
      <c r="O161" s="16"/>
      <c r="P161" s="16"/>
      <c r="Q161" s="44"/>
      <c r="R161" s="3"/>
    </row>
    <row r="162" spans="1:18" ht="30" customHeight="1" x14ac:dyDescent="0.2">
      <c r="A162" s="4">
        <v>129</v>
      </c>
      <c r="B162" s="3" t="s">
        <v>566</v>
      </c>
      <c r="C162" s="3"/>
      <c r="D162" s="9"/>
      <c r="E162" s="350"/>
      <c r="F162" s="348"/>
      <c r="G162" s="45"/>
      <c r="H162" s="348">
        <f t="shared" si="10"/>
        <v>0</v>
      </c>
      <c r="I162" s="342">
        <v>2000000</v>
      </c>
      <c r="J162" s="342" t="s">
        <v>905</v>
      </c>
      <c r="K162" s="353" t="s">
        <v>919</v>
      </c>
      <c r="L162" s="24" t="s">
        <v>920</v>
      </c>
      <c r="M162" s="342">
        <f t="shared" si="12"/>
        <v>2000000</v>
      </c>
      <c r="N162" s="348">
        <f t="shared" si="11"/>
        <v>-2000000</v>
      </c>
      <c r="O162" s="16"/>
      <c r="P162" s="16"/>
      <c r="Q162" s="44"/>
      <c r="R162" s="3"/>
    </row>
    <row r="163" spans="1:18" ht="30" customHeight="1" x14ac:dyDescent="0.2">
      <c r="A163" s="404">
        <v>130</v>
      </c>
      <c r="B163" s="415" t="s">
        <v>567</v>
      </c>
      <c r="C163" s="404"/>
      <c r="D163" s="419"/>
      <c r="E163" s="421"/>
      <c r="F163" s="409"/>
      <c r="G163" s="423"/>
      <c r="H163" s="409">
        <f t="shared" si="10"/>
        <v>0</v>
      </c>
      <c r="I163" s="342">
        <v>1250000</v>
      </c>
      <c r="J163" s="342" t="s">
        <v>905</v>
      </c>
      <c r="K163" s="353" t="s">
        <v>921</v>
      </c>
      <c r="L163" s="24" t="s">
        <v>922</v>
      </c>
      <c r="M163" s="342">
        <f t="shared" si="12"/>
        <v>1250000</v>
      </c>
      <c r="N163" s="348">
        <f t="shared" si="11"/>
        <v>-1250000</v>
      </c>
      <c r="O163" s="16"/>
      <c r="P163" s="16"/>
      <c r="Q163" s="421" t="s">
        <v>1686</v>
      </c>
      <c r="R163" s="404"/>
    </row>
    <row r="164" spans="1:18" ht="30" customHeight="1" x14ac:dyDescent="0.2">
      <c r="A164" s="405"/>
      <c r="B164" s="416"/>
      <c r="C164" s="405"/>
      <c r="D164" s="420"/>
      <c r="E164" s="422"/>
      <c r="F164" s="410"/>
      <c r="G164" s="424"/>
      <c r="H164" s="410"/>
      <c r="I164" s="342">
        <v>5000000</v>
      </c>
      <c r="J164" s="342" t="s">
        <v>1336</v>
      </c>
      <c r="K164" s="353" t="s">
        <v>1344</v>
      </c>
      <c r="L164" s="24" t="s">
        <v>922</v>
      </c>
      <c r="M164" s="342">
        <f t="shared" si="12"/>
        <v>5000000</v>
      </c>
      <c r="N164" s="348"/>
      <c r="O164" s="16"/>
      <c r="P164" s="16"/>
      <c r="Q164" s="422"/>
      <c r="R164" s="405"/>
    </row>
    <row r="165" spans="1:18" ht="30" customHeight="1" x14ac:dyDescent="0.2">
      <c r="A165" s="404">
        <v>131</v>
      </c>
      <c r="B165" s="415" t="s">
        <v>1537</v>
      </c>
      <c r="C165" s="53" t="s">
        <v>1543</v>
      </c>
      <c r="D165" s="479" t="s">
        <v>1538</v>
      </c>
      <c r="E165" s="421"/>
      <c r="F165" s="421">
        <v>200000000</v>
      </c>
      <c r="G165" s="442">
        <v>0.05</v>
      </c>
      <c r="H165" s="421">
        <f t="shared" si="10"/>
        <v>10000000</v>
      </c>
      <c r="I165" s="342">
        <v>5000000</v>
      </c>
      <c r="J165" s="342" t="s">
        <v>905</v>
      </c>
      <c r="K165" s="353" t="s">
        <v>923</v>
      </c>
      <c r="L165" s="24" t="s">
        <v>924</v>
      </c>
      <c r="M165" s="421">
        <f>I165+I166</f>
        <v>10000000</v>
      </c>
      <c r="N165" s="421">
        <f t="shared" si="11"/>
        <v>0</v>
      </c>
      <c r="O165" s="16"/>
      <c r="P165" s="16"/>
      <c r="Q165" s="44"/>
      <c r="R165" s="3"/>
    </row>
    <row r="166" spans="1:18" ht="30" customHeight="1" x14ac:dyDescent="0.2">
      <c r="A166" s="405"/>
      <c r="B166" s="416"/>
      <c r="C166" s="53" t="s">
        <v>1294</v>
      </c>
      <c r="D166" s="480"/>
      <c r="E166" s="422"/>
      <c r="F166" s="422"/>
      <c r="G166" s="443"/>
      <c r="H166" s="422"/>
      <c r="I166" s="342">
        <v>5000000</v>
      </c>
      <c r="J166" s="342" t="s">
        <v>1532</v>
      </c>
      <c r="K166" s="353" t="s">
        <v>1574</v>
      </c>
      <c r="L166" s="24" t="s">
        <v>924</v>
      </c>
      <c r="M166" s="422"/>
      <c r="N166" s="422"/>
      <c r="O166" s="16"/>
      <c r="P166" s="16"/>
      <c r="Q166" s="44"/>
      <c r="R166" s="3"/>
    </row>
    <row r="167" spans="1:18" ht="30" customHeight="1" x14ac:dyDescent="0.2">
      <c r="A167" s="4">
        <v>132</v>
      </c>
      <c r="B167" s="3" t="s">
        <v>569</v>
      </c>
      <c r="C167" s="3"/>
      <c r="D167" s="9"/>
      <c r="E167" s="350"/>
      <c r="F167" s="342">
        <v>200000000</v>
      </c>
      <c r="G167" s="20">
        <v>0.04</v>
      </c>
      <c r="H167" s="342">
        <f t="shared" si="10"/>
        <v>8000000</v>
      </c>
      <c r="I167" s="342">
        <v>8000000</v>
      </c>
      <c r="J167" s="342" t="s">
        <v>905</v>
      </c>
      <c r="K167" s="353" t="s">
        <v>909</v>
      </c>
      <c r="L167" s="28" t="s">
        <v>910</v>
      </c>
      <c r="M167" s="342">
        <f t="shared" si="12"/>
        <v>8000000</v>
      </c>
      <c r="N167" s="342">
        <f t="shared" si="11"/>
        <v>0</v>
      </c>
      <c r="O167" s="16"/>
      <c r="P167" s="16"/>
      <c r="Q167" s="44"/>
      <c r="R167" s="83" t="s">
        <v>911</v>
      </c>
    </row>
    <row r="168" spans="1:18" ht="30" customHeight="1" x14ac:dyDescent="0.2">
      <c r="A168" s="404">
        <v>133</v>
      </c>
      <c r="B168" s="415" t="s">
        <v>1591</v>
      </c>
      <c r="C168" s="404"/>
      <c r="D168" s="419"/>
      <c r="E168" s="421"/>
      <c r="F168" s="409"/>
      <c r="G168" s="423"/>
      <c r="H168" s="409">
        <f t="shared" si="10"/>
        <v>0</v>
      </c>
      <c r="I168" s="342">
        <v>17500000</v>
      </c>
      <c r="J168" s="342" t="s">
        <v>875</v>
      </c>
      <c r="K168" s="36" t="s">
        <v>878</v>
      </c>
      <c r="L168" s="24" t="s">
        <v>879</v>
      </c>
      <c r="M168" s="421">
        <f>I168+I169+I170</f>
        <v>33000000</v>
      </c>
      <c r="N168" s="409">
        <f t="shared" si="11"/>
        <v>-33000000</v>
      </c>
      <c r="O168" s="16"/>
      <c r="P168" s="16"/>
      <c r="Q168" s="44"/>
      <c r="R168" s="3"/>
    </row>
    <row r="169" spans="1:18" ht="30" customHeight="1" x14ac:dyDescent="0.2">
      <c r="A169" s="468"/>
      <c r="B169" s="469"/>
      <c r="C169" s="468"/>
      <c r="D169" s="470"/>
      <c r="E169" s="462"/>
      <c r="F169" s="500"/>
      <c r="G169" s="501"/>
      <c r="H169" s="500"/>
      <c r="I169" s="342">
        <v>5500000</v>
      </c>
      <c r="J169" s="342" t="s">
        <v>1589</v>
      </c>
      <c r="K169" s="358" t="s">
        <v>1590</v>
      </c>
      <c r="L169" s="24" t="s">
        <v>879</v>
      </c>
      <c r="M169" s="462"/>
      <c r="N169" s="500"/>
      <c r="O169" s="16"/>
      <c r="P169" s="16"/>
      <c r="Q169" s="44"/>
      <c r="R169" s="3"/>
    </row>
    <row r="170" spans="1:18" ht="30" customHeight="1" x14ac:dyDescent="0.2">
      <c r="A170" s="405"/>
      <c r="B170" s="416"/>
      <c r="C170" s="405"/>
      <c r="D170" s="420"/>
      <c r="E170" s="422"/>
      <c r="F170" s="410"/>
      <c r="G170" s="424"/>
      <c r="H170" s="410"/>
      <c r="I170" s="342">
        <v>10000000</v>
      </c>
      <c r="J170" s="342" t="s">
        <v>1589</v>
      </c>
      <c r="K170" s="358" t="s">
        <v>1592</v>
      </c>
      <c r="L170" s="24" t="s">
        <v>1593</v>
      </c>
      <c r="M170" s="422"/>
      <c r="N170" s="410"/>
      <c r="O170" s="16"/>
      <c r="P170" s="16"/>
      <c r="Q170" s="44"/>
      <c r="R170" s="3"/>
    </row>
    <row r="171" spans="1:18" ht="30" customHeight="1" x14ac:dyDescent="0.2">
      <c r="A171" s="4">
        <v>134</v>
      </c>
      <c r="B171" s="3" t="s">
        <v>413</v>
      </c>
      <c r="C171" s="3"/>
      <c r="D171" s="9"/>
      <c r="E171" s="350"/>
      <c r="F171" s="342">
        <v>100000000</v>
      </c>
      <c r="G171" s="20">
        <v>4.4999999999999998E-2</v>
      </c>
      <c r="H171" s="342">
        <f t="shared" si="10"/>
        <v>4500000</v>
      </c>
      <c r="I171" s="342">
        <v>4500000</v>
      </c>
      <c r="J171" s="342" t="s">
        <v>838</v>
      </c>
      <c r="K171" s="353" t="s">
        <v>851</v>
      </c>
      <c r="L171" s="24" t="s">
        <v>852</v>
      </c>
      <c r="M171" s="342">
        <f t="shared" si="12"/>
        <v>4500000</v>
      </c>
      <c r="N171" s="342">
        <f t="shared" si="11"/>
        <v>0</v>
      </c>
      <c r="O171" s="16"/>
      <c r="P171" s="16"/>
      <c r="Q171" s="44"/>
      <c r="R171" s="3"/>
    </row>
    <row r="172" spans="1:18" ht="30" customHeight="1" x14ac:dyDescent="0.2">
      <c r="A172" s="4">
        <v>135</v>
      </c>
      <c r="B172" s="3" t="s">
        <v>288</v>
      </c>
      <c r="C172" s="3"/>
      <c r="D172" s="9"/>
      <c r="E172" s="350"/>
      <c r="F172" s="342">
        <v>110000000</v>
      </c>
      <c r="G172" s="20">
        <v>0.04</v>
      </c>
      <c r="H172" s="342">
        <f t="shared" si="10"/>
        <v>4400000</v>
      </c>
      <c r="I172" s="342">
        <v>4400000</v>
      </c>
      <c r="J172" s="342" t="s">
        <v>838</v>
      </c>
      <c r="K172" s="353" t="s">
        <v>839</v>
      </c>
      <c r="L172" s="24" t="s">
        <v>840</v>
      </c>
      <c r="M172" s="342">
        <f t="shared" si="12"/>
        <v>4400000</v>
      </c>
      <c r="N172" s="342">
        <f t="shared" si="11"/>
        <v>0</v>
      </c>
      <c r="O172" s="16"/>
      <c r="P172" s="16"/>
      <c r="Q172" s="44"/>
      <c r="R172" s="3"/>
    </row>
    <row r="173" spans="1:18" ht="30" customHeight="1" x14ac:dyDescent="0.2">
      <c r="A173" s="404">
        <v>136</v>
      </c>
      <c r="B173" s="415" t="s">
        <v>8</v>
      </c>
      <c r="C173" s="404"/>
      <c r="D173" s="419"/>
      <c r="E173" s="421"/>
      <c r="F173" s="342">
        <v>100000000</v>
      </c>
      <c r="G173" s="20">
        <v>0.05</v>
      </c>
      <c r="H173" s="342">
        <f t="shared" si="10"/>
        <v>5000000</v>
      </c>
      <c r="I173" s="342">
        <v>5000000</v>
      </c>
      <c r="J173" s="342" t="s">
        <v>838</v>
      </c>
      <c r="K173" s="353" t="s">
        <v>853</v>
      </c>
      <c r="L173" s="30" t="s">
        <v>854</v>
      </c>
      <c r="M173" s="342">
        <f t="shared" si="12"/>
        <v>5000000</v>
      </c>
      <c r="N173" s="342">
        <f t="shared" si="11"/>
        <v>0</v>
      </c>
      <c r="O173" s="16"/>
      <c r="P173" s="16"/>
      <c r="Q173" s="44"/>
      <c r="R173" s="3"/>
    </row>
    <row r="174" spans="1:18" ht="30" customHeight="1" x14ac:dyDescent="0.2">
      <c r="A174" s="405"/>
      <c r="B174" s="416"/>
      <c r="C174" s="405"/>
      <c r="D174" s="420"/>
      <c r="E174" s="422"/>
      <c r="F174" s="342">
        <v>100000000</v>
      </c>
      <c r="G174" s="20">
        <v>0.06</v>
      </c>
      <c r="H174" s="342">
        <f t="shared" si="10"/>
        <v>6000000</v>
      </c>
      <c r="I174" s="342">
        <v>6000000</v>
      </c>
      <c r="J174" s="342" t="s">
        <v>1077</v>
      </c>
      <c r="K174" s="353" t="s">
        <v>1153</v>
      </c>
      <c r="L174" s="58" t="s">
        <v>854</v>
      </c>
      <c r="M174" s="342">
        <f t="shared" si="12"/>
        <v>6000000</v>
      </c>
      <c r="N174" s="342">
        <f t="shared" si="11"/>
        <v>0</v>
      </c>
      <c r="O174" s="16"/>
      <c r="P174" s="16"/>
      <c r="Q174" s="44"/>
      <c r="R174" s="3"/>
    </row>
    <row r="175" spans="1:18" ht="30" customHeight="1" x14ac:dyDescent="0.2">
      <c r="A175" s="4">
        <v>137</v>
      </c>
      <c r="B175" s="3" t="s">
        <v>574</v>
      </c>
      <c r="C175" s="3"/>
      <c r="D175" s="9"/>
      <c r="E175" s="350"/>
      <c r="F175" s="348"/>
      <c r="G175" s="45"/>
      <c r="H175" s="348">
        <f t="shared" si="10"/>
        <v>0</v>
      </c>
      <c r="I175" s="342">
        <v>4000000</v>
      </c>
      <c r="J175" s="342" t="s">
        <v>838</v>
      </c>
      <c r="K175" s="353" t="s">
        <v>855</v>
      </c>
      <c r="L175" s="28" t="s">
        <v>856</v>
      </c>
      <c r="M175" s="342">
        <f t="shared" si="12"/>
        <v>4000000</v>
      </c>
      <c r="N175" s="348">
        <f t="shared" si="11"/>
        <v>-4000000</v>
      </c>
      <c r="O175" s="16"/>
      <c r="P175" s="16"/>
      <c r="Q175" s="44"/>
      <c r="R175" s="3"/>
    </row>
    <row r="176" spans="1:18" ht="30" customHeight="1" x14ac:dyDescent="0.2">
      <c r="A176" s="4">
        <v>138</v>
      </c>
      <c r="B176" s="3" t="s">
        <v>575</v>
      </c>
      <c r="C176" s="3"/>
      <c r="D176" s="9"/>
      <c r="E176" s="350"/>
      <c r="F176" s="373">
        <v>310000000</v>
      </c>
      <c r="G176" s="20">
        <v>4.4999999999999998E-2</v>
      </c>
      <c r="H176" s="373">
        <v>14000000</v>
      </c>
      <c r="I176" s="342">
        <v>14000000</v>
      </c>
      <c r="J176" s="342" t="s">
        <v>838</v>
      </c>
      <c r="K176" s="353" t="s">
        <v>857</v>
      </c>
      <c r="L176" s="30" t="s">
        <v>858</v>
      </c>
      <c r="M176" s="342">
        <f t="shared" si="12"/>
        <v>14000000</v>
      </c>
      <c r="N176" s="373">
        <f t="shared" si="11"/>
        <v>0</v>
      </c>
      <c r="O176" s="16"/>
      <c r="P176" s="16"/>
      <c r="Q176" s="44" t="s">
        <v>1685</v>
      </c>
      <c r="R176" s="3"/>
    </row>
    <row r="177" spans="1:18" ht="30" customHeight="1" x14ac:dyDescent="0.2">
      <c r="A177" s="4">
        <v>139</v>
      </c>
      <c r="B177" s="3" t="s">
        <v>576</v>
      </c>
      <c r="C177" s="3"/>
      <c r="D177" s="9"/>
      <c r="E177" s="350"/>
      <c r="F177" s="348"/>
      <c r="G177" s="45"/>
      <c r="H177" s="348">
        <f t="shared" si="10"/>
        <v>0</v>
      </c>
      <c r="I177" s="342">
        <v>30000000</v>
      </c>
      <c r="J177" s="342" t="s">
        <v>838</v>
      </c>
      <c r="K177" s="36" t="s">
        <v>859</v>
      </c>
      <c r="L177" s="24" t="s">
        <v>860</v>
      </c>
      <c r="M177" s="342">
        <f t="shared" si="12"/>
        <v>30000000</v>
      </c>
      <c r="N177" s="348">
        <f t="shared" si="11"/>
        <v>-30000000</v>
      </c>
      <c r="O177" s="16"/>
      <c r="P177" s="16"/>
      <c r="Q177" s="44"/>
      <c r="R177" s="3"/>
    </row>
    <row r="178" spans="1:18" ht="30" customHeight="1" x14ac:dyDescent="0.2">
      <c r="A178" s="4">
        <v>140</v>
      </c>
      <c r="B178" s="3" t="s">
        <v>254</v>
      </c>
      <c r="C178" s="3"/>
      <c r="D178" s="9"/>
      <c r="E178" s="350"/>
      <c r="F178" s="348"/>
      <c r="G178" s="45"/>
      <c r="H178" s="348">
        <f t="shared" si="10"/>
        <v>0</v>
      </c>
      <c r="I178" s="342">
        <v>5500000</v>
      </c>
      <c r="J178" s="342" t="s">
        <v>838</v>
      </c>
      <c r="K178" s="353" t="s">
        <v>861</v>
      </c>
      <c r="L178" s="30" t="s">
        <v>783</v>
      </c>
      <c r="M178" s="342">
        <f t="shared" si="12"/>
        <v>5500000</v>
      </c>
      <c r="N178" s="348">
        <f t="shared" si="11"/>
        <v>-5500000</v>
      </c>
      <c r="O178" s="16"/>
      <c r="P178" s="16"/>
      <c r="Q178" s="44"/>
      <c r="R178" s="3"/>
    </row>
    <row r="179" spans="1:18" ht="30" customHeight="1" x14ac:dyDescent="0.2">
      <c r="A179" s="4">
        <v>141</v>
      </c>
      <c r="B179" s="3" t="s">
        <v>864</v>
      </c>
      <c r="C179" s="3"/>
      <c r="D179" s="9"/>
      <c r="E179" s="350"/>
      <c r="F179" s="348"/>
      <c r="G179" s="45"/>
      <c r="H179" s="348">
        <f t="shared" si="10"/>
        <v>0</v>
      </c>
      <c r="I179" s="342">
        <v>6000000</v>
      </c>
      <c r="J179" s="342" t="s">
        <v>838</v>
      </c>
      <c r="K179" s="353" t="s">
        <v>862</v>
      </c>
      <c r="L179" s="21" t="s">
        <v>863</v>
      </c>
      <c r="M179" s="342">
        <f t="shared" si="12"/>
        <v>6000000</v>
      </c>
      <c r="N179" s="348">
        <f t="shared" si="11"/>
        <v>-6000000</v>
      </c>
      <c r="O179" s="16"/>
      <c r="P179" s="16"/>
      <c r="Q179" s="44"/>
      <c r="R179" s="3"/>
    </row>
    <row r="180" spans="1:18" ht="30" customHeight="1" x14ac:dyDescent="0.2">
      <c r="A180" s="4">
        <v>142</v>
      </c>
      <c r="B180" s="3" t="s">
        <v>9</v>
      </c>
      <c r="C180" s="3"/>
      <c r="D180" s="9"/>
      <c r="E180" s="350"/>
      <c r="F180" s="342">
        <v>30000000</v>
      </c>
      <c r="G180" s="20">
        <v>0.05</v>
      </c>
      <c r="H180" s="342">
        <f t="shared" si="10"/>
        <v>1500000</v>
      </c>
      <c r="I180" s="342">
        <v>1500000</v>
      </c>
      <c r="J180" s="342" t="s">
        <v>838</v>
      </c>
      <c r="K180" s="353" t="s">
        <v>865</v>
      </c>
      <c r="L180" s="24" t="s">
        <v>866</v>
      </c>
      <c r="M180" s="342">
        <f t="shared" si="12"/>
        <v>1500000</v>
      </c>
      <c r="N180" s="342">
        <f t="shared" si="11"/>
        <v>0</v>
      </c>
      <c r="O180" s="16"/>
      <c r="P180" s="16"/>
      <c r="Q180" s="44"/>
      <c r="R180" s="3"/>
    </row>
    <row r="181" spans="1:18" ht="30" customHeight="1" x14ac:dyDescent="0.2">
      <c r="A181" s="4">
        <v>143</v>
      </c>
      <c r="B181" s="3" t="s">
        <v>10</v>
      </c>
      <c r="C181" s="3"/>
      <c r="D181" s="9"/>
      <c r="E181" s="350"/>
      <c r="F181" s="348"/>
      <c r="G181" s="45"/>
      <c r="H181" s="348">
        <f t="shared" si="10"/>
        <v>0</v>
      </c>
      <c r="I181" s="342">
        <v>42000000</v>
      </c>
      <c r="J181" s="342" t="s">
        <v>838</v>
      </c>
      <c r="K181" s="361" t="s">
        <v>867</v>
      </c>
      <c r="L181" s="24" t="s">
        <v>868</v>
      </c>
      <c r="M181" s="342">
        <f t="shared" si="12"/>
        <v>42000000</v>
      </c>
      <c r="N181" s="348">
        <f t="shared" si="11"/>
        <v>-42000000</v>
      </c>
      <c r="O181" s="16"/>
      <c r="P181" s="16"/>
      <c r="Q181" s="44"/>
      <c r="R181" s="3"/>
    </row>
    <row r="182" spans="1:18" ht="30" customHeight="1" x14ac:dyDescent="0.2">
      <c r="A182" s="4">
        <v>144</v>
      </c>
      <c r="B182" s="3" t="s">
        <v>11</v>
      </c>
      <c r="C182" s="3"/>
      <c r="D182" s="9"/>
      <c r="E182" s="350"/>
      <c r="F182" s="342">
        <v>50000000</v>
      </c>
      <c r="G182" s="20">
        <v>0.04</v>
      </c>
      <c r="H182" s="342">
        <f t="shared" si="10"/>
        <v>2000000</v>
      </c>
      <c r="I182" s="342">
        <v>6000000</v>
      </c>
      <c r="J182" s="342" t="s">
        <v>838</v>
      </c>
      <c r="K182" s="353" t="s">
        <v>848</v>
      </c>
      <c r="L182" s="74" t="s">
        <v>849</v>
      </c>
      <c r="M182" s="342">
        <f t="shared" si="12"/>
        <v>6000000</v>
      </c>
      <c r="N182" s="342">
        <f t="shared" si="11"/>
        <v>-4000000</v>
      </c>
      <c r="O182" s="16"/>
      <c r="P182" s="16"/>
      <c r="Q182" s="44"/>
      <c r="R182" s="83" t="s">
        <v>850</v>
      </c>
    </row>
    <row r="183" spans="1:18" ht="30" customHeight="1" x14ac:dyDescent="0.2">
      <c r="A183" s="4">
        <v>145</v>
      </c>
      <c r="B183" s="3" t="s">
        <v>845</v>
      </c>
      <c r="C183" s="3"/>
      <c r="D183" s="9"/>
      <c r="E183" s="350"/>
      <c r="F183" s="342">
        <v>5000000</v>
      </c>
      <c r="G183" s="20">
        <v>0.05</v>
      </c>
      <c r="H183" s="342">
        <f t="shared" si="10"/>
        <v>250000</v>
      </c>
      <c r="I183" s="342">
        <v>250000</v>
      </c>
      <c r="J183" s="342" t="s">
        <v>838</v>
      </c>
      <c r="K183" s="353" t="s">
        <v>846</v>
      </c>
      <c r="L183" s="24" t="s">
        <v>847</v>
      </c>
      <c r="M183" s="342">
        <f t="shared" si="12"/>
        <v>250000</v>
      </c>
      <c r="N183" s="342">
        <f t="shared" si="11"/>
        <v>0</v>
      </c>
      <c r="O183" s="16"/>
      <c r="P183" s="16"/>
      <c r="Q183" s="44"/>
      <c r="R183" s="3"/>
    </row>
    <row r="184" spans="1:18" ht="30" customHeight="1" x14ac:dyDescent="0.2">
      <c r="A184" s="4">
        <v>146</v>
      </c>
      <c r="B184" s="3" t="s">
        <v>12</v>
      </c>
      <c r="C184" s="3"/>
      <c r="D184" s="9"/>
      <c r="E184" s="350"/>
      <c r="F184" s="342">
        <v>105000000</v>
      </c>
      <c r="G184" s="20">
        <v>0.04</v>
      </c>
      <c r="H184" s="342">
        <f t="shared" si="10"/>
        <v>4200000</v>
      </c>
      <c r="I184" s="342">
        <v>4200000</v>
      </c>
      <c r="J184" s="342" t="s">
        <v>838</v>
      </c>
      <c r="K184" s="353" t="s">
        <v>869</v>
      </c>
      <c r="L184" s="21" t="s">
        <v>870</v>
      </c>
      <c r="M184" s="342">
        <f t="shared" si="12"/>
        <v>4200000</v>
      </c>
      <c r="N184" s="342">
        <f t="shared" si="11"/>
        <v>0</v>
      </c>
      <c r="O184" s="16"/>
      <c r="P184" s="16"/>
      <c r="Q184" s="44"/>
      <c r="R184" s="3"/>
    </row>
    <row r="185" spans="1:18" ht="30" customHeight="1" x14ac:dyDescent="0.2">
      <c r="A185" s="4">
        <v>147</v>
      </c>
      <c r="B185" s="3" t="s">
        <v>13</v>
      </c>
      <c r="C185" s="3"/>
      <c r="D185" s="9"/>
      <c r="E185" s="350"/>
      <c r="F185" s="342">
        <v>50000000</v>
      </c>
      <c r="G185" s="20">
        <v>4.4999999999999998E-2</v>
      </c>
      <c r="H185" s="342">
        <f t="shared" si="10"/>
        <v>2250000</v>
      </c>
      <c r="I185" s="342">
        <v>2250000</v>
      </c>
      <c r="J185" s="342" t="s">
        <v>838</v>
      </c>
      <c r="K185" s="353" t="s">
        <v>871</v>
      </c>
      <c r="L185" s="24" t="s">
        <v>872</v>
      </c>
      <c r="M185" s="342">
        <f t="shared" si="12"/>
        <v>2250000</v>
      </c>
      <c r="N185" s="342">
        <f t="shared" si="11"/>
        <v>0</v>
      </c>
      <c r="O185" s="16"/>
      <c r="P185" s="16"/>
      <c r="Q185" s="44"/>
      <c r="R185" s="3"/>
    </row>
    <row r="186" spans="1:18" ht="30" customHeight="1" x14ac:dyDescent="0.2">
      <c r="A186" s="4">
        <v>148</v>
      </c>
      <c r="B186" s="3" t="s">
        <v>14</v>
      </c>
      <c r="C186" s="53" t="s">
        <v>841</v>
      </c>
      <c r="D186" s="9"/>
      <c r="E186" s="350"/>
      <c r="F186" s="342">
        <v>30000000</v>
      </c>
      <c r="G186" s="20">
        <v>0.04</v>
      </c>
      <c r="H186" s="342">
        <f t="shared" si="10"/>
        <v>1200000</v>
      </c>
      <c r="I186" s="342">
        <v>1200000</v>
      </c>
      <c r="J186" s="342" t="s">
        <v>838</v>
      </c>
      <c r="K186" s="353" t="s">
        <v>842</v>
      </c>
      <c r="L186" s="30" t="s">
        <v>843</v>
      </c>
      <c r="M186" s="342">
        <f t="shared" si="12"/>
        <v>1200000</v>
      </c>
      <c r="N186" s="342">
        <f t="shared" si="11"/>
        <v>0</v>
      </c>
      <c r="O186" s="16"/>
      <c r="P186" s="16"/>
      <c r="Q186" s="44"/>
      <c r="R186" s="82" t="s">
        <v>844</v>
      </c>
    </row>
    <row r="187" spans="1:18" ht="30" customHeight="1" x14ac:dyDescent="0.2">
      <c r="A187" s="4">
        <v>149</v>
      </c>
      <c r="B187" s="3" t="s">
        <v>15</v>
      </c>
      <c r="C187" s="3"/>
      <c r="D187" s="9"/>
      <c r="E187" s="350"/>
      <c r="F187" s="342">
        <v>55000000</v>
      </c>
      <c r="G187" s="20">
        <v>0.05</v>
      </c>
      <c r="H187" s="342">
        <f t="shared" si="10"/>
        <v>2750000</v>
      </c>
      <c r="I187" s="342">
        <v>2750000</v>
      </c>
      <c r="J187" s="342" t="s">
        <v>704</v>
      </c>
      <c r="K187" s="353" t="s">
        <v>710</v>
      </c>
      <c r="L187" s="24" t="s">
        <v>711</v>
      </c>
      <c r="M187" s="342">
        <f t="shared" si="12"/>
        <v>2750000</v>
      </c>
      <c r="N187" s="342">
        <f t="shared" si="11"/>
        <v>0</v>
      </c>
      <c r="O187" s="16"/>
      <c r="P187" s="16"/>
      <c r="Q187" s="44"/>
      <c r="R187" s="3"/>
    </row>
    <row r="188" spans="1:18" ht="30" customHeight="1" x14ac:dyDescent="0.2">
      <c r="A188" s="4">
        <v>150</v>
      </c>
      <c r="B188" s="3" t="s">
        <v>16</v>
      </c>
      <c r="C188" s="43" t="s">
        <v>682</v>
      </c>
      <c r="D188" s="350" t="s">
        <v>645</v>
      </c>
      <c r="E188" s="350" t="s">
        <v>679</v>
      </c>
      <c r="F188" s="342">
        <v>80000000</v>
      </c>
      <c r="G188" s="20">
        <v>0.05</v>
      </c>
      <c r="H188" s="342">
        <f t="shared" si="10"/>
        <v>4000000</v>
      </c>
      <c r="I188" s="342">
        <v>4000000</v>
      </c>
      <c r="J188" s="342" t="s">
        <v>770</v>
      </c>
      <c r="K188" s="353" t="s">
        <v>800</v>
      </c>
      <c r="L188" s="74" t="s">
        <v>801</v>
      </c>
      <c r="M188" s="342">
        <f t="shared" si="12"/>
        <v>4000000</v>
      </c>
      <c r="N188" s="342">
        <f t="shared" si="11"/>
        <v>0</v>
      </c>
      <c r="O188" s="16"/>
      <c r="P188" s="16"/>
      <c r="Q188" s="44">
        <v>9379394609</v>
      </c>
      <c r="R188" s="39" t="s">
        <v>680</v>
      </c>
    </row>
    <row r="189" spans="1:18" ht="30" customHeight="1" x14ac:dyDescent="0.2">
      <c r="A189" s="4">
        <v>151</v>
      </c>
      <c r="B189" s="3" t="s">
        <v>18</v>
      </c>
      <c r="C189" s="3"/>
      <c r="D189" s="9"/>
      <c r="E189" s="350"/>
      <c r="F189" s="348"/>
      <c r="G189" s="45"/>
      <c r="H189" s="348">
        <f t="shared" si="10"/>
        <v>0</v>
      </c>
      <c r="I189" s="342">
        <v>6400000</v>
      </c>
      <c r="J189" s="342" t="s">
        <v>875</v>
      </c>
      <c r="K189" s="353" t="s">
        <v>895</v>
      </c>
      <c r="L189" s="24" t="s">
        <v>896</v>
      </c>
      <c r="M189" s="342">
        <f t="shared" si="12"/>
        <v>6400000</v>
      </c>
      <c r="N189" s="348">
        <f t="shared" si="11"/>
        <v>-6400000</v>
      </c>
      <c r="O189" s="16"/>
      <c r="P189" s="16"/>
      <c r="Q189" s="44"/>
      <c r="R189" s="3"/>
    </row>
    <row r="190" spans="1:18" ht="30" customHeight="1" x14ac:dyDescent="0.2">
      <c r="A190" s="4">
        <v>152</v>
      </c>
      <c r="B190" s="3" t="s">
        <v>19</v>
      </c>
      <c r="C190" s="3" t="s">
        <v>1189</v>
      </c>
      <c r="D190" s="9"/>
      <c r="E190" s="350"/>
      <c r="F190" s="342">
        <v>180000000</v>
      </c>
      <c r="G190" s="20">
        <v>0.05</v>
      </c>
      <c r="H190" s="342">
        <f t="shared" si="10"/>
        <v>9000000</v>
      </c>
      <c r="I190" s="342">
        <v>9000000</v>
      </c>
      <c r="J190" s="342" t="s">
        <v>1256</v>
      </c>
      <c r="K190" s="36" t="s">
        <v>1261</v>
      </c>
      <c r="L190" s="24" t="s">
        <v>1262</v>
      </c>
      <c r="M190" s="342">
        <f t="shared" si="12"/>
        <v>9000000</v>
      </c>
      <c r="N190" s="342">
        <f t="shared" si="11"/>
        <v>0</v>
      </c>
      <c r="O190" s="16"/>
      <c r="P190" s="16"/>
      <c r="Q190" s="44"/>
      <c r="R190" s="3"/>
    </row>
    <row r="191" spans="1:18" ht="30" customHeight="1" x14ac:dyDescent="0.2">
      <c r="A191" s="4">
        <v>153</v>
      </c>
      <c r="B191" s="3" t="s">
        <v>1470</v>
      </c>
      <c r="C191" s="3"/>
      <c r="D191" s="9"/>
      <c r="E191" s="350"/>
      <c r="F191" s="342">
        <v>35000000</v>
      </c>
      <c r="G191" s="20">
        <v>4.7E-2</v>
      </c>
      <c r="H191" s="342">
        <v>1650000</v>
      </c>
      <c r="I191" s="342">
        <v>1650000</v>
      </c>
      <c r="J191" s="342" t="s">
        <v>1456</v>
      </c>
      <c r="K191" s="353" t="s">
        <v>1471</v>
      </c>
      <c r="L191" s="24" t="s">
        <v>1472</v>
      </c>
      <c r="M191" s="342">
        <f t="shared" si="12"/>
        <v>1650000</v>
      </c>
      <c r="N191" s="342">
        <f t="shared" si="11"/>
        <v>0</v>
      </c>
      <c r="O191" s="16"/>
      <c r="P191" s="16"/>
      <c r="Q191" s="44"/>
      <c r="R191" s="3"/>
    </row>
    <row r="192" spans="1:18" ht="30" customHeight="1" x14ac:dyDescent="0.2">
      <c r="A192" s="4">
        <v>154</v>
      </c>
      <c r="B192" s="3" t="s">
        <v>21</v>
      </c>
      <c r="C192" s="3"/>
      <c r="D192" s="9"/>
      <c r="E192" s="350"/>
      <c r="F192" s="342">
        <v>30000000</v>
      </c>
      <c r="G192" s="20">
        <v>0.04</v>
      </c>
      <c r="H192" s="342">
        <f t="shared" si="10"/>
        <v>1200000</v>
      </c>
      <c r="I192" s="342">
        <v>1200000</v>
      </c>
      <c r="J192" s="342" t="s">
        <v>1501</v>
      </c>
      <c r="K192" s="353" t="s">
        <v>1504</v>
      </c>
      <c r="L192" s="24" t="s">
        <v>1505</v>
      </c>
      <c r="M192" s="342">
        <f t="shared" si="12"/>
        <v>1200000</v>
      </c>
      <c r="N192" s="342">
        <f t="shared" si="11"/>
        <v>0</v>
      </c>
      <c r="O192" s="16"/>
      <c r="P192" s="16"/>
      <c r="Q192" s="44"/>
      <c r="R192" s="3"/>
    </row>
    <row r="193" spans="1:18" ht="30" customHeight="1" x14ac:dyDescent="0.2">
      <c r="A193" s="4">
        <v>155</v>
      </c>
      <c r="B193" s="3" t="s">
        <v>22</v>
      </c>
      <c r="C193" s="3"/>
      <c r="D193" s="9"/>
      <c r="E193" s="350"/>
      <c r="F193" s="342">
        <v>15000000</v>
      </c>
      <c r="G193" s="20">
        <v>7.0000000000000007E-2</v>
      </c>
      <c r="H193" s="342">
        <f t="shared" si="10"/>
        <v>1050000</v>
      </c>
      <c r="I193" s="342">
        <v>1050000</v>
      </c>
      <c r="J193" s="342" t="s">
        <v>1641</v>
      </c>
      <c r="K193" s="353" t="s">
        <v>1655</v>
      </c>
      <c r="L193" s="24" t="s">
        <v>1656</v>
      </c>
      <c r="M193" s="342">
        <f t="shared" si="12"/>
        <v>1050000</v>
      </c>
      <c r="N193" s="342">
        <f t="shared" si="11"/>
        <v>0</v>
      </c>
      <c r="O193" s="16"/>
      <c r="P193" s="16"/>
      <c r="Q193" s="44"/>
      <c r="R193" s="3"/>
    </row>
    <row r="194" spans="1:18" ht="30" customHeight="1" x14ac:dyDescent="0.2">
      <c r="A194" s="4">
        <v>156</v>
      </c>
      <c r="B194" s="3" t="s">
        <v>23</v>
      </c>
      <c r="C194" s="3"/>
      <c r="D194" s="9"/>
      <c r="E194" s="350"/>
      <c r="F194" s="348"/>
      <c r="G194" s="45"/>
      <c r="H194" s="348">
        <f t="shared" si="10"/>
        <v>0</v>
      </c>
      <c r="I194" s="342">
        <v>10400000</v>
      </c>
      <c r="J194" s="342" t="s">
        <v>997</v>
      </c>
      <c r="K194" s="36" t="s">
        <v>1037</v>
      </c>
      <c r="L194" s="24" t="s">
        <v>1038</v>
      </c>
      <c r="M194" s="342">
        <f t="shared" si="12"/>
        <v>10400000</v>
      </c>
      <c r="N194" s="348">
        <f t="shared" si="11"/>
        <v>-10400000</v>
      </c>
      <c r="O194" s="16"/>
      <c r="P194" s="16"/>
      <c r="Q194" s="44"/>
      <c r="R194" s="3"/>
    </row>
    <row r="195" spans="1:18" ht="30" customHeight="1" x14ac:dyDescent="0.2">
      <c r="A195" s="404">
        <v>157</v>
      </c>
      <c r="B195" s="415" t="s">
        <v>25</v>
      </c>
      <c r="C195" s="404"/>
      <c r="D195" s="419"/>
      <c r="E195" s="421"/>
      <c r="F195" s="421">
        <v>50000000</v>
      </c>
      <c r="G195" s="442">
        <v>0.04</v>
      </c>
      <c r="H195" s="421">
        <f t="shared" si="10"/>
        <v>2000000</v>
      </c>
      <c r="I195" s="342">
        <v>1500000</v>
      </c>
      <c r="J195" s="342" t="s">
        <v>770</v>
      </c>
      <c r="K195" s="353" t="s">
        <v>788</v>
      </c>
      <c r="L195" s="21" t="s">
        <v>789</v>
      </c>
      <c r="M195" s="421">
        <f>I195+I196</f>
        <v>2000000</v>
      </c>
      <c r="N195" s="421">
        <f t="shared" si="11"/>
        <v>0</v>
      </c>
      <c r="O195" s="411"/>
      <c r="P195" s="411"/>
      <c r="Q195" s="413"/>
      <c r="R195" s="404"/>
    </row>
    <row r="196" spans="1:18" ht="30" customHeight="1" x14ac:dyDescent="0.2">
      <c r="A196" s="405"/>
      <c r="B196" s="416"/>
      <c r="C196" s="405"/>
      <c r="D196" s="420"/>
      <c r="E196" s="422"/>
      <c r="F196" s="422"/>
      <c r="G196" s="443"/>
      <c r="H196" s="422"/>
      <c r="I196" s="342">
        <v>500000</v>
      </c>
      <c r="J196" s="342" t="s">
        <v>790</v>
      </c>
      <c r="K196" s="353" t="s">
        <v>791</v>
      </c>
      <c r="L196" s="21" t="s">
        <v>789</v>
      </c>
      <c r="M196" s="422"/>
      <c r="N196" s="422"/>
      <c r="O196" s="412"/>
      <c r="P196" s="412"/>
      <c r="Q196" s="414"/>
      <c r="R196" s="405"/>
    </row>
    <row r="197" spans="1:18" ht="30" customHeight="1" x14ac:dyDescent="0.2">
      <c r="A197" s="4">
        <v>158</v>
      </c>
      <c r="B197" s="3" t="s">
        <v>26</v>
      </c>
      <c r="C197" s="43" t="s">
        <v>1032</v>
      </c>
      <c r="D197" s="9"/>
      <c r="E197" s="350"/>
      <c r="F197" s="342">
        <v>20000000</v>
      </c>
      <c r="G197" s="20">
        <v>0.05</v>
      </c>
      <c r="H197" s="342">
        <f t="shared" si="10"/>
        <v>1000000</v>
      </c>
      <c r="I197" s="342">
        <v>1000000</v>
      </c>
      <c r="J197" s="342" t="s">
        <v>997</v>
      </c>
      <c r="K197" s="353" t="s">
        <v>1030</v>
      </c>
      <c r="L197" s="24" t="s">
        <v>1031</v>
      </c>
      <c r="M197" s="342">
        <f t="shared" si="12"/>
        <v>1000000</v>
      </c>
      <c r="N197" s="342">
        <f t="shared" si="11"/>
        <v>0</v>
      </c>
      <c r="O197" s="16"/>
      <c r="P197" s="16"/>
      <c r="Q197" s="44"/>
      <c r="R197" s="3"/>
    </row>
    <row r="198" spans="1:18" ht="30" customHeight="1" x14ac:dyDescent="0.2">
      <c r="A198" s="404">
        <v>159</v>
      </c>
      <c r="B198" s="404" t="s">
        <v>1170</v>
      </c>
      <c r="C198" s="404"/>
      <c r="D198" s="419"/>
      <c r="E198" s="421"/>
      <c r="F198" s="342">
        <v>120000000</v>
      </c>
      <c r="G198" s="20"/>
      <c r="H198" s="342">
        <v>5400000</v>
      </c>
      <c r="I198" s="421">
        <v>6600000</v>
      </c>
      <c r="J198" s="421" t="s">
        <v>1161</v>
      </c>
      <c r="K198" s="477" t="s">
        <v>1171</v>
      </c>
      <c r="L198" s="479" t="s">
        <v>1172</v>
      </c>
      <c r="M198" s="421">
        <f t="shared" si="12"/>
        <v>6600000</v>
      </c>
      <c r="N198" s="421">
        <f>(H198+H199)-M198</f>
        <v>0</v>
      </c>
      <c r="O198" s="16"/>
      <c r="P198" s="16"/>
      <c r="Q198" s="44"/>
      <c r="R198" s="3"/>
    </row>
    <row r="199" spans="1:18" ht="30" customHeight="1" x14ac:dyDescent="0.2">
      <c r="A199" s="405"/>
      <c r="B199" s="405"/>
      <c r="C199" s="405"/>
      <c r="D199" s="420"/>
      <c r="E199" s="422"/>
      <c r="F199" s="342">
        <v>22000000</v>
      </c>
      <c r="G199" s="20"/>
      <c r="H199" s="342">
        <v>1200000</v>
      </c>
      <c r="I199" s="422"/>
      <c r="J199" s="422"/>
      <c r="K199" s="478"/>
      <c r="L199" s="480"/>
      <c r="M199" s="422"/>
      <c r="N199" s="422"/>
      <c r="O199" s="16"/>
      <c r="P199" s="16"/>
      <c r="Q199" s="44"/>
      <c r="R199" s="3"/>
    </row>
    <row r="200" spans="1:18" ht="30" customHeight="1" x14ac:dyDescent="0.2">
      <c r="A200" s="4">
        <v>160</v>
      </c>
      <c r="B200" s="3" t="s">
        <v>27</v>
      </c>
      <c r="C200" s="3"/>
      <c r="D200" s="9"/>
      <c r="E200" s="350"/>
      <c r="F200" s="342">
        <v>25000000</v>
      </c>
      <c r="G200" s="20">
        <v>0.05</v>
      </c>
      <c r="H200" s="342">
        <f t="shared" si="10"/>
        <v>1250000</v>
      </c>
      <c r="I200" s="342">
        <v>1250000</v>
      </c>
      <c r="J200" s="342" t="s">
        <v>770</v>
      </c>
      <c r="K200" s="353" t="s">
        <v>798</v>
      </c>
      <c r="L200" s="24" t="s">
        <v>799</v>
      </c>
      <c r="M200" s="342">
        <f t="shared" si="12"/>
        <v>1250000</v>
      </c>
      <c r="N200" s="342">
        <f t="shared" si="11"/>
        <v>0</v>
      </c>
      <c r="O200" s="16"/>
      <c r="P200" s="16"/>
      <c r="Q200" s="44"/>
      <c r="R200" s="3"/>
    </row>
    <row r="201" spans="1:18" ht="30" customHeight="1" x14ac:dyDescent="0.2">
      <c r="A201" s="4">
        <v>161</v>
      </c>
      <c r="B201" s="3" t="s">
        <v>30</v>
      </c>
      <c r="C201" s="3"/>
      <c r="D201" s="9"/>
      <c r="E201" s="350"/>
      <c r="F201" s="342">
        <v>55000000</v>
      </c>
      <c r="G201" s="20">
        <v>0.05</v>
      </c>
      <c r="H201" s="342">
        <f t="shared" si="10"/>
        <v>2750000</v>
      </c>
      <c r="I201" s="342">
        <v>2750000</v>
      </c>
      <c r="J201" s="342" t="s">
        <v>1256</v>
      </c>
      <c r="K201" s="353" t="s">
        <v>1330</v>
      </c>
      <c r="L201" s="24" t="s">
        <v>1331</v>
      </c>
      <c r="M201" s="342">
        <f t="shared" si="12"/>
        <v>2750000</v>
      </c>
      <c r="N201" s="342">
        <f t="shared" si="11"/>
        <v>0</v>
      </c>
      <c r="O201" s="16"/>
      <c r="P201" s="16"/>
      <c r="Q201" s="44"/>
      <c r="R201" s="3"/>
    </row>
    <row r="202" spans="1:18" ht="30" customHeight="1" x14ac:dyDescent="0.2">
      <c r="A202" s="4">
        <v>162</v>
      </c>
      <c r="B202" s="3" t="s">
        <v>31</v>
      </c>
      <c r="C202" s="3"/>
      <c r="D202" s="9"/>
      <c r="E202" s="350"/>
      <c r="F202" s="342">
        <v>20000000</v>
      </c>
      <c r="G202" s="20">
        <v>4.4999999999999998E-2</v>
      </c>
      <c r="H202" s="342">
        <f t="shared" ref="H202:H265" si="13">F202*G202</f>
        <v>900000</v>
      </c>
      <c r="I202" s="342">
        <v>900000</v>
      </c>
      <c r="J202" s="342" t="s">
        <v>1050</v>
      </c>
      <c r="K202" s="353" t="s">
        <v>1063</v>
      </c>
      <c r="L202" s="24" t="s">
        <v>1064</v>
      </c>
      <c r="M202" s="342">
        <f t="shared" si="12"/>
        <v>900000</v>
      </c>
      <c r="N202" s="342">
        <f t="shared" si="11"/>
        <v>0</v>
      </c>
      <c r="O202" s="16"/>
      <c r="P202" s="16"/>
      <c r="Q202" s="44"/>
      <c r="R202" s="3"/>
    </row>
    <row r="203" spans="1:18" ht="30" customHeight="1" x14ac:dyDescent="0.2">
      <c r="A203" s="4">
        <v>163</v>
      </c>
      <c r="B203" s="3" t="s">
        <v>32</v>
      </c>
      <c r="C203" s="3"/>
      <c r="D203" s="9"/>
      <c r="E203" s="350"/>
      <c r="F203" s="342">
        <v>180000000</v>
      </c>
      <c r="G203" s="20">
        <v>0.05</v>
      </c>
      <c r="H203" s="342">
        <f t="shared" si="13"/>
        <v>9000000</v>
      </c>
      <c r="I203" s="342">
        <v>9000000</v>
      </c>
      <c r="J203" s="342" t="s">
        <v>1161</v>
      </c>
      <c r="K203" s="353" t="s">
        <v>1179</v>
      </c>
      <c r="L203" s="24" t="s">
        <v>1180</v>
      </c>
      <c r="M203" s="342">
        <f t="shared" si="12"/>
        <v>9000000</v>
      </c>
      <c r="N203" s="342">
        <f t="shared" ref="N203:N254" si="14">H203-M203</f>
        <v>0</v>
      </c>
      <c r="O203" s="16"/>
      <c r="P203" s="16"/>
      <c r="Q203" s="44"/>
      <c r="R203" s="3"/>
    </row>
    <row r="204" spans="1:18" ht="30" customHeight="1" x14ac:dyDescent="0.2">
      <c r="A204" s="4">
        <v>164</v>
      </c>
      <c r="B204" s="3" t="s">
        <v>1176</v>
      </c>
      <c r="C204" s="3"/>
      <c r="D204" s="9"/>
      <c r="E204" s="350"/>
      <c r="F204" s="342">
        <v>200000000</v>
      </c>
      <c r="G204" s="20">
        <v>0.05</v>
      </c>
      <c r="H204" s="342">
        <f t="shared" si="13"/>
        <v>10000000</v>
      </c>
      <c r="I204" s="342">
        <v>10000000</v>
      </c>
      <c r="J204" s="342" t="s">
        <v>1161</v>
      </c>
      <c r="K204" s="353" t="s">
        <v>1177</v>
      </c>
      <c r="L204" s="24" t="s">
        <v>1178</v>
      </c>
      <c r="M204" s="342">
        <f t="shared" si="12"/>
        <v>10000000</v>
      </c>
      <c r="N204" s="342">
        <f t="shared" si="14"/>
        <v>0</v>
      </c>
      <c r="O204" s="16"/>
      <c r="P204" s="16"/>
      <c r="Q204" s="44"/>
      <c r="R204" s="3"/>
    </row>
    <row r="205" spans="1:18" ht="30" customHeight="1" x14ac:dyDescent="0.2">
      <c r="A205" s="4">
        <v>165</v>
      </c>
      <c r="B205" s="3" t="s">
        <v>33</v>
      </c>
      <c r="C205" s="3"/>
      <c r="D205" s="9"/>
      <c r="E205" s="350"/>
      <c r="F205" s="342">
        <v>50000000</v>
      </c>
      <c r="G205" s="20">
        <v>0.05</v>
      </c>
      <c r="H205" s="342">
        <f t="shared" si="13"/>
        <v>2500000</v>
      </c>
      <c r="I205" s="342">
        <v>2500000</v>
      </c>
      <c r="J205" s="342" t="s">
        <v>1077</v>
      </c>
      <c r="K205" s="353" t="s">
        <v>1083</v>
      </c>
      <c r="L205" s="24" t="s">
        <v>1084</v>
      </c>
      <c r="M205" s="342">
        <f t="shared" si="12"/>
        <v>2500000</v>
      </c>
      <c r="N205" s="342">
        <f t="shared" si="14"/>
        <v>0</v>
      </c>
      <c r="O205" s="16"/>
      <c r="P205" s="16"/>
      <c r="Q205" s="44"/>
      <c r="R205" s="3"/>
    </row>
    <row r="206" spans="1:18" ht="30" customHeight="1" x14ac:dyDescent="0.2">
      <c r="A206" s="4">
        <v>166</v>
      </c>
      <c r="B206" s="3" t="s">
        <v>34</v>
      </c>
      <c r="C206" s="43" t="s">
        <v>1022</v>
      </c>
      <c r="D206" s="9"/>
      <c r="E206" s="350"/>
      <c r="F206" s="342">
        <v>20000000</v>
      </c>
      <c r="G206" s="20">
        <v>0.04</v>
      </c>
      <c r="H206" s="342">
        <f t="shared" si="13"/>
        <v>800000</v>
      </c>
      <c r="I206" s="342">
        <v>800000</v>
      </c>
      <c r="J206" s="342" t="s">
        <v>1077</v>
      </c>
      <c r="K206" s="353" t="s">
        <v>1085</v>
      </c>
      <c r="L206" s="24" t="s">
        <v>1086</v>
      </c>
      <c r="M206" s="342">
        <f t="shared" si="12"/>
        <v>800000</v>
      </c>
      <c r="N206" s="342">
        <f t="shared" si="14"/>
        <v>0</v>
      </c>
      <c r="O206" s="16"/>
      <c r="P206" s="16"/>
      <c r="Q206" s="44"/>
      <c r="R206" s="3"/>
    </row>
    <row r="207" spans="1:18" ht="30" customHeight="1" x14ac:dyDescent="0.2">
      <c r="A207" s="4">
        <v>167</v>
      </c>
      <c r="B207" s="3" t="s">
        <v>35</v>
      </c>
      <c r="C207" s="43" t="s">
        <v>882</v>
      </c>
      <c r="D207" s="9"/>
      <c r="E207" s="350"/>
      <c r="F207" s="342">
        <v>100000000</v>
      </c>
      <c r="G207" s="20">
        <v>0.05</v>
      </c>
      <c r="H207" s="342">
        <f t="shared" si="13"/>
        <v>5000000</v>
      </c>
      <c r="I207" s="342">
        <v>5000000</v>
      </c>
      <c r="J207" s="342" t="s">
        <v>875</v>
      </c>
      <c r="K207" s="353" t="s">
        <v>883</v>
      </c>
      <c r="L207" s="30" t="s">
        <v>884</v>
      </c>
      <c r="M207" s="342">
        <f t="shared" si="12"/>
        <v>5000000</v>
      </c>
      <c r="N207" s="342">
        <f t="shared" si="14"/>
        <v>0</v>
      </c>
      <c r="O207" s="16"/>
      <c r="P207" s="16"/>
      <c r="Q207" s="44"/>
      <c r="R207" s="3"/>
    </row>
    <row r="208" spans="1:18" ht="30" customHeight="1" x14ac:dyDescent="0.2">
      <c r="A208" s="4">
        <v>168</v>
      </c>
      <c r="B208" s="3" t="s">
        <v>1080</v>
      </c>
      <c r="C208" s="3"/>
      <c r="D208" s="9"/>
      <c r="E208" s="350"/>
      <c r="F208" s="342">
        <v>50000000</v>
      </c>
      <c r="G208" s="20">
        <v>0.05</v>
      </c>
      <c r="H208" s="342">
        <f t="shared" si="13"/>
        <v>2500000</v>
      </c>
      <c r="I208" s="342">
        <v>2500000</v>
      </c>
      <c r="J208" s="342" t="s">
        <v>1077</v>
      </c>
      <c r="K208" s="353" t="s">
        <v>1081</v>
      </c>
      <c r="L208" s="24" t="s">
        <v>1082</v>
      </c>
      <c r="M208" s="342">
        <f t="shared" si="12"/>
        <v>2500000</v>
      </c>
      <c r="N208" s="342">
        <f t="shared" si="14"/>
        <v>0</v>
      </c>
      <c r="O208" s="16"/>
      <c r="P208" s="16"/>
      <c r="Q208" s="44"/>
      <c r="R208" s="3"/>
    </row>
    <row r="209" spans="1:18" ht="30" customHeight="1" x14ac:dyDescent="0.2">
      <c r="A209" s="4">
        <v>169</v>
      </c>
      <c r="B209" s="3" t="s">
        <v>1166</v>
      </c>
      <c r="C209" s="3"/>
      <c r="D209" s="9"/>
      <c r="E209" s="350"/>
      <c r="F209" s="342">
        <v>50000000</v>
      </c>
      <c r="G209" s="20">
        <v>7.0000000000000007E-2</v>
      </c>
      <c r="H209" s="342">
        <f t="shared" si="13"/>
        <v>3500000.0000000005</v>
      </c>
      <c r="I209" s="342">
        <v>3500000</v>
      </c>
      <c r="J209" s="342" t="s">
        <v>1161</v>
      </c>
      <c r="K209" s="353" t="s">
        <v>1164</v>
      </c>
      <c r="L209" s="24" t="s">
        <v>1165</v>
      </c>
      <c r="M209" s="342">
        <f t="shared" si="12"/>
        <v>3500000</v>
      </c>
      <c r="N209" s="342">
        <f t="shared" si="14"/>
        <v>0</v>
      </c>
      <c r="O209" s="16"/>
      <c r="P209" s="16"/>
      <c r="Q209" s="44"/>
      <c r="R209" s="3"/>
    </row>
    <row r="210" spans="1:18" ht="30" customHeight="1" x14ac:dyDescent="0.2">
      <c r="A210" s="4">
        <v>170</v>
      </c>
      <c r="B210" s="3" t="s">
        <v>39</v>
      </c>
      <c r="C210" s="3"/>
      <c r="D210" s="9"/>
      <c r="E210" s="350"/>
      <c r="F210" s="342">
        <v>18000000</v>
      </c>
      <c r="G210" s="20">
        <v>4.4999999999999998E-2</v>
      </c>
      <c r="H210" s="342">
        <f t="shared" si="13"/>
        <v>810000</v>
      </c>
      <c r="I210" s="342">
        <v>810000</v>
      </c>
      <c r="J210" s="342" t="s">
        <v>1161</v>
      </c>
      <c r="K210" s="353" t="s">
        <v>1196</v>
      </c>
      <c r="L210" s="350" t="s">
        <v>1197</v>
      </c>
      <c r="M210" s="342">
        <f t="shared" si="12"/>
        <v>810000</v>
      </c>
      <c r="N210" s="342">
        <f t="shared" si="14"/>
        <v>0</v>
      </c>
      <c r="O210" s="16"/>
      <c r="P210" s="16"/>
      <c r="Q210" s="44"/>
      <c r="R210" s="3"/>
    </row>
    <row r="211" spans="1:18" ht="30" customHeight="1" x14ac:dyDescent="0.2">
      <c r="A211" s="4">
        <v>171</v>
      </c>
      <c r="B211" s="3" t="s">
        <v>40</v>
      </c>
      <c r="C211" s="53" t="s">
        <v>1462</v>
      </c>
      <c r="D211" s="9"/>
      <c r="E211" s="350"/>
      <c r="F211" s="342">
        <v>70000000</v>
      </c>
      <c r="G211" s="20">
        <v>0.05</v>
      </c>
      <c r="H211" s="342">
        <f t="shared" si="13"/>
        <v>3500000</v>
      </c>
      <c r="I211" s="342">
        <v>3500000</v>
      </c>
      <c r="J211" s="342" t="s">
        <v>1456</v>
      </c>
      <c r="K211" s="353" t="s">
        <v>1481</v>
      </c>
      <c r="L211" s="24" t="s">
        <v>1482</v>
      </c>
      <c r="M211" s="342">
        <f t="shared" si="12"/>
        <v>3500000</v>
      </c>
      <c r="N211" s="342">
        <f t="shared" si="14"/>
        <v>0</v>
      </c>
      <c r="O211" s="16"/>
      <c r="P211" s="16"/>
      <c r="Q211" s="44"/>
      <c r="R211" s="3"/>
    </row>
    <row r="212" spans="1:18" ht="30" customHeight="1" x14ac:dyDescent="0.2">
      <c r="A212" s="4">
        <v>172</v>
      </c>
      <c r="B212" s="3" t="s">
        <v>41</v>
      </c>
      <c r="C212" s="53" t="s">
        <v>1009</v>
      </c>
      <c r="D212" s="9"/>
      <c r="E212" s="350"/>
      <c r="F212" s="348"/>
      <c r="G212" s="45"/>
      <c r="H212" s="342">
        <v>400000</v>
      </c>
      <c r="I212" s="342">
        <v>800000</v>
      </c>
      <c r="J212" s="342" t="s">
        <v>997</v>
      </c>
      <c r="K212" s="353" t="s">
        <v>1006</v>
      </c>
      <c r="L212" s="24" t="s">
        <v>1007</v>
      </c>
      <c r="M212" s="342">
        <f t="shared" si="12"/>
        <v>800000</v>
      </c>
      <c r="N212" s="342">
        <f t="shared" si="14"/>
        <v>-400000</v>
      </c>
      <c r="O212" s="16"/>
      <c r="P212" s="16"/>
      <c r="Q212" s="44"/>
      <c r="R212" s="104" t="s">
        <v>1008</v>
      </c>
    </row>
    <row r="213" spans="1:18" ht="30" customHeight="1" x14ac:dyDescent="0.2">
      <c r="A213" s="404">
        <v>173</v>
      </c>
      <c r="B213" s="431" t="s">
        <v>42</v>
      </c>
      <c r="C213" s="433"/>
      <c r="D213" s="435"/>
      <c r="E213" s="409"/>
      <c r="F213" s="348">
        <v>5000000</v>
      </c>
      <c r="G213" s="45">
        <v>0.05</v>
      </c>
      <c r="H213" s="348">
        <f t="shared" si="13"/>
        <v>250000</v>
      </c>
      <c r="I213" s="348">
        <v>250000</v>
      </c>
      <c r="J213" s="348" t="s">
        <v>875</v>
      </c>
      <c r="K213" s="61" t="s">
        <v>965</v>
      </c>
      <c r="L213" s="62" t="s">
        <v>966</v>
      </c>
      <c r="M213" s="348">
        <f t="shared" si="12"/>
        <v>250000</v>
      </c>
      <c r="N213" s="348">
        <f t="shared" si="14"/>
        <v>0</v>
      </c>
      <c r="O213" s="119"/>
      <c r="P213" s="119"/>
      <c r="Q213" s="120"/>
      <c r="R213" s="121"/>
    </row>
    <row r="214" spans="1:18" ht="30" customHeight="1" x14ac:dyDescent="0.2">
      <c r="A214" s="468"/>
      <c r="B214" s="507"/>
      <c r="C214" s="508"/>
      <c r="D214" s="509"/>
      <c r="E214" s="500"/>
      <c r="F214" s="348"/>
      <c r="G214" s="45"/>
      <c r="H214" s="348"/>
      <c r="I214" s="348">
        <v>1200000</v>
      </c>
      <c r="J214" s="348" t="s">
        <v>997</v>
      </c>
      <c r="K214" s="61" t="s">
        <v>1039</v>
      </c>
      <c r="L214" s="62" t="s">
        <v>966</v>
      </c>
      <c r="M214" s="348">
        <f>I213+I214</f>
        <v>1450000</v>
      </c>
      <c r="N214" s="348"/>
      <c r="O214" s="119"/>
      <c r="P214" s="119"/>
      <c r="Q214" s="120"/>
      <c r="R214" s="121"/>
    </row>
    <row r="215" spans="1:18" ht="30" customHeight="1" x14ac:dyDescent="0.2">
      <c r="A215" s="405"/>
      <c r="B215" s="432"/>
      <c r="C215" s="434"/>
      <c r="D215" s="436"/>
      <c r="E215" s="410"/>
      <c r="F215" s="348"/>
      <c r="G215" s="45"/>
      <c r="H215" s="348"/>
      <c r="I215" s="348">
        <v>1000000</v>
      </c>
      <c r="J215" s="348" t="s">
        <v>1050</v>
      </c>
      <c r="K215" s="61" t="s">
        <v>1076</v>
      </c>
      <c r="L215" s="62" t="s">
        <v>966</v>
      </c>
      <c r="M215" s="348"/>
      <c r="N215" s="348"/>
      <c r="O215" s="119"/>
      <c r="P215" s="119"/>
      <c r="Q215" s="120"/>
      <c r="R215" s="121"/>
    </row>
    <row r="216" spans="1:18" ht="30" customHeight="1" x14ac:dyDescent="0.2">
      <c r="A216" s="4">
        <v>174</v>
      </c>
      <c r="B216" s="3" t="s">
        <v>43</v>
      </c>
      <c r="C216" s="3"/>
      <c r="D216" s="9"/>
      <c r="E216" s="350"/>
      <c r="F216" s="342">
        <v>40000000</v>
      </c>
      <c r="G216" s="20">
        <v>0.05</v>
      </c>
      <c r="H216" s="342">
        <f t="shared" si="13"/>
        <v>2000000</v>
      </c>
      <c r="I216" s="342">
        <v>2000000</v>
      </c>
      <c r="J216" s="342" t="s">
        <v>1161</v>
      </c>
      <c r="K216" s="353" t="s">
        <v>1185</v>
      </c>
      <c r="L216" s="24" t="s">
        <v>1186</v>
      </c>
      <c r="M216" s="342">
        <f t="shared" si="12"/>
        <v>2000000</v>
      </c>
      <c r="N216" s="342">
        <f t="shared" si="14"/>
        <v>0</v>
      </c>
      <c r="O216" s="16"/>
      <c r="P216" s="16"/>
      <c r="Q216" s="44"/>
      <c r="R216" s="3"/>
    </row>
    <row r="217" spans="1:18" ht="30" customHeight="1" x14ac:dyDescent="0.2">
      <c r="A217" s="404">
        <v>175</v>
      </c>
      <c r="B217" s="415" t="s">
        <v>44</v>
      </c>
      <c r="C217" s="404"/>
      <c r="D217" s="419"/>
      <c r="E217" s="421"/>
      <c r="F217" s="409"/>
      <c r="G217" s="423"/>
      <c r="H217" s="409">
        <f t="shared" si="13"/>
        <v>0</v>
      </c>
      <c r="I217" s="342">
        <v>30000000</v>
      </c>
      <c r="J217" s="342" t="s">
        <v>819</v>
      </c>
      <c r="K217" s="353" t="s">
        <v>975</v>
      </c>
      <c r="L217" s="24" t="s">
        <v>976</v>
      </c>
      <c r="M217" s="421">
        <f>I217+I218+I219</f>
        <v>111000000</v>
      </c>
      <c r="N217" s="409">
        <f t="shared" si="14"/>
        <v>-111000000</v>
      </c>
      <c r="O217" s="16"/>
      <c r="P217" s="16"/>
      <c r="Q217" s="44"/>
      <c r="R217" s="3"/>
    </row>
    <row r="218" spans="1:18" ht="30" customHeight="1" x14ac:dyDescent="0.2">
      <c r="A218" s="468"/>
      <c r="B218" s="469"/>
      <c r="C218" s="468"/>
      <c r="D218" s="470"/>
      <c r="E218" s="462"/>
      <c r="F218" s="500"/>
      <c r="G218" s="501"/>
      <c r="H218" s="500"/>
      <c r="I218" s="342">
        <v>50000000</v>
      </c>
      <c r="J218" s="342" t="s">
        <v>645</v>
      </c>
      <c r="K218" s="353" t="s">
        <v>977</v>
      </c>
      <c r="L218" s="24" t="s">
        <v>978</v>
      </c>
      <c r="M218" s="462"/>
      <c r="N218" s="500"/>
      <c r="O218" s="16"/>
      <c r="P218" s="16"/>
      <c r="Q218" s="44"/>
      <c r="R218" s="3"/>
    </row>
    <row r="219" spans="1:18" ht="30" customHeight="1" x14ac:dyDescent="0.2">
      <c r="A219" s="405"/>
      <c r="B219" s="416"/>
      <c r="C219" s="405"/>
      <c r="D219" s="420"/>
      <c r="E219" s="422"/>
      <c r="F219" s="410"/>
      <c r="G219" s="424"/>
      <c r="H219" s="410"/>
      <c r="I219" s="342">
        <v>31000000</v>
      </c>
      <c r="J219" s="342" t="s">
        <v>1161</v>
      </c>
      <c r="K219" s="353" t="s">
        <v>1207</v>
      </c>
      <c r="L219" s="24" t="s">
        <v>1208</v>
      </c>
      <c r="M219" s="422"/>
      <c r="N219" s="410"/>
      <c r="O219" s="16"/>
      <c r="P219" s="16"/>
      <c r="Q219" s="44"/>
      <c r="R219" s="3"/>
    </row>
    <row r="220" spans="1:18" ht="30" customHeight="1" x14ac:dyDescent="0.2">
      <c r="A220" s="4">
        <v>176</v>
      </c>
      <c r="B220" s="3" t="s">
        <v>46</v>
      </c>
      <c r="C220" s="3"/>
      <c r="D220" s="9"/>
      <c r="E220" s="350"/>
      <c r="F220" s="342">
        <v>200000000</v>
      </c>
      <c r="G220" s="20">
        <v>0.05</v>
      </c>
      <c r="H220" s="342">
        <f t="shared" si="13"/>
        <v>10000000</v>
      </c>
      <c r="I220" s="342">
        <v>10000000</v>
      </c>
      <c r="J220" s="342" t="s">
        <v>1336</v>
      </c>
      <c r="K220" s="358" t="s">
        <v>1360</v>
      </c>
      <c r="L220" s="24" t="s">
        <v>1361</v>
      </c>
      <c r="M220" s="342">
        <f t="shared" si="12"/>
        <v>10000000</v>
      </c>
      <c r="N220" s="342">
        <f t="shared" si="14"/>
        <v>0</v>
      </c>
      <c r="O220" s="16"/>
      <c r="P220" s="16"/>
      <c r="Q220" s="44"/>
      <c r="R220" s="3"/>
    </row>
    <row r="221" spans="1:18" ht="30" customHeight="1" x14ac:dyDescent="0.2">
      <c r="A221" s="4">
        <v>177</v>
      </c>
      <c r="B221" s="3" t="s">
        <v>47</v>
      </c>
      <c r="C221" s="3"/>
      <c r="D221" s="9"/>
      <c r="E221" s="350"/>
      <c r="F221" s="342">
        <v>150000000</v>
      </c>
      <c r="G221" s="20">
        <v>7.0000000000000007E-2</v>
      </c>
      <c r="H221" s="342">
        <f t="shared" si="13"/>
        <v>10500000.000000002</v>
      </c>
      <c r="I221" s="342">
        <v>10500000</v>
      </c>
      <c r="J221" s="342" t="s">
        <v>1256</v>
      </c>
      <c r="K221" s="358" t="s">
        <v>1259</v>
      </c>
      <c r="L221" s="24" t="s">
        <v>1260</v>
      </c>
      <c r="M221" s="342">
        <f t="shared" si="12"/>
        <v>10500000</v>
      </c>
      <c r="N221" s="342">
        <f t="shared" si="14"/>
        <v>0</v>
      </c>
      <c r="O221" s="16"/>
      <c r="P221" s="16"/>
      <c r="Q221" s="44"/>
      <c r="R221" s="3"/>
    </row>
    <row r="222" spans="1:18" ht="30" customHeight="1" x14ac:dyDescent="0.2">
      <c r="A222" s="4">
        <v>178</v>
      </c>
      <c r="B222" s="3" t="s">
        <v>48</v>
      </c>
      <c r="C222" s="3"/>
      <c r="D222" s="9"/>
      <c r="E222" s="350"/>
      <c r="F222" s="342">
        <v>25000000</v>
      </c>
      <c r="G222" s="20">
        <v>0.04</v>
      </c>
      <c r="H222" s="342">
        <f t="shared" si="13"/>
        <v>1000000</v>
      </c>
      <c r="I222" s="342">
        <v>1000000</v>
      </c>
      <c r="J222" s="342" t="s">
        <v>1077</v>
      </c>
      <c r="K222" s="353" t="s">
        <v>1088</v>
      </c>
      <c r="L222" s="21" t="s">
        <v>1089</v>
      </c>
      <c r="M222" s="342">
        <f t="shared" si="12"/>
        <v>1000000</v>
      </c>
      <c r="N222" s="342">
        <f t="shared" si="14"/>
        <v>0</v>
      </c>
      <c r="O222" s="16"/>
      <c r="P222" s="16"/>
      <c r="Q222" s="44"/>
      <c r="R222" s="3"/>
    </row>
    <row r="223" spans="1:18" ht="30" customHeight="1" x14ac:dyDescent="0.2">
      <c r="A223" s="4">
        <v>179</v>
      </c>
      <c r="B223" s="3" t="s">
        <v>49</v>
      </c>
      <c r="C223" s="3"/>
      <c r="D223" s="9"/>
      <c r="E223" s="350"/>
      <c r="F223" s="342">
        <v>90000000</v>
      </c>
      <c r="G223" s="20">
        <v>4.4999999999999998E-2</v>
      </c>
      <c r="H223" s="342">
        <v>4000000</v>
      </c>
      <c r="I223" s="342">
        <v>4000000</v>
      </c>
      <c r="J223" s="342" t="s">
        <v>1050</v>
      </c>
      <c r="K223" s="353" t="s">
        <v>1056</v>
      </c>
      <c r="L223" s="24" t="s">
        <v>1057</v>
      </c>
      <c r="M223" s="342">
        <f t="shared" si="12"/>
        <v>4000000</v>
      </c>
      <c r="N223" s="342">
        <f t="shared" si="14"/>
        <v>0</v>
      </c>
      <c r="O223" s="16"/>
      <c r="P223" s="16"/>
      <c r="Q223" s="44"/>
      <c r="R223" s="3"/>
    </row>
    <row r="224" spans="1:18" ht="30" customHeight="1" x14ac:dyDescent="0.2">
      <c r="A224" s="4">
        <v>180</v>
      </c>
      <c r="B224" s="3" t="s">
        <v>50</v>
      </c>
      <c r="C224" s="3"/>
      <c r="D224" s="9"/>
      <c r="E224" s="350"/>
      <c r="F224" s="348"/>
      <c r="G224" s="45"/>
      <c r="H224" s="348">
        <f t="shared" si="13"/>
        <v>0</v>
      </c>
      <c r="I224" s="342">
        <v>16000000</v>
      </c>
      <c r="J224" s="342" t="s">
        <v>1355</v>
      </c>
      <c r="K224" s="36" t="s">
        <v>1444</v>
      </c>
      <c r="L224" s="24" t="s">
        <v>1445</v>
      </c>
      <c r="M224" s="342">
        <f t="shared" ref="M224:M254" si="15">I224</f>
        <v>16000000</v>
      </c>
      <c r="N224" s="342">
        <f t="shared" si="14"/>
        <v>-16000000</v>
      </c>
      <c r="O224" s="16"/>
      <c r="P224" s="16"/>
      <c r="Q224" s="44"/>
      <c r="R224" s="3"/>
    </row>
    <row r="225" spans="1:18" ht="30" customHeight="1" x14ac:dyDescent="0.2">
      <c r="A225" s="4">
        <v>181</v>
      </c>
      <c r="B225" s="3" t="s">
        <v>51</v>
      </c>
      <c r="C225" s="3"/>
      <c r="D225" s="9"/>
      <c r="E225" s="350"/>
      <c r="F225" s="342">
        <v>300000000</v>
      </c>
      <c r="G225" s="20">
        <v>5.7000000000000002E-2</v>
      </c>
      <c r="H225" s="342">
        <v>17000000</v>
      </c>
      <c r="I225" s="342">
        <v>17000000</v>
      </c>
      <c r="J225" s="342" t="s">
        <v>1456</v>
      </c>
      <c r="K225" s="36" t="s">
        <v>1477</v>
      </c>
      <c r="L225" s="24" t="s">
        <v>1478</v>
      </c>
      <c r="M225" s="342">
        <f t="shared" si="15"/>
        <v>17000000</v>
      </c>
      <c r="N225" s="342">
        <f t="shared" si="14"/>
        <v>0</v>
      </c>
      <c r="O225" s="16"/>
      <c r="P225" s="16"/>
      <c r="Q225" s="44"/>
      <c r="R225" s="3"/>
    </row>
    <row r="226" spans="1:18" ht="30" customHeight="1" x14ac:dyDescent="0.2">
      <c r="A226" s="4">
        <v>182</v>
      </c>
      <c r="B226" s="3" t="s">
        <v>52</v>
      </c>
      <c r="C226" s="188" t="s">
        <v>1341</v>
      </c>
      <c r="D226" s="9"/>
      <c r="E226" s="350"/>
      <c r="F226" s="342">
        <v>50000000</v>
      </c>
      <c r="G226" s="20">
        <v>0.05</v>
      </c>
      <c r="H226" s="342">
        <f t="shared" si="13"/>
        <v>2500000</v>
      </c>
      <c r="I226" s="342">
        <v>2500000</v>
      </c>
      <c r="J226" s="342" t="s">
        <v>1336</v>
      </c>
      <c r="K226" s="353" t="s">
        <v>1339</v>
      </c>
      <c r="L226" s="24" t="s">
        <v>1340</v>
      </c>
      <c r="M226" s="342">
        <f t="shared" si="15"/>
        <v>2500000</v>
      </c>
      <c r="N226" s="342">
        <f t="shared" si="14"/>
        <v>0</v>
      </c>
      <c r="O226" s="16"/>
      <c r="P226" s="16"/>
      <c r="Q226" s="44"/>
      <c r="R226" s="3"/>
    </row>
    <row r="227" spans="1:18" ht="30" customHeight="1" x14ac:dyDescent="0.2">
      <c r="A227" s="4">
        <v>183</v>
      </c>
      <c r="B227" s="3" t="s">
        <v>53</v>
      </c>
      <c r="C227" s="3"/>
      <c r="D227" s="9"/>
      <c r="E227" s="350"/>
      <c r="F227" s="342">
        <v>25000000</v>
      </c>
      <c r="G227" s="20">
        <v>0.05</v>
      </c>
      <c r="H227" s="342">
        <f t="shared" si="13"/>
        <v>1250000</v>
      </c>
      <c r="I227" s="342">
        <v>1250000</v>
      </c>
      <c r="J227" s="342" t="s">
        <v>1355</v>
      </c>
      <c r="K227" s="353" t="s">
        <v>1358</v>
      </c>
      <c r="L227" s="24" t="s">
        <v>1359</v>
      </c>
      <c r="M227" s="342">
        <f t="shared" si="15"/>
        <v>1250000</v>
      </c>
      <c r="N227" s="342">
        <f t="shared" si="14"/>
        <v>0</v>
      </c>
      <c r="O227" s="16"/>
      <c r="P227" s="16"/>
      <c r="Q227" s="44"/>
      <c r="R227" s="3"/>
    </row>
    <row r="228" spans="1:18" ht="30" customHeight="1" x14ac:dyDescent="0.2">
      <c r="A228" s="4">
        <v>184</v>
      </c>
      <c r="B228" s="3" t="s">
        <v>54</v>
      </c>
      <c r="C228" s="188" t="s">
        <v>1455</v>
      </c>
      <c r="D228" s="54" t="s">
        <v>1498</v>
      </c>
      <c r="E228" s="350"/>
      <c r="F228" s="342">
        <v>50000000</v>
      </c>
      <c r="G228" s="20">
        <v>0.05</v>
      </c>
      <c r="H228" s="342">
        <f t="shared" si="13"/>
        <v>2500000</v>
      </c>
      <c r="I228" s="342">
        <v>2500000</v>
      </c>
      <c r="J228" s="342" t="s">
        <v>1501</v>
      </c>
      <c r="K228" s="353" t="s">
        <v>1509</v>
      </c>
      <c r="L228" s="24" t="s">
        <v>1510</v>
      </c>
      <c r="M228" s="342">
        <f t="shared" si="15"/>
        <v>2500000</v>
      </c>
      <c r="N228" s="342">
        <f t="shared" si="14"/>
        <v>0</v>
      </c>
      <c r="O228" s="16"/>
      <c r="P228" s="16"/>
      <c r="Q228" s="44"/>
      <c r="R228" s="3"/>
    </row>
    <row r="229" spans="1:18" ht="30" customHeight="1" x14ac:dyDescent="0.2">
      <c r="A229" s="4">
        <v>185</v>
      </c>
      <c r="B229" s="3" t="s">
        <v>55</v>
      </c>
      <c r="C229" s="3" t="s">
        <v>1341</v>
      </c>
      <c r="D229" s="9"/>
      <c r="E229" s="350"/>
      <c r="F229" s="342">
        <v>20000000</v>
      </c>
      <c r="G229" s="20">
        <v>0.05</v>
      </c>
      <c r="H229" s="342">
        <f t="shared" si="13"/>
        <v>1000000</v>
      </c>
      <c r="I229" s="342">
        <v>1000000</v>
      </c>
      <c r="J229" s="342" t="s">
        <v>1355</v>
      </c>
      <c r="K229" s="353" t="s">
        <v>1448</v>
      </c>
      <c r="L229" s="24" t="s">
        <v>1449</v>
      </c>
      <c r="M229" s="342">
        <f t="shared" si="15"/>
        <v>1000000</v>
      </c>
      <c r="N229" s="342">
        <f t="shared" si="14"/>
        <v>0</v>
      </c>
      <c r="O229" s="16"/>
      <c r="P229" s="16"/>
      <c r="Q229" s="44"/>
      <c r="R229" s="3"/>
    </row>
    <row r="230" spans="1:18" ht="30" customHeight="1" x14ac:dyDescent="0.2">
      <c r="A230" s="4">
        <v>186</v>
      </c>
      <c r="B230" s="3" t="s">
        <v>56</v>
      </c>
      <c r="C230" s="3"/>
      <c r="D230" s="9"/>
      <c r="E230" s="350"/>
      <c r="F230" s="342">
        <v>70000000</v>
      </c>
      <c r="G230" s="20">
        <v>0.05</v>
      </c>
      <c r="H230" s="342">
        <f t="shared" si="13"/>
        <v>3500000</v>
      </c>
      <c r="I230" s="342">
        <v>3500000</v>
      </c>
      <c r="J230" s="342" t="s">
        <v>1355</v>
      </c>
      <c r="K230" s="353" t="s">
        <v>1440</v>
      </c>
      <c r="L230" s="24" t="s">
        <v>1441</v>
      </c>
      <c r="M230" s="342">
        <f t="shared" si="15"/>
        <v>3500000</v>
      </c>
      <c r="N230" s="342">
        <f t="shared" si="14"/>
        <v>0</v>
      </c>
      <c r="O230" s="16"/>
      <c r="P230" s="16"/>
      <c r="Q230" s="44"/>
      <c r="R230" s="3"/>
    </row>
    <row r="231" spans="1:18" ht="30" customHeight="1" x14ac:dyDescent="0.2">
      <c r="A231" s="4">
        <v>187</v>
      </c>
      <c r="B231" s="3" t="s">
        <v>57</v>
      </c>
      <c r="C231" s="3"/>
      <c r="D231" s="9"/>
      <c r="E231" s="350"/>
      <c r="F231" s="342">
        <v>8000000</v>
      </c>
      <c r="G231" s="20">
        <v>0.04</v>
      </c>
      <c r="H231" s="342">
        <f t="shared" si="13"/>
        <v>320000</v>
      </c>
      <c r="I231" s="342">
        <v>320000</v>
      </c>
      <c r="J231" s="342" t="s">
        <v>1161</v>
      </c>
      <c r="K231" s="353" t="s">
        <v>1183</v>
      </c>
      <c r="L231" s="24" t="s">
        <v>1184</v>
      </c>
      <c r="M231" s="342">
        <f t="shared" si="15"/>
        <v>320000</v>
      </c>
      <c r="N231" s="342">
        <f t="shared" si="14"/>
        <v>0</v>
      </c>
      <c r="O231" s="16"/>
      <c r="P231" s="16"/>
      <c r="Q231" s="44"/>
      <c r="R231" s="3"/>
    </row>
    <row r="232" spans="1:18" ht="30" customHeight="1" x14ac:dyDescent="0.2">
      <c r="A232" s="4">
        <v>188</v>
      </c>
      <c r="B232" s="3" t="s">
        <v>58</v>
      </c>
      <c r="C232" s="3"/>
      <c r="D232" s="9"/>
      <c r="E232" s="350"/>
      <c r="F232" s="342">
        <v>200000000</v>
      </c>
      <c r="G232" s="20">
        <v>0.05</v>
      </c>
      <c r="H232" s="342">
        <f t="shared" si="13"/>
        <v>10000000</v>
      </c>
      <c r="I232" s="342">
        <v>10000000</v>
      </c>
      <c r="J232" s="342" t="s">
        <v>1532</v>
      </c>
      <c r="K232" s="353" t="s">
        <v>1533</v>
      </c>
      <c r="L232" s="24" t="s">
        <v>1534</v>
      </c>
      <c r="M232" s="342">
        <f t="shared" si="15"/>
        <v>10000000</v>
      </c>
      <c r="N232" s="342">
        <f t="shared" si="14"/>
        <v>0</v>
      </c>
      <c r="O232" s="16"/>
      <c r="P232" s="16"/>
      <c r="Q232" s="44"/>
      <c r="R232" s="3"/>
    </row>
    <row r="233" spans="1:18" ht="30" customHeight="1" x14ac:dyDescent="0.2">
      <c r="A233" s="4">
        <v>189</v>
      </c>
      <c r="B233" s="3" t="s">
        <v>59</v>
      </c>
      <c r="C233" s="3"/>
      <c r="D233" s="9"/>
      <c r="E233" s="350"/>
      <c r="F233" s="342">
        <v>200000000</v>
      </c>
      <c r="G233" s="20">
        <v>0.05</v>
      </c>
      <c r="H233" s="342">
        <f t="shared" si="13"/>
        <v>10000000</v>
      </c>
      <c r="I233" s="342">
        <v>10000000</v>
      </c>
      <c r="J233" s="342" t="s">
        <v>1256</v>
      </c>
      <c r="K233" s="353" t="s">
        <v>1257</v>
      </c>
      <c r="L233" s="24" t="s">
        <v>1258</v>
      </c>
      <c r="M233" s="342">
        <f t="shared" si="15"/>
        <v>10000000</v>
      </c>
      <c r="N233" s="342">
        <f t="shared" si="14"/>
        <v>0</v>
      </c>
      <c r="O233" s="16"/>
      <c r="P233" s="16"/>
      <c r="Q233" s="44"/>
      <c r="R233" s="3"/>
    </row>
    <row r="234" spans="1:18" ht="30" customHeight="1" x14ac:dyDescent="0.2">
      <c r="A234" s="4">
        <v>190</v>
      </c>
      <c r="B234" s="3" t="s">
        <v>61</v>
      </c>
      <c r="C234" s="43" t="s">
        <v>1022</v>
      </c>
      <c r="D234" s="9"/>
      <c r="E234" s="350"/>
      <c r="F234" s="342">
        <v>15000000</v>
      </c>
      <c r="G234" s="20">
        <v>0.05</v>
      </c>
      <c r="H234" s="342">
        <f t="shared" si="13"/>
        <v>750000</v>
      </c>
      <c r="I234" s="342">
        <v>750000</v>
      </c>
      <c r="J234" s="342" t="s">
        <v>1161</v>
      </c>
      <c r="K234" s="353" t="s">
        <v>1181</v>
      </c>
      <c r="L234" s="24" t="s">
        <v>1182</v>
      </c>
      <c r="M234" s="342">
        <f t="shared" si="15"/>
        <v>750000</v>
      </c>
      <c r="N234" s="342">
        <f t="shared" si="14"/>
        <v>0</v>
      </c>
      <c r="O234" s="16"/>
      <c r="P234" s="16"/>
      <c r="Q234" s="44"/>
      <c r="R234" s="3"/>
    </row>
    <row r="235" spans="1:18" ht="30" customHeight="1" x14ac:dyDescent="0.2">
      <c r="A235" s="404">
        <v>191</v>
      </c>
      <c r="B235" s="415" t="s">
        <v>62</v>
      </c>
      <c r="C235" s="43" t="s">
        <v>1455</v>
      </c>
      <c r="D235" s="54" t="s">
        <v>1220</v>
      </c>
      <c r="E235" s="54" t="s">
        <v>1647</v>
      </c>
      <c r="F235" s="342">
        <v>80000000</v>
      </c>
      <c r="G235" s="20">
        <v>0.05</v>
      </c>
      <c r="H235" s="342">
        <f t="shared" si="13"/>
        <v>4000000</v>
      </c>
      <c r="I235" s="342">
        <v>4000000</v>
      </c>
      <c r="J235" s="342" t="s">
        <v>1456</v>
      </c>
      <c r="K235" s="353" t="s">
        <v>1487</v>
      </c>
      <c r="L235" s="24" t="s">
        <v>1488</v>
      </c>
      <c r="M235" s="342">
        <f t="shared" si="15"/>
        <v>4000000</v>
      </c>
      <c r="N235" s="342">
        <f t="shared" si="14"/>
        <v>0</v>
      </c>
      <c r="O235" s="16"/>
      <c r="P235" s="16"/>
      <c r="Q235" s="93" t="s">
        <v>1581</v>
      </c>
      <c r="R235" s="3"/>
    </row>
    <row r="236" spans="1:18" ht="30" customHeight="1" x14ac:dyDescent="0.2">
      <c r="A236" s="405"/>
      <c r="B236" s="416"/>
      <c r="C236" s="43" t="s">
        <v>1455</v>
      </c>
      <c r="D236" s="54" t="s">
        <v>1645</v>
      </c>
      <c r="E236" s="54" t="s">
        <v>1646</v>
      </c>
      <c r="F236" s="342">
        <v>200000000</v>
      </c>
      <c r="G236" s="20">
        <v>0.05</v>
      </c>
      <c r="H236" s="342">
        <f t="shared" si="13"/>
        <v>10000000</v>
      </c>
      <c r="I236" s="342">
        <v>10000000</v>
      </c>
      <c r="J236" s="342" t="s">
        <v>1532</v>
      </c>
      <c r="K236" s="353" t="s">
        <v>1573</v>
      </c>
      <c r="L236" s="24" t="s">
        <v>1488</v>
      </c>
      <c r="M236" s="342">
        <f t="shared" si="15"/>
        <v>10000000</v>
      </c>
      <c r="N236" s="342">
        <f t="shared" si="14"/>
        <v>0</v>
      </c>
      <c r="O236" s="16"/>
      <c r="P236" s="16"/>
      <c r="Q236" s="44"/>
      <c r="R236" s="3"/>
    </row>
    <row r="237" spans="1:18" ht="30" customHeight="1" x14ac:dyDescent="0.2">
      <c r="A237" s="404">
        <v>192</v>
      </c>
      <c r="B237" s="431" t="s">
        <v>63</v>
      </c>
      <c r="C237" s="43" t="s">
        <v>1342</v>
      </c>
      <c r="D237" s="9"/>
      <c r="E237" s="350"/>
      <c r="F237" s="342">
        <v>100000000</v>
      </c>
      <c r="G237" s="20">
        <v>0.06</v>
      </c>
      <c r="H237" s="342">
        <f t="shared" si="13"/>
        <v>6000000</v>
      </c>
      <c r="I237" s="342">
        <v>6000000</v>
      </c>
      <c r="J237" s="342" t="s">
        <v>1501</v>
      </c>
      <c r="K237" s="36" t="s">
        <v>1511</v>
      </c>
      <c r="L237" s="24" t="s">
        <v>1029</v>
      </c>
      <c r="M237" s="342">
        <f t="shared" si="15"/>
        <v>6000000</v>
      </c>
      <c r="N237" s="342">
        <f t="shared" si="14"/>
        <v>0</v>
      </c>
      <c r="O237" s="16"/>
      <c r="P237" s="16"/>
      <c r="Q237" s="44"/>
      <c r="R237" s="3"/>
    </row>
    <row r="238" spans="1:18" ht="30" customHeight="1" x14ac:dyDescent="0.2">
      <c r="A238" s="405"/>
      <c r="B238" s="432"/>
      <c r="C238" s="43" t="s">
        <v>696</v>
      </c>
      <c r="D238" s="12"/>
      <c r="E238" s="7"/>
      <c r="F238" s="342">
        <v>300000000</v>
      </c>
      <c r="G238" s="20">
        <v>0.04</v>
      </c>
      <c r="H238" s="342">
        <f>F238*G238</f>
        <v>12000000</v>
      </c>
      <c r="I238" s="342"/>
      <c r="J238" s="342"/>
      <c r="K238" s="36"/>
      <c r="L238" s="24"/>
      <c r="M238" s="342"/>
      <c r="N238" s="342"/>
      <c r="O238" s="16"/>
      <c r="P238" s="16"/>
      <c r="Q238" s="44"/>
      <c r="R238" s="3"/>
    </row>
    <row r="239" spans="1:18" ht="30" customHeight="1" x14ac:dyDescent="0.2">
      <c r="A239" s="4">
        <v>193</v>
      </c>
      <c r="B239" s="3" t="s">
        <v>64</v>
      </c>
      <c r="C239" s="3"/>
      <c r="D239" s="9"/>
      <c r="E239" s="350"/>
      <c r="F239" s="348"/>
      <c r="G239" s="45"/>
      <c r="H239" s="348">
        <f t="shared" si="13"/>
        <v>0</v>
      </c>
      <c r="I239" s="342">
        <v>36600000</v>
      </c>
      <c r="J239" s="342" t="s">
        <v>1161</v>
      </c>
      <c r="K239" s="353" t="s">
        <v>1209</v>
      </c>
      <c r="L239" s="24" t="s">
        <v>1210</v>
      </c>
      <c r="M239" s="342">
        <f t="shared" si="15"/>
        <v>36600000</v>
      </c>
      <c r="N239" s="348">
        <f t="shared" si="14"/>
        <v>-36600000</v>
      </c>
      <c r="O239" s="16"/>
      <c r="P239" s="16"/>
      <c r="Q239" s="44"/>
      <c r="R239" s="3"/>
    </row>
    <row r="240" spans="1:18" ht="30" customHeight="1" x14ac:dyDescent="0.2">
      <c r="A240" s="4">
        <v>194</v>
      </c>
      <c r="B240" s="3" t="s">
        <v>65</v>
      </c>
      <c r="C240" s="3"/>
      <c r="D240" s="37" t="s">
        <v>1350</v>
      </c>
      <c r="E240" s="350"/>
      <c r="F240" s="342">
        <v>45000000</v>
      </c>
      <c r="G240" s="20">
        <v>0.04</v>
      </c>
      <c r="H240" s="342">
        <f t="shared" si="13"/>
        <v>1800000</v>
      </c>
      <c r="I240" s="342">
        <v>1800000</v>
      </c>
      <c r="J240" s="342" t="s">
        <v>1336</v>
      </c>
      <c r="K240" s="353" t="s">
        <v>1348</v>
      </c>
      <c r="L240" s="350" t="s">
        <v>1349</v>
      </c>
      <c r="M240" s="342">
        <f t="shared" si="15"/>
        <v>1800000</v>
      </c>
      <c r="N240" s="342">
        <f t="shared" si="14"/>
        <v>0</v>
      </c>
      <c r="O240" s="16"/>
      <c r="P240" s="16"/>
      <c r="Q240" s="44"/>
      <c r="R240" s="3"/>
    </row>
    <row r="241" spans="1:18" ht="30" customHeight="1" x14ac:dyDescent="0.2">
      <c r="A241" s="404">
        <v>195</v>
      </c>
      <c r="B241" s="415" t="s">
        <v>67</v>
      </c>
      <c r="C241" s="404"/>
      <c r="D241" s="419"/>
      <c r="E241" s="421"/>
      <c r="F241" s="409"/>
      <c r="G241" s="505"/>
      <c r="H241" s="409">
        <f t="shared" si="13"/>
        <v>0</v>
      </c>
      <c r="I241" s="342">
        <v>6000000</v>
      </c>
      <c r="J241" s="342" t="s">
        <v>1456</v>
      </c>
      <c r="K241" s="353" t="s">
        <v>1479</v>
      </c>
      <c r="L241" s="24" t="s">
        <v>1480</v>
      </c>
      <c r="M241" s="421">
        <f>I241+I242</f>
        <v>6500000</v>
      </c>
      <c r="N241" s="409">
        <f t="shared" si="14"/>
        <v>-6500000</v>
      </c>
      <c r="O241" s="16"/>
      <c r="P241" s="16"/>
      <c r="Q241" s="44"/>
      <c r="R241" s="3"/>
    </row>
    <row r="242" spans="1:18" ht="30" customHeight="1" x14ac:dyDescent="0.2">
      <c r="A242" s="405"/>
      <c r="B242" s="416"/>
      <c r="C242" s="405"/>
      <c r="D242" s="420"/>
      <c r="E242" s="422"/>
      <c r="F242" s="410"/>
      <c r="G242" s="506"/>
      <c r="H242" s="410"/>
      <c r="I242" s="342">
        <v>500000</v>
      </c>
      <c r="J242" s="342" t="s">
        <v>1456</v>
      </c>
      <c r="K242" s="353" t="s">
        <v>1483</v>
      </c>
      <c r="L242" s="350" t="s">
        <v>1484</v>
      </c>
      <c r="M242" s="422"/>
      <c r="N242" s="410"/>
      <c r="O242" s="16"/>
      <c r="P242" s="16"/>
      <c r="Q242" s="44"/>
      <c r="R242" s="3"/>
    </row>
    <row r="243" spans="1:18" ht="30" customHeight="1" x14ac:dyDescent="0.2">
      <c r="A243" s="4">
        <v>196</v>
      </c>
      <c r="B243" s="3" t="s">
        <v>70</v>
      </c>
      <c r="C243" s="3" t="s">
        <v>1342</v>
      </c>
      <c r="D243" s="9"/>
      <c r="E243" s="350"/>
      <c r="F243" s="342">
        <v>10000000</v>
      </c>
      <c r="G243" s="20">
        <v>0.05</v>
      </c>
      <c r="H243" s="342">
        <f t="shared" si="13"/>
        <v>500000</v>
      </c>
      <c r="I243" s="342">
        <v>500000</v>
      </c>
      <c r="J243" s="342" t="s">
        <v>1456</v>
      </c>
      <c r="K243" s="353" t="s">
        <v>1475</v>
      </c>
      <c r="L243" s="24" t="s">
        <v>1476</v>
      </c>
      <c r="M243" s="342">
        <f t="shared" si="15"/>
        <v>500000</v>
      </c>
      <c r="N243" s="342">
        <f t="shared" si="14"/>
        <v>0</v>
      </c>
      <c r="O243" s="16"/>
      <c r="P243" s="16"/>
      <c r="Q243" s="44"/>
      <c r="R243" s="3"/>
    </row>
    <row r="244" spans="1:18" ht="30" customHeight="1" x14ac:dyDescent="0.2">
      <c r="A244" s="4">
        <v>197</v>
      </c>
      <c r="B244" s="3" t="s">
        <v>72</v>
      </c>
      <c r="C244" s="4" t="s">
        <v>1462</v>
      </c>
      <c r="D244" s="9"/>
      <c r="E244" s="350"/>
      <c r="F244" s="342">
        <v>20000000</v>
      </c>
      <c r="G244" s="20">
        <v>0.04</v>
      </c>
      <c r="H244" s="342">
        <f t="shared" si="13"/>
        <v>800000</v>
      </c>
      <c r="I244" s="342">
        <v>800000</v>
      </c>
      <c r="J244" s="342" t="s">
        <v>1456</v>
      </c>
      <c r="K244" s="353" t="s">
        <v>1460</v>
      </c>
      <c r="L244" s="24" t="s">
        <v>1461</v>
      </c>
      <c r="M244" s="342">
        <f t="shared" si="15"/>
        <v>800000</v>
      </c>
      <c r="N244" s="342">
        <f t="shared" si="14"/>
        <v>0</v>
      </c>
      <c r="O244" s="16"/>
      <c r="P244" s="16"/>
      <c r="Q244" s="44"/>
      <c r="R244" s="3"/>
    </row>
    <row r="245" spans="1:18" ht="30" customHeight="1" x14ac:dyDescent="0.2">
      <c r="A245" s="4">
        <v>198</v>
      </c>
      <c r="B245" s="3" t="s">
        <v>74</v>
      </c>
      <c r="C245" s="3"/>
      <c r="D245" s="9"/>
      <c r="E245" s="350"/>
      <c r="F245" s="342">
        <v>150000000</v>
      </c>
      <c r="G245" s="20">
        <v>0.04</v>
      </c>
      <c r="H245" s="342">
        <f t="shared" si="13"/>
        <v>6000000</v>
      </c>
      <c r="I245" s="342">
        <v>6000000</v>
      </c>
      <c r="J245" s="342" t="s">
        <v>1456</v>
      </c>
      <c r="K245" s="353" t="s">
        <v>1468</v>
      </c>
      <c r="L245" s="350" t="s">
        <v>1469</v>
      </c>
      <c r="M245" s="342">
        <f t="shared" si="15"/>
        <v>6000000</v>
      </c>
      <c r="N245" s="342">
        <f t="shared" si="14"/>
        <v>0</v>
      </c>
      <c r="O245" s="16"/>
      <c r="P245" s="16"/>
      <c r="Q245" s="44"/>
      <c r="R245" s="3"/>
    </row>
    <row r="246" spans="1:18" ht="30" customHeight="1" x14ac:dyDescent="0.2">
      <c r="A246" s="4">
        <v>199</v>
      </c>
      <c r="B246" s="3" t="s">
        <v>77</v>
      </c>
      <c r="C246" s="3"/>
      <c r="D246" s="9"/>
      <c r="E246" s="350"/>
      <c r="F246" s="342">
        <v>30000000</v>
      </c>
      <c r="G246" s="20">
        <v>8.5000000000000006E-2</v>
      </c>
      <c r="H246" s="342">
        <v>2500000</v>
      </c>
      <c r="I246" s="342">
        <v>2500000</v>
      </c>
      <c r="J246" s="342" t="s">
        <v>1501</v>
      </c>
      <c r="K246" s="353" t="s">
        <v>1528</v>
      </c>
      <c r="L246" s="350" t="s">
        <v>1529</v>
      </c>
      <c r="M246" s="342">
        <f t="shared" si="15"/>
        <v>2500000</v>
      </c>
      <c r="N246" s="348">
        <f t="shared" si="14"/>
        <v>0</v>
      </c>
      <c r="O246" s="16"/>
      <c r="P246" s="16"/>
      <c r="Q246" s="44"/>
      <c r="R246" s="3"/>
    </row>
    <row r="247" spans="1:18" ht="30" customHeight="1" x14ac:dyDescent="0.2">
      <c r="A247" s="4">
        <v>200</v>
      </c>
      <c r="B247" s="3" t="s">
        <v>78</v>
      </c>
      <c r="C247" s="53" t="s">
        <v>1455</v>
      </c>
      <c r="D247" s="342" t="s">
        <v>1498</v>
      </c>
      <c r="E247" s="350"/>
      <c r="F247" s="342">
        <v>50000000</v>
      </c>
      <c r="G247" s="20">
        <v>0.05</v>
      </c>
      <c r="H247" s="342">
        <f t="shared" si="13"/>
        <v>2500000</v>
      </c>
      <c r="I247" s="342">
        <v>2500000</v>
      </c>
      <c r="J247" s="342" t="s">
        <v>1456</v>
      </c>
      <c r="K247" s="353" t="s">
        <v>1496</v>
      </c>
      <c r="L247" s="350" t="s">
        <v>1497</v>
      </c>
      <c r="M247" s="342">
        <f t="shared" si="15"/>
        <v>2500000</v>
      </c>
      <c r="N247" s="342">
        <f t="shared" si="14"/>
        <v>0</v>
      </c>
      <c r="O247" s="16"/>
      <c r="P247" s="16"/>
      <c r="Q247" s="44"/>
      <c r="R247" s="3"/>
    </row>
    <row r="248" spans="1:18" ht="30" customHeight="1" x14ac:dyDescent="0.2">
      <c r="A248" s="4">
        <v>201</v>
      </c>
      <c r="B248" s="3" t="s">
        <v>79</v>
      </c>
      <c r="C248" s="3"/>
      <c r="D248" s="9"/>
      <c r="E248" s="350"/>
      <c r="F248" s="342">
        <v>350000000</v>
      </c>
      <c r="G248" s="20">
        <v>7.0000000000000007E-2</v>
      </c>
      <c r="H248" s="342">
        <f t="shared" si="13"/>
        <v>24500000.000000004</v>
      </c>
      <c r="I248" s="342">
        <v>24500000</v>
      </c>
      <c r="J248" s="342" t="s">
        <v>1532</v>
      </c>
      <c r="K248" s="358" t="s">
        <v>1575</v>
      </c>
      <c r="L248" s="24" t="s">
        <v>1576</v>
      </c>
      <c r="M248" s="342">
        <f t="shared" si="15"/>
        <v>24500000</v>
      </c>
      <c r="N248" s="342">
        <f t="shared" si="14"/>
        <v>0</v>
      </c>
      <c r="O248" s="16"/>
      <c r="P248" s="16"/>
      <c r="Q248" s="44"/>
      <c r="R248" s="3"/>
    </row>
    <row r="249" spans="1:18" ht="30" customHeight="1" x14ac:dyDescent="0.2">
      <c r="A249" s="4">
        <v>202</v>
      </c>
      <c r="B249" s="3" t="s">
        <v>80</v>
      </c>
      <c r="C249" s="3"/>
      <c r="D249" s="9"/>
      <c r="E249" s="350"/>
      <c r="F249" s="348"/>
      <c r="G249" s="45"/>
      <c r="H249" s="348">
        <f t="shared" si="13"/>
        <v>0</v>
      </c>
      <c r="I249" s="342">
        <v>4000000</v>
      </c>
      <c r="J249" s="342" t="s">
        <v>1532</v>
      </c>
      <c r="K249" s="353" t="s">
        <v>1583</v>
      </c>
      <c r="L249" s="354" t="s">
        <v>1584</v>
      </c>
      <c r="M249" s="342">
        <f t="shared" si="15"/>
        <v>4000000</v>
      </c>
      <c r="N249" s="342">
        <f t="shared" si="14"/>
        <v>-4000000</v>
      </c>
      <c r="O249" s="16"/>
      <c r="P249" s="16"/>
      <c r="Q249" s="44" t="s">
        <v>1699</v>
      </c>
      <c r="R249" s="3"/>
    </row>
    <row r="250" spans="1:18" ht="30" customHeight="1" x14ac:dyDescent="0.2">
      <c r="A250" s="4">
        <v>203</v>
      </c>
      <c r="B250" s="3" t="s">
        <v>81</v>
      </c>
      <c r="C250" s="3"/>
      <c r="D250" s="9"/>
      <c r="E250" s="350"/>
      <c r="F250" s="342">
        <v>100000000</v>
      </c>
      <c r="G250" s="20">
        <v>4.4999999999999998E-2</v>
      </c>
      <c r="H250" s="342">
        <f t="shared" si="13"/>
        <v>4500000</v>
      </c>
      <c r="I250" s="342">
        <v>4500000</v>
      </c>
      <c r="J250" s="342" t="s">
        <v>1622</v>
      </c>
      <c r="K250" s="353" t="s">
        <v>1634</v>
      </c>
      <c r="L250" s="24" t="s">
        <v>1635</v>
      </c>
      <c r="M250" s="342">
        <f t="shared" si="15"/>
        <v>4500000</v>
      </c>
      <c r="N250" s="342">
        <f t="shared" si="14"/>
        <v>0</v>
      </c>
      <c r="O250" s="16"/>
      <c r="P250" s="16"/>
      <c r="Q250" s="44"/>
      <c r="R250" s="3"/>
    </row>
    <row r="251" spans="1:18" ht="30" customHeight="1" x14ac:dyDescent="0.2">
      <c r="A251" s="4">
        <v>204</v>
      </c>
      <c r="B251" s="3" t="s">
        <v>1617</v>
      </c>
      <c r="C251" s="53" t="s">
        <v>1436</v>
      </c>
      <c r="D251" s="9"/>
      <c r="E251" s="350"/>
      <c r="F251" s="342">
        <v>60000000</v>
      </c>
      <c r="G251" s="20">
        <v>0.05</v>
      </c>
      <c r="H251" s="342">
        <f t="shared" si="13"/>
        <v>3000000</v>
      </c>
      <c r="I251" s="342">
        <v>3000000</v>
      </c>
      <c r="J251" s="342" t="s">
        <v>1501</v>
      </c>
      <c r="K251" s="353" t="s">
        <v>1515</v>
      </c>
      <c r="L251" s="24" t="s">
        <v>1516</v>
      </c>
      <c r="M251" s="342">
        <f t="shared" si="15"/>
        <v>3000000</v>
      </c>
      <c r="N251" s="342">
        <f t="shared" si="14"/>
        <v>0</v>
      </c>
      <c r="O251" s="16"/>
      <c r="P251" s="16"/>
      <c r="Q251" s="44" t="s">
        <v>1517</v>
      </c>
      <c r="R251" s="3"/>
    </row>
    <row r="252" spans="1:18" ht="30" customHeight="1" x14ac:dyDescent="0.2">
      <c r="A252" s="4">
        <v>205</v>
      </c>
      <c r="B252" s="3" t="s">
        <v>84</v>
      </c>
      <c r="C252" s="3"/>
      <c r="D252" s="9"/>
      <c r="E252" s="350"/>
      <c r="F252" s="342">
        <v>30000000</v>
      </c>
      <c r="G252" s="20">
        <v>4.4999999999999998E-2</v>
      </c>
      <c r="H252" s="342">
        <f t="shared" si="13"/>
        <v>1350000</v>
      </c>
      <c r="I252" s="342">
        <v>1350000</v>
      </c>
      <c r="J252" s="342" t="s">
        <v>1589</v>
      </c>
      <c r="K252" s="353" t="s">
        <v>1597</v>
      </c>
      <c r="L252" s="24" t="s">
        <v>1598</v>
      </c>
      <c r="M252" s="342">
        <f t="shared" si="15"/>
        <v>1350000</v>
      </c>
      <c r="N252" s="342">
        <f t="shared" si="14"/>
        <v>0</v>
      </c>
      <c r="O252" s="16"/>
      <c r="P252" s="16"/>
      <c r="Q252" s="44"/>
      <c r="R252" s="3"/>
    </row>
    <row r="253" spans="1:18" ht="30" customHeight="1" x14ac:dyDescent="0.2">
      <c r="A253" s="4">
        <v>206</v>
      </c>
      <c r="B253" s="3" t="s">
        <v>85</v>
      </c>
      <c r="C253" s="3"/>
      <c r="D253" s="9"/>
      <c r="E253" s="350"/>
      <c r="F253" s="348"/>
      <c r="G253" s="45"/>
      <c r="H253" s="348">
        <f t="shared" si="13"/>
        <v>0</v>
      </c>
      <c r="I253" s="342">
        <v>1000000</v>
      </c>
      <c r="J253" s="342" t="s">
        <v>1456</v>
      </c>
      <c r="K253" s="353" t="s">
        <v>1458</v>
      </c>
      <c r="L253" s="24" t="s">
        <v>1459</v>
      </c>
      <c r="M253" s="342">
        <f t="shared" si="15"/>
        <v>1000000</v>
      </c>
      <c r="N253" s="348">
        <f t="shared" si="14"/>
        <v>-1000000</v>
      </c>
      <c r="O253" s="16"/>
      <c r="P253" s="16"/>
      <c r="Q253" s="44"/>
      <c r="R253" s="3"/>
    </row>
    <row r="254" spans="1:18" ht="30" customHeight="1" x14ac:dyDescent="0.2">
      <c r="A254" s="4">
        <v>207</v>
      </c>
      <c r="B254" s="3" t="s">
        <v>87</v>
      </c>
      <c r="C254" s="188" t="s">
        <v>1342</v>
      </c>
      <c r="D254" s="9"/>
      <c r="E254" s="350"/>
      <c r="F254" s="342">
        <v>150000000</v>
      </c>
      <c r="G254" s="20">
        <v>0.04</v>
      </c>
      <c r="H254" s="342">
        <f t="shared" si="13"/>
        <v>6000000</v>
      </c>
      <c r="I254" s="342">
        <v>6000000</v>
      </c>
      <c r="J254" s="342" t="s">
        <v>1336</v>
      </c>
      <c r="K254" s="353" t="s">
        <v>1337</v>
      </c>
      <c r="L254" s="24" t="s">
        <v>1338</v>
      </c>
      <c r="M254" s="342">
        <f t="shared" si="15"/>
        <v>6000000</v>
      </c>
      <c r="N254" s="342">
        <f t="shared" si="14"/>
        <v>0</v>
      </c>
      <c r="O254" s="16"/>
      <c r="P254" s="16"/>
      <c r="Q254" s="44"/>
      <c r="R254" s="3"/>
    </row>
    <row r="255" spans="1:18" ht="30" customHeight="1" x14ac:dyDescent="0.2">
      <c r="A255" s="404">
        <v>208</v>
      </c>
      <c r="B255" s="415" t="s">
        <v>92</v>
      </c>
      <c r="C255" s="404" t="s">
        <v>1022</v>
      </c>
      <c r="D255" s="479" t="s">
        <v>1224</v>
      </c>
      <c r="E255" s="421" t="s">
        <v>1542</v>
      </c>
      <c r="F255" s="342">
        <v>45000000</v>
      </c>
      <c r="G255" s="20">
        <v>0.04</v>
      </c>
      <c r="H255" s="342">
        <f t="shared" si="13"/>
        <v>1800000</v>
      </c>
      <c r="I255" s="342">
        <v>1800000</v>
      </c>
      <c r="J255" s="342" t="s">
        <v>1456</v>
      </c>
      <c r="K255" s="353" t="s">
        <v>1473</v>
      </c>
      <c r="L255" s="479" t="s">
        <v>1474</v>
      </c>
      <c r="M255" s="421">
        <f>I255+I256</f>
        <v>3800000</v>
      </c>
      <c r="N255" s="421">
        <f>(H255+H256)-M255</f>
        <v>0</v>
      </c>
      <c r="O255" s="411"/>
      <c r="P255" s="411"/>
      <c r="Q255" s="413" t="s">
        <v>1527</v>
      </c>
      <c r="R255" s="404"/>
    </row>
    <row r="256" spans="1:18" ht="30" customHeight="1" x14ac:dyDescent="0.2">
      <c r="A256" s="405"/>
      <c r="B256" s="416"/>
      <c r="C256" s="405"/>
      <c r="D256" s="480"/>
      <c r="E256" s="422"/>
      <c r="F256" s="342">
        <v>50000000</v>
      </c>
      <c r="G256" s="20">
        <v>0.04</v>
      </c>
      <c r="H256" s="342">
        <f t="shared" si="13"/>
        <v>2000000</v>
      </c>
      <c r="I256" s="342">
        <v>2000000</v>
      </c>
      <c r="J256" s="342" t="s">
        <v>1501</v>
      </c>
      <c r="K256" s="353" t="s">
        <v>1526</v>
      </c>
      <c r="L256" s="480"/>
      <c r="M256" s="422"/>
      <c r="N256" s="422"/>
      <c r="O256" s="412"/>
      <c r="P256" s="412"/>
      <c r="Q256" s="414"/>
      <c r="R256" s="405"/>
    </row>
    <row r="257" spans="1:18" ht="30" customHeight="1" x14ac:dyDescent="0.2">
      <c r="A257" s="4">
        <v>209</v>
      </c>
      <c r="B257" s="3" t="s">
        <v>94</v>
      </c>
      <c r="C257" s="188" t="s">
        <v>1455</v>
      </c>
      <c r="D257" s="9"/>
      <c r="E257" s="350"/>
      <c r="F257" s="342">
        <v>15000000</v>
      </c>
      <c r="G257" s="20">
        <v>0.04</v>
      </c>
      <c r="H257" s="342">
        <f t="shared" si="13"/>
        <v>600000</v>
      </c>
      <c r="I257" s="342">
        <v>600000</v>
      </c>
      <c r="J257" s="342" t="s">
        <v>1355</v>
      </c>
      <c r="K257" s="353" t="s">
        <v>1453</v>
      </c>
      <c r="L257" s="24" t="s">
        <v>1454</v>
      </c>
      <c r="M257" s="342">
        <f t="shared" ref="M257:M320" si="16">I257</f>
        <v>600000</v>
      </c>
      <c r="N257" s="342">
        <f t="shared" ref="N257:N320" si="17">H257-M257</f>
        <v>0</v>
      </c>
      <c r="O257" s="16"/>
      <c r="P257" s="16"/>
      <c r="Q257" s="44"/>
      <c r="R257" s="3"/>
    </row>
    <row r="258" spans="1:18" ht="30" customHeight="1" x14ac:dyDescent="0.2">
      <c r="A258" s="4">
        <v>210</v>
      </c>
      <c r="B258" s="3" t="s">
        <v>96</v>
      </c>
      <c r="C258" s="3"/>
      <c r="D258" s="9"/>
      <c r="E258" s="350"/>
      <c r="F258" s="342">
        <v>10000000</v>
      </c>
      <c r="G258" s="20">
        <v>0.05</v>
      </c>
      <c r="H258" s="342">
        <f t="shared" si="13"/>
        <v>500000</v>
      </c>
      <c r="I258" s="342">
        <v>500000</v>
      </c>
      <c r="J258" s="342" t="s">
        <v>1589</v>
      </c>
      <c r="K258" s="353" t="s">
        <v>1601</v>
      </c>
      <c r="L258" s="89" t="s">
        <v>1602</v>
      </c>
      <c r="M258" s="342">
        <f t="shared" si="16"/>
        <v>500000</v>
      </c>
      <c r="N258" s="342">
        <f t="shared" si="17"/>
        <v>0</v>
      </c>
      <c r="O258" s="16"/>
      <c r="P258" s="16"/>
      <c r="Q258" s="44"/>
      <c r="R258" s="3"/>
    </row>
    <row r="259" spans="1:18" ht="30" customHeight="1" x14ac:dyDescent="0.2">
      <c r="A259" s="4">
        <v>211</v>
      </c>
      <c r="B259" s="3" t="s">
        <v>99</v>
      </c>
      <c r="C259" s="3"/>
      <c r="D259" s="9"/>
      <c r="E259" s="350"/>
      <c r="F259" s="348"/>
      <c r="G259" s="45"/>
      <c r="H259" s="348">
        <f t="shared" si="13"/>
        <v>0</v>
      </c>
      <c r="I259" s="342">
        <v>4000000</v>
      </c>
      <c r="J259" s="342" t="s">
        <v>997</v>
      </c>
      <c r="K259" s="353" t="s">
        <v>1042</v>
      </c>
      <c r="L259" s="24" t="s">
        <v>1043</v>
      </c>
      <c r="M259" s="342">
        <f t="shared" si="16"/>
        <v>4000000</v>
      </c>
      <c r="N259" s="348">
        <f t="shared" si="17"/>
        <v>-4000000</v>
      </c>
      <c r="O259" s="16"/>
      <c r="P259" s="16"/>
      <c r="Q259" s="44"/>
      <c r="R259" s="3"/>
    </row>
    <row r="260" spans="1:18" ht="30" customHeight="1" x14ac:dyDescent="0.2">
      <c r="A260" s="4">
        <v>212</v>
      </c>
      <c r="B260" s="3" t="s">
        <v>103</v>
      </c>
      <c r="C260" s="3"/>
      <c r="D260" s="9"/>
      <c r="E260" s="350"/>
      <c r="F260" s="342">
        <v>100000000</v>
      </c>
      <c r="G260" s="20">
        <v>0.05</v>
      </c>
      <c r="H260" s="342">
        <f t="shared" si="13"/>
        <v>5000000</v>
      </c>
      <c r="I260" s="342">
        <v>5000000</v>
      </c>
      <c r="J260" s="342" t="s">
        <v>749</v>
      </c>
      <c r="K260" s="353" t="s">
        <v>752</v>
      </c>
      <c r="L260" s="24" t="s">
        <v>753</v>
      </c>
      <c r="M260" s="342">
        <f t="shared" si="16"/>
        <v>5000000</v>
      </c>
      <c r="N260" s="342">
        <f t="shared" si="17"/>
        <v>0</v>
      </c>
      <c r="O260" s="16"/>
      <c r="P260" s="16"/>
      <c r="Q260" s="44"/>
      <c r="R260" s="3"/>
    </row>
    <row r="261" spans="1:18" ht="30" customHeight="1" x14ac:dyDescent="0.2">
      <c r="A261" s="4">
        <v>213</v>
      </c>
      <c r="B261" s="3" t="s">
        <v>104</v>
      </c>
      <c r="C261" s="3"/>
      <c r="D261" s="9"/>
      <c r="E261" s="350"/>
      <c r="F261" s="342">
        <v>30000000</v>
      </c>
      <c r="G261" s="20">
        <v>0.05</v>
      </c>
      <c r="H261" s="342">
        <f t="shared" si="13"/>
        <v>1500000</v>
      </c>
      <c r="I261" s="342">
        <v>1500000</v>
      </c>
      <c r="J261" s="342" t="s">
        <v>1651</v>
      </c>
      <c r="K261" s="353" t="s">
        <v>1652</v>
      </c>
      <c r="L261" s="24" t="s">
        <v>1653</v>
      </c>
      <c r="M261" s="342">
        <f t="shared" si="16"/>
        <v>1500000</v>
      </c>
      <c r="N261" s="342">
        <f t="shared" si="17"/>
        <v>0</v>
      </c>
      <c r="O261" s="16"/>
      <c r="P261" s="16"/>
      <c r="Q261" s="44"/>
      <c r="R261" s="3"/>
    </row>
    <row r="262" spans="1:18" ht="30" customHeight="1" x14ac:dyDescent="0.2">
      <c r="A262" s="4">
        <v>214</v>
      </c>
      <c r="B262" s="3" t="s">
        <v>106</v>
      </c>
      <c r="C262" s="3"/>
      <c r="D262" s="9"/>
      <c r="E262" s="350"/>
      <c r="F262" s="342">
        <v>15000000</v>
      </c>
      <c r="G262" s="20">
        <v>4.7E-2</v>
      </c>
      <c r="H262" s="342">
        <v>700000</v>
      </c>
      <c r="I262" s="342">
        <v>700000</v>
      </c>
      <c r="J262" s="342" t="s">
        <v>645</v>
      </c>
      <c r="K262" s="353" t="s">
        <v>646</v>
      </c>
      <c r="L262" s="24" t="s">
        <v>647</v>
      </c>
      <c r="M262" s="342">
        <f t="shared" si="16"/>
        <v>700000</v>
      </c>
      <c r="N262" s="342">
        <f t="shared" si="17"/>
        <v>0</v>
      </c>
      <c r="O262" s="16"/>
      <c r="P262" s="16"/>
      <c r="Q262" s="44"/>
      <c r="R262" s="3"/>
    </row>
    <row r="263" spans="1:18" ht="30" customHeight="1" x14ac:dyDescent="0.2">
      <c r="A263" s="4">
        <v>215</v>
      </c>
      <c r="B263" s="3" t="s">
        <v>1289</v>
      </c>
      <c r="C263" s="3"/>
      <c r="D263" s="9"/>
      <c r="E263" s="350"/>
      <c r="F263" s="342">
        <v>200000000</v>
      </c>
      <c r="G263" s="20">
        <v>5.5E-2</v>
      </c>
      <c r="H263" s="342">
        <f t="shared" si="13"/>
        <v>11000000</v>
      </c>
      <c r="I263" s="342">
        <v>11000000</v>
      </c>
      <c r="J263" s="342" t="s">
        <v>1024</v>
      </c>
      <c r="K263" s="358" t="s">
        <v>1269</v>
      </c>
      <c r="L263" s="24" t="s">
        <v>1270</v>
      </c>
      <c r="M263" s="342">
        <f t="shared" si="16"/>
        <v>11000000</v>
      </c>
      <c r="N263" s="342">
        <f t="shared" si="17"/>
        <v>0</v>
      </c>
      <c r="O263" s="16"/>
      <c r="P263" s="16"/>
      <c r="Q263" s="44"/>
      <c r="R263" s="3"/>
    </row>
    <row r="264" spans="1:18" ht="30" customHeight="1" x14ac:dyDescent="0.2">
      <c r="A264" s="4">
        <v>216</v>
      </c>
      <c r="B264" s="3" t="s">
        <v>108</v>
      </c>
      <c r="C264" s="3"/>
      <c r="D264" s="9"/>
      <c r="E264" s="350"/>
      <c r="F264" s="342">
        <v>70000000</v>
      </c>
      <c r="G264" s="20">
        <v>0.05</v>
      </c>
      <c r="H264" s="342">
        <f t="shared" si="13"/>
        <v>3500000</v>
      </c>
      <c r="I264" s="342">
        <v>3500000</v>
      </c>
      <c r="J264" s="342" t="s">
        <v>749</v>
      </c>
      <c r="K264" s="353" t="s">
        <v>750</v>
      </c>
      <c r="L264" s="24" t="s">
        <v>751</v>
      </c>
      <c r="M264" s="342">
        <f t="shared" si="16"/>
        <v>3500000</v>
      </c>
      <c r="N264" s="342">
        <f t="shared" si="17"/>
        <v>0</v>
      </c>
      <c r="O264" s="16"/>
      <c r="P264" s="16"/>
      <c r="Q264" s="44"/>
      <c r="R264" s="3"/>
    </row>
    <row r="265" spans="1:18" ht="30" customHeight="1" x14ac:dyDescent="0.2">
      <c r="A265" s="4">
        <v>217</v>
      </c>
      <c r="B265" s="3" t="s">
        <v>109</v>
      </c>
      <c r="C265" s="3"/>
      <c r="D265" s="9"/>
      <c r="E265" s="350"/>
      <c r="F265" s="348"/>
      <c r="G265" s="45"/>
      <c r="H265" s="348">
        <f t="shared" si="13"/>
        <v>0</v>
      </c>
      <c r="I265" s="342">
        <v>11250000</v>
      </c>
      <c r="J265" s="342" t="s">
        <v>905</v>
      </c>
      <c r="K265" s="353" t="s">
        <v>925</v>
      </c>
      <c r="L265" s="21" t="s">
        <v>926</v>
      </c>
      <c r="M265" s="342">
        <f t="shared" si="16"/>
        <v>11250000</v>
      </c>
      <c r="N265" s="348">
        <f t="shared" si="17"/>
        <v>-11250000</v>
      </c>
      <c r="O265" s="16"/>
      <c r="P265" s="16"/>
      <c r="Q265" s="44"/>
      <c r="R265" s="3"/>
    </row>
    <row r="266" spans="1:18" ht="30" customHeight="1" x14ac:dyDescent="0.2">
      <c r="A266" s="4">
        <v>218</v>
      </c>
      <c r="B266" s="3" t="s">
        <v>111</v>
      </c>
      <c r="C266" s="3"/>
      <c r="D266" s="9"/>
      <c r="E266" s="350"/>
      <c r="F266" s="342">
        <v>160000000</v>
      </c>
      <c r="G266" s="20">
        <v>0.05</v>
      </c>
      <c r="H266" s="342">
        <f t="shared" ref="H266:H325" si="18">F266*G266</f>
        <v>8000000</v>
      </c>
      <c r="I266" s="342">
        <v>8000000</v>
      </c>
      <c r="J266" s="342" t="s">
        <v>1025</v>
      </c>
      <c r="K266" s="353" t="s">
        <v>1399</v>
      </c>
      <c r="L266" s="89" t="s">
        <v>1400</v>
      </c>
      <c r="M266" s="342">
        <f t="shared" si="16"/>
        <v>8000000</v>
      </c>
      <c r="N266" s="342">
        <f t="shared" si="17"/>
        <v>0</v>
      </c>
      <c r="O266" s="16"/>
      <c r="P266" s="16"/>
      <c r="Q266" s="44"/>
      <c r="R266" s="3"/>
    </row>
    <row r="267" spans="1:18" ht="30" customHeight="1" x14ac:dyDescent="0.2">
      <c r="A267" s="4">
        <v>219</v>
      </c>
      <c r="B267" s="3" t="s">
        <v>112</v>
      </c>
      <c r="C267" s="3"/>
      <c r="D267" s="9"/>
      <c r="E267" s="350"/>
      <c r="F267" s="342">
        <v>45000000</v>
      </c>
      <c r="G267" s="20">
        <v>0.04</v>
      </c>
      <c r="H267" s="342">
        <f t="shared" si="18"/>
        <v>1800000</v>
      </c>
      <c r="I267" s="342">
        <v>1800000</v>
      </c>
      <c r="J267" s="342" t="s">
        <v>610</v>
      </c>
      <c r="K267" s="353" t="s">
        <v>623</v>
      </c>
      <c r="L267" s="24" t="s">
        <v>624</v>
      </c>
      <c r="M267" s="342">
        <f t="shared" si="16"/>
        <v>1800000</v>
      </c>
      <c r="N267" s="342">
        <f t="shared" si="17"/>
        <v>0</v>
      </c>
      <c r="O267" s="16"/>
      <c r="P267" s="16"/>
      <c r="Q267" s="44"/>
      <c r="R267" s="3"/>
    </row>
    <row r="268" spans="1:18" ht="30" customHeight="1" x14ac:dyDescent="0.2">
      <c r="A268" s="4">
        <v>220</v>
      </c>
      <c r="B268" s="3" t="s">
        <v>118</v>
      </c>
      <c r="C268" s="3"/>
      <c r="D268" s="9"/>
      <c r="E268" s="350"/>
      <c r="F268" s="348"/>
      <c r="G268" s="45"/>
      <c r="H268" s="348">
        <f t="shared" si="18"/>
        <v>0</v>
      </c>
      <c r="I268" s="342">
        <v>100000</v>
      </c>
      <c r="J268" s="342" t="s">
        <v>704</v>
      </c>
      <c r="K268" s="353" t="s">
        <v>722</v>
      </c>
      <c r="L268" s="24" t="s">
        <v>723</v>
      </c>
      <c r="M268" s="342">
        <f t="shared" si="16"/>
        <v>100000</v>
      </c>
      <c r="N268" s="348">
        <f t="shared" si="17"/>
        <v>-100000</v>
      </c>
      <c r="O268" s="16"/>
      <c r="P268" s="16"/>
      <c r="Q268" s="44"/>
      <c r="R268" s="3"/>
    </row>
    <row r="269" spans="1:18" ht="30" customHeight="1" x14ac:dyDescent="0.2">
      <c r="A269" s="404">
        <v>221</v>
      </c>
      <c r="B269" s="404" t="s">
        <v>119</v>
      </c>
      <c r="C269" s="404"/>
      <c r="D269" s="419"/>
      <c r="E269" s="421"/>
      <c r="F269" s="421">
        <v>203000000</v>
      </c>
      <c r="G269" s="442">
        <v>0.05</v>
      </c>
      <c r="H269" s="421">
        <f t="shared" si="18"/>
        <v>10150000</v>
      </c>
      <c r="I269" s="342">
        <v>150000</v>
      </c>
      <c r="J269" s="342" t="s">
        <v>610</v>
      </c>
      <c r="K269" s="353" t="s">
        <v>613</v>
      </c>
      <c r="L269" s="24" t="s">
        <v>614</v>
      </c>
      <c r="M269" s="421">
        <f>I269+I270</f>
        <v>10150000</v>
      </c>
      <c r="N269" s="421">
        <f t="shared" si="17"/>
        <v>0</v>
      </c>
      <c r="O269" s="16"/>
      <c r="P269" s="16"/>
      <c r="Q269" s="44"/>
      <c r="R269" s="3"/>
    </row>
    <row r="270" spans="1:18" ht="30" customHeight="1" x14ac:dyDescent="0.2">
      <c r="A270" s="405"/>
      <c r="B270" s="405"/>
      <c r="C270" s="405"/>
      <c r="D270" s="420"/>
      <c r="E270" s="422"/>
      <c r="F270" s="422"/>
      <c r="G270" s="443"/>
      <c r="H270" s="422"/>
      <c r="I270" s="342">
        <v>10000000</v>
      </c>
      <c r="J270" s="342" t="s">
        <v>610</v>
      </c>
      <c r="K270" s="353" t="s">
        <v>615</v>
      </c>
      <c r="L270" s="24" t="s">
        <v>614</v>
      </c>
      <c r="M270" s="422"/>
      <c r="N270" s="422"/>
      <c r="O270" s="16"/>
      <c r="P270" s="16"/>
      <c r="Q270" s="44"/>
      <c r="R270" s="3"/>
    </row>
    <row r="271" spans="1:18" ht="30" customHeight="1" x14ac:dyDescent="0.2">
      <c r="A271" s="404">
        <v>222</v>
      </c>
      <c r="B271" s="415" t="s">
        <v>648</v>
      </c>
      <c r="C271" s="404"/>
      <c r="D271" s="419"/>
      <c r="E271" s="421"/>
      <c r="F271" s="421">
        <v>275000000</v>
      </c>
      <c r="G271" s="442">
        <v>4.2000000000000003E-2</v>
      </c>
      <c r="H271" s="421">
        <f>F271*G271</f>
        <v>11550000</v>
      </c>
      <c r="I271" s="342">
        <v>10000000</v>
      </c>
      <c r="J271" s="342" t="s">
        <v>645</v>
      </c>
      <c r="K271" s="353" t="s">
        <v>649</v>
      </c>
      <c r="L271" s="24" t="s">
        <v>651</v>
      </c>
      <c r="M271" s="421">
        <f>I271+I272</f>
        <v>11550000</v>
      </c>
      <c r="N271" s="421">
        <f t="shared" si="17"/>
        <v>0</v>
      </c>
      <c r="O271" s="411"/>
      <c r="P271" s="411"/>
      <c r="Q271" s="44">
        <v>9157054132</v>
      </c>
      <c r="R271" s="404"/>
    </row>
    <row r="272" spans="1:18" ht="30" customHeight="1" x14ac:dyDescent="0.2">
      <c r="A272" s="405"/>
      <c r="B272" s="416"/>
      <c r="C272" s="405"/>
      <c r="D272" s="420"/>
      <c r="E272" s="422"/>
      <c r="F272" s="422"/>
      <c r="G272" s="443"/>
      <c r="H272" s="422"/>
      <c r="I272" s="342">
        <v>1550000</v>
      </c>
      <c r="J272" s="342" t="s">
        <v>645</v>
      </c>
      <c r="K272" s="353" t="s">
        <v>650</v>
      </c>
      <c r="L272" s="24" t="s">
        <v>651</v>
      </c>
      <c r="M272" s="422"/>
      <c r="N272" s="422"/>
      <c r="O272" s="412"/>
      <c r="P272" s="412"/>
      <c r="Q272" s="44"/>
      <c r="R272" s="405"/>
    </row>
    <row r="273" spans="1:18" ht="30" customHeight="1" x14ac:dyDescent="0.2">
      <c r="A273" s="404">
        <v>223</v>
      </c>
      <c r="B273" s="415" t="s">
        <v>121</v>
      </c>
      <c r="C273" s="404"/>
      <c r="D273" s="419"/>
      <c r="E273" s="421"/>
      <c r="F273" s="502">
        <v>730000000</v>
      </c>
      <c r="G273" s="502" t="s">
        <v>1577</v>
      </c>
      <c r="H273" s="502"/>
      <c r="I273" s="342">
        <v>25000000</v>
      </c>
      <c r="J273" s="342" t="s">
        <v>704</v>
      </c>
      <c r="K273" s="36" t="s">
        <v>740</v>
      </c>
      <c r="L273" s="24" t="s">
        <v>741</v>
      </c>
      <c r="M273" s="421">
        <f>I273+I274</f>
        <v>30000000</v>
      </c>
      <c r="N273" s="421"/>
      <c r="O273" s="411"/>
      <c r="P273" s="411"/>
      <c r="Q273" s="503" t="s">
        <v>1578</v>
      </c>
      <c r="R273" s="404"/>
    </row>
    <row r="274" spans="1:18" ht="30" customHeight="1" x14ac:dyDescent="0.2">
      <c r="A274" s="468"/>
      <c r="B274" s="469"/>
      <c r="C274" s="468"/>
      <c r="D274" s="470"/>
      <c r="E274" s="462"/>
      <c r="F274" s="502"/>
      <c r="G274" s="502"/>
      <c r="H274" s="502"/>
      <c r="I274" s="342">
        <v>5000000</v>
      </c>
      <c r="J274" s="342" t="s">
        <v>875</v>
      </c>
      <c r="K274" s="36" t="s">
        <v>897</v>
      </c>
      <c r="L274" s="24" t="s">
        <v>741</v>
      </c>
      <c r="M274" s="422"/>
      <c r="N274" s="422"/>
      <c r="O274" s="412"/>
      <c r="P274" s="412"/>
      <c r="Q274" s="504"/>
      <c r="R274" s="405"/>
    </row>
    <row r="275" spans="1:18" ht="30" customHeight="1" x14ac:dyDescent="0.2">
      <c r="A275" s="405"/>
      <c r="B275" s="416"/>
      <c r="C275" s="405"/>
      <c r="D275" s="420"/>
      <c r="E275" s="422"/>
      <c r="F275" s="342">
        <v>700000000</v>
      </c>
      <c r="G275" s="20">
        <v>5.5E-2</v>
      </c>
      <c r="H275" s="350">
        <f>F275*G275</f>
        <v>38500000</v>
      </c>
      <c r="I275" s="342">
        <v>15000000</v>
      </c>
      <c r="J275" s="342" t="s">
        <v>1622</v>
      </c>
      <c r="K275" s="36" t="s">
        <v>1630</v>
      </c>
      <c r="L275" s="24" t="s">
        <v>1631</v>
      </c>
      <c r="M275" s="342">
        <f>I275</f>
        <v>15000000</v>
      </c>
      <c r="N275" s="342">
        <f>H275-M275</f>
        <v>23500000</v>
      </c>
      <c r="O275" s="16"/>
      <c r="P275" s="16"/>
      <c r="Q275" s="44"/>
      <c r="R275" s="3"/>
    </row>
    <row r="276" spans="1:18" ht="30" customHeight="1" x14ac:dyDescent="0.2">
      <c r="A276" s="4">
        <v>224</v>
      </c>
      <c r="B276" s="3" t="s">
        <v>122</v>
      </c>
      <c r="C276" s="3"/>
      <c r="D276" s="9"/>
      <c r="E276" s="350"/>
      <c r="F276" s="348"/>
      <c r="G276" s="45"/>
      <c r="H276" s="348">
        <f t="shared" si="18"/>
        <v>0</v>
      </c>
      <c r="I276" s="342">
        <v>10000000</v>
      </c>
      <c r="J276" s="342" t="s">
        <v>645</v>
      </c>
      <c r="K276" s="353" t="s">
        <v>686</v>
      </c>
      <c r="L276" s="24" t="s">
        <v>687</v>
      </c>
      <c r="M276" s="342">
        <f t="shared" si="16"/>
        <v>10000000</v>
      </c>
      <c r="N276" s="348">
        <f t="shared" si="17"/>
        <v>-10000000</v>
      </c>
      <c r="O276" s="16"/>
      <c r="P276" s="16"/>
      <c r="Q276" s="44"/>
      <c r="R276" s="3"/>
    </row>
    <row r="277" spans="1:18" ht="30" customHeight="1" x14ac:dyDescent="0.2">
      <c r="A277" s="4">
        <v>225</v>
      </c>
      <c r="B277" s="3" t="s">
        <v>124</v>
      </c>
      <c r="C277" s="3"/>
      <c r="D277" s="9"/>
      <c r="E277" s="350"/>
      <c r="F277" s="342">
        <v>10000000</v>
      </c>
      <c r="G277" s="20">
        <v>0.05</v>
      </c>
      <c r="H277" s="342">
        <f t="shared" si="18"/>
        <v>500000</v>
      </c>
      <c r="I277" s="342">
        <v>500000</v>
      </c>
      <c r="J277" s="342" t="s">
        <v>645</v>
      </c>
      <c r="K277" s="353" t="s">
        <v>677</v>
      </c>
      <c r="L277" s="24" t="s">
        <v>678</v>
      </c>
      <c r="M277" s="342">
        <f t="shared" si="16"/>
        <v>500000</v>
      </c>
      <c r="N277" s="342">
        <f t="shared" si="17"/>
        <v>0</v>
      </c>
      <c r="O277" s="16"/>
      <c r="P277" s="16"/>
      <c r="Q277" s="44"/>
      <c r="R277" s="3"/>
    </row>
    <row r="278" spans="1:18" ht="30" customHeight="1" x14ac:dyDescent="0.2">
      <c r="A278" s="4">
        <v>226</v>
      </c>
      <c r="B278" s="3" t="s">
        <v>125</v>
      </c>
      <c r="C278" s="3"/>
      <c r="D278" s="9"/>
      <c r="E278" s="350"/>
      <c r="F278" s="348"/>
      <c r="G278" s="45"/>
      <c r="H278" s="348">
        <f t="shared" si="18"/>
        <v>0</v>
      </c>
      <c r="I278" s="342">
        <v>1000000</v>
      </c>
      <c r="J278" s="342" t="s">
        <v>1050</v>
      </c>
      <c r="K278" s="353" t="s">
        <v>1054</v>
      </c>
      <c r="L278" s="21" t="s">
        <v>1053</v>
      </c>
      <c r="M278" s="342">
        <f t="shared" si="16"/>
        <v>1000000</v>
      </c>
      <c r="N278" s="348">
        <f t="shared" si="17"/>
        <v>-1000000</v>
      </c>
      <c r="O278" s="16"/>
      <c r="P278" s="16"/>
      <c r="Q278" s="44"/>
      <c r="R278" s="83" t="s">
        <v>1055</v>
      </c>
    </row>
    <row r="279" spans="1:18" ht="30" customHeight="1" x14ac:dyDescent="0.2">
      <c r="A279" s="404">
        <v>227</v>
      </c>
      <c r="B279" s="415" t="s">
        <v>131</v>
      </c>
      <c r="C279" s="404"/>
      <c r="D279" s="419"/>
      <c r="E279" s="421"/>
      <c r="F279" s="189"/>
      <c r="G279" s="471" t="s">
        <v>1609</v>
      </c>
      <c r="H279" s="472"/>
      <c r="I279" s="342">
        <v>40000000</v>
      </c>
      <c r="J279" s="342" t="s">
        <v>645</v>
      </c>
      <c r="K279" s="353" t="s">
        <v>979</v>
      </c>
      <c r="L279" s="24" t="s">
        <v>980</v>
      </c>
      <c r="M279" s="342">
        <f t="shared" si="16"/>
        <v>40000000</v>
      </c>
      <c r="N279" s="348">
        <f t="shared" si="17"/>
        <v>-40000000</v>
      </c>
      <c r="O279" s="16"/>
      <c r="P279" s="16"/>
      <c r="Q279" s="44" t="s">
        <v>1495</v>
      </c>
      <c r="R279" s="3"/>
    </row>
    <row r="280" spans="1:18" ht="30" customHeight="1" x14ac:dyDescent="0.2">
      <c r="A280" s="405"/>
      <c r="B280" s="416"/>
      <c r="C280" s="405"/>
      <c r="D280" s="420"/>
      <c r="E280" s="422"/>
      <c r="F280" s="350">
        <v>500000000</v>
      </c>
      <c r="G280" s="20">
        <v>0.06</v>
      </c>
      <c r="H280" s="20">
        <f>F280*G280</f>
        <v>30000000</v>
      </c>
      <c r="I280" s="437" t="s">
        <v>1610</v>
      </c>
      <c r="J280" s="438"/>
      <c r="K280" s="438"/>
      <c r="L280" s="438"/>
      <c r="M280" s="439"/>
      <c r="N280" s="348"/>
      <c r="O280" s="16"/>
      <c r="P280" s="16"/>
      <c r="Q280" s="44"/>
      <c r="R280" s="3"/>
    </row>
    <row r="281" spans="1:18" ht="30" customHeight="1" x14ac:dyDescent="0.2">
      <c r="A281" s="4">
        <v>228</v>
      </c>
      <c r="B281" s="3" t="s">
        <v>134</v>
      </c>
      <c r="C281" s="3"/>
      <c r="D281" s="9"/>
      <c r="E281" s="350"/>
      <c r="F281" s="342">
        <v>20000000</v>
      </c>
      <c r="G281" s="20">
        <v>0.05</v>
      </c>
      <c r="H281" s="342">
        <f>F281*G281</f>
        <v>1000000</v>
      </c>
      <c r="I281" s="342">
        <v>1000000</v>
      </c>
      <c r="J281" s="342" t="s">
        <v>645</v>
      </c>
      <c r="K281" s="353" t="s">
        <v>684</v>
      </c>
      <c r="L281" s="21" t="s">
        <v>685</v>
      </c>
      <c r="M281" s="342">
        <f t="shared" si="16"/>
        <v>1000000</v>
      </c>
      <c r="N281" s="342">
        <f t="shared" si="17"/>
        <v>0</v>
      </c>
      <c r="O281" s="16"/>
      <c r="P281" s="16"/>
      <c r="Q281" s="44">
        <v>9303150997</v>
      </c>
      <c r="R281" s="3"/>
    </row>
    <row r="282" spans="1:18" ht="30" customHeight="1" x14ac:dyDescent="0.2">
      <c r="A282" s="4">
        <v>229</v>
      </c>
      <c r="B282" s="3" t="s">
        <v>135</v>
      </c>
      <c r="C282" s="3"/>
      <c r="D282" s="9"/>
      <c r="E282" s="350"/>
      <c r="F282" s="348"/>
      <c r="G282" s="45"/>
      <c r="H282" s="348">
        <f t="shared" si="18"/>
        <v>0</v>
      </c>
      <c r="I282" s="342">
        <v>800000</v>
      </c>
      <c r="J282" s="342" t="s">
        <v>704</v>
      </c>
      <c r="K282" s="353" t="s">
        <v>742</v>
      </c>
      <c r="L282" s="30" t="s">
        <v>743</v>
      </c>
      <c r="M282" s="342">
        <f t="shared" si="16"/>
        <v>800000</v>
      </c>
      <c r="N282" s="348">
        <f t="shared" si="17"/>
        <v>-800000</v>
      </c>
      <c r="O282" s="16"/>
      <c r="P282" s="16"/>
      <c r="Q282" s="44"/>
      <c r="R282" s="3"/>
    </row>
    <row r="283" spans="1:18" ht="30" customHeight="1" x14ac:dyDescent="0.2">
      <c r="A283" s="4">
        <v>230</v>
      </c>
      <c r="B283" s="3" t="s">
        <v>136</v>
      </c>
      <c r="C283" s="3"/>
      <c r="D283" s="9"/>
      <c r="E283" s="350"/>
      <c r="F283" s="348"/>
      <c r="G283" s="45"/>
      <c r="H283" s="348">
        <f t="shared" si="18"/>
        <v>0</v>
      </c>
      <c r="I283" s="342">
        <v>2600000</v>
      </c>
      <c r="J283" s="342" t="s">
        <v>704</v>
      </c>
      <c r="K283" s="353" t="s">
        <v>705</v>
      </c>
      <c r="L283" s="24" t="s">
        <v>706</v>
      </c>
      <c r="M283" s="342">
        <f t="shared" si="16"/>
        <v>2600000</v>
      </c>
      <c r="N283" s="348">
        <f t="shared" si="17"/>
        <v>-2600000</v>
      </c>
      <c r="O283" s="16"/>
      <c r="P283" s="16"/>
      <c r="Q283" s="44"/>
      <c r="R283" s="3"/>
    </row>
    <row r="284" spans="1:18" ht="30" customHeight="1" x14ac:dyDescent="0.2">
      <c r="A284" s="4">
        <v>231</v>
      </c>
      <c r="B284" s="3" t="s">
        <v>138</v>
      </c>
      <c r="C284" s="3"/>
      <c r="D284" s="9"/>
      <c r="E284" s="350"/>
      <c r="F284" s="342">
        <v>20000000</v>
      </c>
      <c r="G284" s="20">
        <v>0.05</v>
      </c>
      <c r="H284" s="342">
        <f t="shared" si="18"/>
        <v>1000000</v>
      </c>
      <c r="I284" s="342">
        <v>1000000</v>
      </c>
      <c r="J284" s="342" t="s">
        <v>770</v>
      </c>
      <c r="K284" s="353" t="s">
        <v>775</v>
      </c>
      <c r="L284" s="24" t="s">
        <v>776</v>
      </c>
      <c r="M284" s="342">
        <f t="shared" si="16"/>
        <v>1000000</v>
      </c>
      <c r="N284" s="342">
        <f t="shared" si="17"/>
        <v>0</v>
      </c>
      <c r="O284" s="16"/>
      <c r="P284" s="16"/>
      <c r="Q284" s="44"/>
      <c r="R284" s="3"/>
    </row>
    <row r="285" spans="1:18" ht="30" customHeight="1" x14ac:dyDescent="0.2">
      <c r="A285" s="4">
        <v>232</v>
      </c>
      <c r="B285" s="3" t="s">
        <v>139</v>
      </c>
      <c r="C285" s="3"/>
      <c r="D285" s="9"/>
      <c r="E285" s="350"/>
      <c r="F285" s="342">
        <v>30000000</v>
      </c>
      <c r="G285" s="20">
        <v>4.4999999999999998E-2</v>
      </c>
      <c r="H285" s="342">
        <f t="shared" si="18"/>
        <v>1350000</v>
      </c>
      <c r="I285" s="342">
        <v>1350000</v>
      </c>
      <c r="J285" s="342" t="s">
        <v>610</v>
      </c>
      <c r="K285" s="353" t="s">
        <v>618</v>
      </c>
      <c r="L285" s="30" t="s">
        <v>619</v>
      </c>
      <c r="M285" s="342">
        <f t="shared" si="16"/>
        <v>1350000</v>
      </c>
      <c r="N285" s="342">
        <f t="shared" si="17"/>
        <v>0</v>
      </c>
      <c r="O285" s="16"/>
      <c r="P285" s="16"/>
      <c r="Q285" s="44"/>
      <c r="R285" s="3"/>
    </row>
    <row r="286" spans="1:18" ht="30" customHeight="1" x14ac:dyDescent="0.2">
      <c r="A286" s="4">
        <v>233</v>
      </c>
      <c r="B286" s="3" t="s">
        <v>141</v>
      </c>
      <c r="C286" s="3"/>
      <c r="D286" s="54" t="s">
        <v>699</v>
      </c>
      <c r="E286" s="350"/>
      <c r="F286" s="342">
        <v>55000000</v>
      </c>
      <c r="G286" s="20">
        <v>0.04</v>
      </c>
      <c r="H286" s="342">
        <f t="shared" si="18"/>
        <v>2200000</v>
      </c>
      <c r="I286" s="342">
        <v>2200000</v>
      </c>
      <c r="J286" s="342" t="s">
        <v>645</v>
      </c>
      <c r="K286" s="353" t="s">
        <v>697</v>
      </c>
      <c r="L286" s="24" t="s">
        <v>698</v>
      </c>
      <c r="M286" s="342">
        <f t="shared" si="16"/>
        <v>2200000</v>
      </c>
      <c r="N286" s="342">
        <f t="shared" si="17"/>
        <v>0</v>
      </c>
      <c r="O286" s="16"/>
      <c r="P286" s="16"/>
      <c r="Q286" s="44"/>
      <c r="R286" s="3"/>
    </row>
    <row r="287" spans="1:18" ht="30" customHeight="1" x14ac:dyDescent="0.2">
      <c r="A287" s="4">
        <v>234</v>
      </c>
      <c r="B287" s="13" t="s">
        <v>596</v>
      </c>
      <c r="C287" s="13"/>
      <c r="D287" s="14"/>
      <c r="E287" s="15"/>
      <c r="F287" s="342">
        <v>50000000</v>
      </c>
      <c r="G287" s="20">
        <v>0.05</v>
      </c>
      <c r="H287" s="342">
        <f t="shared" si="18"/>
        <v>2500000</v>
      </c>
      <c r="I287" s="342">
        <v>2500000</v>
      </c>
      <c r="J287" s="342" t="s">
        <v>583</v>
      </c>
      <c r="K287" s="353">
        <v>875357457</v>
      </c>
      <c r="L287" s="24" t="s">
        <v>594</v>
      </c>
      <c r="M287" s="342">
        <f t="shared" si="16"/>
        <v>2500000</v>
      </c>
      <c r="N287" s="342">
        <f t="shared" si="17"/>
        <v>0</v>
      </c>
      <c r="O287" s="17"/>
      <c r="P287" s="17"/>
      <c r="Q287" s="44"/>
      <c r="R287" s="18" t="s">
        <v>595</v>
      </c>
    </row>
    <row r="288" spans="1:18" ht="30" customHeight="1" x14ac:dyDescent="0.2">
      <c r="A288" s="404">
        <v>235</v>
      </c>
      <c r="B288" s="415" t="s">
        <v>143</v>
      </c>
      <c r="C288" s="404"/>
      <c r="D288" s="419"/>
      <c r="E288" s="421"/>
      <c r="F288" s="409"/>
      <c r="G288" s="423"/>
      <c r="H288" s="421">
        <v>21000000</v>
      </c>
      <c r="I288" s="342">
        <v>15000000</v>
      </c>
      <c r="J288" s="342" t="s">
        <v>819</v>
      </c>
      <c r="K288" s="36" t="s">
        <v>835</v>
      </c>
      <c r="L288" s="24" t="s">
        <v>836</v>
      </c>
      <c r="M288" s="421">
        <f>I288+I289+I290</f>
        <v>42000000</v>
      </c>
      <c r="N288" s="421">
        <f>(H288+H290)-M288</f>
        <v>0</v>
      </c>
      <c r="O288" s="411"/>
      <c r="P288" s="411"/>
      <c r="Q288" s="413"/>
      <c r="R288" s="497" t="s">
        <v>986</v>
      </c>
    </row>
    <row r="289" spans="1:18" ht="30" customHeight="1" x14ac:dyDescent="0.2">
      <c r="A289" s="468"/>
      <c r="B289" s="469"/>
      <c r="C289" s="468"/>
      <c r="D289" s="470"/>
      <c r="E289" s="462"/>
      <c r="F289" s="500"/>
      <c r="G289" s="501"/>
      <c r="H289" s="422"/>
      <c r="I289" s="342">
        <v>20000000</v>
      </c>
      <c r="J289" s="342" t="s">
        <v>967</v>
      </c>
      <c r="K289" s="36" t="s">
        <v>984</v>
      </c>
      <c r="L289" s="24" t="s">
        <v>985</v>
      </c>
      <c r="M289" s="462"/>
      <c r="N289" s="462"/>
      <c r="O289" s="466"/>
      <c r="P289" s="466"/>
      <c r="Q289" s="467"/>
      <c r="R289" s="498"/>
    </row>
    <row r="290" spans="1:18" ht="30" customHeight="1" x14ac:dyDescent="0.2">
      <c r="A290" s="405"/>
      <c r="B290" s="416"/>
      <c r="C290" s="405"/>
      <c r="D290" s="420"/>
      <c r="E290" s="422"/>
      <c r="F290" s="410"/>
      <c r="G290" s="424"/>
      <c r="H290" s="342">
        <v>21000000</v>
      </c>
      <c r="I290" s="342">
        <v>7000000</v>
      </c>
      <c r="J290" s="342" t="s">
        <v>1161</v>
      </c>
      <c r="K290" s="36" t="s">
        <v>1194</v>
      </c>
      <c r="L290" s="24" t="s">
        <v>1195</v>
      </c>
      <c r="M290" s="422"/>
      <c r="N290" s="422"/>
      <c r="O290" s="412"/>
      <c r="P290" s="412"/>
      <c r="Q290" s="414"/>
      <c r="R290" s="499"/>
    </row>
    <row r="291" spans="1:18" ht="30" customHeight="1" x14ac:dyDescent="0.2">
      <c r="A291" s="4">
        <v>236</v>
      </c>
      <c r="B291" s="3" t="s">
        <v>144</v>
      </c>
      <c r="C291" s="3"/>
      <c r="D291" s="9"/>
      <c r="E291" s="350"/>
      <c r="F291" s="342">
        <v>50000000</v>
      </c>
      <c r="G291" s="20">
        <v>0.04</v>
      </c>
      <c r="H291" s="342">
        <f t="shared" si="18"/>
        <v>2000000</v>
      </c>
      <c r="I291" s="342">
        <v>2000000</v>
      </c>
      <c r="J291" s="342" t="s">
        <v>610</v>
      </c>
      <c r="K291" s="353" t="s">
        <v>637</v>
      </c>
      <c r="L291" s="24" t="s">
        <v>638</v>
      </c>
      <c r="M291" s="342">
        <f t="shared" si="16"/>
        <v>2000000</v>
      </c>
      <c r="N291" s="342">
        <f t="shared" si="17"/>
        <v>0</v>
      </c>
      <c r="O291" s="16"/>
      <c r="P291" s="16"/>
      <c r="Q291" s="44"/>
      <c r="R291" s="3"/>
    </row>
    <row r="292" spans="1:18" ht="30" customHeight="1" x14ac:dyDescent="0.2">
      <c r="A292" s="4">
        <v>237</v>
      </c>
      <c r="B292" s="3" t="s">
        <v>145</v>
      </c>
      <c r="C292" s="3"/>
      <c r="D292" s="9"/>
      <c r="E292" s="350"/>
      <c r="F292" s="342">
        <v>37000000</v>
      </c>
      <c r="G292" s="20">
        <v>4.1000000000000002E-2</v>
      </c>
      <c r="H292" s="342">
        <v>1500000</v>
      </c>
      <c r="I292" s="342">
        <v>1500000</v>
      </c>
      <c r="J292" s="342" t="s">
        <v>645</v>
      </c>
      <c r="K292" s="353" t="s">
        <v>655</v>
      </c>
      <c r="L292" s="352" t="s">
        <v>656</v>
      </c>
      <c r="M292" s="342">
        <f t="shared" si="16"/>
        <v>1500000</v>
      </c>
      <c r="N292" s="342">
        <f t="shared" si="17"/>
        <v>0</v>
      </c>
      <c r="O292" s="16"/>
      <c r="P292" s="16"/>
      <c r="Q292" s="44"/>
      <c r="R292" s="3"/>
    </row>
    <row r="293" spans="1:18" ht="30" customHeight="1" x14ac:dyDescent="0.2">
      <c r="A293" s="4">
        <v>238</v>
      </c>
      <c r="B293" s="3" t="s">
        <v>146</v>
      </c>
      <c r="C293" s="3"/>
      <c r="D293" s="9"/>
      <c r="E293" s="350"/>
      <c r="F293" s="342">
        <v>62500000</v>
      </c>
      <c r="G293" s="20">
        <v>4.8000000000000001E-2</v>
      </c>
      <c r="H293" s="342">
        <f t="shared" si="18"/>
        <v>3000000</v>
      </c>
      <c r="I293" s="342">
        <v>3000000</v>
      </c>
      <c r="J293" s="342" t="s">
        <v>583</v>
      </c>
      <c r="K293" s="353" t="s">
        <v>620</v>
      </c>
      <c r="L293" s="24" t="s">
        <v>621</v>
      </c>
      <c r="M293" s="342">
        <f t="shared" si="16"/>
        <v>3000000</v>
      </c>
      <c r="N293" s="342">
        <f t="shared" si="17"/>
        <v>0</v>
      </c>
      <c r="O293" s="16"/>
      <c r="P293" s="16"/>
      <c r="Q293" s="44"/>
      <c r="R293" s="3"/>
    </row>
    <row r="294" spans="1:18" ht="30" customHeight="1" x14ac:dyDescent="0.2">
      <c r="A294" s="4">
        <v>239</v>
      </c>
      <c r="B294" s="3" t="s">
        <v>147</v>
      </c>
      <c r="C294" s="3"/>
      <c r="D294" s="9"/>
      <c r="E294" s="350"/>
      <c r="F294" s="342">
        <v>100000000</v>
      </c>
      <c r="G294" s="20">
        <v>0.05</v>
      </c>
      <c r="H294" s="342">
        <f t="shared" si="18"/>
        <v>5000000</v>
      </c>
      <c r="I294" s="342">
        <v>5000000</v>
      </c>
      <c r="J294" s="342" t="s">
        <v>610</v>
      </c>
      <c r="K294" s="21">
        <v>112453</v>
      </c>
      <c r="L294" s="21" t="s">
        <v>622</v>
      </c>
      <c r="M294" s="342">
        <f t="shared" si="16"/>
        <v>5000000</v>
      </c>
      <c r="N294" s="342">
        <f t="shared" si="17"/>
        <v>0</v>
      </c>
      <c r="O294" s="16"/>
      <c r="P294" s="16"/>
      <c r="Q294" s="44"/>
      <c r="R294" s="3"/>
    </row>
    <row r="295" spans="1:18" ht="30" customHeight="1" x14ac:dyDescent="0.2">
      <c r="A295" s="4">
        <v>240</v>
      </c>
      <c r="B295" s="3" t="s">
        <v>148</v>
      </c>
      <c r="C295" s="3"/>
      <c r="D295" s="9"/>
      <c r="E295" s="350"/>
      <c r="F295" s="342">
        <v>50000000</v>
      </c>
      <c r="G295" s="20">
        <v>0.05</v>
      </c>
      <c r="H295" s="342">
        <f t="shared" si="18"/>
        <v>2500000</v>
      </c>
      <c r="I295" s="342">
        <v>2500000</v>
      </c>
      <c r="J295" s="342" t="s">
        <v>645</v>
      </c>
      <c r="K295" s="353" t="s">
        <v>670</v>
      </c>
      <c r="L295" s="24" t="s">
        <v>671</v>
      </c>
      <c r="M295" s="342">
        <f t="shared" si="16"/>
        <v>2500000</v>
      </c>
      <c r="N295" s="342">
        <f t="shared" si="17"/>
        <v>0</v>
      </c>
      <c r="O295" s="16"/>
      <c r="P295" s="16"/>
      <c r="Q295" s="44"/>
      <c r="R295" s="3"/>
    </row>
    <row r="296" spans="1:18" ht="30" customHeight="1" x14ac:dyDescent="0.2">
      <c r="A296" s="4">
        <v>241</v>
      </c>
      <c r="B296" s="3" t="s">
        <v>149</v>
      </c>
      <c r="C296" s="3"/>
      <c r="D296" s="9"/>
      <c r="E296" s="350"/>
      <c r="F296" s="342">
        <v>100000000</v>
      </c>
      <c r="G296" s="20">
        <v>0.04</v>
      </c>
      <c r="H296" s="342">
        <f t="shared" si="18"/>
        <v>4000000</v>
      </c>
      <c r="I296" s="342">
        <v>4000000</v>
      </c>
      <c r="J296" s="342" t="s">
        <v>645</v>
      </c>
      <c r="K296" s="353" t="s">
        <v>668</v>
      </c>
      <c r="L296" s="24" t="s">
        <v>669</v>
      </c>
      <c r="M296" s="342">
        <f t="shared" si="16"/>
        <v>4000000</v>
      </c>
      <c r="N296" s="342">
        <f t="shared" si="17"/>
        <v>0</v>
      </c>
      <c r="O296" s="16"/>
      <c r="P296" s="16"/>
      <c r="Q296" s="44"/>
      <c r="R296" s="3"/>
    </row>
    <row r="297" spans="1:18" ht="30" customHeight="1" x14ac:dyDescent="0.2">
      <c r="A297" s="404">
        <v>242</v>
      </c>
      <c r="B297" s="415" t="s">
        <v>891</v>
      </c>
      <c r="C297" s="404"/>
      <c r="D297" s="419"/>
      <c r="E297" s="421"/>
      <c r="F297" s="421">
        <v>30000000</v>
      </c>
      <c r="G297" s="423"/>
      <c r="H297" s="421">
        <v>2350000</v>
      </c>
      <c r="I297" s="342">
        <v>1000000</v>
      </c>
      <c r="J297" s="342" t="s">
        <v>875</v>
      </c>
      <c r="K297" s="353" t="s">
        <v>890</v>
      </c>
      <c r="L297" s="21" t="s">
        <v>889</v>
      </c>
      <c r="M297" s="421">
        <f>I297+I298</f>
        <v>2400000</v>
      </c>
      <c r="N297" s="421">
        <f>H297-M297</f>
        <v>-50000</v>
      </c>
      <c r="O297" s="411"/>
      <c r="P297" s="411"/>
      <c r="Q297" s="413"/>
      <c r="R297" s="492" t="s">
        <v>992</v>
      </c>
    </row>
    <row r="298" spans="1:18" ht="30" customHeight="1" x14ac:dyDescent="0.2">
      <c r="A298" s="405"/>
      <c r="B298" s="416"/>
      <c r="C298" s="405"/>
      <c r="D298" s="420"/>
      <c r="E298" s="422"/>
      <c r="F298" s="422"/>
      <c r="G298" s="424"/>
      <c r="H298" s="422"/>
      <c r="I298" s="342">
        <v>1400000</v>
      </c>
      <c r="J298" s="342" t="s">
        <v>967</v>
      </c>
      <c r="K298" s="353" t="s">
        <v>990</v>
      </c>
      <c r="L298" s="103" t="s">
        <v>991</v>
      </c>
      <c r="M298" s="422"/>
      <c r="N298" s="422"/>
      <c r="O298" s="412"/>
      <c r="P298" s="412"/>
      <c r="Q298" s="414"/>
      <c r="R298" s="493"/>
    </row>
    <row r="299" spans="1:18" ht="30" customHeight="1" x14ac:dyDescent="0.2">
      <c r="A299" s="4">
        <v>243</v>
      </c>
      <c r="B299" s="3" t="s">
        <v>150</v>
      </c>
      <c r="C299" s="3"/>
      <c r="D299" s="9"/>
      <c r="E299" s="350"/>
      <c r="F299" s="342">
        <v>100000000</v>
      </c>
      <c r="G299" s="20">
        <v>4.4999999999999998E-2</v>
      </c>
      <c r="H299" s="342">
        <f t="shared" si="18"/>
        <v>4500000</v>
      </c>
      <c r="I299" s="342">
        <v>4500000</v>
      </c>
      <c r="J299" s="342" t="s">
        <v>645</v>
      </c>
      <c r="K299" s="353" t="s">
        <v>675</v>
      </c>
      <c r="L299" s="24" t="s">
        <v>676</v>
      </c>
      <c r="M299" s="342">
        <f t="shared" si="16"/>
        <v>4500000</v>
      </c>
      <c r="N299" s="342">
        <f t="shared" si="17"/>
        <v>0</v>
      </c>
      <c r="O299" s="16"/>
      <c r="P299" s="16"/>
      <c r="Q299" s="44"/>
      <c r="R299" s="3"/>
    </row>
    <row r="300" spans="1:18" ht="30" customHeight="1" x14ac:dyDescent="0.2">
      <c r="A300" s="404">
        <v>244</v>
      </c>
      <c r="B300" s="415" t="s">
        <v>837</v>
      </c>
      <c r="C300" s="494" t="s">
        <v>695</v>
      </c>
      <c r="D300" s="419"/>
      <c r="E300" s="421"/>
      <c r="F300" s="350">
        <v>25000000</v>
      </c>
      <c r="G300" s="20">
        <v>0.04</v>
      </c>
      <c r="H300" s="350">
        <f t="shared" si="18"/>
        <v>1000000</v>
      </c>
      <c r="I300" s="342">
        <v>1000000</v>
      </c>
      <c r="J300" s="342" t="s">
        <v>645</v>
      </c>
      <c r="K300" s="353" t="s">
        <v>700</v>
      </c>
      <c r="L300" s="24" t="s">
        <v>701</v>
      </c>
      <c r="M300" s="255">
        <f>I300</f>
        <v>1000000</v>
      </c>
      <c r="N300" s="341">
        <f t="shared" si="17"/>
        <v>0</v>
      </c>
      <c r="O300" s="16"/>
      <c r="P300" s="16"/>
      <c r="Q300" s="44"/>
      <c r="R300" s="3"/>
    </row>
    <row r="301" spans="1:18" ht="30" customHeight="1" x14ac:dyDescent="0.2">
      <c r="A301" s="468"/>
      <c r="B301" s="469"/>
      <c r="C301" s="495"/>
      <c r="D301" s="470"/>
      <c r="E301" s="462"/>
      <c r="F301" s="437" t="s">
        <v>1540</v>
      </c>
      <c r="G301" s="438"/>
      <c r="H301" s="439"/>
      <c r="I301" s="342">
        <v>5000000</v>
      </c>
      <c r="J301" s="342" t="s">
        <v>610</v>
      </c>
      <c r="K301" s="353" t="s">
        <v>616</v>
      </c>
      <c r="L301" s="24" t="s">
        <v>617</v>
      </c>
      <c r="M301" s="262"/>
      <c r="N301" s="262"/>
      <c r="O301" s="16"/>
      <c r="P301" s="16"/>
      <c r="Q301" s="44"/>
      <c r="R301" s="3"/>
    </row>
    <row r="302" spans="1:18" ht="30" customHeight="1" x14ac:dyDescent="0.2">
      <c r="A302" s="405"/>
      <c r="B302" s="416"/>
      <c r="C302" s="496"/>
      <c r="D302" s="420"/>
      <c r="E302" s="422"/>
      <c r="F302" s="350">
        <v>20000000</v>
      </c>
      <c r="G302" s="20">
        <v>0.04</v>
      </c>
      <c r="H302" s="350">
        <f>F302*G302</f>
        <v>800000</v>
      </c>
      <c r="I302" s="437" t="s">
        <v>1541</v>
      </c>
      <c r="J302" s="438"/>
      <c r="K302" s="438"/>
      <c r="L302" s="438"/>
      <c r="M302" s="438"/>
      <c r="N302" s="439"/>
      <c r="O302" s="16"/>
      <c r="P302" s="16"/>
      <c r="Q302" s="44"/>
      <c r="R302" s="3"/>
    </row>
    <row r="303" spans="1:18" ht="30" customHeight="1" x14ac:dyDescent="0.2">
      <c r="A303" s="4">
        <v>245</v>
      </c>
      <c r="B303" s="3" t="s">
        <v>152</v>
      </c>
      <c r="C303" s="3"/>
      <c r="D303" s="9"/>
      <c r="E303" s="350"/>
      <c r="F303" s="342">
        <v>50000000</v>
      </c>
      <c r="G303" s="20">
        <v>0.05</v>
      </c>
      <c r="H303" s="342">
        <f t="shared" si="18"/>
        <v>2500000</v>
      </c>
      <c r="I303" s="342">
        <v>2500000</v>
      </c>
      <c r="J303" s="342" t="s">
        <v>610</v>
      </c>
      <c r="K303" s="353" t="s">
        <v>625</v>
      </c>
      <c r="L303" s="24" t="s">
        <v>626</v>
      </c>
      <c r="M303" s="342">
        <f t="shared" si="16"/>
        <v>2500000</v>
      </c>
      <c r="N303" s="342">
        <f t="shared" si="17"/>
        <v>0</v>
      </c>
      <c r="O303" s="16"/>
      <c r="P303" s="16"/>
      <c r="Q303" s="44"/>
      <c r="R303" s="3"/>
    </row>
    <row r="304" spans="1:18" ht="30" customHeight="1" x14ac:dyDescent="0.2">
      <c r="A304" s="4">
        <v>246</v>
      </c>
      <c r="B304" s="3" t="s">
        <v>636</v>
      </c>
      <c r="C304" s="3"/>
      <c r="D304" s="9"/>
      <c r="E304" s="350"/>
      <c r="F304" s="342">
        <v>60000000</v>
      </c>
      <c r="G304" s="20">
        <v>0.05</v>
      </c>
      <c r="H304" s="342">
        <f t="shared" si="18"/>
        <v>3000000</v>
      </c>
      <c r="I304" s="342">
        <v>3000000</v>
      </c>
      <c r="J304" s="342" t="s">
        <v>610</v>
      </c>
      <c r="K304" s="353" t="s">
        <v>635</v>
      </c>
      <c r="L304" s="361" t="s">
        <v>634</v>
      </c>
      <c r="M304" s="342">
        <f t="shared" si="16"/>
        <v>3000000</v>
      </c>
      <c r="N304" s="342">
        <f t="shared" si="17"/>
        <v>0</v>
      </c>
      <c r="O304" s="16"/>
      <c r="P304" s="16"/>
      <c r="Q304" s="44"/>
      <c r="R304" s="3"/>
    </row>
    <row r="305" spans="1:18" ht="30" customHeight="1" x14ac:dyDescent="0.2">
      <c r="A305" s="4">
        <v>247</v>
      </c>
      <c r="B305" s="3" t="s">
        <v>155</v>
      </c>
      <c r="C305" s="3"/>
      <c r="D305" s="9"/>
      <c r="E305" s="350"/>
      <c r="F305" s="342">
        <v>85000000</v>
      </c>
      <c r="G305" s="20">
        <v>5.0999999999999997E-2</v>
      </c>
      <c r="H305" s="342">
        <v>4300000</v>
      </c>
      <c r="I305" s="342">
        <v>4300000</v>
      </c>
      <c r="J305" s="342" t="s">
        <v>610</v>
      </c>
      <c r="K305" s="353" t="s">
        <v>629</v>
      </c>
      <c r="L305" s="31" t="s">
        <v>630</v>
      </c>
      <c r="M305" s="342">
        <f t="shared" si="16"/>
        <v>4300000</v>
      </c>
      <c r="N305" s="342">
        <f t="shared" si="17"/>
        <v>0</v>
      </c>
      <c r="O305" s="16"/>
      <c r="P305" s="16"/>
      <c r="Q305" s="44"/>
      <c r="R305" s="3"/>
    </row>
    <row r="306" spans="1:18" ht="30" customHeight="1" x14ac:dyDescent="0.2">
      <c r="A306" s="4">
        <v>248</v>
      </c>
      <c r="B306" s="3" t="s">
        <v>157</v>
      </c>
      <c r="C306" s="3"/>
      <c r="D306" s="9"/>
      <c r="E306" s="350"/>
      <c r="F306" s="342">
        <v>220000000</v>
      </c>
      <c r="G306" s="20">
        <v>7.0000000000000007E-2</v>
      </c>
      <c r="H306" s="342">
        <f t="shared" si="18"/>
        <v>15400000.000000002</v>
      </c>
      <c r="I306" s="342">
        <v>15400000</v>
      </c>
      <c r="J306" s="342" t="s">
        <v>645</v>
      </c>
      <c r="K306" s="358" t="s">
        <v>659</v>
      </c>
      <c r="L306" s="24" t="s">
        <v>660</v>
      </c>
      <c r="M306" s="342">
        <f t="shared" si="16"/>
        <v>15400000</v>
      </c>
      <c r="N306" s="342">
        <f t="shared" si="17"/>
        <v>0</v>
      </c>
      <c r="O306" s="16"/>
      <c r="P306" s="16"/>
      <c r="Q306" s="44"/>
      <c r="R306" s="3" t="s">
        <v>663</v>
      </c>
    </row>
    <row r="307" spans="1:18" ht="30" customHeight="1" x14ac:dyDescent="0.2">
      <c r="A307" s="4">
        <v>249</v>
      </c>
      <c r="B307" s="3" t="s">
        <v>159</v>
      </c>
      <c r="C307" s="3"/>
      <c r="D307" s="9"/>
      <c r="E307" s="350"/>
      <c r="F307" s="348"/>
      <c r="G307" s="45"/>
      <c r="H307" s="348">
        <f t="shared" si="18"/>
        <v>0</v>
      </c>
      <c r="I307" s="342">
        <v>4000000</v>
      </c>
      <c r="J307" s="342" t="s">
        <v>645</v>
      </c>
      <c r="K307" s="353" t="s">
        <v>692</v>
      </c>
      <c r="L307" s="24" t="s">
        <v>693</v>
      </c>
      <c r="M307" s="342">
        <f t="shared" si="16"/>
        <v>4000000</v>
      </c>
      <c r="N307" s="348">
        <f t="shared" si="17"/>
        <v>-4000000</v>
      </c>
      <c r="O307" s="16"/>
      <c r="P307" s="16"/>
      <c r="Q307" s="44"/>
      <c r="R307" s="3"/>
    </row>
    <row r="308" spans="1:18" ht="30" customHeight="1" x14ac:dyDescent="0.2">
      <c r="A308" s="4">
        <v>250</v>
      </c>
      <c r="B308" s="3" t="s">
        <v>160</v>
      </c>
      <c r="C308" s="60" t="s">
        <v>580</v>
      </c>
      <c r="D308" s="9"/>
      <c r="E308" s="350"/>
      <c r="F308" s="342">
        <v>10000000</v>
      </c>
      <c r="G308" s="20">
        <v>0.05</v>
      </c>
      <c r="H308" s="342">
        <f t="shared" si="18"/>
        <v>500000</v>
      </c>
      <c r="I308" s="342">
        <v>500000</v>
      </c>
      <c r="J308" s="342" t="s">
        <v>704</v>
      </c>
      <c r="K308" s="353" t="s">
        <v>728</v>
      </c>
      <c r="L308" s="30" t="s">
        <v>729</v>
      </c>
      <c r="M308" s="342">
        <f t="shared" si="16"/>
        <v>500000</v>
      </c>
      <c r="N308" s="342">
        <f t="shared" si="17"/>
        <v>0</v>
      </c>
      <c r="O308" s="16"/>
      <c r="P308" s="16"/>
      <c r="Q308" s="44"/>
      <c r="R308" s="3"/>
    </row>
    <row r="309" spans="1:18" ht="30" customHeight="1" x14ac:dyDescent="0.2">
      <c r="A309" s="4">
        <v>251</v>
      </c>
      <c r="B309" s="3" t="s">
        <v>161</v>
      </c>
      <c r="C309" s="3"/>
      <c r="D309" s="9"/>
      <c r="E309" s="350"/>
      <c r="F309" s="342">
        <v>200000000</v>
      </c>
      <c r="G309" s="20">
        <v>0.04</v>
      </c>
      <c r="H309" s="342">
        <f t="shared" si="18"/>
        <v>8000000</v>
      </c>
      <c r="I309" s="342">
        <v>8000000</v>
      </c>
      <c r="J309" s="342" t="s">
        <v>1050</v>
      </c>
      <c r="K309" s="36" t="s">
        <v>1074</v>
      </c>
      <c r="L309" s="24" t="s">
        <v>1075</v>
      </c>
      <c r="M309" s="342">
        <f t="shared" si="16"/>
        <v>8000000</v>
      </c>
      <c r="N309" s="342">
        <f t="shared" si="17"/>
        <v>0</v>
      </c>
      <c r="O309" s="16"/>
      <c r="P309" s="16"/>
      <c r="Q309" s="44"/>
      <c r="R309" s="3"/>
    </row>
    <row r="310" spans="1:18" ht="30" customHeight="1" x14ac:dyDescent="0.2">
      <c r="A310" s="4">
        <v>252</v>
      </c>
      <c r="B310" s="3" t="s">
        <v>162</v>
      </c>
      <c r="C310" s="3"/>
      <c r="D310" s="9"/>
      <c r="E310" s="350"/>
      <c r="F310" s="348"/>
      <c r="G310" s="45"/>
      <c r="H310" s="348">
        <f t="shared" si="18"/>
        <v>0</v>
      </c>
      <c r="I310" s="342">
        <v>5400000</v>
      </c>
      <c r="J310" s="342" t="s">
        <v>749</v>
      </c>
      <c r="K310" s="358" t="s">
        <v>759</v>
      </c>
      <c r="L310" s="24" t="s">
        <v>760</v>
      </c>
      <c r="M310" s="342">
        <f t="shared" si="16"/>
        <v>5400000</v>
      </c>
      <c r="N310" s="342">
        <f t="shared" si="17"/>
        <v>-5400000</v>
      </c>
      <c r="O310" s="16"/>
      <c r="P310" s="16"/>
      <c r="Q310" s="44"/>
      <c r="R310" s="3" t="s">
        <v>761</v>
      </c>
    </row>
    <row r="311" spans="1:18" ht="30" customHeight="1" x14ac:dyDescent="0.2">
      <c r="A311" s="4">
        <v>253</v>
      </c>
      <c r="B311" s="3" t="s">
        <v>164</v>
      </c>
      <c r="C311" s="3"/>
      <c r="D311" s="9"/>
      <c r="E311" s="350"/>
      <c r="F311" s="342">
        <v>265000000</v>
      </c>
      <c r="G311" s="20">
        <v>0.05</v>
      </c>
      <c r="H311" s="342">
        <f>F311*G311</f>
        <v>13250000</v>
      </c>
      <c r="I311" s="342">
        <v>13250000</v>
      </c>
      <c r="J311" s="342" t="s">
        <v>645</v>
      </c>
      <c r="K311" s="358" t="s">
        <v>657</v>
      </c>
      <c r="L311" s="24" t="s">
        <v>658</v>
      </c>
      <c r="M311" s="342">
        <f t="shared" si="16"/>
        <v>13250000</v>
      </c>
      <c r="N311" s="342">
        <f t="shared" si="17"/>
        <v>0</v>
      </c>
      <c r="O311" s="16"/>
      <c r="P311" s="16"/>
      <c r="Q311" s="44">
        <v>9151199376</v>
      </c>
      <c r="R311" s="3"/>
    </row>
    <row r="312" spans="1:18" ht="30" customHeight="1" x14ac:dyDescent="0.2">
      <c r="A312" s="4">
        <v>254</v>
      </c>
      <c r="B312" s="3" t="s">
        <v>165</v>
      </c>
      <c r="C312" s="3"/>
      <c r="D312" s="9"/>
      <c r="E312" s="350"/>
      <c r="F312" s="342">
        <v>20000000</v>
      </c>
      <c r="G312" s="20">
        <v>0.05</v>
      </c>
      <c r="H312" s="342">
        <f t="shared" si="18"/>
        <v>1000000</v>
      </c>
      <c r="I312" s="342">
        <v>1000000</v>
      </c>
      <c r="J312" s="342" t="s">
        <v>1077</v>
      </c>
      <c r="K312" s="353" t="s">
        <v>1157</v>
      </c>
      <c r="L312" s="89" t="s">
        <v>1158</v>
      </c>
      <c r="M312" s="342">
        <f t="shared" si="16"/>
        <v>1000000</v>
      </c>
      <c r="N312" s="342">
        <f t="shared" si="17"/>
        <v>0</v>
      </c>
      <c r="O312" s="16"/>
      <c r="P312" s="16"/>
      <c r="Q312" s="44"/>
      <c r="R312" s="3"/>
    </row>
    <row r="313" spans="1:18" ht="30" customHeight="1" x14ac:dyDescent="0.2">
      <c r="A313" s="4">
        <v>255</v>
      </c>
      <c r="B313" s="3" t="s">
        <v>166</v>
      </c>
      <c r="C313" s="53" t="s">
        <v>696</v>
      </c>
      <c r="D313" s="9"/>
      <c r="E313" s="350"/>
      <c r="F313" s="342">
        <v>180000000</v>
      </c>
      <c r="G313" s="20">
        <v>0.05</v>
      </c>
      <c r="H313" s="342">
        <f t="shared" si="18"/>
        <v>9000000</v>
      </c>
      <c r="I313" s="342"/>
      <c r="J313" s="342"/>
      <c r="K313" s="353"/>
      <c r="L313" s="24"/>
      <c r="M313" s="342">
        <f t="shared" si="16"/>
        <v>0</v>
      </c>
      <c r="N313" s="342">
        <f t="shared" si="17"/>
        <v>9000000</v>
      </c>
      <c r="O313" s="16"/>
      <c r="P313" s="16"/>
      <c r="Q313" s="44"/>
      <c r="R313" s="3"/>
    </row>
    <row r="314" spans="1:18" ht="30" customHeight="1" x14ac:dyDescent="0.2">
      <c r="A314" s="4">
        <v>256</v>
      </c>
      <c r="B314" s="3" t="s">
        <v>167</v>
      </c>
      <c r="C314" s="3"/>
      <c r="D314" s="9"/>
      <c r="E314" s="350"/>
      <c r="F314" s="342">
        <v>275000000</v>
      </c>
      <c r="G314" s="20">
        <v>0.05</v>
      </c>
      <c r="H314" s="342">
        <f t="shared" si="18"/>
        <v>13750000</v>
      </c>
      <c r="I314" s="342">
        <v>13750000</v>
      </c>
      <c r="J314" s="342" t="s">
        <v>749</v>
      </c>
      <c r="K314" s="36" t="s">
        <v>766</v>
      </c>
      <c r="L314" s="24" t="s">
        <v>767</v>
      </c>
      <c r="M314" s="342">
        <f t="shared" si="16"/>
        <v>13750000</v>
      </c>
      <c r="N314" s="342">
        <f t="shared" si="17"/>
        <v>0</v>
      </c>
      <c r="O314" s="16"/>
      <c r="P314" s="16"/>
      <c r="Q314" s="44"/>
      <c r="R314" s="3"/>
    </row>
    <row r="315" spans="1:18" ht="30" customHeight="1" x14ac:dyDescent="0.2">
      <c r="A315" s="4">
        <v>257</v>
      </c>
      <c r="B315" s="3" t="s">
        <v>169</v>
      </c>
      <c r="C315" s="3"/>
      <c r="D315" s="9"/>
      <c r="E315" s="350"/>
      <c r="F315" s="342">
        <v>40000000</v>
      </c>
      <c r="G315" s="20">
        <v>0.05</v>
      </c>
      <c r="H315" s="342">
        <f t="shared" si="18"/>
        <v>2000000</v>
      </c>
      <c r="I315" s="342">
        <v>2000000</v>
      </c>
      <c r="J315" s="342" t="s">
        <v>645</v>
      </c>
      <c r="K315" s="353" t="s">
        <v>664</v>
      </c>
      <c r="L315" s="21" t="s">
        <v>665</v>
      </c>
      <c r="M315" s="342">
        <f t="shared" si="16"/>
        <v>2000000</v>
      </c>
      <c r="N315" s="342">
        <f t="shared" si="17"/>
        <v>0</v>
      </c>
      <c r="O315" s="16"/>
      <c r="P315" s="16"/>
      <c r="Q315" s="44"/>
      <c r="R315" s="3"/>
    </row>
    <row r="316" spans="1:18" ht="30" customHeight="1" x14ac:dyDescent="0.2">
      <c r="A316" s="4">
        <v>258</v>
      </c>
      <c r="B316" s="3" t="s">
        <v>170</v>
      </c>
      <c r="C316" s="3"/>
      <c r="D316" s="9"/>
      <c r="E316" s="350"/>
      <c r="F316" s="342">
        <v>100000000</v>
      </c>
      <c r="G316" s="20">
        <v>0.05</v>
      </c>
      <c r="H316" s="342">
        <f t="shared" si="18"/>
        <v>5000000</v>
      </c>
      <c r="I316" s="342">
        <v>5000000</v>
      </c>
      <c r="J316" s="342" t="s">
        <v>645</v>
      </c>
      <c r="K316" s="353" t="s">
        <v>652</v>
      </c>
      <c r="L316" s="21" t="s">
        <v>653</v>
      </c>
      <c r="M316" s="342">
        <f t="shared" si="16"/>
        <v>5000000</v>
      </c>
      <c r="N316" s="342">
        <f t="shared" si="17"/>
        <v>0</v>
      </c>
      <c r="O316" s="16"/>
      <c r="P316" s="16"/>
      <c r="Q316" s="44"/>
      <c r="R316" s="3"/>
    </row>
    <row r="317" spans="1:18" ht="30" customHeight="1" x14ac:dyDescent="0.2">
      <c r="A317" s="4">
        <v>259</v>
      </c>
      <c r="B317" s="3" t="s">
        <v>171</v>
      </c>
      <c r="C317" s="43" t="s">
        <v>810</v>
      </c>
      <c r="D317" s="9"/>
      <c r="E317" s="350"/>
      <c r="F317" s="342">
        <v>30000000</v>
      </c>
      <c r="G317" s="20">
        <v>0.05</v>
      </c>
      <c r="H317" s="342">
        <f t="shared" si="18"/>
        <v>1500000</v>
      </c>
      <c r="I317" s="342">
        <v>1500000</v>
      </c>
      <c r="J317" s="342" t="s">
        <v>770</v>
      </c>
      <c r="K317" s="353" t="s">
        <v>808</v>
      </c>
      <c r="L317" s="24" t="s">
        <v>809</v>
      </c>
      <c r="M317" s="342">
        <f t="shared" si="16"/>
        <v>1500000</v>
      </c>
      <c r="N317" s="342">
        <f t="shared" si="17"/>
        <v>0</v>
      </c>
      <c r="O317" s="16"/>
      <c r="P317" s="16"/>
      <c r="Q317" s="44"/>
      <c r="R317" s="3"/>
    </row>
    <row r="318" spans="1:18" ht="30" customHeight="1" x14ac:dyDescent="0.2">
      <c r="A318" s="4">
        <v>260</v>
      </c>
      <c r="B318" s="3" t="s">
        <v>1198</v>
      </c>
      <c r="C318" s="3"/>
      <c r="D318" s="9"/>
      <c r="E318" s="350"/>
      <c r="F318" s="342">
        <v>12000000</v>
      </c>
      <c r="G318" s="20">
        <v>0.05</v>
      </c>
      <c r="H318" s="342">
        <f t="shared" si="18"/>
        <v>600000</v>
      </c>
      <c r="I318" s="421">
        <v>1600000</v>
      </c>
      <c r="J318" s="421" t="s">
        <v>770</v>
      </c>
      <c r="K318" s="477" t="s">
        <v>803</v>
      </c>
      <c r="L318" s="490" t="s">
        <v>802</v>
      </c>
      <c r="M318" s="421">
        <f t="shared" si="16"/>
        <v>1600000</v>
      </c>
      <c r="N318" s="421">
        <f>(H318+H319)-M318</f>
        <v>0</v>
      </c>
      <c r="O318" s="179" t="s">
        <v>1246</v>
      </c>
      <c r="P318" s="180">
        <v>12000000</v>
      </c>
      <c r="Q318" s="44"/>
      <c r="R318" s="3"/>
    </row>
    <row r="319" spans="1:18" ht="30" customHeight="1" x14ac:dyDescent="0.2">
      <c r="A319" s="4">
        <v>261</v>
      </c>
      <c r="B319" s="3" t="s">
        <v>239</v>
      </c>
      <c r="C319" s="3"/>
      <c r="D319" s="9"/>
      <c r="E319" s="350"/>
      <c r="F319" s="342">
        <v>20000000</v>
      </c>
      <c r="G319" s="20">
        <v>0.05</v>
      </c>
      <c r="H319" s="342">
        <f>F319*G319</f>
        <v>1000000</v>
      </c>
      <c r="I319" s="422"/>
      <c r="J319" s="422"/>
      <c r="K319" s="478"/>
      <c r="L319" s="491"/>
      <c r="M319" s="422"/>
      <c r="N319" s="422"/>
      <c r="O319" s="16" t="s">
        <v>1247</v>
      </c>
      <c r="P319" s="16"/>
      <c r="Q319" s="44"/>
      <c r="R319" s="3"/>
    </row>
    <row r="320" spans="1:18" ht="30" customHeight="1" x14ac:dyDescent="0.2">
      <c r="A320" s="4">
        <v>262</v>
      </c>
      <c r="B320" s="3" t="s">
        <v>174</v>
      </c>
      <c r="C320" s="3"/>
      <c r="D320" s="9"/>
      <c r="E320" s="350"/>
      <c r="F320" s="348"/>
      <c r="G320" s="45"/>
      <c r="H320" s="348">
        <f t="shared" si="18"/>
        <v>0</v>
      </c>
      <c r="I320" s="342">
        <v>2500000</v>
      </c>
      <c r="J320" s="342" t="s">
        <v>770</v>
      </c>
      <c r="K320" s="353" t="s">
        <v>782</v>
      </c>
      <c r="L320" s="24" t="s">
        <v>783</v>
      </c>
      <c r="M320" s="342">
        <f t="shared" si="16"/>
        <v>2500000</v>
      </c>
      <c r="N320" s="348">
        <f t="shared" si="17"/>
        <v>-2500000</v>
      </c>
      <c r="O320" s="16"/>
      <c r="P320" s="16"/>
      <c r="Q320" s="44"/>
      <c r="R320" s="3" t="s">
        <v>784</v>
      </c>
    </row>
    <row r="321" spans="1:18" ht="30" customHeight="1" x14ac:dyDescent="0.2">
      <c r="A321" s="4">
        <v>263</v>
      </c>
      <c r="B321" s="3" t="s">
        <v>175</v>
      </c>
      <c r="C321" s="3"/>
      <c r="D321" s="9"/>
      <c r="E321" s="350"/>
      <c r="F321" s="348"/>
      <c r="G321" s="45"/>
      <c r="H321" s="348">
        <f t="shared" si="18"/>
        <v>0</v>
      </c>
      <c r="I321" s="342">
        <v>575000</v>
      </c>
      <c r="J321" s="342" t="s">
        <v>704</v>
      </c>
      <c r="K321" s="353" t="s">
        <v>738</v>
      </c>
      <c r="L321" s="21" t="s">
        <v>739</v>
      </c>
      <c r="M321" s="342">
        <f t="shared" ref="M321:M384" si="19">I321</f>
        <v>575000</v>
      </c>
      <c r="N321" s="342">
        <f t="shared" ref="N321:N384" si="20">H321-M321</f>
        <v>-575000</v>
      </c>
      <c r="O321" s="16"/>
      <c r="P321" s="16"/>
      <c r="Q321" s="44"/>
      <c r="R321" s="3"/>
    </row>
    <row r="322" spans="1:18" ht="30" customHeight="1" x14ac:dyDescent="0.2">
      <c r="A322" s="4">
        <v>264</v>
      </c>
      <c r="B322" s="3" t="s">
        <v>176</v>
      </c>
      <c r="C322" s="3"/>
      <c r="D322" s="9"/>
      <c r="E322" s="350"/>
      <c r="F322" s="342">
        <v>7000000</v>
      </c>
      <c r="G322" s="20">
        <v>0.04</v>
      </c>
      <c r="H322" s="342">
        <f t="shared" si="18"/>
        <v>280000</v>
      </c>
      <c r="I322" s="342">
        <v>280000</v>
      </c>
      <c r="J322" s="342" t="s">
        <v>749</v>
      </c>
      <c r="K322" s="353" t="s">
        <v>768</v>
      </c>
      <c r="L322" s="24" t="s">
        <v>769</v>
      </c>
      <c r="M322" s="342">
        <f t="shared" si="19"/>
        <v>280000</v>
      </c>
      <c r="N322" s="342">
        <f t="shared" si="20"/>
        <v>0</v>
      </c>
      <c r="O322" s="16"/>
      <c r="P322" s="16"/>
      <c r="Q322" s="44"/>
      <c r="R322" s="3"/>
    </row>
    <row r="323" spans="1:18" ht="30" customHeight="1" x14ac:dyDescent="0.2">
      <c r="A323" s="4">
        <v>265</v>
      </c>
      <c r="B323" s="3" t="s">
        <v>904</v>
      </c>
      <c r="C323" s="3"/>
      <c r="D323" s="9"/>
      <c r="E323" s="350"/>
      <c r="F323" s="348"/>
      <c r="G323" s="45"/>
      <c r="H323" s="348">
        <f t="shared" si="18"/>
        <v>0</v>
      </c>
      <c r="I323" s="342">
        <v>2806000</v>
      </c>
      <c r="J323" s="342" t="s">
        <v>770</v>
      </c>
      <c r="K323" s="353" t="s">
        <v>777</v>
      </c>
      <c r="L323" s="24" t="s">
        <v>778</v>
      </c>
      <c r="M323" s="342">
        <f t="shared" si="19"/>
        <v>2806000</v>
      </c>
      <c r="N323" s="348">
        <f t="shared" si="20"/>
        <v>-2806000</v>
      </c>
      <c r="O323" s="16"/>
      <c r="P323" s="16"/>
      <c r="Q323" s="44"/>
      <c r="R323" s="72" t="s">
        <v>779</v>
      </c>
    </row>
    <row r="324" spans="1:18" ht="30" customHeight="1" x14ac:dyDescent="0.2">
      <c r="A324" s="4">
        <v>266</v>
      </c>
      <c r="B324" s="3" t="s">
        <v>177</v>
      </c>
      <c r="C324" s="3"/>
      <c r="D324" s="9"/>
      <c r="E324" s="350"/>
      <c r="F324" s="348"/>
      <c r="G324" s="45"/>
      <c r="H324" s="348">
        <f t="shared" si="18"/>
        <v>0</v>
      </c>
      <c r="I324" s="342">
        <v>2000000</v>
      </c>
      <c r="J324" s="342" t="s">
        <v>704</v>
      </c>
      <c r="K324" s="353" t="s">
        <v>735</v>
      </c>
      <c r="L324" s="28" t="s">
        <v>736</v>
      </c>
      <c r="M324" s="342">
        <f t="shared" si="19"/>
        <v>2000000</v>
      </c>
      <c r="N324" s="342">
        <f t="shared" si="20"/>
        <v>-2000000</v>
      </c>
      <c r="O324" s="16"/>
      <c r="P324" s="16"/>
      <c r="Q324" s="44"/>
      <c r="R324" s="69" t="s">
        <v>737</v>
      </c>
    </row>
    <row r="325" spans="1:18" ht="30" customHeight="1" x14ac:dyDescent="0.2">
      <c r="A325" s="404">
        <v>267</v>
      </c>
      <c r="B325" s="415" t="s">
        <v>178</v>
      </c>
      <c r="C325" s="404"/>
      <c r="D325" s="419"/>
      <c r="E325" s="421"/>
      <c r="F325" s="342">
        <v>190000000</v>
      </c>
      <c r="G325" s="20">
        <v>5.5E-2</v>
      </c>
      <c r="H325" s="342">
        <f t="shared" si="18"/>
        <v>10450000</v>
      </c>
      <c r="I325" s="342">
        <v>10450000</v>
      </c>
      <c r="J325" s="342" t="s">
        <v>819</v>
      </c>
      <c r="K325" s="358" t="s">
        <v>822</v>
      </c>
      <c r="L325" s="24" t="s">
        <v>823</v>
      </c>
      <c r="M325" s="342">
        <f t="shared" si="19"/>
        <v>10450000</v>
      </c>
      <c r="N325" s="342">
        <f t="shared" si="20"/>
        <v>0</v>
      </c>
      <c r="O325" s="411"/>
      <c r="P325" s="411"/>
      <c r="Q325" s="413"/>
      <c r="R325" s="404"/>
    </row>
    <row r="326" spans="1:18" ht="30" customHeight="1" x14ac:dyDescent="0.2">
      <c r="A326" s="468"/>
      <c r="B326" s="469"/>
      <c r="C326" s="468"/>
      <c r="D326" s="470"/>
      <c r="E326" s="462"/>
      <c r="F326" s="421">
        <v>190000000</v>
      </c>
      <c r="G326" s="471" t="s">
        <v>1206</v>
      </c>
      <c r="H326" s="472"/>
      <c r="I326" s="342">
        <v>8000000</v>
      </c>
      <c r="J326" s="342" t="s">
        <v>967</v>
      </c>
      <c r="K326" s="353" t="s">
        <v>988</v>
      </c>
      <c r="L326" s="30" t="s">
        <v>989</v>
      </c>
      <c r="M326" s="421">
        <f>I326+I327+I328+I329+I330+I331+I332</f>
        <v>190000000</v>
      </c>
      <c r="N326" s="421">
        <f>F326-M326</f>
        <v>0</v>
      </c>
      <c r="O326" s="412"/>
      <c r="P326" s="412"/>
      <c r="Q326" s="414"/>
      <c r="R326" s="405"/>
    </row>
    <row r="327" spans="1:18" ht="30" customHeight="1" x14ac:dyDescent="0.2">
      <c r="A327" s="468"/>
      <c r="B327" s="469"/>
      <c r="C327" s="468"/>
      <c r="D327" s="470"/>
      <c r="E327" s="462"/>
      <c r="F327" s="462"/>
      <c r="G327" s="488"/>
      <c r="H327" s="489"/>
      <c r="I327" s="342">
        <v>20000000</v>
      </c>
      <c r="J327" s="342" t="s">
        <v>997</v>
      </c>
      <c r="K327" s="36" t="s">
        <v>1002</v>
      </c>
      <c r="L327" s="58" t="s">
        <v>1003</v>
      </c>
      <c r="M327" s="462"/>
      <c r="N327" s="462"/>
      <c r="O327" s="16"/>
      <c r="P327" s="16"/>
      <c r="Q327" s="44"/>
      <c r="R327" s="337"/>
    </row>
    <row r="328" spans="1:18" ht="30" customHeight="1" x14ac:dyDescent="0.2">
      <c r="A328" s="468"/>
      <c r="B328" s="469"/>
      <c r="C328" s="468"/>
      <c r="D328" s="470"/>
      <c r="E328" s="462"/>
      <c r="F328" s="462"/>
      <c r="G328" s="488"/>
      <c r="H328" s="489"/>
      <c r="I328" s="342">
        <v>80000000</v>
      </c>
      <c r="J328" s="348"/>
      <c r="K328" s="122"/>
      <c r="L328" s="187"/>
      <c r="M328" s="462"/>
      <c r="N328" s="462"/>
      <c r="O328" s="16"/>
      <c r="P328" s="16"/>
      <c r="Q328" s="44"/>
      <c r="R328" s="337"/>
    </row>
    <row r="329" spans="1:18" ht="30" customHeight="1" x14ac:dyDescent="0.2">
      <c r="A329" s="468"/>
      <c r="B329" s="469"/>
      <c r="C329" s="468"/>
      <c r="D329" s="470"/>
      <c r="E329" s="462"/>
      <c r="F329" s="462"/>
      <c r="G329" s="488"/>
      <c r="H329" s="489"/>
      <c r="I329" s="342">
        <v>40000000</v>
      </c>
      <c r="J329" s="257" t="s">
        <v>1336</v>
      </c>
      <c r="K329" s="259" t="s">
        <v>1432</v>
      </c>
      <c r="L329" s="260" t="s">
        <v>1003</v>
      </c>
      <c r="M329" s="462"/>
      <c r="N329" s="462"/>
      <c r="O329" s="16"/>
      <c r="P329" s="16"/>
      <c r="Q329" s="44"/>
      <c r="R329" s="337"/>
    </row>
    <row r="330" spans="1:18" ht="30" customHeight="1" x14ac:dyDescent="0.2">
      <c r="A330" s="468"/>
      <c r="B330" s="469"/>
      <c r="C330" s="468"/>
      <c r="D330" s="470"/>
      <c r="E330" s="462"/>
      <c r="F330" s="462"/>
      <c r="G330" s="488"/>
      <c r="H330" s="489"/>
      <c r="I330" s="342">
        <v>9000000</v>
      </c>
      <c r="J330" s="257" t="s">
        <v>1355</v>
      </c>
      <c r="K330" s="259" t="s">
        <v>1446</v>
      </c>
      <c r="L330" s="260" t="s">
        <v>1003</v>
      </c>
      <c r="M330" s="462"/>
      <c r="N330" s="462"/>
      <c r="O330" s="16"/>
      <c r="P330" s="16"/>
      <c r="Q330" s="44"/>
      <c r="R330" s="337"/>
    </row>
    <row r="331" spans="1:18" ht="30" customHeight="1" x14ac:dyDescent="0.2">
      <c r="A331" s="468"/>
      <c r="B331" s="469"/>
      <c r="C331" s="468"/>
      <c r="D331" s="470"/>
      <c r="E331" s="462"/>
      <c r="F331" s="462"/>
      <c r="G331" s="488"/>
      <c r="H331" s="489"/>
      <c r="I331" s="342">
        <v>25000000</v>
      </c>
      <c r="J331" s="257" t="s">
        <v>1456</v>
      </c>
      <c r="K331" s="259" t="s">
        <v>1457</v>
      </c>
      <c r="L331" s="260" t="s">
        <v>1003</v>
      </c>
      <c r="M331" s="462"/>
      <c r="N331" s="462"/>
      <c r="O331" s="16"/>
      <c r="P331" s="16"/>
      <c r="Q331" s="44"/>
      <c r="R331" s="337"/>
    </row>
    <row r="332" spans="1:18" ht="30" customHeight="1" x14ac:dyDescent="0.2">
      <c r="A332" s="405"/>
      <c r="B332" s="416"/>
      <c r="C332" s="405"/>
      <c r="D332" s="420"/>
      <c r="E332" s="422"/>
      <c r="F332" s="422"/>
      <c r="G332" s="473"/>
      <c r="H332" s="474"/>
      <c r="I332" s="342">
        <v>8000000</v>
      </c>
      <c r="J332" s="257" t="s">
        <v>1641</v>
      </c>
      <c r="K332" s="371" t="s">
        <v>1648</v>
      </c>
      <c r="L332" s="260" t="s">
        <v>1003</v>
      </c>
      <c r="M332" s="422"/>
      <c r="N332" s="422"/>
      <c r="O332" s="16"/>
      <c r="P332" s="16"/>
      <c r="Q332" s="44"/>
      <c r="R332" s="337"/>
    </row>
    <row r="333" spans="1:18" ht="30" customHeight="1" x14ac:dyDescent="0.2">
      <c r="A333" s="4">
        <v>268</v>
      </c>
      <c r="B333" s="3" t="s">
        <v>180</v>
      </c>
      <c r="C333" s="3"/>
      <c r="D333" s="9"/>
      <c r="E333" s="350"/>
      <c r="F333" s="348"/>
      <c r="G333" s="45"/>
      <c r="H333" s="348">
        <f t="shared" ref="H333:H395" si="21">F333*G333</f>
        <v>0</v>
      </c>
      <c r="I333" s="342">
        <v>57000000</v>
      </c>
      <c r="J333" s="342" t="s">
        <v>819</v>
      </c>
      <c r="K333" s="36" t="s">
        <v>829</v>
      </c>
      <c r="L333" s="24" t="s">
        <v>830</v>
      </c>
      <c r="M333" s="342">
        <f t="shared" si="19"/>
        <v>57000000</v>
      </c>
      <c r="N333" s="348">
        <f t="shared" si="20"/>
        <v>-57000000</v>
      </c>
      <c r="O333" s="16"/>
      <c r="P333" s="16"/>
      <c r="Q333" s="44"/>
      <c r="R333" s="3"/>
    </row>
    <row r="334" spans="1:18" ht="30" customHeight="1" x14ac:dyDescent="0.2">
      <c r="A334" s="4">
        <v>269</v>
      </c>
      <c r="B334" s="3" t="s">
        <v>181</v>
      </c>
      <c r="C334" s="3"/>
      <c r="D334" s="9"/>
      <c r="E334" s="350"/>
      <c r="F334" s="342">
        <v>80000000</v>
      </c>
      <c r="G334" s="20">
        <v>4.4999999999999998E-2</v>
      </c>
      <c r="H334" s="342">
        <f t="shared" si="21"/>
        <v>3600000</v>
      </c>
      <c r="I334" s="342">
        <v>3600000</v>
      </c>
      <c r="J334" s="342" t="s">
        <v>875</v>
      </c>
      <c r="K334" s="353" t="s">
        <v>902</v>
      </c>
      <c r="L334" s="21" t="s">
        <v>903</v>
      </c>
      <c r="M334" s="342">
        <f t="shared" si="19"/>
        <v>3600000</v>
      </c>
      <c r="N334" s="342">
        <f t="shared" si="20"/>
        <v>0</v>
      </c>
      <c r="O334" s="16"/>
      <c r="P334" s="16"/>
      <c r="Q334" s="44"/>
      <c r="R334" s="3"/>
    </row>
    <row r="335" spans="1:18" ht="30" customHeight="1" x14ac:dyDescent="0.2">
      <c r="A335" s="4">
        <v>270</v>
      </c>
      <c r="B335" s="3" t="s">
        <v>826</v>
      </c>
      <c r="C335" s="3"/>
      <c r="D335" s="9"/>
      <c r="E335" s="350"/>
      <c r="F335" s="342">
        <v>250000000</v>
      </c>
      <c r="G335" s="20">
        <v>0.04</v>
      </c>
      <c r="H335" s="342">
        <f t="shared" si="21"/>
        <v>10000000</v>
      </c>
      <c r="I335" s="342">
        <v>10000000</v>
      </c>
      <c r="J335" s="342" t="s">
        <v>819</v>
      </c>
      <c r="K335" s="353" t="s">
        <v>827</v>
      </c>
      <c r="L335" s="21" t="s">
        <v>828</v>
      </c>
      <c r="M335" s="342">
        <f t="shared" si="19"/>
        <v>10000000</v>
      </c>
      <c r="N335" s="342">
        <f t="shared" si="20"/>
        <v>0</v>
      </c>
      <c r="O335" s="16"/>
      <c r="P335" s="16"/>
      <c r="Q335" s="44"/>
      <c r="R335" s="3"/>
    </row>
    <row r="336" spans="1:18" ht="30" customHeight="1" x14ac:dyDescent="0.2">
      <c r="A336" s="4">
        <v>271</v>
      </c>
      <c r="B336" s="3" t="s">
        <v>716</v>
      </c>
      <c r="C336" s="53" t="s">
        <v>717</v>
      </c>
      <c r="D336" s="9"/>
      <c r="E336" s="350"/>
      <c r="F336" s="342">
        <v>130000000</v>
      </c>
      <c r="G336" s="20">
        <v>4.4999999999999998E-2</v>
      </c>
      <c r="H336" s="342">
        <f t="shared" si="21"/>
        <v>5850000</v>
      </c>
      <c r="I336" s="342">
        <v>5850000</v>
      </c>
      <c r="J336" s="342" t="s">
        <v>704</v>
      </c>
      <c r="K336" s="353" t="s">
        <v>714</v>
      </c>
      <c r="L336" s="21" t="s">
        <v>715</v>
      </c>
      <c r="M336" s="342">
        <f t="shared" si="19"/>
        <v>5850000</v>
      </c>
      <c r="N336" s="342">
        <f t="shared" si="20"/>
        <v>0</v>
      </c>
      <c r="O336" s="16"/>
      <c r="P336" s="16"/>
      <c r="Q336" s="44"/>
      <c r="R336" s="3"/>
    </row>
    <row r="337" spans="1:18" ht="30" customHeight="1" x14ac:dyDescent="0.2">
      <c r="A337" s="4">
        <v>272</v>
      </c>
      <c r="B337" s="46" t="s">
        <v>182</v>
      </c>
      <c r="C337" s="46"/>
      <c r="D337" s="9"/>
      <c r="E337" s="350"/>
      <c r="F337" s="342">
        <v>200000000</v>
      </c>
      <c r="G337" s="20">
        <v>0.05</v>
      </c>
      <c r="H337" s="342">
        <f t="shared" si="21"/>
        <v>10000000</v>
      </c>
      <c r="I337" s="342">
        <v>10000000</v>
      </c>
      <c r="J337" s="342" t="s">
        <v>583</v>
      </c>
      <c r="K337" s="353">
        <v>875355683</v>
      </c>
      <c r="L337" s="24" t="s">
        <v>597</v>
      </c>
      <c r="M337" s="342">
        <f t="shared" si="19"/>
        <v>10000000</v>
      </c>
      <c r="N337" s="342">
        <f t="shared" si="20"/>
        <v>0</v>
      </c>
      <c r="O337" s="17"/>
      <c r="P337" s="17"/>
      <c r="Q337" s="44"/>
      <c r="R337" s="13"/>
    </row>
    <row r="338" spans="1:18" ht="30" customHeight="1" x14ac:dyDescent="0.2">
      <c r="A338" s="4">
        <v>273</v>
      </c>
      <c r="B338" s="3" t="s">
        <v>184</v>
      </c>
      <c r="C338" s="3"/>
      <c r="D338" s="9"/>
      <c r="E338" s="350"/>
      <c r="F338" s="342">
        <v>20000000</v>
      </c>
      <c r="G338" s="20">
        <v>5.5E-2</v>
      </c>
      <c r="H338" s="342">
        <f t="shared" si="21"/>
        <v>1100000</v>
      </c>
      <c r="I338" s="342">
        <v>1100000</v>
      </c>
      <c r="J338" s="342" t="s">
        <v>819</v>
      </c>
      <c r="K338" s="353" t="s">
        <v>820</v>
      </c>
      <c r="L338" s="24" t="s">
        <v>821</v>
      </c>
      <c r="M338" s="342">
        <f t="shared" si="19"/>
        <v>1100000</v>
      </c>
      <c r="N338" s="342">
        <f t="shared" si="20"/>
        <v>0</v>
      </c>
      <c r="O338" s="16"/>
      <c r="P338" s="16"/>
      <c r="Q338" s="44"/>
      <c r="R338" s="3"/>
    </row>
    <row r="339" spans="1:18" ht="30" customHeight="1" x14ac:dyDescent="0.2">
      <c r="A339" s="404">
        <v>301</v>
      </c>
      <c r="B339" s="415" t="s">
        <v>188</v>
      </c>
      <c r="C339" s="483" t="s">
        <v>834</v>
      </c>
      <c r="D339" s="419"/>
      <c r="E339" s="421"/>
      <c r="F339" s="421">
        <v>40000000</v>
      </c>
      <c r="G339" s="442">
        <v>5.5E-2</v>
      </c>
      <c r="H339" s="421">
        <f t="shared" si="21"/>
        <v>2200000</v>
      </c>
      <c r="I339" s="342">
        <v>1800000</v>
      </c>
      <c r="J339" s="342" t="s">
        <v>819</v>
      </c>
      <c r="K339" s="353" t="s">
        <v>831</v>
      </c>
      <c r="L339" s="21" t="s">
        <v>832</v>
      </c>
      <c r="M339" s="421">
        <f>I339+I340</f>
        <v>2200000</v>
      </c>
      <c r="N339" s="421">
        <f t="shared" si="20"/>
        <v>0</v>
      </c>
      <c r="O339" s="16"/>
      <c r="P339" s="16"/>
      <c r="Q339" s="44"/>
      <c r="R339" s="3"/>
    </row>
    <row r="340" spans="1:18" ht="30" customHeight="1" x14ac:dyDescent="0.2">
      <c r="A340" s="405"/>
      <c r="B340" s="416"/>
      <c r="C340" s="484"/>
      <c r="D340" s="420"/>
      <c r="E340" s="422"/>
      <c r="F340" s="422"/>
      <c r="G340" s="443"/>
      <c r="H340" s="422"/>
      <c r="I340" s="342">
        <v>400000</v>
      </c>
      <c r="J340" s="342" t="s">
        <v>819</v>
      </c>
      <c r="K340" s="353" t="s">
        <v>833</v>
      </c>
      <c r="L340" s="21" t="s">
        <v>832</v>
      </c>
      <c r="M340" s="422"/>
      <c r="N340" s="422"/>
      <c r="O340" s="16"/>
      <c r="P340" s="16"/>
      <c r="Q340" s="44"/>
      <c r="R340" s="3"/>
    </row>
    <row r="341" spans="1:18" ht="30" customHeight="1" x14ac:dyDescent="0.2">
      <c r="A341" s="404">
        <v>302</v>
      </c>
      <c r="B341" s="415" t="s">
        <v>190</v>
      </c>
      <c r="C341" s="404"/>
      <c r="D341" s="419"/>
      <c r="E341" s="421"/>
      <c r="F341" s="342">
        <v>560000000</v>
      </c>
      <c r="G341" s="20">
        <v>5.5E-2</v>
      </c>
      <c r="H341" s="342">
        <f t="shared" si="21"/>
        <v>30800000</v>
      </c>
      <c r="I341" s="342">
        <v>20000000</v>
      </c>
      <c r="J341" s="342" t="s">
        <v>749</v>
      </c>
      <c r="K341" s="36" t="s">
        <v>757</v>
      </c>
      <c r="L341" s="24" t="s">
        <v>758</v>
      </c>
      <c r="M341" s="421">
        <f>I341+I342</f>
        <v>37100000</v>
      </c>
      <c r="N341" s="421">
        <f>(H341+H342)-M341</f>
        <v>0</v>
      </c>
      <c r="O341" s="411"/>
      <c r="P341" s="411"/>
      <c r="Q341" s="413"/>
      <c r="R341" s="404"/>
    </row>
    <row r="342" spans="1:18" ht="30" customHeight="1" x14ac:dyDescent="0.2">
      <c r="A342" s="405"/>
      <c r="B342" s="416"/>
      <c r="C342" s="405"/>
      <c r="D342" s="420"/>
      <c r="E342" s="422"/>
      <c r="F342" s="342">
        <v>105000000</v>
      </c>
      <c r="G342" s="343">
        <v>0.06</v>
      </c>
      <c r="H342" s="342">
        <f>F342*G342</f>
        <v>6300000</v>
      </c>
      <c r="I342" s="342">
        <v>17100000</v>
      </c>
      <c r="J342" s="342" t="s">
        <v>819</v>
      </c>
      <c r="K342" s="353" t="s">
        <v>982</v>
      </c>
      <c r="L342" s="353" t="s">
        <v>981</v>
      </c>
      <c r="M342" s="422"/>
      <c r="N342" s="422"/>
      <c r="O342" s="412"/>
      <c r="P342" s="412"/>
      <c r="Q342" s="414"/>
      <c r="R342" s="405"/>
    </row>
    <row r="343" spans="1:18" ht="30" customHeight="1" x14ac:dyDescent="0.2">
      <c r="A343" s="4">
        <v>303</v>
      </c>
      <c r="B343" s="3" t="s">
        <v>192</v>
      </c>
      <c r="C343" s="43" t="s">
        <v>682</v>
      </c>
      <c r="D343" s="9"/>
      <c r="E343" s="350"/>
      <c r="F343" s="342">
        <v>20000000</v>
      </c>
      <c r="G343" s="20">
        <v>0.05</v>
      </c>
      <c r="H343" s="342">
        <f t="shared" si="21"/>
        <v>1000000</v>
      </c>
      <c r="I343" s="342">
        <v>1000000</v>
      </c>
      <c r="J343" s="342" t="s">
        <v>770</v>
      </c>
      <c r="K343" s="353" t="s">
        <v>806</v>
      </c>
      <c r="L343" s="24" t="s">
        <v>807</v>
      </c>
      <c r="M343" s="342">
        <f t="shared" si="19"/>
        <v>1000000</v>
      </c>
      <c r="N343" s="342">
        <f t="shared" si="20"/>
        <v>0</v>
      </c>
      <c r="O343" s="16"/>
      <c r="P343" s="16"/>
      <c r="Q343" s="44"/>
      <c r="R343" s="3"/>
    </row>
    <row r="344" spans="1:18" ht="30" customHeight="1" x14ac:dyDescent="0.2">
      <c r="A344" s="4">
        <v>304</v>
      </c>
      <c r="B344" s="3" t="s">
        <v>193</v>
      </c>
      <c r="C344" s="3"/>
      <c r="D344" s="9"/>
      <c r="E344" s="350"/>
      <c r="F344" s="342">
        <v>8000000</v>
      </c>
      <c r="G344" s="20">
        <v>0.05</v>
      </c>
      <c r="H344" s="342">
        <f t="shared" si="21"/>
        <v>400000</v>
      </c>
      <c r="I344" s="342">
        <v>400000</v>
      </c>
      <c r="J344" s="342" t="s">
        <v>704</v>
      </c>
      <c r="K344" s="353" t="s">
        <v>712</v>
      </c>
      <c r="L344" s="24" t="s">
        <v>713</v>
      </c>
      <c r="M344" s="342">
        <f t="shared" si="19"/>
        <v>400000</v>
      </c>
      <c r="N344" s="342">
        <f t="shared" si="20"/>
        <v>0</v>
      </c>
      <c r="O344" s="16"/>
      <c r="P344" s="16"/>
      <c r="Q344" s="44"/>
      <c r="R344" s="3"/>
    </row>
    <row r="345" spans="1:18" ht="30" customHeight="1" x14ac:dyDescent="0.2">
      <c r="A345" s="4">
        <v>305</v>
      </c>
      <c r="B345" s="3" t="s">
        <v>195</v>
      </c>
      <c r="C345" s="43" t="s">
        <v>682</v>
      </c>
      <c r="D345" s="9"/>
      <c r="E345" s="350"/>
      <c r="F345" s="342">
        <v>130000000</v>
      </c>
      <c r="G345" s="20">
        <v>0.05</v>
      </c>
      <c r="H345" s="342">
        <f t="shared" si="21"/>
        <v>6500000</v>
      </c>
      <c r="I345" s="342">
        <v>6500000</v>
      </c>
      <c r="J345" s="342" t="s">
        <v>1355</v>
      </c>
      <c r="K345" s="353" t="s">
        <v>1356</v>
      </c>
      <c r="L345" s="24" t="s">
        <v>1357</v>
      </c>
      <c r="M345" s="342">
        <f t="shared" si="19"/>
        <v>6500000</v>
      </c>
      <c r="N345" s="342">
        <f t="shared" si="20"/>
        <v>0</v>
      </c>
      <c r="O345" s="16"/>
      <c r="P345" s="16"/>
      <c r="Q345" s="264" t="s">
        <v>1491</v>
      </c>
      <c r="R345" s="3"/>
    </row>
    <row r="346" spans="1:18" ht="30" customHeight="1" x14ac:dyDescent="0.2">
      <c r="A346" s="4">
        <v>306</v>
      </c>
      <c r="B346" s="3" t="s">
        <v>196</v>
      </c>
      <c r="C346" s="3"/>
      <c r="D346" s="9"/>
      <c r="E346" s="350"/>
      <c r="F346" s="342">
        <v>95000000</v>
      </c>
      <c r="G346" s="20">
        <v>5.2999999999999999E-2</v>
      </c>
      <c r="H346" s="342">
        <v>5000000</v>
      </c>
      <c r="I346" s="342">
        <v>5000000</v>
      </c>
      <c r="J346" s="342" t="s">
        <v>770</v>
      </c>
      <c r="K346" s="353" t="s">
        <v>794</v>
      </c>
      <c r="L346" s="24" t="s">
        <v>795</v>
      </c>
      <c r="M346" s="342">
        <f t="shared" si="19"/>
        <v>5000000</v>
      </c>
      <c r="N346" s="342">
        <f t="shared" si="20"/>
        <v>0</v>
      </c>
      <c r="O346" s="16"/>
      <c r="P346" s="16"/>
      <c r="Q346" s="44"/>
      <c r="R346" s="3"/>
    </row>
    <row r="347" spans="1:18" ht="30" customHeight="1" x14ac:dyDescent="0.2">
      <c r="A347" s="4">
        <v>307</v>
      </c>
      <c r="B347" s="3" t="s">
        <v>197</v>
      </c>
      <c r="C347" s="3"/>
      <c r="D347" s="9"/>
      <c r="E347" s="350"/>
      <c r="F347" s="342">
        <v>200000000</v>
      </c>
      <c r="G347" s="20">
        <v>0.05</v>
      </c>
      <c r="H347" s="342">
        <f t="shared" si="21"/>
        <v>10000000</v>
      </c>
      <c r="I347" s="342">
        <v>10000000</v>
      </c>
      <c r="J347" s="342" t="s">
        <v>997</v>
      </c>
      <c r="K347" s="353" t="s">
        <v>1018</v>
      </c>
      <c r="L347" s="24" t="s">
        <v>1019</v>
      </c>
      <c r="M347" s="342">
        <f t="shared" si="19"/>
        <v>10000000</v>
      </c>
      <c r="N347" s="342">
        <f t="shared" si="20"/>
        <v>0</v>
      </c>
      <c r="O347" s="16"/>
      <c r="P347" s="16"/>
      <c r="Q347" s="44"/>
      <c r="R347" s="3"/>
    </row>
    <row r="348" spans="1:18" ht="30" customHeight="1" x14ac:dyDescent="0.2">
      <c r="A348" s="4">
        <v>308</v>
      </c>
      <c r="B348" s="3" t="s">
        <v>952</v>
      </c>
      <c r="C348" s="3"/>
      <c r="D348" s="9"/>
      <c r="E348" s="350"/>
      <c r="F348" s="348">
        <v>40000000</v>
      </c>
      <c r="G348" s="45">
        <v>4.2999999999999997E-2</v>
      </c>
      <c r="H348" s="348">
        <v>1750000</v>
      </c>
      <c r="I348" s="342">
        <v>1750000</v>
      </c>
      <c r="J348" s="342" t="s">
        <v>875</v>
      </c>
      <c r="K348" s="353" t="s">
        <v>953</v>
      </c>
      <c r="L348" s="24" t="s">
        <v>954</v>
      </c>
      <c r="M348" s="342">
        <f t="shared" si="19"/>
        <v>1750000</v>
      </c>
      <c r="N348" s="342">
        <f t="shared" si="20"/>
        <v>0</v>
      </c>
      <c r="O348" s="16"/>
      <c r="P348" s="16"/>
      <c r="Q348" s="44"/>
      <c r="R348" s="3"/>
    </row>
    <row r="349" spans="1:18" ht="30" customHeight="1" x14ac:dyDescent="0.2">
      <c r="A349" s="4">
        <v>309</v>
      </c>
      <c r="B349" s="3" t="s">
        <v>198</v>
      </c>
      <c r="C349" s="3"/>
      <c r="D349" s="9"/>
      <c r="E349" s="350"/>
      <c r="F349" s="342">
        <v>11000000</v>
      </c>
      <c r="G349" s="20">
        <v>4.4999999999999998E-2</v>
      </c>
      <c r="H349" s="342">
        <v>500000</v>
      </c>
      <c r="I349" s="342">
        <v>500000</v>
      </c>
      <c r="J349" s="342" t="s">
        <v>1050</v>
      </c>
      <c r="K349" s="353" t="s">
        <v>1072</v>
      </c>
      <c r="L349" s="24" t="s">
        <v>1073</v>
      </c>
      <c r="M349" s="342">
        <f t="shared" si="19"/>
        <v>500000</v>
      </c>
      <c r="N349" s="342">
        <f t="shared" si="20"/>
        <v>0</v>
      </c>
      <c r="O349" s="16"/>
      <c r="P349" s="16"/>
      <c r="Q349" s="44"/>
      <c r="R349" s="3"/>
    </row>
    <row r="350" spans="1:18" ht="30" customHeight="1" x14ac:dyDescent="0.2">
      <c r="A350" s="4">
        <v>310</v>
      </c>
      <c r="B350" s="3" t="s">
        <v>785</v>
      </c>
      <c r="C350" s="3"/>
      <c r="D350" s="9"/>
      <c r="E350" s="350"/>
      <c r="F350" s="348"/>
      <c r="G350" s="45"/>
      <c r="H350" s="348">
        <f t="shared" si="21"/>
        <v>0</v>
      </c>
      <c r="I350" s="342">
        <v>585000</v>
      </c>
      <c r="J350" s="342" t="s">
        <v>770</v>
      </c>
      <c r="K350" s="353" t="s">
        <v>786</v>
      </c>
      <c r="L350" s="28" t="s">
        <v>787</v>
      </c>
      <c r="M350" s="342">
        <f t="shared" si="19"/>
        <v>585000</v>
      </c>
      <c r="N350" s="348">
        <f t="shared" si="20"/>
        <v>-585000</v>
      </c>
      <c r="O350" s="16"/>
      <c r="P350" s="16"/>
      <c r="Q350" s="44"/>
      <c r="R350" s="3"/>
    </row>
    <row r="351" spans="1:18" ht="30" customHeight="1" x14ac:dyDescent="0.2">
      <c r="A351" s="404">
        <v>311</v>
      </c>
      <c r="B351" s="415" t="s">
        <v>200</v>
      </c>
      <c r="C351" s="483" t="s">
        <v>886</v>
      </c>
      <c r="D351" s="419"/>
      <c r="E351" s="421"/>
      <c r="F351" s="342">
        <v>25000000</v>
      </c>
      <c r="G351" s="20">
        <v>4.8000000000000001E-2</v>
      </c>
      <c r="H351" s="342">
        <f t="shared" si="21"/>
        <v>1200000</v>
      </c>
      <c r="I351" s="342">
        <v>1200000</v>
      </c>
      <c r="J351" s="342" t="s">
        <v>967</v>
      </c>
      <c r="K351" s="353" t="s">
        <v>968</v>
      </c>
      <c r="L351" s="24" t="s">
        <v>969</v>
      </c>
      <c r="M351" s="342">
        <f t="shared" si="19"/>
        <v>1200000</v>
      </c>
      <c r="N351" s="342">
        <f t="shared" si="20"/>
        <v>0</v>
      </c>
      <c r="O351" s="16"/>
      <c r="P351" s="16"/>
      <c r="Q351" s="44"/>
      <c r="R351" s="3"/>
    </row>
    <row r="352" spans="1:18" ht="30" customHeight="1" x14ac:dyDescent="0.2">
      <c r="A352" s="405"/>
      <c r="B352" s="416"/>
      <c r="C352" s="484"/>
      <c r="D352" s="420"/>
      <c r="E352" s="422"/>
      <c r="F352" s="342">
        <v>40000000</v>
      </c>
      <c r="G352" s="20">
        <v>0.05</v>
      </c>
      <c r="H352" s="342">
        <f t="shared" si="21"/>
        <v>2000000</v>
      </c>
      <c r="I352" s="485" t="s">
        <v>1621</v>
      </c>
      <c r="J352" s="486"/>
      <c r="K352" s="486"/>
      <c r="L352" s="486"/>
      <c r="M352" s="487"/>
      <c r="N352" s="342"/>
      <c r="O352" s="16"/>
      <c r="P352" s="16"/>
      <c r="Q352" s="44"/>
      <c r="R352" s="3"/>
    </row>
    <row r="353" spans="1:18" ht="30" customHeight="1" x14ac:dyDescent="0.2">
      <c r="A353" s="4">
        <v>312</v>
      </c>
      <c r="B353" s="3" t="s">
        <v>1377</v>
      </c>
      <c r="C353" s="3"/>
      <c r="D353" s="9"/>
      <c r="E353" s="350"/>
      <c r="F353" s="342">
        <v>20000000</v>
      </c>
      <c r="G353" s="20">
        <v>0.04</v>
      </c>
      <c r="H353" s="342">
        <f t="shared" si="21"/>
        <v>800000</v>
      </c>
      <c r="I353" s="342">
        <v>800000</v>
      </c>
      <c r="J353" s="342" t="s">
        <v>770</v>
      </c>
      <c r="K353" s="353" t="s">
        <v>797</v>
      </c>
      <c r="L353" s="36" t="s">
        <v>796</v>
      </c>
      <c r="M353" s="342">
        <f t="shared" si="19"/>
        <v>800000</v>
      </c>
      <c r="N353" s="342">
        <f t="shared" si="20"/>
        <v>0</v>
      </c>
      <c r="O353" s="16"/>
      <c r="P353" s="16"/>
      <c r="Q353" s="44"/>
      <c r="R353" s="3"/>
    </row>
    <row r="354" spans="1:18" ht="30" customHeight="1" x14ac:dyDescent="0.2">
      <c r="A354" s="404">
        <v>313</v>
      </c>
      <c r="B354" s="415" t="s">
        <v>202</v>
      </c>
      <c r="C354" s="404"/>
      <c r="D354" s="419"/>
      <c r="E354" s="421"/>
      <c r="F354" s="409"/>
      <c r="G354" s="423"/>
      <c r="H354" s="421">
        <v>1550000</v>
      </c>
      <c r="I354" s="342">
        <v>1505000</v>
      </c>
      <c r="J354" s="342" t="s">
        <v>875</v>
      </c>
      <c r="K354" s="353" t="s">
        <v>958</v>
      </c>
      <c r="L354" s="24" t="s">
        <v>959</v>
      </c>
      <c r="M354" s="421">
        <f>I354+I355</f>
        <v>1550000</v>
      </c>
      <c r="N354" s="421">
        <f>H354-M354</f>
        <v>0</v>
      </c>
      <c r="O354" s="411"/>
      <c r="P354" s="411"/>
      <c r="Q354" s="413"/>
      <c r="R354" s="481" t="s">
        <v>960</v>
      </c>
    </row>
    <row r="355" spans="1:18" ht="30" customHeight="1" x14ac:dyDescent="0.2">
      <c r="A355" s="405"/>
      <c r="B355" s="416"/>
      <c r="C355" s="405"/>
      <c r="D355" s="420"/>
      <c r="E355" s="422"/>
      <c r="F355" s="410"/>
      <c r="G355" s="424"/>
      <c r="H355" s="422"/>
      <c r="I355" s="342">
        <v>45000</v>
      </c>
      <c r="J355" s="342" t="s">
        <v>875</v>
      </c>
      <c r="K355" s="353" t="s">
        <v>963</v>
      </c>
      <c r="L355" s="24" t="s">
        <v>964</v>
      </c>
      <c r="M355" s="422"/>
      <c r="N355" s="422"/>
      <c r="O355" s="412"/>
      <c r="P355" s="412"/>
      <c r="Q355" s="414"/>
      <c r="R355" s="482"/>
    </row>
    <row r="356" spans="1:18" ht="30" customHeight="1" x14ac:dyDescent="0.2">
      <c r="A356" s="404">
        <v>314</v>
      </c>
      <c r="B356" s="415" t="s">
        <v>1521</v>
      </c>
      <c r="C356" s="483" t="s">
        <v>695</v>
      </c>
      <c r="D356" s="9"/>
      <c r="E356" s="350"/>
      <c r="F356" s="342">
        <v>115000000</v>
      </c>
      <c r="G356" s="20">
        <v>4.4999999999999998E-2</v>
      </c>
      <c r="H356" s="342">
        <f t="shared" si="21"/>
        <v>5175000</v>
      </c>
      <c r="I356" s="421">
        <v>6675000</v>
      </c>
      <c r="J356" s="421" t="s">
        <v>1501</v>
      </c>
      <c r="K356" s="477" t="s">
        <v>1522</v>
      </c>
      <c r="L356" s="479" t="s">
        <v>1523</v>
      </c>
      <c r="M356" s="421">
        <f t="shared" si="19"/>
        <v>6675000</v>
      </c>
      <c r="N356" s="421">
        <f>(H356+1500000)-M356</f>
        <v>0</v>
      </c>
      <c r="O356" s="411"/>
      <c r="P356" s="411"/>
      <c r="Q356" s="475" t="s">
        <v>1525</v>
      </c>
      <c r="R356" s="481" t="s">
        <v>1524</v>
      </c>
    </row>
    <row r="357" spans="1:18" ht="30" customHeight="1" x14ac:dyDescent="0.2">
      <c r="A357" s="405"/>
      <c r="B357" s="416"/>
      <c r="C357" s="484"/>
      <c r="D357" s="37" t="s">
        <v>770</v>
      </c>
      <c r="E357" s="350"/>
      <c r="F357" s="342">
        <v>60000000</v>
      </c>
      <c r="G357" s="20">
        <v>0.05</v>
      </c>
      <c r="H357" s="342">
        <f t="shared" si="21"/>
        <v>3000000</v>
      </c>
      <c r="I357" s="422"/>
      <c r="J357" s="422"/>
      <c r="K357" s="478"/>
      <c r="L357" s="480"/>
      <c r="M357" s="422"/>
      <c r="N357" s="422"/>
      <c r="O357" s="412"/>
      <c r="P357" s="412"/>
      <c r="Q357" s="476"/>
      <c r="R357" s="482"/>
    </row>
    <row r="358" spans="1:18" ht="30" customHeight="1" x14ac:dyDescent="0.2">
      <c r="A358" s="4">
        <v>315</v>
      </c>
      <c r="B358" s="3" t="s">
        <v>205</v>
      </c>
      <c r="C358" s="3"/>
      <c r="D358" s="9"/>
      <c r="E358" s="350"/>
      <c r="F358" s="342">
        <v>100000000</v>
      </c>
      <c r="G358" s="20">
        <v>7.0000000000000007E-2</v>
      </c>
      <c r="H358" s="342">
        <f t="shared" si="21"/>
        <v>7000000.0000000009</v>
      </c>
      <c r="I358" s="342">
        <v>7000000</v>
      </c>
      <c r="J358" s="342" t="s">
        <v>875</v>
      </c>
      <c r="K358" s="353" t="s">
        <v>961</v>
      </c>
      <c r="L358" s="24" t="s">
        <v>962</v>
      </c>
      <c r="M358" s="342">
        <f t="shared" si="19"/>
        <v>7000000</v>
      </c>
      <c r="N358" s="342">
        <f t="shared" si="20"/>
        <v>0</v>
      </c>
      <c r="O358" s="16"/>
      <c r="P358" s="16"/>
      <c r="Q358" s="44"/>
      <c r="R358" s="3"/>
    </row>
    <row r="359" spans="1:18" ht="30" customHeight="1" x14ac:dyDescent="0.2">
      <c r="A359" s="4">
        <v>316</v>
      </c>
      <c r="B359" s="3" t="s">
        <v>207</v>
      </c>
      <c r="C359" s="3"/>
      <c r="D359" s="9"/>
      <c r="E359" s="350"/>
      <c r="F359" s="342">
        <v>35000000</v>
      </c>
      <c r="G359" s="20">
        <v>0.04</v>
      </c>
      <c r="H359" s="342">
        <f t="shared" si="21"/>
        <v>1400000</v>
      </c>
      <c r="I359" s="342">
        <v>1400000</v>
      </c>
      <c r="J359" s="342" t="s">
        <v>610</v>
      </c>
      <c r="K359" s="353" t="s">
        <v>627</v>
      </c>
      <c r="L359" s="21" t="s">
        <v>628</v>
      </c>
      <c r="M359" s="342">
        <f t="shared" si="19"/>
        <v>1400000</v>
      </c>
      <c r="N359" s="342">
        <f t="shared" si="20"/>
        <v>0</v>
      </c>
      <c r="O359" s="16"/>
      <c r="P359" s="16"/>
      <c r="Q359" s="44"/>
      <c r="R359" s="3"/>
    </row>
    <row r="360" spans="1:18" ht="30" customHeight="1" x14ac:dyDescent="0.2">
      <c r="A360" s="4">
        <v>317</v>
      </c>
      <c r="B360" s="3" t="s">
        <v>208</v>
      </c>
      <c r="C360" s="3"/>
      <c r="D360" s="9"/>
      <c r="E360" s="350"/>
      <c r="F360" s="342">
        <v>15000000</v>
      </c>
      <c r="G360" s="20">
        <v>0.05</v>
      </c>
      <c r="H360" s="342">
        <f t="shared" si="21"/>
        <v>750000</v>
      </c>
      <c r="I360" s="342">
        <v>750000</v>
      </c>
      <c r="J360" s="342" t="s">
        <v>875</v>
      </c>
      <c r="K360" s="353" t="s">
        <v>900</v>
      </c>
      <c r="L360" s="24" t="s">
        <v>901</v>
      </c>
      <c r="M360" s="342">
        <f t="shared" si="19"/>
        <v>750000</v>
      </c>
      <c r="N360" s="342">
        <f t="shared" si="20"/>
        <v>0</v>
      </c>
      <c r="O360" s="16"/>
      <c r="P360" s="16"/>
      <c r="Q360" s="44"/>
      <c r="R360" s="3"/>
    </row>
    <row r="361" spans="1:18" ht="30" customHeight="1" x14ac:dyDescent="0.2">
      <c r="A361" s="4">
        <v>318</v>
      </c>
      <c r="B361" s="3" t="s">
        <v>209</v>
      </c>
      <c r="C361" s="43" t="s">
        <v>1012</v>
      </c>
      <c r="D361" s="9"/>
      <c r="E361" s="350"/>
      <c r="F361" s="342">
        <v>50000000</v>
      </c>
      <c r="G361" s="20">
        <v>4.4999999999999998E-2</v>
      </c>
      <c r="H361" s="342">
        <f t="shared" si="21"/>
        <v>2250000</v>
      </c>
      <c r="I361" s="342">
        <v>2250000</v>
      </c>
      <c r="J361" s="342" t="s">
        <v>997</v>
      </c>
      <c r="K361" s="353" t="s">
        <v>1010</v>
      </c>
      <c r="L361" s="24" t="s">
        <v>1011</v>
      </c>
      <c r="M361" s="342">
        <f t="shared" si="19"/>
        <v>2250000</v>
      </c>
      <c r="N361" s="342">
        <f t="shared" si="20"/>
        <v>0</v>
      </c>
      <c r="O361" s="16"/>
      <c r="P361" s="16"/>
      <c r="Q361" s="44"/>
      <c r="R361" s="3"/>
    </row>
    <row r="362" spans="1:18" ht="30" customHeight="1" x14ac:dyDescent="0.2">
      <c r="A362" s="4">
        <v>319</v>
      </c>
      <c r="B362" s="3" t="s">
        <v>971</v>
      </c>
      <c r="C362" s="3"/>
      <c r="D362" s="9"/>
      <c r="E362" s="350"/>
      <c r="F362" s="348"/>
      <c r="G362" s="45"/>
      <c r="H362" s="348">
        <f t="shared" si="21"/>
        <v>0</v>
      </c>
      <c r="I362" s="342">
        <v>1350000</v>
      </c>
      <c r="J362" s="342" t="s">
        <v>967</v>
      </c>
      <c r="K362" s="353" t="s">
        <v>973</v>
      </c>
      <c r="L362" s="21" t="s">
        <v>972</v>
      </c>
      <c r="M362" s="342">
        <f t="shared" si="19"/>
        <v>1350000</v>
      </c>
      <c r="N362" s="348">
        <f t="shared" si="20"/>
        <v>-1350000</v>
      </c>
      <c r="O362" s="16"/>
      <c r="P362" s="16"/>
      <c r="Q362" s="44"/>
      <c r="R362" s="3"/>
    </row>
    <row r="363" spans="1:18" ht="30" customHeight="1" x14ac:dyDescent="0.2">
      <c r="A363" s="4">
        <v>320</v>
      </c>
      <c r="B363" s="3" t="s">
        <v>970</v>
      </c>
      <c r="C363" s="43" t="s">
        <v>955</v>
      </c>
      <c r="D363" s="9"/>
      <c r="E363" s="350"/>
      <c r="F363" s="342">
        <v>550000000</v>
      </c>
      <c r="G363" s="20">
        <v>0.05</v>
      </c>
      <c r="H363" s="342">
        <f t="shared" si="21"/>
        <v>27500000</v>
      </c>
      <c r="I363" s="342">
        <v>27500000</v>
      </c>
      <c r="J363" s="342" t="s">
        <v>875</v>
      </c>
      <c r="K363" s="353"/>
      <c r="L363" s="24"/>
      <c r="M363" s="342">
        <f t="shared" si="19"/>
        <v>27500000</v>
      </c>
      <c r="N363" s="342">
        <f t="shared" si="20"/>
        <v>0</v>
      </c>
      <c r="O363" s="16"/>
      <c r="P363" s="16"/>
      <c r="Q363" s="93" t="s">
        <v>956</v>
      </c>
      <c r="R363" s="94" t="s">
        <v>957</v>
      </c>
    </row>
    <row r="364" spans="1:18" ht="30" customHeight="1" x14ac:dyDescent="0.2">
      <c r="A364" s="404">
        <v>321</v>
      </c>
      <c r="B364" s="415" t="s">
        <v>210</v>
      </c>
      <c r="C364" s="404"/>
      <c r="D364" s="419"/>
      <c r="E364" s="421"/>
      <c r="F364" s="342">
        <v>20000000</v>
      </c>
      <c r="G364" s="20">
        <v>0.05</v>
      </c>
      <c r="H364" s="342">
        <f t="shared" si="21"/>
        <v>1000000</v>
      </c>
      <c r="I364" s="342">
        <v>1000000</v>
      </c>
      <c r="J364" s="342" t="s">
        <v>770</v>
      </c>
      <c r="K364" s="353" t="s">
        <v>773</v>
      </c>
      <c r="L364" s="24" t="s">
        <v>774</v>
      </c>
      <c r="M364" s="342">
        <f t="shared" si="19"/>
        <v>1000000</v>
      </c>
      <c r="N364" s="342">
        <f t="shared" si="20"/>
        <v>0</v>
      </c>
      <c r="O364" s="16"/>
      <c r="P364" s="16"/>
      <c r="Q364" s="44"/>
      <c r="R364" s="3"/>
    </row>
    <row r="365" spans="1:18" ht="30" customHeight="1" x14ac:dyDescent="0.2">
      <c r="A365" s="468"/>
      <c r="B365" s="469"/>
      <c r="C365" s="468"/>
      <c r="D365" s="470"/>
      <c r="E365" s="462"/>
      <c r="F365" s="421">
        <v>20000000</v>
      </c>
      <c r="G365" s="471" t="s">
        <v>987</v>
      </c>
      <c r="H365" s="472"/>
      <c r="I365" s="342">
        <v>3000000</v>
      </c>
      <c r="J365" s="342" t="s">
        <v>1501</v>
      </c>
      <c r="K365" s="353" t="s">
        <v>1530</v>
      </c>
      <c r="L365" s="479" t="s">
        <v>774</v>
      </c>
      <c r="M365" s="421">
        <f>I365+I366</f>
        <v>5000000</v>
      </c>
      <c r="N365" s="421">
        <f>F365-M365</f>
        <v>15000000</v>
      </c>
      <c r="O365" s="16"/>
      <c r="P365" s="16"/>
      <c r="Q365" s="44"/>
      <c r="R365" s="3"/>
    </row>
    <row r="366" spans="1:18" ht="30" customHeight="1" x14ac:dyDescent="0.2">
      <c r="A366" s="405"/>
      <c r="B366" s="416"/>
      <c r="C366" s="405"/>
      <c r="D366" s="420"/>
      <c r="E366" s="422"/>
      <c r="F366" s="422"/>
      <c r="G366" s="473"/>
      <c r="H366" s="474"/>
      <c r="I366" s="342">
        <v>2000000</v>
      </c>
      <c r="J366" s="342" t="s">
        <v>1501</v>
      </c>
      <c r="K366" s="353" t="s">
        <v>1531</v>
      </c>
      <c r="L366" s="480"/>
      <c r="M366" s="422"/>
      <c r="N366" s="422"/>
      <c r="O366" s="16"/>
      <c r="P366" s="16"/>
      <c r="Q366" s="44"/>
      <c r="R366" s="3"/>
    </row>
    <row r="367" spans="1:18" ht="30" customHeight="1" x14ac:dyDescent="0.2">
      <c r="A367" s="4">
        <v>322</v>
      </c>
      <c r="B367" s="3" t="s">
        <v>212</v>
      </c>
      <c r="C367" s="3"/>
      <c r="D367" s="9"/>
      <c r="E367" s="350"/>
      <c r="F367" s="348"/>
      <c r="G367" s="45"/>
      <c r="H367" s="348">
        <f t="shared" si="21"/>
        <v>0</v>
      </c>
      <c r="I367" s="342">
        <v>5000000</v>
      </c>
      <c r="J367" s="342" t="s">
        <v>997</v>
      </c>
      <c r="K367" s="353" t="s">
        <v>1000</v>
      </c>
      <c r="L367" s="24" t="s">
        <v>1001</v>
      </c>
      <c r="M367" s="342">
        <f t="shared" si="19"/>
        <v>5000000</v>
      </c>
      <c r="N367" s="348">
        <f t="shared" si="20"/>
        <v>-5000000</v>
      </c>
      <c r="O367" s="16"/>
      <c r="P367" s="16"/>
      <c r="Q367" s="44"/>
      <c r="R367" s="3"/>
    </row>
    <row r="368" spans="1:18" ht="30" customHeight="1" x14ac:dyDescent="0.2">
      <c r="A368" s="4">
        <v>323</v>
      </c>
      <c r="B368" s="3" t="s">
        <v>214</v>
      </c>
      <c r="C368" s="3"/>
      <c r="D368" s="9"/>
      <c r="E368" s="350"/>
      <c r="F368" s="342">
        <v>75000000</v>
      </c>
      <c r="G368" s="20">
        <v>0.04</v>
      </c>
      <c r="H368" s="342">
        <f>F368*G368</f>
        <v>3000000</v>
      </c>
      <c r="I368" s="342">
        <v>3000000</v>
      </c>
      <c r="J368" s="342" t="s">
        <v>1050</v>
      </c>
      <c r="K368" s="353" t="s">
        <v>1067</v>
      </c>
      <c r="L368" s="21" t="s">
        <v>1068</v>
      </c>
      <c r="M368" s="342">
        <f t="shared" si="19"/>
        <v>3000000</v>
      </c>
      <c r="N368" s="342">
        <f t="shared" si="20"/>
        <v>0</v>
      </c>
      <c r="O368" s="16"/>
      <c r="P368" s="16"/>
      <c r="Q368" s="44"/>
      <c r="R368" s="3"/>
    </row>
    <row r="369" spans="1:18" ht="30" customHeight="1" x14ac:dyDescent="0.2">
      <c r="A369" s="404">
        <v>324</v>
      </c>
      <c r="B369" s="415" t="s">
        <v>215</v>
      </c>
      <c r="C369" s="404"/>
      <c r="D369" s="419"/>
      <c r="E369" s="421"/>
      <c r="F369" s="421">
        <v>100000000</v>
      </c>
      <c r="G369" s="471" t="s">
        <v>987</v>
      </c>
      <c r="H369" s="472"/>
      <c r="I369" s="347"/>
      <c r="J369" s="347"/>
      <c r="K369" s="299"/>
      <c r="L369" s="300"/>
      <c r="M369" s="421">
        <f>I370+I369</f>
        <v>20000000</v>
      </c>
      <c r="N369" s="421">
        <f>F369-M369</f>
        <v>80000000</v>
      </c>
      <c r="O369" s="16"/>
      <c r="P369" s="16"/>
      <c r="Q369" s="44"/>
      <c r="R369" s="3"/>
    </row>
    <row r="370" spans="1:18" ht="30" customHeight="1" x14ac:dyDescent="0.2">
      <c r="A370" s="468"/>
      <c r="B370" s="469"/>
      <c r="C370" s="468"/>
      <c r="D370" s="470"/>
      <c r="E370" s="462"/>
      <c r="F370" s="422"/>
      <c r="G370" s="473"/>
      <c r="H370" s="474"/>
      <c r="I370" s="350">
        <v>20000000</v>
      </c>
      <c r="J370" s="350" t="s">
        <v>1589</v>
      </c>
      <c r="K370" s="298" t="s">
        <v>1599</v>
      </c>
      <c r="L370" s="21" t="s">
        <v>1600</v>
      </c>
      <c r="M370" s="422"/>
      <c r="N370" s="422"/>
      <c r="O370" s="16"/>
      <c r="P370" s="16"/>
      <c r="Q370" s="44"/>
      <c r="R370" s="3"/>
    </row>
    <row r="371" spans="1:18" ht="30" customHeight="1" x14ac:dyDescent="0.2">
      <c r="A371" s="405"/>
      <c r="B371" s="416"/>
      <c r="C371" s="405"/>
      <c r="D371" s="420"/>
      <c r="E371" s="422"/>
      <c r="F371" s="342">
        <v>100000000</v>
      </c>
      <c r="G371" s="20">
        <v>0.05</v>
      </c>
      <c r="H371" s="342">
        <f t="shared" si="21"/>
        <v>5000000</v>
      </c>
      <c r="I371" s="421">
        <v>5500000</v>
      </c>
      <c r="J371" s="421" t="s">
        <v>1050</v>
      </c>
      <c r="K371" s="477" t="s">
        <v>1051</v>
      </c>
      <c r="L371" s="479" t="s">
        <v>1052</v>
      </c>
      <c r="M371" s="421">
        <f t="shared" si="19"/>
        <v>5500000</v>
      </c>
      <c r="N371" s="421">
        <f>(H371+H372)-M371</f>
        <v>0</v>
      </c>
      <c r="O371" s="16"/>
      <c r="P371" s="16"/>
      <c r="Q371" s="44"/>
      <c r="R371" s="3"/>
    </row>
    <row r="372" spans="1:18" ht="30" customHeight="1" x14ac:dyDescent="0.2">
      <c r="A372" s="4">
        <v>325</v>
      </c>
      <c r="B372" s="3" t="s">
        <v>1049</v>
      </c>
      <c r="C372" s="3"/>
      <c r="D372" s="9"/>
      <c r="E372" s="350"/>
      <c r="F372" s="342">
        <v>10000000</v>
      </c>
      <c r="G372" s="20">
        <v>0.05</v>
      </c>
      <c r="H372" s="342">
        <f>F372*G372</f>
        <v>500000</v>
      </c>
      <c r="I372" s="422"/>
      <c r="J372" s="422"/>
      <c r="K372" s="478"/>
      <c r="L372" s="480"/>
      <c r="M372" s="422"/>
      <c r="N372" s="422"/>
      <c r="O372" s="16"/>
      <c r="P372" s="16"/>
      <c r="Q372" s="44"/>
      <c r="R372" s="3"/>
    </row>
    <row r="373" spans="1:18" ht="30" customHeight="1" x14ac:dyDescent="0.2">
      <c r="A373" s="4">
        <v>326</v>
      </c>
      <c r="B373" s="3" t="s">
        <v>216</v>
      </c>
      <c r="C373" s="3"/>
      <c r="D373" s="9"/>
      <c r="E373" s="350"/>
      <c r="F373" s="342">
        <v>35000000</v>
      </c>
      <c r="G373" s="20">
        <v>0.04</v>
      </c>
      <c r="H373" s="342">
        <f t="shared" si="21"/>
        <v>1400000</v>
      </c>
      <c r="I373" s="342">
        <v>1400000</v>
      </c>
      <c r="J373" s="342" t="s">
        <v>1456</v>
      </c>
      <c r="K373" s="353" t="s">
        <v>1463</v>
      </c>
      <c r="L373" s="24" t="s">
        <v>1464</v>
      </c>
      <c r="M373" s="342">
        <f t="shared" si="19"/>
        <v>1400000</v>
      </c>
      <c r="N373" s="342">
        <f t="shared" si="20"/>
        <v>0</v>
      </c>
      <c r="O373" s="16"/>
      <c r="P373" s="16"/>
      <c r="Q373" s="44"/>
      <c r="R373" s="3"/>
    </row>
    <row r="374" spans="1:18" ht="30" customHeight="1" x14ac:dyDescent="0.2">
      <c r="A374" s="4">
        <v>327</v>
      </c>
      <c r="B374" s="3" t="s">
        <v>220</v>
      </c>
      <c r="C374" s="3"/>
      <c r="D374" s="9"/>
      <c r="E374" s="350"/>
      <c r="F374" s="342">
        <v>50000000</v>
      </c>
      <c r="G374" s="45"/>
      <c r="H374" s="348">
        <f t="shared" si="21"/>
        <v>0</v>
      </c>
      <c r="I374" s="342">
        <v>4160000</v>
      </c>
      <c r="J374" s="342" t="s">
        <v>1622</v>
      </c>
      <c r="K374" s="353" t="s">
        <v>1636</v>
      </c>
      <c r="L374" s="350" t="s">
        <v>1637</v>
      </c>
      <c r="M374" s="342">
        <f t="shared" si="19"/>
        <v>4160000</v>
      </c>
      <c r="N374" s="348">
        <f t="shared" si="20"/>
        <v>-4160000</v>
      </c>
      <c r="O374" s="16"/>
      <c r="P374" s="16"/>
      <c r="Q374" s="44"/>
      <c r="R374" s="3"/>
    </row>
    <row r="375" spans="1:18" ht="30" customHeight="1" x14ac:dyDescent="0.2">
      <c r="A375" s="4">
        <v>328</v>
      </c>
      <c r="B375" s="3" t="s">
        <v>221</v>
      </c>
      <c r="C375" s="43" t="s">
        <v>1489</v>
      </c>
      <c r="D375" s="9"/>
      <c r="E375" s="350"/>
      <c r="F375" s="342">
        <v>40000000</v>
      </c>
      <c r="G375" s="20">
        <v>5.1999999999999998E-2</v>
      </c>
      <c r="H375" s="342">
        <v>2000000</v>
      </c>
      <c r="I375" s="342">
        <v>2000000</v>
      </c>
      <c r="J375" s="342" t="s">
        <v>1256</v>
      </c>
      <c r="K375" s="353" t="s">
        <v>1332</v>
      </c>
      <c r="L375" s="24" t="s">
        <v>1333</v>
      </c>
      <c r="M375" s="342">
        <f t="shared" si="19"/>
        <v>2000000</v>
      </c>
      <c r="N375" s="342">
        <f t="shared" si="20"/>
        <v>0</v>
      </c>
      <c r="O375" s="16"/>
      <c r="P375" s="16"/>
      <c r="Q375" s="93" t="s">
        <v>1490</v>
      </c>
      <c r="R375" s="3"/>
    </row>
    <row r="376" spans="1:18" ht="30" customHeight="1" x14ac:dyDescent="0.2">
      <c r="A376" s="404">
        <v>329</v>
      </c>
      <c r="B376" s="415" t="s">
        <v>1173</v>
      </c>
      <c r="C376" s="404"/>
      <c r="D376" s="419"/>
      <c r="E376" s="421"/>
      <c r="F376" s="463">
        <v>200000000</v>
      </c>
      <c r="G376" s="456" t="s">
        <v>1206</v>
      </c>
      <c r="H376" s="457"/>
      <c r="I376" s="342">
        <v>20000000</v>
      </c>
      <c r="J376" s="342" t="s">
        <v>704</v>
      </c>
      <c r="K376" s="36" t="s">
        <v>744</v>
      </c>
      <c r="L376" s="24" t="s">
        <v>745</v>
      </c>
      <c r="M376" s="421">
        <f>I376+I377+I378+I379+I380</f>
        <v>200000000</v>
      </c>
      <c r="N376" s="463">
        <f>F376-M376</f>
        <v>0</v>
      </c>
      <c r="O376" s="411"/>
      <c r="P376" s="411"/>
      <c r="Q376" s="413"/>
      <c r="R376" s="453"/>
    </row>
    <row r="377" spans="1:18" ht="30" customHeight="1" x14ac:dyDescent="0.2">
      <c r="A377" s="468"/>
      <c r="B377" s="469"/>
      <c r="C377" s="468"/>
      <c r="D377" s="470"/>
      <c r="E377" s="462"/>
      <c r="F377" s="464"/>
      <c r="G377" s="458"/>
      <c r="H377" s="459"/>
      <c r="I377" s="342">
        <v>50000000</v>
      </c>
      <c r="J377" s="342" t="s">
        <v>875</v>
      </c>
      <c r="K377" s="36" t="s">
        <v>898</v>
      </c>
      <c r="L377" s="24" t="s">
        <v>899</v>
      </c>
      <c r="M377" s="462"/>
      <c r="N377" s="464"/>
      <c r="O377" s="466"/>
      <c r="P377" s="466"/>
      <c r="Q377" s="467"/>
      <c r="R377" s="454"/>
    </row>
    <row r="378" spans="1:18" ht="30" customHeight="1" x14ac:dyDescent="0.2">
      <c r="A378" s="468"/>
      <c r="B378" s="469"/>
      <c r="C378" s="468"/>
      <c r="D378" s="470"/>
      <c r="E378" s="462"/>
      <c r="F378" s="464"/>
      <c r="G378" s="458"/>
      <c r="H378" s="459"/>
      <c r="I378" s="342">
        <v>50000000</v>
      </c>
      <c r="J378" s="342" t="s">
        <v>875</v>
      </c>
      <c r="K378" s="36" t="s">
        <v>983</v>
      </c>
      <c r="L378" s="24" t="s">
        <v>899</v>
      </c>
      <c r="M378" s="462"/>
      <c r="N378" s="464"/>
      <c r="O378" s="466"/>
      <c r="P378" s="466"/>
      <c r="Q378" s="467"/>
      <c r="R378" s="454"/>
    </row>
    <row r="379" spans="1:18" ht="30" customHeight="1" x14ac:dyDescent="0.2">
      <c r="A379" s="468"/>
      <c r="B379" s="469"/>
      <c r="C379" s="468"/>
      <c r="D379" s="470"/>
      <c r="E379" s="462"/>
      <c r="F379" s="464"/>
      <c r="G379" s="458"/>
      <c r="H379" s="459"/>
      <c r="I379" s="342">
        <v>50000000</v>
      </c>
      <c r="J379" s="342" t="s">
        <v>1161</v>
      </c>
      <c r="K379" s="358" t="s">
        <v>1174</v>
      </c>
      <c r="L379" s="24" t="s">
        <v>1175</v>
      </c>
      <c r="M379" s="462"/>
      <c r="N379" s="464"/>
      <c r="O379" s="466"/>
      <c r="P379" s="466"/>
      <c r="Q379" s="467"/>
      <c r="R379" s="454"/>
    </row>
    <row r="380" spans="1:18" ht="30" customHeight="1" x14ac:dyDescent="0.2">
      <c r="A380" s="405"/>
      <c r="B380" s="416"/>
      <c r="C380" s="405"/>
      <c r="D380" s="420"/>
      <c r="E380" s="422"/>
      <c r="F380" s="465"/>
      <c r="G380" s="460"/>
      <c r="H380" s="461"/>
      <c r="I380" s="342">
        <v>30000000</v>
      </c>
      <c r="J380" s="342" t="s">
        <v>1161</v>
      </c>
      <c r="K380" s="36" t="s">
        <v>1205</v>
      </c>
      <c r="L380" s="36" t="s">
        <v>1204</v>
      </c>
      <c r="M380" s="422"/>
      <c r="N380" s="465"/>
      <c r="O380" s="412"/>
      <c r="P380" s="412"/>
      <c r="Q380" s="414"/>
      <c r="R380" s="455"/>
    </row>
    <row r="381" spans="1:18" ht="30" customHeight="1" x14ac:dyDescent="0.2">
      <c r="A381" s="4">
        <v>330</v>
      </c>
      <c r="B381" s="3" t="s">
        <v>223</v>
      </c>
      <c r="C381" s="3"/>
      <c r="D381" s="9"/>
      <c r="E381" s="350"/>
      <c r="F381" s="342">
        <v>10000000</v>
      </c>
      <c r="G381" s="20">
        <v>0.05</v>
      </c>
      <c r="H381" s="342">
        <f t="shared" si="21"/>
        <v>500000</v>
      </c>
      <c r="I381" s="342">
        <v>500000</v>
      </c>
      <c r="J381" s="342" t="s">
        <v>1256</v>
      </c>
      <c r="K381" s="353" t="s">
        <v>1328</v>
      </c>
      <c r="L381" s="24" t="s">
        <v>1329</v>
      </c>
      <c r="M381" s="342">
        <f t="shared" si="19"/>
        <v>500000</v>
      </c>
      <c r="N381" s="342">
        <f t="shared" si="20"/>
        <v>0</v>
      </c>
      <c r="O381" s="16"/>
      <c r="P381" s="16"/>
      <c r="Q381" s="44"/>
      <c r="R381" s="3"/>
    </row>
    <row r="382" spans="1:18" ht="30" customHeight="1" x14ac:dyDescent="0.2">
      <c r="A382" s="404">
        <v>331</v>
      </c>
      <c r="B382" s="415" t="s">
        <v>225</v>
      </c>
      <c r="C382" s="404" t="s">
        <v>1189</v>
      </c>
      <c r="D382" s="419"/>
      <c r="E382" s="421"/>
      <c r="F382" s="421">
        <v>178000000</v>
      </c>
      <c r="G382" s="442">
        <v>5.8999999999999997E-2</v>
      </c>
      <c r="H382" s="421">
        <v>10200000</v>
      </c>
      <c r="I382" s="342">
        <v>10000000</v>
      </c>
      <c r="J382" s="342" t="s">
        <v>1161</v>
      </c>
      <c r="K382" s="353" t="s">
        <v>1190</v>
      </c>
      <c r="L382" s="24" t="s">
        <v>1191</v>
      </c>
      <c r="M382" s="421">
        <f>I382+I383</f>
        <v>10500000</v>
      </c>
      <c r="N382" s="409">
        <f>H382-M382</f>
        <v>-300000</v>
      </c>
      <c r="O382" s="16"/>
      <c r="P382" s="16"/>
      <c r="Q382" s="44"/>
      <c r="R382" s="3"/>
    </row>
    <row r="383" spans="1:18" ht="30" customHeight="1" x14ac:dyDescent="0.2">
      <c r="A383" s="405"/>
      <c r="B383" s="416"/>
      <c r="C383" s="405"/>
      <c r="D383" s="420"/>
      <c r="E383" s="422"/>
      <c r="F383" s="422"/>
      <c r="G383" s="443"/>
      <c r="H383" s="422"/>
      <c r="I383" s="342">
        <v>500000</v>
      </c>
      <c r="J383" s="342" t="s">
        <v>1336</v>
      </c>
      <c r="K383" s="353" t="s">
        <v>1346</v>
      </c>
      <c r="L383" s="24" t="s">
        <v>1191</v>
      </c>
      <c r="M383" s="422"/>
      <c r="N383" s="410"/>
      <c r="O383" s="16"/>
      <c r="P383" s="16"/>
      <c r="Q383" s="44"/>
      <c r="R383" s="3"/>
    </row>
    <row r="384" spans="1:18" ht="30" customHeight="1" x14ac:dyDescent="0.2">
      <c r="A384" s="4">
        <v>332</v>
      </c>
      <c r="B384" s="3" t="s">
        <v>226</v>
      </c>
      <c r="C384" s="3"/>
      <c r="D384" s="9"/>
      <c r="E384" s="350"/>
      <c r="F384" s="342">
        <v>10000000</v>
      </c>
      <c r="G384" s="20">
        <v>0.04</v>
      </c>
      <c r="H384" s="342">
        <f>F384*G384</f>
        <v>400000</v>
      </c>
      <c r="I384" s="342">
        <v>800000</v>
      </c>
      <c r="J384" s="342" t="s">
        <v>1050</v>
      </c>
      <c r="K384" s="353" t="s">
        <v>1065</v>
      </c>
      <c r="L384" s="24" t="s">
        <v>1066</v>
      </c>
      <c r="M384" s="342">
        <f t="shared" si="19"/>
        <v>800000</v>
      </c>
      <c r="N384" s="342">
        <f t="shared" si="20"/>
        <v>-400000</v>
      </c>
      <c r="O384" s="16"/>
      <c r="P384" s="16"/>
      <c r="Q384" s="44"/>
      <c r="R384" s="83" t="s">
        <v>986</v>
      </c>
    </row>
    <row r="385" spans="1:18" ht="30" customHeight="1" x14ac:dyDescent="0.2">
      <c r="A385" s="4">
        <v>333</v>
      </c>
      <c r="B385" s="3" t="s">
        <v>227</v>
      </c>
      <c r="C385" s="3"/>
      <c r="D385" s="9"/>
      <c r="E385" s="350"/>
      <c r="F385" s="342">
        <v>60000000</v>
      </c>
      <c r="G385" s="20">
        <v>4.4999999999999998E-2</v>
      </c>
      <c r="H385" s="342">
        <f t="shared" si="21"/>
        <v>2700000</v>
      </c>
      <c r="I385" s="342">
        <v>2700000</v>
      </c>
      <c r="J385" s="342" t="s">
        <v>1456</v>
      </c>
      <c r="K385" s="353" t="s">
        <v>1485</v>
      </c>
      <c r="L385" s="24" t="s">
        <v>1486</v>
      </c>
      <c r="M385" s="342">
        <f t="shared" ref="M385:M412" si="22">I385</f>
        <v>2700000</v>
      </c>
      <c r="N385" s="342">
        <f t="shared" ref="N385:N413" si="23">H385-M385</f>
        <v>0</v>
      </c>
      <c r="O385" s="16"/>
      <c r="P385" s="16"/>
      <c r="Q385" s="44"/>
      <c r="R385" s="3"/>
    </row>
    <row r="386" spans="1:18" ht="30" customHeight="1" x14ac:dyDescent="0.2">
      <c r="A386" s="404">
        <v>334</v>
      </c>
      <c r="B386" s="415" t="s">
        <v>228</v>
      </c>
      <c r="C386" s="404"/>
      <c r="D386" s="419"/>
      <c r="E386" s="421"/>
      <c r="F386" s="409"/>
      <c r="G386" s="423"/>
      <c r="H386" s="409">
        <f t="shared" si="21"/>
        <v>0</v>
      </c>
      <c r="I386" s="342">
        <v>50000000</v>
      </c>
      <c r="J386" s="342" t="s">
        <v>1355</v>
      </c>
      <c r="K386" s="36" t="s">
        <v>1438</v>
      </c>
      <c r="L386" s="24" t="s">
        <v>1439</v>
      </c>
      <c r="M386" s="342">
        <f t="shared" si="22"/>
        <v>50000000</v>
      </c>
      <c r="N386" s="409">
        <f t="shared" si="23"/>
        <v>-50000000</v>
      </c>
      <c r="O386" s="16"/>
      <c r="P386" s="16"/>
      <c r="Q386" s="44"/>
      <c r="R386" s="3"/>
    </row>
    <row r="387" spans="1:18" ht="30" customHeight="1" x14ac:dyDescent="0.2">
      <c r="A387" s="405"/>
      <c r="B387" s="416"/>
      <c r="C387" s="405"/>
      <c r="D387" s="420"/>
      <c r="E387" s="422"/>
      <c r="F387" s="410"/>
      <c r="G387" s="424"/>
      <c r="H387" s="410"/>
      <c r="I387" s="342">
        <v>25000000</v>
      </c>
      <c r="J387" s="342" t="s">
        <v>1501</v>
      </c>
      <c r="K387" s="36" t="s">
        <v>1502</v>
      </c>
      <c r="L387" s="24" t="s">
        <v>1503</v>
      </c>
      <c r="M387" s="342">
        <f t="shared" si="22"/>
        <v>25000000</v>
      </c>
      <c r="N387" s="410"/>
      <c r="O387" s="16"/>
      <c r="P387" s="16"/>
      <c r="Q387" s="44"/>
      <c r="R387" s="3"/>
    </row>
    <row r="388" spans="1:18" ht="30" customHeight="1" x14ac:dyDescent="0.2">
      <c r="A388" s="404">
        <v>335</v>
      </c>
      <c r="B388" s="406" t="s">
        <v>229</v>
      </c>
      <c r="C388" s="451"/>
      <c r="D388" s="419"/>
      <c r="E388" s="421"/>
      <c r="F388" s="342">
        <v>10000000</v>
      </c>
      <c r="G388" s="20">
        <v>0.06</v>
      </c>
      <c r="H388" s="342">
        <f t="shared" si="21"/>
        <v>600000</v>
      </c>
      <c r="I388" s="342">
        <v>600000</v>
      </c>
      <c r="J388" s="342" t="s">
        <v>583</v>
      </c>
      <c r="K388" s="360">
        <v>121083218622</v>
      </c>
      <c r="L388" s="24" t="s">
        <v>593</v>
      </c>
      <c r="M388" s="342">
        <f t="shared" si="22"/>
        <v>600000</v>
      </c>
      <c r="N388" s="342">
        <f t="shared" si="23"/>
        <v>0</v>
      </c>
      <c r="O388" s="25"/>
      <c r="P388" s="25"/>
      <c r="Q388" s="44"/>
      <c r="R388" s="104" t="s">
        <v>1450</v>
      </c>
    </row>
    <row r="389" spans="1:18" ht="30" customHeight="1" x14ac:dyDescent="0.2">
      <c r="A389" s="405"/>
      <c r="B389" s="407"/>
      <c r="C389" s="452"/>
      <c r="D389" s="420"/>
      <c r="E389" s="422"/>
      <c r="F389" s="342">
        <v>10000000</v>
      </c>
      <c r="G389" s="20">
        <v>0.06</v>
      </c>
      <c r="H389" s="342">
        <f t="shared" si="21"/>
        <v>600000</v>
      </c>
      <c r="I389" s="342">
        <v>600000</v>
      </c>
      <c r="J389" s="342" t="s">
        <v>1355</v>
      </c>
      <c r="K389" s="360">
        <v>178284</v>
      </c>
      <c r="L389" s="24" t="s">
        <v>1447</v>
      </c>
      <c r="M389" s="342">
        <f t="shared" si="22"/>
        <v>600000</v>
      </c>
      <c r="N389" s="342">
        <f>H389-M389</f>
        <v>0</v>
      </c>
      <c r="O389" s="25"/>
      <c r="P389" s="25"/>
      <c r="Q389" s="44"/>
      <c r="R389" s="46"/>
    </row>
    <row r="390" spans="1:18" ht="30" customHeight="1" x14ac:dyDescent="0.2">
      <c r="A390" s="404">
        <v>336</v>
      </c>
      <c r="B390" s="415" t="s">
        <v>230</v>
      </c>
      <c r="C390" s="404"/>
      <c r="D390" s="419"/>
      <c r="E390" s="421"/>
      <c r="F390" s="409"/>
      <c r="G390" s="444"/>
      <c r="H390" s="446">
        <f t="shared" si="21"/>
        <v>0</v>
      </c>
      <c r="I390" s="342">
        <v>10000000</v>
      </c>
      <c r="J390" s="342" t="s">
        <v>749</v>
      </c>
      <c r="K390" s="358" t="s">
        <v>764</v>
      </c>
      <c r="L390" s="24" t="s">
        <v>765</v>
      </c>
      <c r="M390" s="421">
        <f>I390+I391</f>
        <v>36000000</v>
      </c>
      <c r="N390" s="409">
        <f t="shared" si="23"/>
        <v>-36000000</v>
      </c>
      <c r="O390" s="16"/>
      <c r="P390" s="16"/>
      <c r="Q390" s="376" t="s">
        <v>1690</v>
      </c>
      <c r="R390" s="3"/>
    </row>
    <row r="391" spans="1:18" ht="30" customHeight="1" x14ac:dyDescent="0.2">
      <c r="A391" s="405"/>
      <c r="B391" s="416"/>
      <c r="C391" s="405"/>
      <c r="D391" s="420"/>
      <c r="E391" s="422"/>
      <c r="F391" s="410"/>
      <c r="G391" s="445"/>
      <c r="H391" s="446"/>
      <c r="I391" s="342">
        <v>26000000</v>
      </c>
      <c r="J391" s="342" t="s">
        <v>1641</v>
      </c>
      <c r="K391" s="358" t="s">
        <v>1657</v>
      </c>
      <c r="L391" s="24" t="s">
        <v>765</v>
      </c>
      <c r="M391" s="422"/>
      <c r="N391" s="410"/>
      <c r="O391" s="16"/>
      <c r="P391" s="16"/>
      <c r="Q391" s="376" t="s">
        <v>1691</v>
      </c>
      <c r="R391" s="3"/>
    </row>
    <row r="392" spans="1:18" ht="30" customHeight="1" x14ac:dyDescent="0.2">
      <c r="A392" s="404">
        <v>337</v>
      </c>
      <c r="B392" s="415" t="s">
        <v>231</v>
      </c>
      <c r="C392" s="404"/>
      <c r="D392" s="419"/>
      <c r="E392" s="421"/>
      <c r="F392" s="421">
        <v>70000000</v>
      </c>
      <c r="G392" s="447" t="s">
        <v>987</v>
      </c>
      <c r="H392" s="448"/>
      <c r="I392" s="342">
        <v>40000000</v>
      </c>
      <c r="J392" s="342" t="s">
        <v>1641</v>
      </c>
      <c r="K392" s="358" t="s">
        <v>1650</v>
      </c>
      <c r="L392" s="353" t="s">
        <v>1649</v>
      </c>
      <c r="M392" s="421">
        <f>I392+I393</f>
        <v>40000000</v>
      </c>
      <c r="N392" s="421">
        <f>F392-M392</f>
        <v>30000000</v>
      </c>
      <c r="O392" s="16"/>
      <c r="P392" s="16"/>
      <c r="Q392" s="413" t="s">
        <v>1692</v>
      </c>
      <c r="R392" s="3"/>
    </row>
    <row r="393" spans="1:18" ht="30" customHeight="1" x14ac:dyDescent="0.2">
      <c r="A393" s="405"/>
      <c r="B393" s="416"/>
      <c r="C393" s="405"/>
      <c r="D393" s="420"/>
      <c r="E393" s="422"/>
      <c r="F393" s="422"/>
      <c r="G393" s="449"/>
      <c r="H393" s="450"/>
      <c r="I393" s="342"/>
      <c r="J393" s="342"/>
      <c r="K393" s="353"/>
      <c r="L393" s="24"/>
      <c r="M393" s="422"/>
      <c r="N393" s="422"/>
      <c r="O393" s="16"/>
      <c r="P393" s="16"/>
      <c r="Q393" s="414"/>
      <c r="R393" s="3"/>
    </row>
    <row r="394" spans="1:18" ht="30" customHeight="1" x14ac:dyDescent="0.2">
      <c r="A394" s="4">
        <v>338</v>
      </c>
      <c r="B394" s="3" t="s">
        <v>232</v>
      </c>
      <c r="C394" s="3"/>
      <c r="D394" s="9"/>
      <c r="E394" s="350"/>
      <c r="F394" s="342">
        <v>100000000</v>
      </c>
      <c r="G394" s="20">
        <v>0.04</v>
      </c>
      <c r="H394" s="342">
        <f t="shared" si="21"/>
        <v>4000000</v>
      </c>
      <c r="I394" s="342">
        <v>4000000</v>
      </c>
      <c r="J394" s="342" t="s">
        <v>1077</v>
      </c>
      <c r="K394" s="353" t="s">
        <v>1151</v>
      </c>
      <c r="L394" s="24" t="s">
        <v>1152</v>
      </c>
      <c r="M394" s="342">
        <f t="shared" si="22"/>
        <v>4000000</v>
      </c>
      <c r="N394" s="342">
        <f t="shared" si="23"/>
        <v>0</v>
      </c>
      <c r="O394" s="16"/>
      <c r="P394" s="16"/>
      <c r="Q394" s="44"/>
      <c r="R394" s="3"/>
    </row>
    <row r="395" spans="1:18" ht="30" customHeight="1" x14ac:dyDescent="0.2">
      <c r="A395" s="404">
        <v>339</v>
      </c>
      <c r="B395" s="404" t="s">
        <v>238</v>
      </c>
      <c r="C395" s="404"/>
      <c r="D395" s="419"/>
      <c r="E395" s="421"/>
      <c r="F395" s="421">
        <v>300000000</v>
      </c>
      <c r="G395" s="442">
        <v>0.05</v>
      </c>
      <c r="H395" s="421">
        <f t="shared" si="21"/>
        <v>15000000</v>
      </c>
      <c r="I395" s="342">
        <v>3000000</v>
      </c>
      <c r="J395" s="342" t="s">
        <v>704</v>
      </c>
      <c r="K395" s="353" t="s">
        <v>730</v>
      </c>
      <c r="L395" s="21" t="s">
        <v>731</v>
      </c>
      <c r="M395" s="421">
        <f>I395+I396</f>
        <v>3000000</v>
      </c>
      <c r="N395" s="409">
        <f t="shared" si="23"/>
        <v>12000000</v>
      </c>
      <c r="O395" s="16"/>
      <c r="P395" s="16"/>
      <c r="Q395" s="44"/>
      <c r="R395" s="3"/>
    </row>
    <row r="396" spans="1:18" ht="30" customHeight="1" x14ac:dyDescent="0.2">
      <c r="A396" s="405"/>
      <c r="B396" s="405"/>
      <c r="C396" s="405"/>
      <c r="D396" s="420"/>
      <c r="E396" s="422"/>
      <c r="F396" s="422"/>
      <c r="G396" s="443"/>
      <c r="H396" s="422"/>
      <c r="I396" s="348"/>
      <c r="J396" s="348"/>
      <c r="K396" s="61"/>
      <c r="L396" s="62"/>
      <c r="M396" s="422"/>
      <c r="N396" s="410"/>
      <c r="O396" s="16"/>
      <c r="P396" s="16"/>
      <c r="Q396" s="44"/>
      <c r="R396" s="3"/>
    </row>
    <row r="397" spans="1:18" ht="30" customHeight="1" x14ac:dyDescent="0.2">
      <c r="A397" s="4">
        <v>340</v>
      </c>
      <c r="B397" s="3" t="s">
        <v>241</v>
      </c>
      <c r="C397" s="3"/>
      <c r="D397" s="9"/>
      <c r="E397" s="350"/>
      <c r="F397" s="348"/>
      <c r="G397" s="45"/>
      <c r="H397" s="348">
        <f t="shared" ref="H397:H411" si="24">F397*G397</f>
        <v>0</v>
      </c>
      <c r="I397" s="342">
        <v>5000000</v>
      </c>
      <c r="J397" s="342" t="s">
        <v>645</v>
      </c>
      <c r="K397" s="36" t="s">
        <v>688</v>
      </c>
      <c r="L397" s="24" t="s">
        <v>689</v>
      </c>
      <c r="M397" s="342">
        <f t="shared" si="22"/>
        <v>5000000</v>
      </c>
      <c r="N397" s="348">
        <f t="shared" si="23"/>
        <v>-5000000</v>
      </c>
      <c r="O397" s="16"/>
      <c r="P397" s="16"/>
      <c r="Q397" s="44"/>
      <c r="R397" s="3"/>
    </row>
    <row r="398" spans="1:18" ht="30" customHeight="1" x14ac:dyDescent="0.2">
      <c r="A398" s="4">
        <v>341</v>
      </c>
      <c r="B398" s="3" t="s">
        <v>242</v>
      </c>
      <c r="C398" s="3"/>
      <c r="D398" s="9"/>
      <c r="E398" s="350"/>
      <c r="F398" s="342">
        <v>52000000</v>
      </c>
      <c r="G398" s="20">
        <v>0.05</v>
      </c>
      <c r="H398" s="342">
        <f t="shared" si="24"/>
        <v>2600000</v>
      </c>
      <c r="I398" s="342">
        <v>2750000</v>
      </c>
      <c r="J398" s="342">
        <v>2750000</v>
      </c>
      <c r="K398" s="361" t="s">
        <v>708</v>
      </c>
      <c r="L398" s="361" t="s">
        <v>707</v>
      </c>
      <c r="M398" s="342">
        <f t="shared" si="22"/>
        <v>2750000</v>
      </c>
      <c r="N398" s="348">
        <f t="shared" si="23"/>
        <v>-150000</v>
      </c>
      <c r="O398" s="16"/>
      <c r="P398" s="16"/>
      <c r="Q398" s="44"/>
      <c r="R398" s="57" t="s">
        <v>709</v>
      </c>
    </row>
    <row r="399" spans="1:18" ht="30" customHeight="1" x14ac:dyDescent="0.2">
      <c r="A399" s="4">
        <v>342</v>
      </c>
      <c r="B399" s="3" t="s">
        <v>251</v>
      </c>
      <c r="C399" s="3"/>
      <c r="D399" s="9"/>
      <c r="E399" s="350"/>
      <c r="F399" s="348"/>
      <c r="G399" s="45"/>
      <c r="H399" s="348">
        <f t="shared" si="24"/>
        <v>0</v>
      </c>
      <c r="I399" s="342">
        <v>2000000</v>
      </c>
      <c r="J399" s="342" t="s">
        <v>997</v>
      </c>
      <c r="K399" s="353" t="s">
        <v>1047</v>
      </c>
      <c r="L399" s="24" t="s">
        <v>1048</v>
      </c>
      <c r="M399" s="342">
        <f t="shared" si="22"/>
        <v>2000000</v>
      </c>
      <c r="N399" s="348">
        <f t="shared" si="23"/>
        <v>-2000000</v>
      </c>
      <c r="O399" s="16"/>
      <c r="P399" s="16"/>
      <c r="Q399" s="44"/>
      <c r="R399" s="3"/>
    </row>
    <row r="400" spans="1:18" ht="30" customHeight="1" x14ac:dyDescent="0.2">
      <c r="A400" s="404">
        <v>343</v>
      </c>
      <c r="B400" s="415" t="s">
        <v>255</v>
      </c>
      <c r="C400" s="404"/>
      <c r="D400" s="419"/>
      <c r="E400" s="421"/>
      <c r="F400" s="342">
        <v>152000000</v>
      </c>
      <c r="G400" s="20">
        <v>0.05</v>
      </c>
      <c r="H400" s="342">
        <f>F400*G400</f>
        <v>7600000</v>
      </c>
      <c r="I400" s="342">
        <v>7600000</v>
      </c>
      <c r="J400" s="342" t="s">
        <v>583</v>
      </c>
      <c r="K400" s="353" t="s">
        <v>643</v>
      </c>
      <c r="L400" s="24" t="s">
        <v>644</v>
      </c>
      <c r="M400" s="342">
        <f t="shared" si="22"/>
        <v>7600000</v>
      </c>
      <c r="N400" s="342">
        <f t="shared" si="23"/>
        <v>0</v>
      </c>
      <c r="O400" s="16"/>
      <c r="P400" s="16"/>
      <c r="Q400" s="44"/>
      <c r="R400" s="3"/>
    </row>
    <row r="401" spans="1:18" ht="30" customHeight="1" x14ac:dyDescent="0.2">
      <c r="A401" s="405"/>
      <c r="B401" s="416"/>
      <c r="C401" s="405"/>
      <c r="D401" s="420"/>
      <c r="E401" s="422"/>
      <c r="F401" s="437" t="s">
        <v>1659</v>
      </c>
      <c r="G401" s="438"/>
      <c r="H401" s="439"/>
      <c r="I401" s="342">
        <v>15000000</v>
      </c>
      <c r="J401" s="342" t="s">
        <v>1641</v>
      </c>
      <c r="K401" s="358" t="s">
        <v>1660</v>
      </c>
      <c r="L401" s="24" t="s">
        <v>793</v>
      </c>
      <c r="M401" s="342">
        <f>I401</f>
        <v>15000000</v>
      </c>
      <c r="N401" s="342"/>
      <c r="O401" s="16"/>
      <c r="P401" s="16"/>
      <c r="Q401" s="44"/>
      <c r="R401" s="3"/>
    </row>
    <row r="402" spans="1:18" ht="30" customHeight="1" x14ac:dyDescent="0.2">
      <c r="A402" s="4">
        <v>344</v>
      </c>
      <c r="B402" s="3" t="s">
        <v>258</v>
      </c>
      <c r="C402" s="3"/>
      <c r="D402" s="9"/>
      <c r="E402" s="350"/>
      <c r="F402" s="342">
        <v>20000000</v>
      </c>
      <c r="G402" s="20">
        <v>0.04</v>
      </c>
      <c r="H402" s="342">
        <f t="shared" si="24"/>
        <v>800000</v>
      </c>
      <c r="I402" s="342">
        <v>1600000</v>
      </c>
      <c r="J402" s="342" t="s">
        <v>1050</v>
      </c>
      <c r="K402" s="353" t="s">
        <v>1069</v>
      </c>
      <c r="L402" s="24" t="s">
        <v>1070</v>
      </c>
      <c r="M402" s="342">
        <f t="shared" si="22"/>
        <v>1600000</v>
      </c>
      <c r="N402" s="342">
        <f t="shared" si="23"/>
        <v>-800000</v>
      </c>
      <c r="O402" s="16"/>
      <c r="P402" s="16"/>
      <c r="Q402" s="44"/>
      <c r="R402" s="83" t="s">
        <v>1071</v>
      </c>
    </row>
    <row r="403" spans="1:18" ht="30" customHeight="1" x14ac:dyDescent="0.2">
      <c r="A403" s="4">
        <v>345</v>
      </c>
      <c r="B403" s="3" t="s">
        <v>261</v>
      </c>
      <c r="C403" s="3"/>
      <c r="D403" s="9"/>
      <c r="E403" s="350"/>
      <c r="F403" s="348"/>
      <c r="G403" s="45"/>
      <c r="H403" s="348">
        <f t="shared" si="24"/>
        <v>0</v>
      </c>
      <c r="I403" s="342">
        <v>22700000</v>
      </c>
      <c r="J403" s="342" t="s">
        <v>770</v>
      </c>
      <c r="K403" s="353" t="s">
        <v>771</v>
      </c>
      <c r="L403" s="24" t="s">
        <v>772</v>
      </c>
      <c r="M403" s="342">
        <f t="shared" si="22"/>
        <v>22700000</v>
      </c>
      <c r="N403" s="348">
        <f t="shared" si="23"/>
        <v>-22700000</v>
      </c>
      <c r="O403" s="16"/>
      <c r="P403" s="16"/>
      <c r="Q403" s="44"/>
      <c r="R403" s="3"/>
    </row>
    <row r="404" spans="1:18" ht="30" customHeight="1" x14ac:dyDescent="0.2">
      <c r="A404" s="4">
        <v>346</v>
      </c>
      <c r="B404" s="3" t="s">
        <v>265</v>
      </c>
      <c r="C404" s="3"/>
      <c r="D404" s="9"/>
      <c r="E404" s="350"/>
      <c r="F404" s="342">
        <v>32500000</v>
      </c>
      <c r="G404" s="20">
        <v>0.04</v>
      </c>
      <c r="H404" s="342">
        <f t="shared" si="24"/>
        <v>1300000</v>
      </c>
      <c r="I404" s="342">
        <v>1400000</v>
      </c>
      <c r="J404" s="342" t="s">
        <v>610</v>
      </c>
      <c r="K404" s="353" t="s">
        <v>611</v>
      </c>
      <c r="L404" s="21" t="s">
        <v>609</v>
      </c>
      <c r="M404" s="342">
        <f t="shared" si="22"/>
        <v>1400000</v>
      </c>
      <c r="N404" s="348">
        <f t="shared" si="23"/>
        <v>-100000</v>
      </c>
      <c r="O404" s="16"/>
      <c r="P404" s="16"/>
      <c r="Q404" s="44"/>
      <c r="R404" s="3"/>
    </row>
    <row r="405" spans="1:18" ht="30" customHeight="1" x14ac:dyDescent="0.2">
      <c r="A405" s="4">
        <v>347</v>
      </c>
      <c r="B405" s="3" t="s">
        <v>268</v>
      </c>
      <c r="C405" s="3"/>
      <c r="D405" s="9"/>
      <c r="E405" s="350"/>
      <c r="F405" s="348"/>
      <c r="G405" s="45"/>
      <c r="H405" s="348">
        <f t="shared" si="24"/>
        <v>0</v>
      </c>
      <c r="I405" s="342">
        <v>13500000</v>
      </c>
      <c r="J405" s="342" t="s">
        <v>770</v>
      </c>
      <c r="K405" s="36" t="s">
        <v>792</v>
      </c>
      <c r="L405" s="24" t="s">
        <v>793</v>
      </c>
      <c r="M405" s="342">
        <f t="shared" si="22"/>
        <v>13500000</v>
      </c>
      <c r="N405" s="348">
        <f t="shared" si="23"/>
        <v>-13500000</v>
      </c>
      <c r="O405" s="16"/>
      <c r="P405" s="16"/>
      <c r="Q405" s="44"/>
      <c r="R405" s="3"/>
    </row>
    <row r="406" spans="1:18" ht="30" customHeight="1" x14ac:dyDescent="0.2">
      <c r="A406" s="4">
        <v>348</v>
      </c>
      <c r="B406" s="3" t="s">
        <v>293</v>
      </c>
      <c r="C406" s="3"/>
      <c r="D406" s="9"/>
      <c r="E406" s="350"/>
      <c r="F406" s="348"/>
      <c r="G406" s="45"/>
      <c r="H406" s="348">
        <f t="shared" si="24"/>
        <v>0</v>
      </c>
      <c r="I406" s="342">
        <v>4000000</v>
      </c>
      <c r="J406" s="342" t="s">
        <v>645</v>
      </c>
      <c r="K406" s="353" t="s">
        <v>690</v>
      </c>
      <c r="L406" s="21" t="s">
        <v>691</v>
      </c>
      <c r="M406" s="342">
        <f t="shared" si="22"/>
        <v>4000000</v>
      </c>
      <c r="N406" s="348">
        <f t="shared" si="23"/>
        <v>-4000000</v>
      </c>
      <c r="O406" s="16"/>
      <c r="P406" s="16"/>
      <c r="Q406" s="44"/>
      <c r="R406" s="3"/>
    </row>
    <row r="407" spans="1:18" ht="30" customHeight="1" x14ac:dyDescent="0.2">
      <c r="A407" s="4">
        <v>349</v>
      </c>
      <c r="B407" s="3" t="s">
        <v>295</v>
      </c>
      <c r="C407" s="4" t="s">
        <v>682</v>
      </c>
      <c r="D407" s="9"/>
      <c r="E407" s="350"/>
      <c r="F407" s="342">
        <v>200000000</v>
      </c>
      <c r="G407" s="20">
        <v>5.5E-2</v>
      </c>
      <c r="H407" s="342">
        <f t="shared" si="24"/>
        <v>11000000</v>
      </c>
      <c r="I407" s="342">
        <v>11000000</v>
      </c>
      <c r="J407" s="342" t="s">
        <v>1013</v>
      </c>
      <c r="K407" s="358" t="s">
        <v>1014</v>
      </c>
      <c r="L407" s="24" t="s">
        <v>1015</v>
      </c>
      <c r="M407" s="342">
        <f t="shared" si="22"/>
        <v>11000000</v>
      </c>
      <c r="N407" s="342">
        <f t="shared" si="23"/>
        <v>0</v>
      </c>
      <c r="O407" s="16"/>
      <c r="P407" s="16"/>
      <c r="Q407" s="44"/>
      <c r="R407" s="3"/>
    </row>
    <row r="408" spans="1:18" ht="30" customHeight="1" x14ac:dyDescent="0.2">
      <c r="A408" s="4">
        <v>350</v>
      </c>
      <c r="B408" s="3" t="s">
        <v>296</v>
      </c>
      <c r="C408" s="3"/>
      <c r="D408" s="9"/>
      <c r="E408" s="350"/>
      <c r="F408" s="342">
        <v>135000000</v>
      </c>
      <c r="G408" s="20">
        <v>4.8000000000000001E-2</v>
      </c>
      <c r="H408" s="342">
        <v>6500000</v>
      </c>
      <c r="I408" s="342">
        <v>6500000</v>
      </c>
      <c r="J408" s="342" t="s">
        <v>819</v>
      </c>
      <c r="K408" s="353" t="s">
        <v>873</v>
      </c>
      <c r="L408" s="24" t="s">
        <v>874</v>
      </c>
      <c r="M408" s="342">
        <f t="shared" si="22"/>
        <v>6500000</v>
      </c>
      <c r="N408" s="342">
        <f t="shared" si="23"/>
        <v>0</v>
      </c>
      <c r="O408" s="16"/>
      <c r="P408" s="16"/>
      <c r="Q408" s="44"/>
      <c r="R408" s="3"/>
    </row>
    <row r="409" spans="1:18" ht="30" customHeight="1" x14ac:dyDescent="0.2">
      <c r="A409" s="4">
        <v>351</v>
      </c>
      <c r="B409" s="3" t="s">
        <v>302</v>
      </c>
      <c r="C409" s="3"/>
      <c r="D409" s="9"/>
      <c r="E409" s="350"/>
      <c r="F409" s="342">
        <v>5000000</v>
      </c>
      <c r="G409" s="20">
        <v>0.04</v>
      </c>
      <c r="H409" s="342">
        <f t="shared" si="24"/>
        <v>200000</v>
      </c>
      <c r="I409" s="342">
        <v>200000</v>
      </c>
      <c r="J409" s="342" t="s">
        <v>1355</v>
      </c>
      <c r="K409" s="353" t="s">
        <v>1451</v>
      </c>
      <c r="L409" s="24" t="s">
        <v>1452</v>
      </c>
      <c r="M409" s="342">
        <f t="shared" si="22"/>
        <v>200000</v>
      </c>
      <c r="N409" s="342">
        <f t="shared" si="23"/>
        <v>0</v>
      </c>
      <c r="O409" s="16"/>
      <c r="P409" s="16"/>
      <c r="Q409" s="44"/>
      <c r="R409" s="3"/>
    </row>
    <row r="410" spans="1:18" ht="30" customHeight="1" x14ac:dyDescent="0.2">
      <c r="A410" s="4">
        <v>352</v>
      </c>
      <c r="B410" s="3" t="s">
        <v>315</v>
      </c>
      <c r="C410" s="3"/>
      <c r="D410" s="9"/>
      <c r="E410" s="350"/>
      <c r="F410" s="342">
        <v>60000000</v>
      </c>
      <c r="G410" s="20">
        <v>7.0000000000000007E-2</v>
      </c>
      <c r="H410" s="342">
        <f t="shared" si="24"/>
        <v>4200000</v>
      </c>
      <c r="I410" s="342">
        <v>4200000</v>
      </c>
      <c r="J410" s="342" t="s">
        <v>1050</v>
      </c>
      <c r="K410" s="353" t="s">
        <v>1058</v>
      </c>
      <c r="L410" s="24" t="s">
        <v>1059</v>
      </c>
      <c r="M410" s="342">
        <f t="shared" si="22"/>
        <v>4200000</v>
      </c>
      <c r="N410" s="342">
        <f t="shared" si="23"/>
        <v>0</v>
      </c>
      <c r="O410" s="16"/>
      <c r="P410" s="16"/>
      <c r="Q410" s="44"/>
      <c r="R410" s="3"/>
    </row>
    <row r="411" spans="1:18" ht="30" customHeight="1" x14ac:dyDescent="0.2">
      <c r="A411" s="4">
        <v>353</v>
      </c>
      <c r="B411" s="3" t="s">
        <v>340</v>
      </c>
      <c r="C411" s="3"/>
      <c r="D411" s="9"/>
      <c r="E411" s="350"/>
      <c r="F411" s="342">
        <v>60000000</v>
      </c>
      <c r="G411" s="20">
        <v>4.4999999999999998E-2</v>
      </c>
      <c r="H411" s="342">
        <f t="shared" si="24"/>
        <v>2700000</v>
      </c>
      <c r="I411" s="342">
        <v>2700000</v>
      </c>
      <c r="J411" s="342" t="s">
        <v>770</v>
      </c>
      <c r="K411" s="353" t="s">
        <v>814</v>
      </c>
      <c r="L411" s="21" t="s">
        <v>815</v>
      </c>
      <c r="M411" s="342">
        <f t="shared" si="22"/>
        <v>2700000</v>
      </c>
      <c r="N411" s="342">
        <f t="shared" si="23"/>
        <v>0</v>
      </c>
      <c r="O411" s="16"/>
      <c r="P411" s="16"/>
      <c r="Q411" s="44"/>
      <c r="R411" s="3"/>
    </row>
    <row r="412" spans="1:18" ht="30" customHeight="1" x14ac:dyDescent="0.2">
      <c r="A412" s="4">
        <v>354</v>
      </c>
      <c r="B412" s="46" t="s">
        <v>351</v>
      </c>
      <c r="C412" s="46"/>
      <c r="D412" s="9"/>
      <c r="E412" s="350"/>
      <c r="F412" s="342">
        <v>20000000</v>
      </c>
      <c r="G412" s="20">
        <v>0.05</v>
      </c>
      <c r="H412" s="342">
        <f>F412*G412</f>
        <v>1000000</v>
      </c>
      <c r="I412" s="342">
        <v>3000000</v>
      </c>
      <c r="J412" s="342" t="s">
        <v>583</v>
      </c>
      <c r="K412" s="360">
        <v>121086452131</v>
      </c>
      <c r="L412" s="24" t="s">
        <v>582</v>
      </c>
      <c r="M412" s="342">
        <f t="shared" si="22"/>
        <v>3000000</v>
      </c>
      <c r="N412" s="342">
        <f t="shared" si="23"/>
        <v>-2000000</v>
      </c>
      <c r="O412" s="357"/>
      <c r="P412" s="357"/>
      <c r="Q412" s="44"/>
      <c r="R412" s="13" t="s">
        <v>587</v>
      </c>
    </row>
    <row r="413" spans="1:18" ht="30" customHeight="1" x14ac:dyDescent="0.2">
      <c r="A413" s="404">
        <v>355</v>
      </c>
      <c r="B413" s="406" t="s">
        <v>588</v>
      </c>
      <c r="C413" s="338"/>
      <c r="D413" s="419"/>
      <c r="E413" s="421"/>
      <c r="F413" s="342">
        <v>300000000</v>
      </c>
      <c r="G413" s="48"/>
      <c r="H413" s="342">
        <v>30750000</v>
      </c>
      <c r="I413" s="342">
        <v>40000000</v>
      </c>
      <c r="J413" s="342" t="s">
        <v>583</v>
      </c>
      <c r="K413" s="353">
        <v>4597</v>
      </c>
      <c r="L413" s="24" t="s">
        <v>585</v>
      </c>
      <c r="M413" s="421">
        <f>I413+I414</f>
        <v>40550000</v>
      </c>
      <c r="N413" s="421">
        <f t="shared" si="23"/>
        <v>-9800000</v>
      </c>
      <c r="O413" s="440" t="s">
        <v>591</v>
      </c>
      <c r="P413" s="440">
        <v>440000000</v>
      </c>
      <c r="Q413" s="44"/>
      <c r="R413" s="429"/>
    </row>
    <row r="414" spans="1:18" ht="30" customHeight="1" x14ac:dyDescent="0.2">
      <c r="A414" s="405"/>
      <c r="B414" s="407"/>
      <c r="C414" s="339"/>
      <c r="D414" s="420"/>
      <c r="E414" s="422"/>
      <c r="F414" s="342">
        <v>140000000</v>
      </c>
      <c r="G414" s="49"/>
      <c r="H414" s="342">
        <v>9800000</v>
      </c>
      <c r="I414" s="342">
        <v>550000</v>
      </c>
      <c r="J414" s="342" t="s">
        <v>583</v>
      </c>
      <c r="K414" s="353">
        <v>151736</v>
      </c>
      <c r="L414" s="24" t="s">
        <v>590</v>
      </c>
      <c r="M414" s="422"/>
      <c r="N414" s="422"/>
      <c r="O414" s="441"/>
      <c r="P414" s="441"/>
      <c r="Q414" s="44"/>
      <c r="R414" s="430"/>
    </row>
    <row r="415" spans="1:18" ht="30" customHeight="1" x14ac:dyDescent="0.2">
      <c r="A415" s="404">
        <v>356</v>
      </c>
      <c r="B415" s="431" t="s">
        <v>416</v>
      </c>
      <c r="C415" s="433"/>
      <c r="D415" s="435"/>
      <c r="E415" s="409"/>
      <c r="F415" s="409"/>
      <c r="G415" s="423"/>
      <c r="H415" s="409">
        <v>25000000</v>
      </c>
      <c r="I415" s="348">
        <v>20000000</v>
      </c>
      <c r="J415" s="348" t="s">
        <v>819</v>
      </c>
      <c r="K415" s="122" t="s">
        <v>824</v>
      </c>
      <c r="L415" s="62" t="s">
        <v>825</v>
      </c>
      <c r="M415" s="409">
        <f>I415+I416</f>
        <v>25000000</v>
      </c>
      <c r="N415" s="409">
        <f>H415-M415</f>
        <v>0</v>
      </c>
      <c r="O415" s="425"/>
      <c r="P415" s="425"/>
      <c r="Q415" s="427"/>
      <c r="R415" s="417" t="s">
        <v>1087</v>
      </c>
    </row>
    <row r="416" spans="1:18" ht="30" customHeight="1" x14ac:dyDescent="0.2">
      <c r="A416" s="405"/>
      <c r="B416" s="432"/>
      <c r="C416" s="434"/>
      <c r="D416" s="436"/>
      <c r="E416" s="410"/>
      <c r="F416" s="410"/>
      <c r="G416" s="424"/>
      <c r="H416" s="410"/>
      <c r="I416" s="348">
        <v>5000000</v>
      </c>
      <c r="J416" s="348" t="s">
        <v>1077</v>
      </c>
      <c r="K416" s="61" t="s">
        <v>1078</v>
      </c>
      <c r="L416" s="62" t="s">
        <v>1079</v>
      </c>
      <c r="M416" s="410"/>
      <c r="N416" s="410"/>
      <c r="O416" s="426"/>
      <c r="P416" s="426"/>
      <c r="Q416" s="428"/>
      <c r="R416" s="418"/>
    </row>
    <row r="417" spans="1:18" ht="30" customHeight="1" x14ac:dyDescent="0.2">
      <c r="A417" s="4">
        <v>357</v>
      </c>
      <c r="B417" s="3" t="s">
        <v>1605</v>
      </c>
      <c r="C417" s="3"/>
      <c r="D417" s="9"/>
      <c r="E417" s="350"/>
      <c r="F417" s="342">
        <v>60000000</v>
      </c>
      <c r="G417" s="20">
        <v>0.05</v>
      </c>
      <c r="H417" s="342">
        <f t="shared" ref="H417:H419" si="25">F417*G417</f>
        <v>3000000</v>
      </c>
      <c r="I417" s="342">
        <v>6067000</v>
      </c>
      <c r="J417" s="342" t="s">
        <v>1589</v>
      </c>
      <c r="K417" s="358" t="s">
        <v>1603</v>
      </c>
      <c r="L417" s="24" t="s">
        <v>1604</v>
      </c>
      <c r="M417" s="342">
        <f t="shared" ref="M417" si="26">I417</f>
        <v>6067000</v>
      </c>
      <c r="N417" s="342">
        <f t="shared" ref="N417:N419" si="27">H417-M417</f>
        <v>-3067000</v>
      </c>
      <c r="O417" s="16"/>
      <c r="P417" s="16"/>
      <c r="Q417" s="44" t="s">
        <v>1700</v>
      </c>
      <c r="R417" s="83" t="s">
        <v>1606</v>
      </c>
    </row>
    <row r="418" spans="1:18" ht="30" customHeight="1" x14ac:dyDescent="0.2">
      <c r="A418" s="4">
        <v>358</v>
      </c>
      <c r="B418" s="3" t="s">
        <v>1582</v>
      </c>
      <c r="C418" s="4" t="s">
        <v>1294</v>
      </c>
      <c r="D418" s="9"/>
      <c r="E418" s="350"/>
      <c r="F418" s="342">
        <v>670000000</v>
      </c>
      <c r="G418" s="20">
        <v>5.5E-2</v>
      </c>
      <c r="H418" s="342">
        <f>F418*G418</f>
        <v>36850000</v>
      </c>
      <c r="I418" s="342"/>
      <c r="J418" s="342"/>
      <c r="K418" s="358"/>
      <c r="L418" s="24"/>
      <c r="M418" s="342"/>
      <c r="N418" s="342"/>
      <c r="O418" s="16"/>
      <c r="P418" s="16"/>
      <c r="Q418" s="44"/>
      <c r="R418" s="83"/>
    </row>
    <row r="419" spans="1:18" ht="30" customHeight="1" x14ac:dyDescent="0.2">
      <c r="A419" s="404">
        <v>359</v>
      </c>
      <c r="B419" s="415" t="s">
        <v>458</v>
      </c>
      <c r="C419" s="404"/>
      <c r="D419" s="419"/>
      <c r="E419" s="421"/>
      <c r="F419" s="409"/>
      <c r="G419" s="423"/>
      <c r="H419" s="409">
        <f t="shared" si="25"/>
        <v>0</v>
      </c>
      <c r="I419" s="342">
        <v>20000000</v>
      </c>
      <c r="J419" s="342" t="s">
        <v>905</v>
      </c>
      <c r="K419" s="353" t="s">
        <v>927</v>
      </c>
      <c r="L419" s="24" t="s">
        <v>928</v>
      </c>
      <c r="M419" s="421">
        <f>I419+I420</f>
        <v>32000000</v>
      </c>
      <c r="N419" s="409">
        <f t="shared" si="27"/>
        <v>-32000000</v>
      </c>
      <c r="O419" s="411"/>
      <c r="P419" s="411"/>
      <c r="Q419" s="413"/>
      <c r="R419" s="404"/>
    </row>
    <row r="420" spans="1:18" ht="30" customHeight="1" x14ac:dyDescent="0.2">
      <c r="A420" s="405"/>
      <c r="B420" s="416"/>
      <c r="C420" s="405"/>
      <c r="D420" s="420"/>
      <c r="E420" s="422"/>
      <c r="F420" s="410"/>
      <c r="G420" s="424"/>
      <c r="H420" s="410"/>
      <c r="I420" s="342">
        <v>12000000</v>
      </c>
      <c r="J420" s="342" t="s">
        <v>997</v>
      </c>
      <c r="K420" s="353" t="s">
        <v>1004</v>
      </c>
      <c r="L420" s="24" t="s">
        <v>1005</v>
      </c>
      <c r="M420" s="422"/>
      <c r="N420" s="410"/>
      <c r="O420" s="412"/>
      <c r="P420" s="412"/>
      <c r="Q420" s="414"/>
      <c r="R420" s="405"/>
    </row>
    <row r="421" spans="1:18" ht="30" customHeight="1" x14ac:dyDescent="0.2">
      <c r="A421" s="4">
        <v>360</v>
      </c>
      <c r="B421" s="3" t="s">
        <v>1535</v>
      </c>
      <c r="C421" s="53" t="s">
        <v>1499</v>
      </c>
      <c r="D421" s="350" t="s">
        <v>1456</v>
      </c>
      <c r="E421" s="350" t="s">
        <v>1500</v>
      </c>
      <c r="F421" s="342">
        <v>35000000</v>
      </c>
      <c r="G421" s="20">
        <v>4.2999999999999997E-2</v>
      </c>
      <c r="H421" s="342">
        <v>1500000</v>
      </c>
      <c r="I421" s="342"/>
      <c r="J421" s="342"/>
      <c r="K421" s="353"/>
      <c r="L421" s="24"/>
      <c r="M421" s="342"/>
      <c r="N421" s="342"/>
      <c r="O421" s="16"/>
      <c r="P421" s="16"/>
      <c r="Q421" s="44"/>
      <c r="R421" s="3"/>
    </row>
    <row r="422" spans="1:18" ht="30" customHeight="1" x14ac:dyDescent="0.2">
      <c r="A422" s="4">
        <v>361</v>
      </c>
      <c r="B422" s="3" t="s">
        <v>661</v>
      </c>
      <c r="C422" s="3"/>
      <c r="D422" s="350" t="s">
        <v>645</v>
      </c>
      <c r="E422" s="350" t="s">
        <v>662</v>
      </c>
      <c r="F422" s="342">
        <v>150000000</v>
      </c>
      <c r="G422" s="20">
        <v>0.05</v>
      </c>
      <c r="H422" s="342">
        <v>7500000</v>
      </c>
      <c r="I422" s="342"/>
      <c r="J422" s="342"/>
      <c r="K422" s="353"/>
      <c r="L422" s="24"/>
      <c r="M422" s="342"/>
      <c r="N422" s="342"/>
      <c r="O422" s="16"/>
      <c r="P422" s="16"/>
      <c r="Q422" s="44"/>
      <c r="R422" s="3"/>
    </row>
    <row r="423" spans="1:18" ht="30" customHeight="1" x14ac:dyDescent="0.2">
      <c r="A423" s="4">
        <v>362</v>
      </c>
      <c r="B423" s="3" t="s">
        <v>694</v>
      </c>
      <c r="C423" s="53" t="s">
        <v>695</v>
      </c>
      <c r="D423" s="37"/>
      <c r="E423" s="350"/>
      <c r="F423" s="342">
        <v>30000000</v>
      </c>
      <c r="G423" s="20">
        <v>0.05</v>
      </c>
      <c r="H423" s="342">
        <f>F423*G423</f>
        <v>1500000</v>
      </c>
      <c r="I423" s="342"/>
      <c r="J423" s="342"/>
      <c r="K423" s="353"/>
      <c r="L423" s="24"/>
      <c r="M423" s="342"/>
      <c r="N423" s="342"/>
      <c r="O423" s="16"/>
      <c r="P423" s="16"/>
      <c r="Q423" s="44"/>
      <c r="R423" s="3"/>
    </row>
    <row r="424" spans="1:18" ht="30" customHeight="1" x14ac:dyDescent="0.2">
      <c r="A424" s="404">
        <v>363</v>
      </c>
      <c r="B424" s="415" t="s">
        <v>1238</v>
      </c>
      <c r="C424" s="53" t="s">
        <v>1239</v>
      </c>
      <c r="D424" s="37"/>
      <c r="E424" s="350"/>
      <c r="F424" s="342">
        <v>320000000</v>
      </c>
      <c r="G424" s="20">
        <v>0.05</v>
      </c>
      <c r="H424" s="342">
        <f>F424*G424</f>
        <v>16000000</v>
      </c>
      <c r="I424" s="342"/>
      <c r="J424" s="342"/>
      <c r="K424" s="353"/>
      <c r="L424" s="24"/>
      <c r="M424" s="342"/>
      <c r="N424" s="342"/>
      <c r="O424" s="16"/>
      <c r="P424" s="16"/>
      <c r="Q424" s="44"/>
      <c r="R424" s="3"/>
    </row>
    <row r="425" spans="1:18" ht="30" customHeight="1" x14ac:dyDescent="0.2">
      <c r="A425" s="405"/>
      <c r="B425" s="416"/>
      <c r="C425" s="53" t="s">
        <v>1240</v>
      </c>
      <c r="D425" s="37" t="s">
        <v>1161</v>
      </c>
      <c r="E425" s="350"/>
      <c r="F425" s="342">
        <v>100000000</v>
      </c>
      <c r="G425" s="20">
        <v>0.05</v>
      </c>
      <c r="H425" s="342">
        <f>F425*G425</f>
        <v>5000000</v>
      </c>
      <c r="I425" s="342"/>
      <c r="J425" s="342"/>
      <c r="K425" s="353"/>
      <c r="L425" s="24"/>
      <c r="M425" s="342"/>
      <c r="N425" s="342"/>
      <c r="O425" s="16"/>
      <c r="P425" s="16"/>
      <c r="Q425" s="44"/>
      <c r="R425" s="3"/>
    </row>
    <row r="426" spans="1:18" ht="30" customHeight="1" x14ac:dyDescent="0.2">
      <c r="A426" s="4">
        <v>364</v>
      </c>
      <c r="B426" s="345" t="s">
        <v>1638</v>
      </c>
      <c r="C426" s="53" t="s">
        <v>1239</v>
      </c>
      <c r="D426" s="37" t="s">
        <v>1249</v>
      </c>
      <c r="E426" s="350" t="s">
        <v>1639</v>
      </c>
      <c r="F426" s="342">
        <v>100000000</v>
      </c>
      <c r="G426" s="20">
        <v>0.05</v>
      </c>
      <c r="H426" s="342">
        <f>F426*G426</f>
        <v>5000000</v>
      </c>
      <c r="I426" s="342"/>
      <c r="J426" s="342"/>
      <c r="K426" s="353"/>
      <c r="L426" s="24"/>
      <c r="M426" s="342"/>
      <c r="N426" s="342"/>
      <c r="O426" s="16"/>
      <c r="P426" s="16"/>
      <c r="Q426" s="44"/>
      <c r="R426" s="3"/>
    </row>
    <row r="427" spans="1:18" ht="30" customHeight="1" x14ac:dyDescent="0.2">
      <c r="A427" s="4">
        <v>365</v>
      </c>
      <c r="B427" s="345" t="s">
        <v>1654</v>
      </c>
      <c r="C427" s="53" t="s">
        <v>1239</v>
      </c>
      <c r="D427" s="37" t="s">
        <v>1249</v>
      </c>
      <c r="E427" s="350" t="s">
        <v>1639</v>
      </c>
      <c r="F427" s="342">
        <v>10000000</v>
      </c>
      <c r="G427" s="20">
        <v>0.05</v>
      </c>
      <c r="H427" s="342">
        <f>F427*G427</f>
        <v>500000</v>
      </c>
      <c r="I427" s="342"/>
      <c r="J427" s="342"/>
      <c r="K427" s="353"/>
      <c r="L427" s="24"/>
      <c r="M427" s="342"/>
      <c r="N427" s="342"/>
      <c r="O427" s="16"/>
      <c r="P427" s="16"/>
      <c r="Q427" s="44"/>
      <c r="R427" s="3"/>
    </row>
    <row r="428" spans="1:18" ht="30" customHeight="1" x14ac:dyDescent="0.2">
      <c r="A428" s="4"/>
      <c r="B428" s="345" t="s">
        <v>1666</v>
      </c>
      <c r="C428" s="53"/>
      <c r="D428" s="37"/>
      <c r="E428" s="350"/>
      <c r="F428" s="342"/>
      <c r="G428" s="20"/>
      <c r="H428" s="342">
        <v>10500000</v>
      </c>
      <c r="I428" s="342"/>
      <c r="J428" s="342"/>
      <c r="K428" s="353"/>
      <c r="L428" s="24"/>
      <c r="M428" s="342"/>
      <c r="N428" s="342"/>
      <c r="O428" s="16"/>
      <c r="P428" s="16"/>
      <c r="Q428" s="44" t="s">
        <v>1667</v>
      </c>
      <c r="R428" s="3"/>
    </row>
    <row r="429" spans="1:18" ht="30" customHeight="1" x14ac:dyDescent="0.2">
      <c r="A429" s="4"/>
      <c r="B429" s="374" t="s">
        <v>1683</v>
      </c>
      <c r="C429" s="53"/>
      <c r="D429" s="37"/>
      <c r="E429" s="377"/>
      <c r="F429" s="373"/>
      <c r="G429" s="20"/>
      <c r="H429" s="373"/>
      <c r="I429" s="373"/>
      <c r="J429" s="373"/>
      <c r="K429" s="375"/>
      <c r="L429" s="24"/>
      <c r="M429" s="373"/>
      <c r="N429" s="373"/>
      <c r="O429" s="16"/>
      <c r="P429" s="16"/>
      <c r="Q429" s="44" t="s">
        <v>1684</v>
      </c>
      <c r="R429" s="3"/>
    </row>
    <row r="430" spans="1:18" ht="30" customHeight="1" x14ac:dyDescent="0.2">
      <c r="A430" s="4">
        <v>366</v>
      </c>
      <c r="B430" s="3" t="s">
        <v>1668</v>
      </c>
      <c r="C430" s="3"/>
      <c r="D430" s="9"/>
      <c r="E430" s="350"/>
      <c r="F430" s="342"/>
      <c r="G430" s="20"/>
      <c r="H430" s="342"/>
      <c r="I430" s="342"/>
      <c r="J430" s="342"/>
      <c r="K430" s="353"/>
      <c r="L430" s="24"/>
      <c r="M430" s="342"/>
      <c r="N430" s="342"/>
      <c r="O430" s="16"/>
      <c r="P430" s="16"/>
      <c r="Q430" s="44"/>
      <c r="R430" s="3"/>
    </row>
  </sheetData>
  <mergeCells count="642">
    <mergeCell ref="Q392:Q393"/>
    <mergeCell ref="Q11:Q12"/>
    <mergeCell ref="Q51:Q52"/>
    <mergeCell ref="A11:A12"/>
    <mergeCell ref="B11:B12"/>
    <mergeCell ref="F11:F12"/>
    <mergeCell ref="G11:G12"/>
    <mergeCell ref="H11:H12"/>
    <mergeCell ref="M11:M12"/>
    <mergeCell ref="Q163:Q164"/>
    <mergeCell ref="D30:D31"/>
    <mergeCell ref="E30:E31"/>
    <mergeCell ref="F30:F31"/>
    <mergeCell ref="G30:G31"/>
    <mergeCell ref="H30:H31"/>
    <mergeCell ref="H24:H25"/>
    <mergeCell ref="M24:M25"/>
    <mergeCell ref="N24:N25"/>
    <mergeCell ref="O24:O25"/>
    <mergeCell ref="P24:P25"/>
    <mergeCell ref="Q24:Q25"/>
    <mergeCell ref="M30:M31"/>
    <mergeCell ref="N30:N31"/>
    <mergeCell ref="A32:A33"/>
    <mergeCell ref="R163:R164"/>
    <mergeCell ref="Q65:Q68"/>
    <mergeCell ref="Q71:Q72"/>
    <mergeCell ref="P13:P14"/>
    <mergeCell ref="Q13:Q14"/>
    <mergeCell ref="R13:R14"/>
    <mergeCell ref="A24:A25"/>
    <mergeCell ref="B24:B25"/>
    <mergeCell ref="C24:C25"/>
    <mergeCell ref="D24:D25"/>
    <mergeCell ref="E24:E25"/>
    <mergeCell ref="F24:F25"/>
    <mergeCell ref="G24:G25"/>
    <mergeCell ref="A13:A14"/>
    <mergeCell ref="B13:B14"/>
    <mergeCell ref="C13:C14"/>
    <mergeCell ref="D13:D14"/>
    <mergeCell ref="E13:E14"/>
    <mergeCell ref="O13:O14"/>
    <mergeCell ref="R24:R25"/>
    <mergeCell ref="J25:K25"/>
    <mergeCell ref="A30:A31"/>
    <mergeCell ref="B30:B31"/>
    <mergeCell ref="C30:C31"/>
    <mergeCell ref="B32:B33"/>
    <mergeCell ref="C32:C33"/>
    <mergeCell ref="D32:D33"/>
    <mergeCell ref="E32:E33"/>
    <mergeCell ref="F32:F33"/>
    <mergeCell ref="G32:G33"/>
    <mergeCell ref="H32:H33"/>
    <mergeCell ref="M32:M33"/>
    <mergeCell ref="N32:N33"/>
    <mergeCell ref="A37:A38"/>
    <mergeCell ref="B37:B38"/>
    <mergeCell ref="C37:C38"/>
    <mergeCell ref="D37:D38"/>
    <mergeCell ref="E37:E38"/>
    <mergeCell ref="I37:I38"/>
    <mergeCell ref="J37:J38"/>
    <mergeCell ref="K37:K38"/>
    <mergeCell ref="R37:R38"/>
    <mergeCell ref="L37:L38"/>
    <mergeCell ref="M37:M38"/>
    <mergeCell ref="N37:N38"/>
    <mergeCell ref="O37:O38"/>
    <mergeCell ref="P37:P38"/>
    <mergeCell ref="Q37:Q38"/>
    <mergeCell ref="N51:N52"/>
    <mergeCell ref="A53:A57"/>
    <mergeCell ref="B53:B57"/>
    <mergeCell ref="C53:C57"/>
    <mergeCell ref="D53:D57"/>
    <mergeCell ref="E53:E57"/>
    <mergeCell ref="F53:H53"/>
    <mergeCell ref="F54:F56"/>
    <mergeCell ref="G54:G56"/>
    <mergeCell ref="H54:H56"/>
    <mergeCell ref="A51:A52"/>
    <mergeCell ref="B51:B52"/>
    <mergeCell ref="C51:C52"/>
    <mergeCell ref="D51:D52"/>
    <mergeCell ref="E51:E52"/>
    <mergeCell ref="F51:F52"/>
    <mergeCell ref="G51:G52"/>
    <mergeCell ref="H51:H52"/>
    <mergeCell ref="M51:M52"/>
    <mergeCell ref="B65:B68"/>
    <mergeCell ref="C65:C68"/>
    <mergeCell ref="D65:D68"/>
    <mergeCell ref="E65:E68"/>
    <mergeCell ref="F65:F66"/>
    <mergeCell ref="M54:M56"/>
    <mergeCell ref="N54:N56"/>
    <mergeCell ref="I57:N57"/>
    <mergeCell ref="A62:A63"/>
    <mergeCell ref="B62:B63"/>
    <mergeCell ref="C62:C63"/>
    <mergeCell ref="D62:D63"/>
    <mergeCell ref="E62:E63"/>
    <mergeCell ref="F62:H62"/>
    <mergeCell ref="M62:N62"/>
    <mergeCell ref="A71:A72"/>
    <mergeCell ref="B71:B72"/>
    <mergeCell ref="C71:C72"/>
    <mergeCell ref="D71:D72"/>
    <mergeCell ref="E71:E72"/>
    <mergeCell ref="G71:G72"/>
    <mergeCell ref="H71:H72"/>
    <mergeCell ref="R65:R66"/>
    <mergeCell ref="A69:A70"/>
    <mergeCell ref="B69:B70"/>
    <mergeCell ref="C69:C70"/>
    <mergeCell ref="D69:D70"/>
    <mergeCell ref="E69:E70"/>
    <mergeCell ref="I69:I70"/>
    <mergeCell ref="J69:J70"/>
    <mergeCell ref="K69:K70"/>
    <mergeCell ref="G65:G66"/>
    <mergeCell ref="H65:H66"/>
    <mergeCell ref="M65:M66"/>
    <mergeCell ref="N65:N66"/>
    <mergeCell ref="O65:O66"/>
    <mergeCell ref="P65:P66"/>
    <mergeCell ref="A65:A68"/>
    <mergeCell ref="I71:I72"/>
    <mergeCell ref="J71:J72"/>
    <mergeCell ref="K71:K72"/>
    <mergeCell ref="L71:L72"/>
    <mergeCell ref="M71:M72"/>
    <mergeCell ref="N71:N72"/>
    <mergeCell ref="L69:L70"/>
    <mergeCell ref="M69:M70"/>
    <mergeCell ref="N69:N70"/>
    <mergeCell ref="Q73:Q76"/>
    <mergeCell ref="R73:R76"/>
    <mergeCell ref="A84:A85"/>
    <mergeCell ref="B84:B85"/>
    <mergeCell ref="C84:C85"/>
    <mergeCell ref="D84:D85"/>
    <mergeCell ref="E84:E85"/>
    <mergeCell ref="F84:F85"/>
    <mergeCell ref="G84:G85"/>
    <mergeCell ref="H84:H85"/>
    <mergeCell ref="G73:G77"/>
    <mergeCell ref="H73:H77"/>
    <mergeCell ref="M73:M77"/>
    <mergeCell ref="N73:N77"/>
    <mergeCell ref="O73:O76"/>
    <mergeCell ref="P73:P76"/>
    <mergeCell ref="A73:A77"/>
    <mergeCell ref="B73:B77"/>
    <mergeCell ref="C73:C77"/>
    <mergeCell ref="D73:D77"/>
    <mergeCell ref="E73:E77"/>
    <mergeCell ref="F73:F77"/>
    <mergeCell ref="M84:M85"/>
    <mergeCell ref="N84:N85"/>
    <mergeCell ref="N99:N100"/>
    <mergeCell ref="A108:A110"/>
    <mergeCell ref="B108:B110"/>
    <mergeCell ref="C108:C110"/>
    <mergeCell ref="D108:D110"/>
    <mergeCell ref="E108:E110"/>
    <mergeCell ref="I108:I110"/>
    <mergeCell ref="J108:J110"/>
    <mergeCell ref="K108:K110"/>
    <mergeCell ref="L108:L110"/>
    <mergeCell ref="M108:M110"/>
    <mergeCell ref="N108:N110"/>
    <mergeCell ref="A99:A100"/>
    <mergeCell ref="B99:B100"/>
    <mergeCell ref="C99:C100"/>
    <mergeCell ref="D99:D100"/>
    <mergeCell ref="E99:E100"/>
    <mergeCell ref="J99:J100"/>
    <mergeCell ref="K99:K100"/>
    <mergeCell ref="L99:L100"/>
    <mergeCell ref="M99:M100"/>
    <mergeCell ref="A112:A113"/>
    <mergeCell ref="B112:B113"/>
    <mergeCell ref="C112:C113"/>
    <mergeCell ref="D112:D113"/>
    <mergeCell ref="E112:E113"/>
    <mergeCell ref="M112:M113"/>
    <mergeCell ref="N112:N113"/>
    <mergeCell ref="M117:M118"/>
    <mergeCell ref="N117:N118"/>
    <mergeCell ref="O117:O118"/>
    <mergeCell ref="P117:P118"/>
    <mergeCell ref="Q117:Q118"/>
    <mergeCell ref="R117:R118"/>
    <mergeCell ref="N115:N116"/>
    <mergeCell ref="A117:A118"/>
    <mergeCell ref="B117:B118"/>
    <mergeCell ref="C117:C118"/>
    <mergeCell ref="D117:D118"/>
    <mergeCell ref="E117:E118"/>
    <mergeCell ref="I117:I118"/>
    <mergeCell ref="J117:J118"/>
    <mergeCell ref="K117:K118"/>
    <mergeCell ref="L117:L118"/>
    <mergeCell ref="A115:A116"/>
    <mergeCell ref="B115:B116"/>
    <mergeCell ref="C115:C116"/>
    <mergeCell ref="D115:D116"/>
    <mergeCell ref="E115:E116"/>
    <mergeCell ref="M115:M116"/>
    <mergeCell ref="G120:G121"/>
    <mergeCell ref="H120:H121"/>
    <mergeCell ref="M120:M121"/>
    <mergeCell ref="N120:N121"/>
    <mergeCell ref="A122:A123"/>
    <mergeCell ref="B122:B123"/>
    <mergeCell ref="C122:C123"/>
    <mergeCell ref="D122:D123"/>
    <mergeCell ref="E122:E123"/>
    <mergeCell ref="A120:A121"/>
    <mergeCell ref="B120:B121"/>
    <mergeCell ref="C120:C121"/>
    <mergeCell ref="D120:D121"/>
    <mergeCell ref="E120:E121"/>
    <mergeCell ref="F120:F121"/>
    <mergeCell ref="A132:A133"/>
    <mergeCell ref="B132:B133"/>
    <mergeCell ref="C132:C133"/>
    <mergeCell ref="D132:D133"/>
    <mergeCell ref="E132:E133"/>
    <mergeCell ref="A141:A142"/>
    <mergeCell ref="B141:B142"/>
    <mergeCell ref="C141:C142"/>
    <mergeCell ref="D141:D142"/>
    <mergeCell ref="E141:E142"/>
    <mergeCell ref="N151:N153"/>
    <mergeCell ref="O151:O153"/>
    <mergeCell ref="P151:P153"/>
    <mergeCell ref="Q151:Q153"/>
    <mergeCell ref="R151:R153"/>
    <mergeCell ref="M152:M153"/>
    <mergeCell ref="M141:M142"/>
    <mergeCell ref="N141:N142"/>
    <mergeCell ref="A151:A153"/>
    <mergeCell ref="B151:B153"/>
    <mergeCell ref="C151:C153"/>
    <mergeCell ref="D151:D153"/>
    <mergeCell ref="E151:E153"/>
    <mergeCell ref="F151:F153"/>
    <mergeCell ref="G151:G153"/>
    <mergeCell ref="H151:H153"/>
    <mergeCell ref="A156:A157"/>
    <mergeCell ref="B156:B157"/>
    <mergeCell ref="M156:M157"/>
    <mergeCell ref="N156:N157"/>
    <mergeCell ref="A163:A164"/>
    <mergeCell ref="B163:B164"/>
    <mergeCell ref="C163:C164"/>
    <mergeCell ref="D163:D164"/>
    <mergeCell ref="E163:E164"/>
    <mergeCell ref="F163:F164"/>
    <mergeCell ref="G163:G164"/>
    <mergeCell ref="H163:H164"/>
    <mergeCell ref="A173:A174"/>
    <mergeCell ref="B173:B174"/>
    <mergeCell ref="C173:C174"/>
    <mergeCell ref="D173:D174"/>
    <mergeCell ref="E173:E174"/>
    <mergeCell ref="M165:M166"/>
    <mergeCell ref="N165:N166"/>
    <mergeCell ref="A168:A170"/>
    <mergeCell ref="B168:B170"/>
    <mergeCell ref="C168:C170"/>
    <mergeCell ref="D168:D170"/>
    <mergeCell ref="E168:E170"/>
    <mergeCell ref="F168:F170"/>
    <mergeCell ref="G168:G170"/>
    <mergeCell ref="H168:H170"/>
    <mergeCell ref="A165:A166"/>
    <mergeCell ref="B165:B166"/>
    <mergeCell ref="D165:D166"/>
    <mergeCell ref="E165:E166"/>
    <mergeCell ref="F165:F166"/>
    <mergeCell ref="G165:G166"/>
    <mergeCell ref="H165:H166"/>
    <mergeCell ref="M168:M170"/>
    <mergeCell ref="N168:N170"/>
    <mergeCell ref="R195:R196"/>
    <mergeCell ref="A198:A199"/>
    <mergeCell ref="B198:B199"/>
    <mergeCell ref="C198:C199"/>
    <mergeCell ref="D198:D199"/>
    <mergeCell ref="E198:E199"/>
    <mergeCell ref="I198:I199"/>
    <mergeCell ref="J198:J199"/>
    <mergeCell ref="K198:K199"/>
    <mergeCell ref="G195:G196"/>
    <mergeCell ref="H195:H196"/>
    <mergeCell ref="M195:M196"/>
    <mergeCell ref="N195:N196"/>
    <mergeCell ref="O195:O196"/>
    <mergeCell ref="P195:P196"/>
    <mergeCell ref="A195:A196"/>
    <mergeCell ref="B195:B196"/>
    <mergeCell ref="C195:C196"/>
    <mergeCell ref="D195:D196"/>
    <mergeCell ref="E195:E196"/>
    <mergeCell ref="F195:F196"/>
    <mergeCell ref="L198:L199"/>
    <mergeCell ref="M198:M199"/>
    <mergeCell ref="N198:N199"/>
    <mergeCell ref="A213:A215"/>
    <mergeCell ref="B213:B215"/>
    <mergeCell ref="C213:C215"/>
    <mergeCell ref="D213:D215"/>
    <mergeCell ref="E213:E215"/>
    <mergeCell ref="Q195:Q196"/>
    <mergeCell ref="G217:G219"/>
    <mergeCell ref="H217:H219"/>
    <mergeCell ref="M217:M219"/>
    <mergeCell ref="N217:N219"/>
    <mergeCell ref="A235:A236"/>
    <mergeCell ref="B235:B236"/>
    <mergeCell ref="A217:A219"/>
    <mergeCell ref="B217:B219"/>
    <mergeCell ref="C217:C219"/>
    <mergeCell ref="D217:D219"/>
    <mergeCell ref="E217:E219"/>
    <mergeCell ref="F217:F219"/>
    <mergeCell ref="E241:E242"/>
    <mergeCell ref="F241:F242"/>
    <mergeCell ref="G241:G242"/>
    <mergeCell ref="H241:H242"/>
    <mergeCell ref="M241:M242"/>
    <mergeCell ref="N241:N242"/>
    <mergeCell ref="A237:A238"/>
    <mergeCell ref="B237:B238"/>
    <mergeCell ref="A241:A242"/>
    <mergeCell ref="B241:B242"/>
    <mergeCell ref="C241:C242"/>
    <mergeCell ref="D241:D242"/>
    <mergeCell ref="M255:M256"/>
    <mergeCell ref="N255:N256"/>
    <mergeCell ref="O255:O256"/>
    <mergeCell ref="P255:P256"/>
    <mergeCell ref="Q255:Q256"/>
    <mergeCell ref="R255:R256"/>
    <mergeCell ref="A255:A256"/>
    <mergeCell ref="B255:B256"/>
    <mergeCell ref="C255:C256"/>
    <mergeCell ref="D255:D256"/>
    <mergeCell ref="E255:E256"/>
    <mergeCell ref="L255:L256"/>
    <mergeCell ref="G269:G270"/>
    <mergeCell ref="H269:H270"/>
    <mergeCell ref="M269:M270"/>
    <mergeCell ref="N269:N270"/>
    <mergeCell ref="A271:A272"/>
    <mergeCell ref="B271:B272"/>
    <mergeCell ref="C271:C272"/>
    <mergeCell ref="D271:D272"/>
    <mergeCell ref="E271:E272"/>
    <mergeCell ref="F271:F272"/>
    <mergeCell ref="A269:A270"/>
    <mergeCell ref="B269:B270"/>
    <mergeCell ref="C269:C270"/>
    <mergeCell ref="D269:D270"/>
    <mergeCell ref="E269:E270"/>
    <mergeCell ref="F269:F270"/>
    <mergeCell ref="R271:R272"/>
    <mergeCell ref="A273:A275"/>
    <mergeCell ref="B273:B275"/>
    <mergeCell ref="C273:C275"/>
    <mergeCell ref="D273:D275"/>
    <mergeCell ref="E273:E275"/>
    <mergeCell ref="F273:F274"/>
    <mergeCell ref="G273:H274"/>
    <mergeCell ref="M273:M274"/>
    <mergeCell ref="N273:N274"/>
    <mergeCell ref="G271:G272"/>
    <mergeCell ref="H271:H272"/>
    <mergeCell ref="M271:M272"/>
    <mergeCell ref="N271:N272"/>
    <mergeCell ref="O271:O272"/>
    <mergeCell ref="P271:P272"/>
    <mergeCell ref="O273:O274"/>
    <mergeCell ref="P273:P274"/>
    <mergeCell ref="Q273:Q274"/>
    <mergeCell ref="R273:R274"/>
    <mergeCell ref="A279:A280"/>
    <mergeCell ref="B279:B280"/>
    <mergeCell ref="C279:C280"/>
    <mergeCell ref="D279:D280"/>
    <mergeCell ref="E279:E280"/>
    <mergeCell ref="G279:H279"/>
    <mergeCell ref="I280:M280"/>
    <mergeCell ref="A288:A290"/>
    <mergeCell ref="B288:B290"/>
    <mergeCell ref="C288:C290"/>
    <mergeCell ref="D288:D290"/>
    <mergeCell ref="E288:E290"/>
    <mergeCell ref="F288:F290"/>
    <mergeCell ref="G288:G290"/>
    <mergeCell ref="H288:H289"/>
    <mergeCell ref="M288:M290"/>
    <mergeCell ref="N288:N290"/>
    <mergeCell ref="O288:O290"/>
    <mergeCell ref="P288:P290"/>
    <mergeCell ref="Q288:Q290"/>
    <mergeCell ref="R288:R290"/>
    <mergeCell ref="A297:A298"/>
    <mergeCell ref="B297:B298"/>
    <mergeCell ref="C297:C298"/>
    <mergeCell ref="D297:D298"/>
    <mergeCell ref="E297:E298"/>
    <mergeCell ref="A300:A302"/>
    <mergeCell ref="B300:B302"/>
    <mergeCell ref="C300:C302"/>
    <mergeCell ref="D300:D302"/>
    <mergeCell ref="E300:E302"/>
    <mergeCell ref="F301:H301"/>
    <mergeCell ref="I302:N302"/>
    <mergeCell ref="F297:F298"/>
    <mergeCell ref="G297:G298"/>
    <mergeCell ref="H297:H298"/>
    <mergeCell ref="M297:M298"/>
    <mergeCell ref="N297:N298"/>
    <mergeCell ref="I318:I319"/>
    <mergeCell ref="J318:J319"/>
    <mergeCell ref="K318:K319"/>
    <mergeCell ref="L318:L319"/>
    <mergeCell ref="M318:M319"/>
    <mergeCell ref="N318:N319"/>
    <mergeCell ref="P297:P298"/>
    <mergeCell ref="Q297:Q298"/>
    <mergeCell ref="R297:R298"/>
    <mergeCell ref="O297:O298"/>
    <mergeCell ref="P325:P326"/>
    <mergeCell ref="Q325:Q326"/>
    <mergeCell ref="R325:R326"/>
    <mergeCell ref="F326:F332"/>
    <mergeCell ref="G326:H332"/>
    <mergeCell ref="M326:M332"/>
    <mergeCell ref="N326:N332"/>
    <mergeCell ref="A325:A332"/>
    <mergeCell ref="B325:B332"/>
    <mergeCell ref="C325:C332"/>
    <mergeCell ref="D325:D332"/>
    <mergeCell ref="E325:E332"/>
    <mergeCell ref="O325:O326"/>
    <mergeCell ref="G339:G340"/>
    <mergeCell ref="H339:H340"/>
    <mergeCell ref="M339:M340"/>
    <mergeCell ref="N339:N340"/>
    <mergeCell ref="A341:A342"/>
    <mergeCell ref="B341:B342"/>
    <mergeCell ref="C341:C342"/>
    <mergeCell ref="D341:D342"/>
    <mergeCell ref="E341:E342"/>
    <mergeCell ref="M341:M342"/>
    <mergeCell ref="A339:A340"/>
    <mergeCell ref="B339:B340"/>
    <mergeCell ref="C339:C340"/>
    <mergeCell ref="D339:D340"/>
    <mergeCell ref="E339:E340"/>
    <mergeCell ref="F339:F340"/>
    <mergeCell ref="N341:N342"/>
    <mergeCell ref="O341:O342"/>
    <mergeCell ref="P341:P342"/>
    <mergeCell ref="Q341:Q342"/>
    <mergeCell ref="R341:R342"/>
    <mergeCell ref="A351:A352"/>
    <mergeCell ref="B351:B352"/>
    <mergeCell ref="C351:C352"/>
    <mergeCell ref="D351:D352"/>
    <mergeCell ref="E351:E352"/>
    <mergeCell ref="I352:M352"/>
    <mergeCell ref="A354:A355"/>
    <mergeCell ref="B354:B355"/>
    <mergeCell ref="C354:C355"/>
    <mergeCell ref="D354:D355"/>
    <mergeCell ref="E354:E355"/>
    <mergeCell ref="F354:F355"/>
    <mergeCell ref="G354:G355"/>
    <mergeCell ref="H354:H355"/>
    <mergeCell ref="M354:M355"/>
    <mergeCell ref="A356:A357"/>
    <mergeCell ref="B356:B357"/>
    <mergeCell ref="C356:C357"/>
    <mergeCell ref="I356:I357"/>
    <mergeCell ref="J356:J357"/>
    <mergeCell ref="R356:R357"/>
    <mergeCell ref="M356:M357"/>
    <mergeCell ref="N356:N357"/>
    <mergeCell ref="O356:O357"/>
    <mergeCell ref="P356:P357"/>
    <mergeCell ref="G365:H366"/>
    <mergeCell ref="L365:L366"/>
    <mergeCell ref="K356:K357"/>
    <mergeCell ref="L356:L357"/>
    <mergeCell ref="N354:N355"/>
    <mergeCell ref="O354:O355"/>
    <mergeCell ref="P354:P355"/>
    <mergeCell ref="Q354:Q355"/>
    <mergeCell ref="R354:R355"/>
    <mergeCell ref="A369:A371"/>
    <mergeCell ref="B369:B371"/>
    <mergeCell ref="C369:C371"/>
    <mergeCell ref="D369:D371"/>
    <mergeCell ref="E369:E371"/>
    <mergeCell ref="F369:F370"/>
    <mergeCell ref="G369:H370"/>
    <mergeCell ref="M369:M370"/>
    <mergeCell ref="Q356:Q357"/>
    <mergeCell ref="N369:N370"/>
    <mergeCell ref="I371:I372"/>
    <mergeCell ref="J371:J372"/>
    <mergeCell ref="K371:K372"/>
    <mergeCell ref="L371:L372"/>
    <mergeCell ref="M371:M372"/>
    <mergeCell ref="N371:N372"/>
    <mergeCell ref="M365:M366"/>
    <mergeCell ref="N365:N366"/>
    <mergeCell ref="A364:A366"/>
    <mergeCell ref="B364:B366"/>
    <mergeCell ref="C364:C366"/>
    <mergeCell ref="D364:D366"/>
    <mergeCell ref="E364:E366"/>
    <mergeCell ref="F365:F366"/>
    <mergeCell ref="R376:R380"/>
    <mergeCell ref="A382:A383"/>
    <mergeCell ref="B382:B383"/>
    <mergeCell ref="C382:C383"/>
    <mergeCell ref="D382:D383"/>
    <mergeCell ref="E382:E383"/>
    <mergeCell ref="F382:F383"/>
    <mergeCell ref="G382:G383"/>
    <mergeCell ref="H382:H383"/>
    <mergeCell ref="M382:M383"/>
    <mergeCell ref="G376:H380"/>
    <mergeCell ref="M376:M380"/>
    <mergeCell ref="N376:N380"/>
    <mergeCell ref="O376:O380"/>
    <mergeCell ref="P376:P380"/>
    <mergeCell ref="Q376:Q380"/>
    <mergeCell ref="A376:A380"/>
    <mergeCell ref="B376:B380"/>
    <mergeCell ref="C376:C380"/>
    <mergeCell ref="D376:D380"/>
    <mergeCell ref="E376:E380"/>
    <mergeCell ref="F376:F380"/>
    <mergeCell ref="N382:N383"/>
    <mergeCell ref="A386:A387"/>
    <mergeCell ref="B386:B387"/>
    <mergeCell ref="C386:C387"/>
    <mergeCell ref="D386:D387"/>
    <mergeCell ref="E386:E387"/>
    <mergeCell ref="F386:F387"/>
    <mergeCell ref="G386:G387"/>
    <mergeCell ref="H386:H387"/>
    <mergeCell ref="N386:N387"/>
    <mergeCell ref="A388:A389"/>
    <mergeCell ref="B388:B389"/>
    <mergeCell ref="C388:C389"/>
    <mergeCell ref="D388:D389"/>
    <mergeCell ref="E388:E389"/>
    <mergeCell ref="A390:A391"/>
    <mergeCell ref="B390:B391"/>
    <mergeCell ref="C390:C391"/>
    <mergeCell ref="D390:D391"/>
    <mergeCell ref="E390:E391"/>
    <mergeCell ref="F390:F391"/>
    <mergeCell ref="G390:G391"/>
    <mergeCell ref="H390:H391"/>
    <mergeCell ref="M390:M391"/>
    <mergeCell ref="N390:N391"/>
    <mergeCell ref="A392:A393"/>
    <mergeCell ref="B392:B393"/>
    <mergeCell ref="C392:C393"/>
    <mergeCell ref="D392:D393"/>
    <mergeCell ref="E392:E393"/>
    <mergeCell ref="F392:F393"/>
    <mergeCell ref="G392:H393"/>
    <mergeCell ref="M392:M393"/>
    <mergeCell ref="N392:N393"/>
    <mergeCell ref="N395:N396"/>
    <mergeCell ref="A400:A401"/>
    <mergeCell ref="B400:B401"/>
    <mergeCell ref="C400:C401"/>
    <mergeCell ref="D400:D401"/>
    <mergeCell ref="E400:E401"/>
    <mergeCell ref="F401:H401"/>
    <mergeCell ref="O413:O414"/>
    <mergeCell ref="P413:P414"/>
    <mergeCell ref="A395:A396"/>
    <mergeCell ref="B395:B396"/>
    <mergeCell ref="C395:C396"/>
    <mergeCell ref="D395:D396"/>
    <mergeCell ref="E395:E396"/>
    <mergeCell ref="F395:F396"/>
    <mergeCell ref="G395:G396"/>
    <mergeCell ref="H395:H396"/>
    <mergeCell ref="M395:M396"/>
    <mergeCell ref="R413:R414"/>
    <mergeCell ref="A415:A416"/>
    <mergeCell ref="B415:B416"/>
    <mergeCell ref="C415:C416"/>
    <mergeCell ref="D415:D416"/>
    <mergeCell ref="E415:E416"/>
    <mergeCell ref="F415:F416"/>
    <mergeCell ref="G415:G416"/>
    <mergeCell ref="A413:A414"/>
    <mergeCell ref="B413:B414"/>
    <mergeCell ref="D413:D414"/>
    <mergeCell ref="E413:E414"/>
    <mergeCell ref="M413:M414"/>
    <mergeCell ref="N413:N414"/>
    <mergeCell ref="N419:N420"/>
    <mergeCell ref="O419:O420"/>
    <mergeCell ref="P419:P420"/>
    <mergeCell ref="Q419:Q420"/>
    <mergeCell ref="R419:R420"/>
    <mergeCell ref="A424:A425"/>
    <mergeCell ref="B424:B425"/>
    <mergeCell ref="R415:R416"/>
    <mergeCell ref="A419:A420"/>
    <mergeCell ref="B419:B420"/>
    <mergeCell ref="C419:C420"/>
    <mergeCell ref="D419:D420"/>
    <mergeCell ref="E419:E420"/>
    <mergeCell ref="F419:F420"/>
    <mergeCell ref="G419:G420"/>
    <mergeCell ref="H419:H420"/>
    <mergeCell ref="M419:M420"/>
    <mergeCell ref="H415:H416"/>
    <mergeCell ref="M415:M416"/>
    <mergeCell ref="N415:N416"/>
    <mergeCell ref="O415:O416"/>
    <mergeCell ref="P415:P416"/>
    <mergeCell ref="Q415:Q4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0"/>
  <sheetViews>
    <sheetView rightToLeft="1" topLeftCell="B1" zoomScale="60" zoomScaleNormal="60" workbookViewId="0">
      <pane ySplit="1" topLeftCell="A80" activePane="bottomLeft" state="frozen"/>
      <selection activeCell="H1" sqref="H1"/>
      <selection pane="bottomLeft" activeCell="C80" sqref="C80:C81"/>
    </sheetView>
  </sheetViews>
  <sheetFormatPr defaultRowHeight="20.25" x14ac:dyDescent="0.2"/>
  <cols>
    <col min="1" max="1" width="5.75" style="5" customWidth="1"/>
    <col min="2" max="2" width="33.625" customWidth="1"/>
    <col min="3" max="3" width="15.625" style="380" customWidth="1"/>
    <col min="4" max="4" width="20.75" style="5" customWidth="1"/>
    <col min="5" max="5" width="11.75" customWidth="1"/>
    <col min="6" max="9" width="20.75" customWidth="1"/>
    <col min="10" max="10" width="24.875" customWidth="1"/>
    <col min="11" max="12" width="20.75" customWidth="1"/>
    <col min="13" max="13" width="81.125" customWidth="1"/>
  </cols>
  <sheetData>
    <row r="1" spans="1:13" ht="50.1" customHeight="1" x14ac:dyDescent="0.2">
      <c r="A1" s="1" t="s">
        <v>0</v>
      </c>
      <c r="B1" s="8" t="s">
        <v>1</v>
      </c>
      <c r="C1" s="378" t="s">
        <v>681</v>
      </c>
      <c r="D1" s="1" t="s">
        <v>589</v>
      </c>
      <c r="E1" s="1" t="s">
        <v>5</v>
      </c>
      <c r="F1" s="1" t="s">
        <v>598</v>
      </c>
      <c r="G1" s="1" t="s">
        <v>584</v>
      </c>
      <c r="H1" s="1" t="s">
        <v>4</v>
      </c>
      <c r="I1" s="1" t="s">
        <v>581</v>
      </c>
      <c r="J1" s="1" t="s">
        <v>579</v>
      </c>
      <c r="K1" s="1" t="s">
        <v>599</v>
      </c>
      <c r="L1" s="10" t="s">
        <v>612</v>
      </c>
      <c r="M1" s="2" t="s">
        <v>586</v>
      </c>
    </row>
    <row r="2" spans="1:13" ht="30" customHeight="1" x14ac:dyDescent="0.2">
      <c r="A2" s="4">
        <v>1</v>
      </c>
      <c r="B2" s="22" t="s">
        <v>600</v>
      </c>
      <c r="C2" s="379"/>
      <c r="D2" s="11">
        <v>600000000</v>
      </c>
      <c r="E2" s="20">
        <v>0.06</v>
      </c>
      <c r="F2" s="11">
        <f>D2*E2</f>
        <v>36000000</v>
      </c>
      <c r="G2" s="11">
        <v>16000000</v>
      </c>
      <c r="H2" s="11" t="s">
        <v>583</v>
      </c>
      <c r="I2" s="23">
        <v>511115</v>
      </c>
      <c r="J2" s="24" t="s">
        <v>601</v>
      </c>
      <c r="K2" s="11">
        <f t="shared" ref="K2:K49" si="0">G2</f>
        <v>16000000</v>
      </c>
      <c r="L2" s="11">
        <f t="shared" ref="L2:L48" si="1">F2-K2</f>
        <v>20000000</v>
      </c>
      <c r="M2" s="26"/>
    </row>
    <row r="3" spans="1:13" ht="30" customHeight="1" x14ac:dyDescent="0.2">
      <c r="A3" s="4">
        <v>1</v>
      </c>
      <c r="B3" s="22" t="s">
        <v>603</v>
      </c>
      <c r="C3" s="379"/>
      <c r="D3" s="11">
        <v>300000000</v>
      </c>
      <c r="E3" s="20">
        <v>0.05</v>
      </c>
      <c r="F3" s="11">
        <f>D3*E3</f>
        <v>15000000</v>
      </c>
      <c r="G3" s="11">
        <v>10000000</v>
      </c>
      <c r="H3" s="11" t="s">
        <v>583</v>
      </c>
      <c r="I3" s="23" t="s">
        <v>604</v>
      </c>
      <c r="J3" s="24" t="s">
        <v>605</v>
      </c>
      <c r="K3" s="11">
        <f t="shared" si="0"/>
        <v>10000000</v>
      </c>
      <c r="L3" s="11">
        <f t="shared" si="1"/>
        <v>5000000</v>
      </c>
      <c r="M3" s="26"/>
    </row>
    <row r="4" spans="1:13" ht="30" customHeight="1" x14ac:dyDescent="0.2">
      <c r="A4" s="4">
        <v>1</v>
      </c>
      <c r="B4" s="22" t="s">
        <v>606</v>
      </c>
      <c r="C4" s="379" t="s">
        <v>683</v>
      </c>
      <c r="D4" s="11">
        <v>36000000</v>
      </c>
      <c r="E4" s="20">
        <v>7.0000000000000007E-2</v>
      </c>
      <c r="F4" s="11">
        <v>2500000</v>
      </c>
      <c r="G4" s="11">
        <v>2500000</v>
      </c>
      <c r="H4" s="11" t="s">
        <v>583</v>
      </c>
      <c r="I4" s="23" t="s">
        <v>607</v>
      </c>
      <c r="J4" s="28" t="s">
        <v>608</v>
      </c>
      <c r="K4" s="11">
        <f t="shared" si="0"/>
        <v>2500000</v>
      </c>
      <c r="L4" s="11">
        <f t="shared" si="1"/>
        <v>0</v>
      </c>
      <c r="M4" s="26"/>
    </row>
    <row r="5" spans="1:13" ht="30" customHeight="1" x14ac:dyDescent="0.2">
      <c r="A5" s="4">
        <v>1</v>
      </c>
      <c r="B5" s="22" t="s">
        <v>631</v>
      </c>
      <c r="C5" s="379"/>
      <c r="D5" s="96">
        <v>535000000</v>
      </c>
      <c r="E5" s="20">
        <v>5.7000000000000002E-2</v>
      </c>
      <c r="F5" s="96">
        <v>30000000</v>
      </c>
      <c r="G5" s="11">
        <v>30000000</v>
      </c>
      <c r="H5" s="11" t="s">
        <v>610</v>
      </c>
      <c r="I5" s="23" t="s">
        <v>632</v>
      </c>
      <c r="J5" s="28" t="s">
        <v>633</v>
      </c>
      <c r="K5" s="11">
        <f t="shared" si="0"/>
        <v>30000000</v>
      </c>
      <c r="L5" s="96">
        <f t="shared" si="1"/>
        <v>0</v>
      </c>
      <c r="M5" s="26"/>
    </row>
    <row r="6" spans="1:13" ht="30" customHeight="1" x14ac:dyDescent="0.2">
      <c r="A6" s="4">
        <v>1</v>
      </c>
      <c r="B6" s="22" t="s">
        <v>639</v>
      </c>
      <c r="C6" s="379"/>
      <c r="D6" s="11">
        <v>20000000</v>
      </c>
      <c r="E6" s="20">
        <v>7.0000000000000007E-2</v>
      </c>
      <c r="F6" s="11">
        <v>1400000</v>
      </c>
      <c r="G6" s="11">
        <v>1400000</v>
      </c>
      <c r="H6" s="11" t="s">
        <v>610</v>
      </c>
      <c r="I6" s="23" t="s">
        <v>640</v>
      </c>
      <c r="J6" s="28" t="s">
        <v>641</v>
      </c>
      <c r="K6" s="11">
        <f t="shared" si="0"/>
        <v>1400000</v>
      </c>
      <c r="L6" s="34">
        <f t="shared" si="1"/>
        <v>0</v>
      </c>
      <c r="M6" s="33" t="s">
        <v>642</v>
      </c>
    </row>
    <row r="7" spans="1:13" ht="30" customHeight="1" x14ac:dyDescent="0.2">
      <c r="A7" s="4">
        <v>1</v>
      </c>
      <c r="B7" s="68" t="s">
        <v>732</v>
      </c>
      <c r="C7" s="379"/>
      <c r="D7" s="34">
        <v>115000000</v>
      </c>
      <c r="E7" s="20">
        <v>0.05</v>
      </c>
      <c r="F7" s="34">
        <f>D7*E7</f>
        <v>5750000</v>
      </c>
      <c r="G7" s="34">
        <v>5750000</v>
      </c>
      <c r="H7" s="34" t="s">
        <v>645</v>
      </c>
      <c r="I7" s="23" t="s">
        <v>666</v>
      </c>
      <c r="J7" s="28" t="s">
        <v>667</v>
      </c>
      <c r="K7" s="34">
        <f t="shared" si="0"/>
        <v>5750000</v>
      </c>
      <c r="L7" s="34">
        <f t="shared" si="1"/>
        <v>0</v>
      </c>
      <c r="M7" s="33"/>
    </row>
    <row r="8" spans="1:13" ht="30" customHeight="1" x14ac:dyDescent="0.2">
      <c r="A8" s="4">
        <v>1</v>
      </c>
      <c r="B8" s="68" t="s">
        <v>154</v>
      </c>
      <c r="C8" s="379"/>
      <c r="D8" s="50">
        <v>45000000</v>
      </c>
      <c r="E8" s="20">
        <v>0.05</v>
      </c>
      <c r="F8" s="50">
        <f>D8*E8</f>
        <v>2250000</v>
      </c>
      <c r="G8" s="50">
        <v>2250000</v>
      </c>
      <c r="H8" s="50" t="s">
        <v>704</v>
      </c>
      <c r="I8" s="23" t="s">
        <v>733</v>
      </c>
      <c r="J8" s="30" t="s">
        <v>734</v>
      </c>
      <c r="K8" s="50">
        <f t="shared" si="0"/>
        <v>2250000</v>
      </c>
      <c r="L8" s="50">
        <f t="shared" si="1"/>
        <v>0</v>
      </c>
      <c r="M8" s="33"/>
    </row>
    <row r="9" spans="1:13" ht="30" customHeight="1" x14ac:dyDescent="0.2">
      <c r="A9" s="4">
        <v>1</v>
      </c>
      <c r="B9" s="22" t="s">
        <v>672</v>
      </c>
      <c r="C9" s="379"/>
      <c r="D9" s="34">
        <v>400000000</v>
      </c>
      <c r="E9" s="20">
        <v>4.4999999999999998E-2</v>
      </c>
      <c r="F9" s="34">
        <f>D9*E9</f>
        <v>18000000</v>
      </c>
      <c r="G9" s="34">
        <v>18000000</v>
      </c>
      <c r="H9" s="34" t="s">
        <v>645</v>
      </c>
      <c r="I9" s="36" t="s">
        <v>673</v>
      </c>
      <c r="J9" s="28" t="s">
        <v>674</v>
      </c>
      <c r="K9" s="34">
        <f t="shared" si="0"/>
        <v>18000000</v>
      </c>
      <c r="L9" s="34">
        <f t="shared" si="1"/>
        <v>0</v>
      </c>
      <c r="M9" s="33"/>
    </row>
    <row r="10" spans="1:13" ht="30" customHeight="1" x14ac:dyDescent="0.2">
      <c r="A10" s="4">
        <v>1</v>
      </c>
      <c r="B10" s="22" t="s">
        <v>703</v>
      </c>
      <c r="C10" s="379"/>
      <c r="D10" s="40">
        <v>10000000</v>
      </c>
      <c r="E10" s="20">
        <v>0.05</v>
      </c>
      <c r="F10" s="40">
        <f>D10*E10</f>
        <v>500000</v>
      </c>
      <c r="G10" s="40">
        <v>500000</v>
      </c>
      <c r="H10" s="40" t="s">
        <v>645</v>
      </c>
      <c r="I10" s="23" t="s">
        <v>702</v>
      </c>
      <c r="J10" s="28" t="s">
        <v>1354</v>
      </c>
      <c r="K10" s="40">
        <f t="shared" si="0"/>
        <v>500000</v>
      </c>
      <c r="L10" s="40">
        <f t="shared" si="1"/>
        <v>0</v>
      </c>
      <c r="M10" s="33"/>
    </row>
    <row r="11" spans="1:13" ht="30" customHeight="1" x14ac:dyDescent="0.2">
      <c r="A11" s="404">
        <v>10</v>
      </c>
      <c r="B11" s="406" t="s">
        <v>1352</v>
      </c>
      <c r="C11" s="545"/>
      <c r="D11" s="409">
        <v>160000000</v>
      </c>
      <c r="E11" s="442">
        <v>6.3E-2</v>
      </c>
      <c r="F11" s="421">
        <v>10000000</v>
      </c>
      <c r="G11" s="197">
        <v>7500000</v>
      </c>
      <c r="H11" s="197" t="s">
        <v>1336</v>
      </c>
      <c r="I11" s="199" t="s">
        <v>1353</v>
      </c>
      <c r="J11" s="28" t="s">
        <v>1354</v>
      </c>
      <c r="K11" s="421">
        <f>G11</f>
        <v>7500000</v>
      </c>
      <c r="L11" s="421">
        <f>F11-K11</f>
        <v>2500000</v>
      </c>
      <c r="M11" s="207"/>
    </row>
    <row r="12" spans="1:13" ht="30" customHeight="1" x14ac:dyDescent="0.2">
      <c r="A12" s="405"/>
      <c r="B12" s="407"/>
      <c r="C12" s="546"/>
      <c r="D12" s="410"/>
      <c r="E12" s="443"/>
      <c r="F12" s="422"/>
      <c r="G12" s="306">
        <v>2500000</v>
      </c>
      <c r="H12" s="306"/>
      <c r="I12" s="309"/>
      <c r="J12" s="28"/>
      <c r="K12" s="422"/>
      <c r="L12" s="422"/>
      <c r="M12" s="207"/>
    </row>
    <row r="13" spans="1:13" ht="30" customHeight="1" x14ac:dyDescent="0.2">
      <c r="A13" s="404">
        <v>11</v>
      </c>
      <c r="B13" s="406" t="s">
        <v>718</v>
      </c>
      <c r="C13" s="545"/>
      <c r="D13" s="350">
        <v>15000000</v>
      </c>
      <c r="E13" s="20">
        <v>7.0000000000000007E-2</v>
      </c>
      <c r="F13" s="350">
        <f>D13*E13</f>
        <v>1050000</v>
      </c>
      <c r="G13" s="40">
        <v>1050000</v>
      </c>
      <c r="H13" s="40" t="s">
        <v>704</v>
      </c>
      <c r="I13" s="23" t="s">
        <v>721</v>
      </c>
      <c r="J13" s="30" t="s">
        <v>719</v>
      </c>
      <c r="K13" s="350">
        <f t="shared" si="0"/>
        <v>1050000</v>
      </c>
      <c r="L13" s="421">
        <f>F13-K13</f>
        <v>0</v>
      </c>
      <c r="M13" s="543" t="s">
        <v>720</v>
      </c>
    </row>
    <row r="14" spans="1:13" ht="30" customHeight="1" x14ac:dyDescent="0.2">
      <c r="A14" s="405"/>
      <c r="B14" s="407"/>
      <c r="C14" s="546"/>
      <c r="D14" s="350">
        <v>5000000</v>
      </c>
      <c r="E14" s="20">
        <v>0.05</v>
      </c>
      <c r="F14" s="350">
        <f>D14*E14</f>
        <v>250000</v>
      </c>
      <c r="G14" s="40"/>
      <c r="H14" s="40"/>
      <c r="I14" s="23"/>
      <c r="J14" s="58"/>
      <c r="K14" s="350"/>
      <c r="L14" s="422"/>
      <c r="M14" s="544"/>
    </row>
    <row r="15" spans="1:13" ht="30" customHeight="1" x14ac:dyDescent="0.2">
      <c r="A15" s="41">
        <v>12</v>
      </c>
      <c r="B15" s="47" t="s">
        <v>724</v>
      </c>
      <c r="C15" s="379" t="s">
        <v>727</v>
      </c>
      <c r="D15" s="40">
        <v>75000000</v>
      </c>
      <c r="E15" s="42"/>
      <c r="F15" s="40">
        <v>3750000</v>
      </c>
      <c r="G15" s="40">
        <v>3750000</v>
      </c>
      <c r="H15" s="40" t="s">
        <v>704</v>
      </c>
      <c r="I15" s="23" t="s">
        <v>725</v>
      </c>
      <c r="J15" s="58" t="s">
        <v>726</v>
      </c>
      <c r="K15" s="40">
        <f t="shared" si="0"/>
        <v>3750000</v>
      </c>
      <c r="L15" s="40">
        <f>F15-K15</f>
        <v>0</v>
      </c>
      <c r="M15" s="59"/>
    </row>
    <row r="16" spans="1:13" ht="30" customHeight="1" x14ac:dyDescent="0.2">
      <c r="A16" s="337">
        <v>12</v>
      </c>
      <c r="B16" s="52" t="s">
        <v>746</v>
      </c>
      <c r="C16" s="379" t="s">
        <v>683</v>
      </c>
      <c r="D16" s="50">
        <v>80000000</v>
      </c>
      <c r="E16" s="56"/>
      <c r="F16" s="50">
        <v>4800000</v>
      </c>
      <c r="G16" s="50">
        <v>4800000</v>
      </c>
      <c r="H16" s="50" t="s">
        <v>704</v>
      </c>
      <c r="I16" s="36" t="s">
        <v>748</v>
      </c>
      <c r="J16" s="23" t="s">
        <v>747</v>
      </c>
      <c r="K16" s="50">
        <f t="shared" si="0"/>
        <v>4800000</v>
      </c>
      <c r="L16" s="50">
        <f>F16-K16</f>
        <v>0</v>
      </c>
      <c r="M16" s="59"/>
    </row>
    <row r="17" spans="1:13" ht="30" customHeight="1" x14ac:dyDescent="0.2">
      <c r="A17" s="337">
        <v>12</v>
      </c>
      <c r="B17" s="52" t="s">
        <v>754</v>
      </c>
      <c r="C17" s="379" t="s">
        <v>1682</v>
      </c>
      <c r="D17" s="96">
        <v>150000000</v>
      </c>
      <c r="E17" s="97">
        <v>0.04</v>
      </c>
      <c r="F17" s="96">
        <f>D17*E17</f>
        <v>6000000</v>
      </c>
      <c r="G17" s="50">
        <v>6000000</v>
      </c>
      <c r="H17" s="50" t="s">
        <v>749</v>
      </c>
      <c r="I17" s="23" t="s">
        <v>755</v>
      </c>
      <c r="J17" s="70" t="s">
        <v>756</v>
      </c>
      <c r="K17" s="50">
        <f t="shared" si="0"/>
        <v>6000000</v>
      </c>
      <c r="L17" s="96">
        <f>F17-K17</f>
        <v>0</v>
      </c>
      <c r="M17" s="59"/>
    </row>
    <row r="18" spans="1:13" ht="30" customHeight="1" x14ac:dyDescent="0.2">
      <c r="A18" s="337">
        <v>12</v>
      </c>
      <c r="B18" s="52" t="s">
        <v>762</v>
      </c>
      <c r="C18" s="379"/>
      <c r="D18" s="50">
        <v>13000000</v>
      </c>
      <c r="E18" s="51">
        <v>0.05</v>
      </c>
      <c r="F18" s="50">
        <f>D18*E18</f>
        <v>650000</v>
      </c>
      <c r="G18" s="50"/>
      <c r="H18" s="50"/>
      <c r="I18" s="23"/>
      <c r="J18" s="70"/>
      <c r="K18" s="50"/>
      <c r="L18" s="96">
        <f t="shared" ref="L18:L23" si="2">F18-K18</f>
        <v>650000</v>
      </c>
      <c r="M18" s="59"/>
    </row>
    <row r="19" spans="1:13" ht="30" customHeight="1" x14ac:dyDescent="0.2">
      <c r="A19" s="337">
        <v>12</v>
      </c>
      <c r="B19" s="67" t="s">
        <v>816</v>
      </c>
      <c r="C19" s="379"/>
      <c r="D19" s="63">
        <v>80000000</v>
      </c>
      <c r="E19" s="64">
        <v>0.04</v>
      </c>
      <c r="F19" s="63">
        <f>D19*E19</f>
        <v>3200000</v>
      </c>
      <c r="G19" s="63">
        <v>3200000</v>
      </c>
      <c r="H19" s="63" t="s">
        <v>770</v>
      </c>
      <c r="I19" s="23" t="s">
        <v>817</v>
      </c>
      <c r="J19" s="70" t="s">
        <v>818</v>
      </c>
      <c r="K19" s="63">
        <f t="shared" ref="K19:K23" si="3">G19</f>
        <v>3200000</v>
      </c>
      <c r="L19" s="63">
        <f t="shared" si="2"/>
        <v>0</v>
      </c>
      <c r="M19" s="66"/>
    </row>
    <row r="20" spans="1:13" ht="30" customHeight="1" x14ac:dyDescent="0.2">
      <c r="A20" s="337">
        <v>12</v>
      </c>
      <c r="B20" s="116" t="s">
        <v>1090</v>
      </c>
      <c r="C20" s="379"/>
      <c r="D20" s="113">
        <v>100000000</v>
      </c>
      <c r="E20" s="114">
        <v>0.06</v>
      </c>
      <c r="F20" s="113">
        <f t="shared" ref="F20:F21" si="4">D20*E20</f>
        <v>6000000</v>
      </c>
      <c r="G20" s="76">
        <v>6000000</v>
      </c>
      <c r="H20" s="76" t="s">
        <v>875</v>
      </c>
      <c r="I20" s="23" t="s">
        <v>876</v>
      </c>
      <c r="J20" s="70" t="s">
        <v>877</v>
      </c>
      <c r="K20" s="76">
        <f t="shared" si="3"/>
        <v>6000000</v>
      </c>
      <c r="L20" s="306">
        <f t="shared" si="2"/>
        <v>0</v>
      </c>
      <c r="M20" s="81"/>
    </row>
    <row r="21" spans="1:13" ht="30" customHeight="1" x14ac:dyDescent="0.2">
      <c r="A21" s="337">
        <v>12</v>
      </c>
      <c r="B21" s="80" t="s">
        <v>885</v>
      </c>
      <c r="C21" s="379" t="s">
        <v>1682</v>
      </c>
      <c r="D21" s="76">
        <v>50000000</v>
      </c>
      <c r="E21" s="77">
        <v>0.05</v>
      </c>
      <c r="F21" s="76">
        <f t="shared" si="4"/>
        <v>2500000</v>
      </c>
      <c r="G21" s="76">
        <v>2500000</v>
      </c>
      <c r="H21" s="76" t="s">
        <v>875</v>
      </c>
      <c r="I21" s="23" t="s">
        <v>887</v>
      </c>
      <c r="J21" s="70" t="s">
        <v>888</v>
      </c>
      <c r="K21" s="76">
        <f t="shared" si="3"/>
        <v>2500000</v>
      </c>
      <c r="L21" s="76">
        <f t="shared" si="2"/>
        <v>0</v>
      </c>
      <c r="M21" s="81"/>
    </row>
    <row r="22" spans="1:13" ht="30" customHeight="1" x14ac:dyDescent="0.2">
      <c r="A22" s="337">
        <v>12</v>
      </c>
      <c r="B22" s="80" t="s">
        <v>892</v>
      </c>
      <c r="C22" s="379"/>
      <c r="D22" s="96">
        <v>7500000</v>
      </c>
      <c r="E22" s="79"/>
      <c r="F22" s="96">
        <v>300000</v>
      </c>
      <c r="G22" s="76">
        <v>300000</v>
      </c>
      <c r="H22" s="76" t="s">
        <v>875</v>
      </c>
      <c r="I22" s="23" t="s">
        <v>893</v>
      </c>
      <c r="J22" s="70" t="s">
        <v>894</v>
      </c>
      <c r="K22" s="76">
        <f t="shared" si="3"/>
        <v>300000</v>
      </c>
      <c r="L22" s="96">
        <f t="shared" si="2"/>
        <v>0</v>
      </c>
      <c r="M22" s="291" t="s">
        <v>1580</v>
      </c>
    </row>
    <row r="23" spans="1:13" ht="30" customHeight="1" x14ac:dyDescent="0.2">
      <c r="A23" s="337">
        <v>12</v>
      </c>
      <c r="B23" s="87" t="s">
        <v>939</v>
      </c>
      <c r="C23" s="379"/>
      <c r="D23" s="113">
        <v>32000000</v>
      </c>
      <c r="E23" s="115"/>
      <c r="F23" s="113">
        <v>1600000</v>
      </c>
      <c r="G23" s="84">
        <v>1600000</v>
      </c>
      <c r="H23" s="84" t="s">
        <v>912</v>
      </c>
      <c r="I23" s="23" t="s">
        <v>940</v>
      </c>
      <c r="J23" s="70" t="s">
        <v>941</v>
      </c>
      <c r="K23" s="84">
        <f t="shared" si="3"/>
        <v>1600000</v>
      </c>
      <c r="L23" s="306">
        <f t="shared" si="2"/>
        <v>0</v>
      </c>
      <c r="M23" s="86"/>
    </row>
    <row r="24" spans="1:13" ht="30" customHeight="1" x14ac:dyDescent="0.2">
      <c r="A24" s="404">
        <v>21</v>
      </c>
      <c r="B24" s="406" t="s">
        <v>995</v>
      </c>
      <c r="C24" s="545"/>
      <c r="D24" s="421">
        <v>300000000</v>
      </c>
      <c r="E24" s="442">
        <v>0.05</v>
      </c>
      <c r="F24" s="421">
        <f>D24*E24</f>
        <v>15000000</v>
      </c>
      <c r="G24" s="99">
        <v>10000000</v>
      </c>
      <c r="H24" s="99" t="s">
        <v>997</v>
      </c>
      <c r="I24" s="23" t="s">
        <v>998</v>
      </c>
      <c r="J24" s="70" t="s">
        <v>999</v>
      </c>
      <c r="K24" s="421">
        <f>G24+G25</f>
        <v>15000000</v>
      </c>
      <c r="L24" s="421">
        <f>F24-K24</f>
        <v>0</v>
      </c>
      <c r="M24" s="543"/>
    </row>
    <row r="25" spans="1:13" ht="30" customHeight="1" x14ac:dyDescent="0.2">
      <c r="A25" s="405"/>
      <c r="B25" s="407"/>
      <c r="C25" s="546"/>
      <c r="D25" s="422"/>
      <c r="E25" s="443"/>
      <c r="F25" s="422"/>
      <c r="G25" s="99">
        <v>5000000</v>
      </c>
      <c r="H25" s="437" t="s">
        <v>996</v>
      </c>
      <c r="I25" s="439"/>
      <c r="J25" s="70"/>
      <c r="K25" s="422"/>
      <c r="L25" s="422"/>
      <c r="M25" s="544"/>
    </row>
    <row r="26" spans="1:13" ht="30" customHeight="1" x14ac:dyDescent="0.2">
      <c r="A26" s="108">
        <v>22</v>
      </c>
      <c r="B26" s="111" t="s">
        <v>1040</v>
      </c>
      <c r="C26" s="379"/>
      <c r="D26" s="107">
        <v>140000000</v>
      </c>
      <c r="E26" s="109">
        <v>7.0000000000000007E-2</v>
      </c>
      <c r="F26" s="107">
        <f>D26*E26</f>
        <v>9800000.0000000019</v>
      </c>
      <c r="G26" s="107">
        <v>9800000</v>
      </c>
      <c r="H26" s="105" t="s">
        <v>997</v>
      </c>
      <c r="I26" s="27">
        <v>121359436907</v>
      </c>
      <c r="J26" s="70" t="s">
        <v>1041</v>
      </c>
      <c r="K26" s="107">
        <f>G26</f>
        <v>9800000</v>
      </c>
      <c r="L26" s="107">
        <f>F26-G26</f>
        <v>0</v>
      </c>
      <c r="M26" s="112"/>
    </row>
    <row r="27" spans="1:13" ht="30" customHeight="1" x14ac:dyDescent="0.2">
      <c r="A27" s="108">
        <v>23</v>
      </c>
      <c r="B27" s="111" t="s">
        <v>1044</v>
      </c>
      <c r="C27" s="379"/>
      <c r="D27" s="107">
        <v>40000000</v>
      </c>
      <c r="E27" s="109">
        <v>0.05</v>
      </c>
      <c r="F27" s="107">
        <f>D27*E27</f>
        <v>2000000</v>
      </c>
      <c r="G27" s="107">
        <v>1000000</v>
      </c>
      <c r="H27" s="105" t="s">
        <v>997</v>
      </c>
      <c r="I27" s="27">
        <v>529113</v>
      </c>
      <c r="J27" s="70" t="s">
        <v>1045</v>
      </c>
      <c r="K27" s="107">
        <f>G27</f>
        <v>1000000</v>
      </c>
      <c r="L27" s="107">
        <f>F27-K27</f>
        <v>1000000</v>
      </c>
      <c r="M27" s="117" t="s">
        <v>1046</v>
      </c>
    </row>
    <row r="28" spans="1:13" ht="30" customHeight="1" x14ac:dyDescent="0.2">
      <c r="A28" s="337">
        <v>24</v>
      </c>
      <c r="B28" s="111" t="s">
        <v>1060</v>
      </c>
      <c r="C28" s="379" t="s">
        <v>1678</v>
      </c>
      <c r="D28" s="113">
        <v>35000000</v>
      </c>
      <c r="E28" s="109">
        <v>5.8000000000000003E-2</v>
      </c>
      <c r="F28" s="107">
        <v>2000000</v>
      </c>
      <c r="G28" s="107">
        <v>2000000</v>
      </c>
      <c r="H28" s="105" t="s">
        <v>1050</v>
      </c>
      <c r="I28" s="27">
        <v>121374044740</v>
      </c>
      <c r="J28" s="70" t="s">
        <v>1062</v>
      </c>
      <c r="K28" s="107">
        <f>G28</f>
        <v>2000000</v>
      </c>
      <c r="L28" s="107">
        <f>F28-G28</f>
        <v>0</v>
      </c>
      <c r="M28" s="117"/>
    </row>
    <row r="29" spans="1:13" ht="30" customHeight="1" x14ac:dyDescent="0.2">
      <c r="A29" s="337">
        <v>25</v>
      </c>
      <c r="B29" s="137" t="s">
        <v>1150</v>
      </c>
      <c r="C29" s="379"/>
      <c r="D29" s="133">
        <v>500000000</v>
      </c>
      <c r="E29" s="135">
        <v>4.4999999999999998E-2</v>
      </c>
      <c r="F29" s="133">
        <f>D29*E29</f>
        <v>22500000</v>
      </c>
      <c r="G29" s="133">
        <v>22500000</v>
      </c>
      <c r="H29" s="105" t="s">
        <v>1077</v>
      </c>
      <c r="I29" s="27">
        <v>103212035229345</v>
      </c>
      <c r="J29" s="70" t="s">
        <v>1149</v>
      </c>
      <c r="K29" s="133">
        <f>G29</f>
        <v>22500000</v>
      </c>
      <c r="L29" s="133">
        <f>F29-G29</f>
        <v>0</v>
      </c>
      <c r="M29" s="117"/>
    </row>
    <row r="30" spans="1:13" ht="30" customHeight="1" x14ac:dyDescent="0.2">
      <c r="A30" s="404">
        <v>26</v>
      </c>
      <c r="B30" s="406" t="s">
        <v>1154</v>
      </c>
      <c r="C30" s="545" t="s">
        <v>1681</v>
      </c>
      <c r="D30" s="421">
        <v>500000000</v>
      </c>
      <c r="E30" s="442">
        <v>7.0000000000000007E-2</v>
      </c>
      <c r="F30" s="421">
        <f>D30*E30</f>
        <v>35000000</v>
      </c>
      <c r="G30" s="133">
        <v>10000000</v>
      </c>
      <c r="H30" s="105" t="s">
        <v>1077</v>
      </c>
      <c r="I30" s="27">
        <v>1890633699</v>
      </c>
      <c r="J30" s="70" t="s">
        <v>1155</v>
      </c>
      <c r="K30" s="421">
        <f>G30+G31</f>
        <v>35000000</v>
      </c>
      <c r="L30" s="421">
        <f>(G30+G31)-K30</f>
        <v>0</v>
      </c>
      <c r="M30" s="117"/>
    </row>
    <row r="31" spans="1:13" ht="30" customHeight="1" x14ac:dyDescent="0.2">
      <c r="A31" s="405"/>
      <c r="B31" s="407"/>
      <c r="C31" s="546"/>
      <c r="D31" s="422"/>
      <c r="E31" s="443"/>
      <c r="F31" s="422"/>
      <c r="G31" s="294">
        <v>25000000</v>
      </c>
      <c r="H31" s="105" t="s">
        <v>1077</v>
      </c>
      <c r="I31" s="305">
        <v>1.4010321016255101E+17</v>
      </c>
      <c r="J31" s="70" t="s">
        <v>1155</v>
      </c>
      <c r="K31" s="422"/>
      <c r="L31" s="422"/>
      <c r="M31" s="296"/>
    </row>
    <row r="32" spans="1:13" ht="30" customHeight="1" x14ac:dyDescent="0.2">
      <c r="A32" s="404">
        <v>27</v>
      </c>
      <c r="B32" s="406" t="s">
        <v>1167</v>
      </c>
      <c r="C32" s="545"/>
      <c r="D32" s="421">
        <v>590000000</v>
      </c>
      <c r="E32" s="442"/>
      <c r="F32" s="421">
        <v>30000000</v>
      </c>
      <c r="G32" s="133">
        <v>20000000</v>
      </c>
      <c r="H32" s="105" t="s">
        <v>1161</v>
      </c>
      <c r="I32" s="27">
        <v>845033</v>
      </c>
      <c r="J32" s="70" t="s">
        <v>1168</v>
      </c>
      <c r="K32" s="421">
        <f>G32+G33</f>
        <v>30000000</v>
      </c>
      <c r="L32" s="421">
        <f>F32-K32</f>
        <v>0</v>
      </c>
      <c r="M32" s="117"/>
    </row>
    <row r="33" spans="1:13" ht="30" customHeight="1" x14ac:dyDescent="0.2">
      <c r="A33" s="405"/>
      <c r="B33" s="407"/>
      <c r="C33" s="546"/>
      <c r="D33" s="422"/>
      <c r="E33" s="443"/>
      <c r="F33" s="422"/>
      <c r="G33" s="133">
        <v>10000000</v>
      </c>
      <c r="H33" s="105" t="s">
        <v>997</v>
      </c>
      <c r="I33" s="27">
        <v>558135</v>
      </c>
      <c r="J33" s="70" t="s">
        <v>1169</v>
      </c>
      <c r="K33" s="422"/>
      <c r="L33" s="422"/>
      <c r="M33" s="117"/>
    </row>
    <row r="34" spans="1:13" ht="30" customHeight="1" x14ac:dyDescent="0.2">
      <c r="A34" s="134">
        <v>28</v>
      </c>
      <c r="B34" s="137" t="s">
        <v>1187</v>
      </c>
      <c r="C34" s="379"/>
      <c r="D34" s="306">
        <v>42000000</v>
      </c>
      <c r="E34" s="307">
        <v>7.0000000000000007E-2</v>
      </c>
      <c r="F34" s="306">
        <f>D34*E34</f>
        <v>2940000.0000000005</v>
      </c>
      <c r="G34" s="133">
        <v>2940000</v>
      </c>
      <c r="H34" s="105" t="s">
        <v>1161</v>
      </c>
      <c r="I34" s="27">
        <v>121434954724</v>
      </c>
      <c r="J34" s="70" t="s">
        <v>1188</v>
      </c>
      <c r="K34" s="133">
        <f>G34</f>
        <v>2940000</v>
      </c>
      <c r="L34" s="306">
        <f>F34-K34</f>
        <v>0</v>
      </c>
      <c r="M34" s="117"/>
    </row>
    <row r="35" spans="1:13" ht="30" customHeight="1" x14ac:dyDescent="0.2">
      <c r="A35" s="337">
        <v>29</v>
      </c>
      <c r="B35" s="137" t="s">
        <v>1192</v>
      </c>
      <c r="C35" s="379"/>
      <c r="D35" s="133">
        <v>20000000</v>
      </c>
      <c r="E35" s="135">
        <v>0.04</v>
      </c>
      <c r="F35" s="133">
        <f>D35*E35</f>
        <v>800000</v>
      </c>
      <c r="G35" s="133">
        <v>800000</v>
      </c>
      <c r="H35" s="105" t="s">
        <v>1161</v>
      </c>
      <c r="I35" s="27">
        <v>121436337175</v>
      </c>
      <c r="J35" s="70" t="s">
        <v>1193</v>
      </c>
      <c r="K35" s="133">
        <f>G35</f>
        <v>800000</v>
      </c>
      <c r="L35" s="306">
        <f>F35-K35</f>
        <v>0</v>
      </c>
      <c r="M35" s="117"/>
    </row>
    <row r="36" spans="1:13" ht="30" customHeight="1" x14ac:dyDescent="0.2">
      <c r="A36" s="337">
        <v>30</v>
      </c>
      <c r="B36" s="160" t="s">
        <v>1267</v>
      </c>
      <c r="C36" s="379"/>
      <c r="D36" s="149">
        <v>100000000</v>
      </c>
      <c r="E36" s="152">
        <v>7.0000000000000007E-2</v>
      </c>
      <c r="F36" s="149">
        <f>D36*E36</f>
        <v>7000000.0000000009</v>
      </c>
      <c r="G36" s="149">
        <v>7000000</v>
      </c>
      <c r="H36" s="105" t="s">
        <v>1256</v>
      </c>
      <c r="I36" s="27">
        <v>653558748719</v>
      </c>
      <c r="J36" s="70" t="s">
        <v>1268</v>
      </c>
      <c r="K36" s="149">
        <f>G36</f>
        <v>7000000</v>
      </c>
      <c r="L36" s="149">
        <f>F36-K36</f>
        <v>0</v>
      </c>
      <c r="M36" s="117"/>
    </row>
    <row r="37" spans="1:13" ht="30" customHeight="1" x14ac:dyDescent="0.2">
      <c r="A37" s="404">
        <v>31</v>
      </c>
      <c r="B37" s="406" t="s">
        <v>1334</v>
      </c>
      <c r="C37" s="379"/>
      <c r="D37" s="181">
        <v>100000000</v>
      </c>
      <c r="E37" s="182">
        <v>0.05</v>
      </c>
      <c r="F37" s="181">
        <f t="shared" ref="F37:F38" si="5">D37*E37</f>
        <v>5000000</v>
      </c>
      <c r="G37" s="421">
        <v>10000000</v>
      </c>
      <c r="H37" s="421" t="s">
        <v>1256</v>
      </c>
      <c r="I37" s="532">
        <v>375599</v>
      </c>
      <c r="J37" s="536" t="s">
        <v>1335</v>
      </c>
      <c r="K37" s="421">
        <f>G37</f>
        <v>10000000</v>
      </c>
      <c r="L37" s="409">
        <f>(F37+F38)-K37</f>
        <v>-2550000</v>
      </c>
      <c r="M37" s="534" t="s">
        <v>1343</v>
      </c>
    </row>
    <row r="38" spans="1:13" ht="30" customHeight="1" x14ac:dyDescent="0.2">
      <c r="A38" s="405"/>
      <c r="B38" s="407"/>
      <c r="C38" s="379"/>
      <c r="D38" s="181">
        <v>35000000</v>
      </c>
      <c r="E38" s="182">
        <v>7.0000000000000007E-2</v>
      </c>
      <c r="F38" s="181">
        <f t="shared" si="5"/>
        <v>2450000.0000000005</v>
      </c>
      <c r="G38" s="422"/>
      <c r="H38" s="422"/>
      <c r="I38" s="533"/>
      <c r="J38" s="537"/>
      <c r="K38" s="422"/>
      <c r="L38" s="410"/>
      <c r="M38" s="535"/>
    </row>
    <row r="39" spans="1:13" ht="30" customHeight="1" x14ac:dyDescent="0.2">
      <c r="A39" s="191">
        <v>32</v>
      </c>
      <c r="B39" s="192" t="s">
        <v>1345</v>
      </c>
      <c r="C39" s="379"/>
      <c r="D39" s="193">
        <v>63580000</v>
      </c>
      <c r="E39" s="194">
        <v>7.0000000000000007E-2</v>
      </c>
      <c r="F39" s="193">
        <v>4450000</v>
      </c>
      <c r="G39" s="193">
        <v>4450000</v>
      </c>
      <c r="H39" s="193" t="s">
        <v>770</v>
      </c>
      <c r="I39" s="195" t="s">
        <v>812</v>
      </c>
      <c r="J39" s="70" t="s">
        <v>813</v>
      </c>
      <c r="K39" s="193">
        <f t="shared" ref="K39:K47" si="6">G39</f>
        <v>4450000</v>
      </c>
      <c r="L39" s="306">
        <f>F39-K39</f>
        <v>0</v>
      </c>
      <c r="M39" s="117"/>
    </row>
    <row r="40" spans="1:13" ht="30" customHeight="1" x14ac:dyDescent="0.2">
      <c r="A40" s="244">
        <v>33</v>
      </c>
      <c r="B40" s="245" t="s">
        <v>1465</v>
      </c>
      <c r="C40" s="379"/>
      <c r="D40" s="306">
        <v>20000000</v>
      </c>
      <c r="E40" s="307">
        <v>0.04</v>
      </c>
      <c r="F40" s="306">
        <f>D40*E40</f>
        <v>800000</v>
      </c>
      <c r="G40" s="247">
        <v>800000</v>
      </c>
      <c r="H40" s="247" t="s">
        <v>1456</v>
      </c>
      <c r="I40" s="250" t="s">
        <v>1466</v>
      </c>
      <c r="J40" s="70" t="s">
        <v>1467</v>
      </c>
      <c r="K40" s="247">
        <f t="shared" si="6"/>
        <v>800000</v>
      </c>
      <c r="L40" s="306">
        <f>F40-K40</f>
        <v>0</v>
      </c>
      <c r="M40" s="248"/>
    </row>
    <row r="41" spans="1:13" ht="30" customHeight="1" x14ac:dyDescent="0.2">
      <c r="A41" s="337">
        <v>34</v>
      </c>
      <c r="B41" s="46" t="s">
        <v>1512</v>
      </c>
      <c r="C41" s="379" t="s">
        <v>1499</v>
      </c>
      <c r="D41" s="266">
        <v>150000000</v>
      </c>
      <c r="E41" s="267">
        <v>0.06</v>
      </c>
      <c r="F41" s="266">
        <f>D41*E41</f>
        <v>9000000</v>
      </c>
      <c r="G41" s="266">
        <v>9000000</v>
      </c>
      <c r="H41" s="266" t="s">
        <v>1501</v>
      </c>
      <c r="I41" s="270" t="s">
        <v>1513</v>
      </c>
      <c r="J41" s="70" t="s">
        <v>1514</v>
      </c>
      <c r="K41" s="266">
        <f t="shared" si="6"/>
        <v>9000000</v>
      </c>
      <c r="L41" s="266">
        <f>F41-K41</f>
        <v>0</v>
      </c>
      <c r="M41" s="269"/>
    </row>
    <row r="42" spans="1:13" ht="30" customHeight="1" x14ac:dyDescent="0.2">
      <c r="A42" s="337">
        <v>35</v>
      </c>
      <c r="B42" s="265" t="s">
        <v>1518</v>
      </c>
      <c r="C42" s="379"/>
      <c r="D42" s="266">
        <v>50000000</v>
      </c>
      <c r="E42" s="267">
        <v>7.0000000000000007E-2</v>
      </c>
      <c r="F42" s="266">
        <f>D42*E42</f>
        <v>3500000.0000000005</v>
      </c>
      <c r="G42" s="266">
        <v>3500000</v>
      </c>
      <c r="H42" s="266" t="s">
        <v>1501</v>
      </c>
      <c r="I42" s="270" t="s">
        <v>1519</v>
      </c>
      <c r="J42" s="70" t="s">
        <v>1520</v>
      </c>
      <c r="K42" s="266">
        <f t="shared" si="6"/>
        <v>3500000</v>
      </c>
      <c r="L42" s="266">
        <f>F42-K42</f>
        <v>0</v>
      </c>
      <c r="M42" s="269"/>
    </row>
    <row r="43" spans="1:13" ht="30" customHeight="1" x14ac:dyDescent="0.2">
      <c r="A43" s="337">
        <v>36</v>
      </c>
      <c r="B43" s="284" t="s">
        <v>1594</v>
      </c>
      <c r="C43" s="379"/>
      <c r="D43" s="285">
        <v>140000000</v>
      </c>
      <c r="E43" s="286">
        <v>0.05</v>
      </c>
      <c r="F43" s="285">
        <f>D43*E43</f>
        <v>7000000</v>
      </c>
      <c r="G43" s="285">
        <v>7000000</v>
      </c>
      <c r="H43" s="285" t="s">
        <v>1589</v>
      </c>
      <c r="I43" s="288" t="s">
        <v>1595</v>
      </c>
      <c r="J43" s="70" t="s">
        <v>1596</v>
      </c>
      <c r="K43" s="285">
        <f t="shared" si="6"/>
        <v>7000000</v>
      </c>
      <c r="L43" s="285"/>
      <c r="M43" s="290"/>
    </row>
    <row r="44" spans="1:13" ht="30" customHeight="1" x14ac:dyDescent="0.2">
      <c r="A44" s="337">
        <v>37</v>
      </c>
      <c r="B44" s="313" t="s">
        <v>1627</v>
      </c>
      <c r="C44" s="379"/>
      <c r="D44" s="334"/>
      <c r="E44" s="335"/>
      <c r="F44" s="334"/>
      <c r="G44" s="314">
        <v>500000</v>
      </c>
      <c r="H44" s="314" t="s">
        <v>1622</v>
      </c>
      <c r="I44" s="318" t="s">
        <v>1628</v>
      </c>
      <c r="J44" s="70" t="s">
        <v>1629</v>
      </c>
      <c r="K44" s="314">
        <f t="shared" si="6"/>
        <v>500000</v>
      </c>
      <c r="L44" s="316">
        <f>F44-K44</f>
        <v>-500000</v>
      </c>
      <c r="M44" s="319"/>
    </row>
    <row r="45" spans="1:13" ht="30" customHeight="1" x14ac:dyDescent="0.2">
      <c r="A45" s="337">
        <v>38</v>
      </c>
      <c r="B45" s="313" t="s">
        <v>1586</v>
      </c>
      <c r="C45" s="379"/>
      <c r="D45" s="334"/>
      <c r="E45" s="335"/>
      <c r="F45" s="334"/>
      <c r="G45" s="314">
        <v>25000000</v>
      </c>
      <c r="H45" s="314" t="s">
        <v>1622</v>
      </c>
      <c r="I45" s="318" t="s">
        <v>1632</v>
      </c>
      <c r="J45" s="70" t="s">
        <v>1633</v>
      </c>
      <c r="K45" s="314">
        <f t="shared" si="6"/>
        <v>25000000</v>
      </c>
      <c r="L45" s="316">
        <f>F45-K45</f>
        <v>-25000000</v>
      </c>
      <c r="M45" s="319"/>
    </row>
    <row r="46" spans="1:13" ht="30" customHeight="1" x14ac:dyDescent="0.2">
      <c r="A46" s="337">
        <v>39</v>
      </c>
      <c r="B46" s="313" t="s">
        <v>1640</v>
      </c>
      <c r="C46" s="379"/>
      <c r="D46" s="257">
        <v>16000000</v>
      </c>
      <c r="E46" s="336">
        <v>0.05</v>
      </c>
      <c r="F46" s="257">
        <f>D46*E46</f>
        <v>800000</v>
      </c>
      <c r="G46" s="314">
        <v>800000</v>
      </c>
      <c r="H46" s="314" t="s">
        <v>1641</v>
      </c>
      <c r="I46" s="318" t="s">
        <v>1642</v>
      </c>
      <c r="J46" s="70" t="s">
        <v>1643</v>
      </c>
      <c r="K46" s="314">
        <f t="shared" si="6"/>
        <v>800000</v>
      </c>
      <c r="L46" s="314">
        <f>F46-K46</f>
        <v>0</v>
      </c>
      <c r="M46" s="319"/>
    </row>
    <row r="47" spans="1:13" ht="30" customHeight="1" x14ac:dyDescent="0.2">
      <c r="A47" s="337">
        <v>40</v>
      </c>
      <c r="B47" s="338" t="s">
        <v>1663</v>
      </c>
      <c r="C47" s="379"/>
      <c r="D47" s="334"/>
      <c r="E47" s="335"/>
      <c r="F47" s="334"/>
      <c r="G47" s="342">
        <v>20000000</v>
      </c>
      <c r="H47" s="342" t="s">
        <v>1641</v>
      </c>
      <c r="I47" s="36" t="s">
        <v>1661</v>
      </c>
      <c r="J47" s="70" t="s">
        <v>1662</v>
      </c>
      <c r="K47" s="342">
        <f t="shared" si="6"/>
        <v>20000000</v>
      </c>
      <c r="L47" s="348">
        <f>F47-K47</f>
        <v>-20000000</v>
      </c>
      <c r="M47" s="355"/>
    </row>
    <row r="48" spans="1:13" ht="30" customHeight="1" x14ac:dyDescent="0.2">
      <c r="A48" s="337">
        <v>41</v>
      </c>
      <c r="B48" s="203" t="s">
        <v>486</v>
      </c>
      <c r="C48" s="379"/>
      <c r="D48" s="11">
        <v>60000000</v>
      </c>
      <c r="E48" s="20">
        <v>0.05</v>
      </c>
      <c r="F48" s="11">
        <f t="shared" ref="F48:F136" si="7">D48*E48</f>
        <v>3000000</v>
      </c>
      <c r="G48" s="11">
        <v>3000000</v>
      </c>
      <c r="H48" s="11" t="s">
        <v>1091</v>
      </c>
      <c r="I48" s="23" t="s">
        <v>1310</v>
      </c>
      <c r="J48" s="89" t="s">
        <v>578</v>
      </c>
      <c r="K48" s="11">
        <f t="shared" si="0"/>
        <v>3000000</v>
      </c>
      <c r="L48" s="11">
        <f t="shared" si="1"/>
        <v>0</v>
      </c>
      <c r="M48" s="26"/>
    </row>
    <row r="49" spans="1:13" ht="30" customHeight="1" x14ac:dyDescent="0.2">
      <c r="A49" s="337">
        <v>42</v>
      </c>
      <c r="B49" s="3" t="s">
        <v>1433</v>
      </c>
      <c r="C49" s="379"/>
      <c r="D49" s="306">
        <v>10000000</v>
      </c>
      <c r="E49" s="20">
        <v>0.05</v>
      </c>
      <c r="F49" s="306">
        <f>D49*E49</f>
        <v>500000</v>
      </c>
      <c r="G49" s="232">
        <v>600000</v>
      </c>
      <c r="H49" s="232" t="s">
        <v>1025</v>
      </c>
      <c r="I49" s="237" t="s">
        <v>1395</v>
      </c>
      <c r="J49" s="89" t="s">
        <v>578</v>
      </c>
      <c r="K49" s="232">
        <f t="shared" si="0"/>
        <v>600000</v>
      </c>
      <c r="L49" s="306">
        <f>F49-K49</f>
        <v>-100000</v>
      </c>
      <c r="M49" s="26" t="s">
        <v>1618</v>
      </c>
    </row>
    <row r="50" spans="1:13" ht="30" customHeight="1" x14ac:dyDescent="0.2">
      <c r="A50" s="337">
        <v>43</v>
      </c>
      <c r="B50" s="3" t="s">
        <v>488</v>
      </c>
      <c r="C50" s="379"/>
      <c r="D50" s="306">
        <v>150000000</v>
      </c>
      <c r="E50" s="20">
        <v>0.05</v>
      </c>
      <c r="F50" s="306">
        <f t="shared" si="7"/>
        <v>7500000</v>
      </c>
      <c r="G50" s="11">
        <v>7500000</v>
      </c>
      <c r="H50" s="11" t="s">
        <v>1025</v>
      </c>
      <c r="I50" s="23" t="s">
        <v>1396</v>
      </c>
      <c r="J50" s="6" t="s">
        <v>1397</v>
      </c>
      <c r="K50" s="11">
        <f t="shared" ref="K50:K137" si="8">G50</f>
        <v>7500000</v>
      </c>
      <c r="L50" s="306">
        <f t="shared" ref="L50:L137" si="9">F50-K50</f>
        <v>0</v>
      </c>
      <c r="M50" s="3"/>
    </row>
    <row r="51" spans="1:13" ht="30" customHeight="1" x14ac:dyDescent="0.2">
      <c r="A51" s="404">
        <v>44</v>
      </c>
      <c r="B51" s="415" t="s">
        <v>489</v>
      </c>
      <c r="C51" s="545"/>
      <c r="D51" s="409"/>
      <c r="E51" s="442">
        <v>7.0000000000000007E-2</v>
      </c>
      <c r="F51" s="409">
        <f t="shared" si="7"/>
        <v>0</v>
      </c>
      <c r="G51" s="11">
        <v>44600000</v>
      </c>
      <c r="H51" s="11" t="s">
        <v>1024</v>
      </c>
      <c r="I51" s="166" t="s">
        <v>1271</v>
      </c>
      <c r="J51" s="24" t="s">
        <v>1272</v>
      </c>
      <c r="K51" s="421">
        <f>G51+G52</f>
        <v>80900000</v>
      </c>
      <c r="L51" s="409">
        <f t="shared" si="9"/>
        <v>-80900000</v>
      </c>
      <c r="M51" s="3"/>
    </row>
    <row r="52" spans="1:13" ht="30" customHeight="1" x14ac:dyDescent="0.2">
      <c r="A52" s="405"/>
      <c r="B52" s="416"/>
      <c r="C52" s="546"/>
      <c r="D52" s="410"/>
      <c r="E52" s="443"/>
      <c r="F52" s="410"/>
      <c r="G52" s="232">
        <v>36300000</v>
      </c>
      <c r="H52" s="232" t="s">
        <v>1025</v>
      </c>
      <c r="I52" s="238" t="s">
        <v>1398</v>
      </c>
      <c r="J52" s="24" t="s">
        <v>1272</v>
      </c>
      <c r="K52" s="422"/>
      <c r="L52" s="410"/>
      <c r="M52" s="3"/>
    </row>
    <row r="53" spans="1:13" ht="30" customHeight="1" x14ac:dyDescent="0.2">
      <c r="A53" s="404">
        <v>45</v>
      </c>
      <c r="B53" s="415" t="s">
        <v>490</v>
      </c>
      <c r="C53" s="545" t="s">
        <v>1436</v>
      </c>
      <c r="D53" s="437" t="s">
        <v>1572</v>
      </c>
      <c r="E53" s="438"/>
      <c r="F53" s="439"/>
      <c r="G53" s="11">
        <v>15000000</v>
      </c>
      <c r="H53" s="11" t="s">
        <v>1025</v>
      </c>
      <c r="I53" s="23" t="s">
        <v>1429</v>
      </c>
      <c r="J53" s="24" t="s">
        <v>1430</v>
      </c>
      <c r="K53" s="11">
        <f t="shared" si="8"/>
        <v>15000000</v>
      </c>
      <c r="L53" s="275">
        <v>0</v>
      </c>
      <c r="M53" s="279" t="s">
        <v>1570</v>
      </c>
    </row>
    <row r="54" spans="1:13" ht="30" customHeight="1" x14ac:dyDescent="0.2">
      <c r="A54" s="468"/>
      <c r="B54" s="469"/>
      <c r="C54" s="549"/>
      <c r="D54" s="421">
        <v>1300000000</v>
      </c>
      <c r="E54" s="442">
        <v>0.08</v>
      </c>
      <c r="F54" s="421">
        <f>D54*E54</f>
        <v>104000000</v>
      </c>
      <c r="G54" s="275">
        <v>25000000</v>
      </c>
      <c r="H54" s="275" t="s">
        <v>1589</v>
      </c>
      <c r="I54" s="36" t="s">
        <v>1607</v>
      </c>
      <c r="J54" s="24" t="s">
        <v>1430</v>
      </c>
      <c r="K54" s="421">
        <f>G54+G55+G56</f>
        <v>95000000</v>
      </c>
      <c r="L54" s="421">
        <f>F54-K54</f>
        <v>9000000</v>
      </c>
      <c r="M54" s="279"/>
    </row>
    <row r="55" spans="1:13" ht="30" customHeight="1" x14ac:dyDescent="0.2">
      <c r="A55" s="468"/>
      <c r="B55" s="469"/>
      <c r="C55" s="549"/>
      <c r="D55" s="462"/>
      <c r="E55" s="514"/>
      <c r="F55" s="462"/>
      <c r="G55" s="342">
        <v>70000000</v>
      </c>
      <c r="H55" s="342" t="s">
        <v>1622</v>
      </c>
      <c r="I55" s="36" t="s">
        <v>1658</v>
      </c>
      <c r="J55" s="24" t="s">
        <v>1430</v>
      </c>
      <c r="K55" s="462"/>
      <c r="L55" s="462"/>
      <c r="M55" s="279"/>
    </row>
    <row r="56" spans="1:13" ht="30" customHeight="1" x14ac:dyDescent="0.2">
      <c r="A56" s="468"/>
      <c r="B56" s="469"/>
      <c r="C56" s="549"/>
      <c r="D56" s="422"/>
      <c r="E56" s="443"/>
      <c r="F56" s="422"/>
      <c r="G56" s="342"/>
      <c r="H56" s="342"/>
      <c r="I56" s="36"/>
      <c r="J56" s="24"/>
      <c r="K56" s="422"/>
      <c r="L56" s="422"/>
      <c r="M56" s="279"/>
    </row>
    <row r="57" spans="1:13" ht="30" customHeight="1" x14ac:dyDescent="0.2">
      <c r="A57" s="405"/>
      <c r="B57" s="416"/>
      <c r="C57" s="546"/>
      <c r="D57" s="275">
        <v>1200000000</v>
      </c>
      <c r="E57" s="20">
        <v>0.08</v>
      </c>
      <c r="F57" s="275">
        <f>D57*E57</f>
        <v>96000000</v>
      </c>
      <c r="G57" s="485" t="s">
        <v>1571</v>
      </c>
      <c r="H57" s="486"/>
      <c r="I57" s="486"/>
      <c r="J57" s="486"/>
      <c r="K57" s="486"/>
      <c r="L57" s="487"/>
      <c r="M57" s="279"/>
    </row>
    <row r="58" spans="1:13" ht="30" customHeight="1" x14ac:dyDescent="0.2">
      <c r="A58" s="4">
        <v>46</v>
      </c>
      <c r="B58" s="3" t="s">
        <v>492</v>
      </c>
      <c r="C58" s="379" t="s">
        <v>1434</v>
      </c>
      <c r="D58" s="11">
        <v>20000000</v>
      </c>
      <c r="E58" s="20">
        <v>0.05</v>
      </c>
      <c r="F58" s="11">
        <f t="shared" si="7"/>
        <v>1000000</v>
      </c>
      <c r="G58" s="11">
        <v>1000000</v>
      </c>
      <c r="H58" s="11" t="s">
        <v>1025</v>
      </c>
      <c r="I58" s="23" t="s">
        <v>1401</v>
      </c>
      <c r="J58" s="24" t="s">
        <v>1402</v>
      </c>
      <c r="K58" s="11">
        <f t="shared" si="8"/>
        <v>1000000</v>
      </c>
      <c r="L58" s="11">
        <f t="shared" si="9"/>
        <v>0</v>
      </c>
      <c r="M58" s="3"/>
    </row>
    <row r="59" spans="1:13" ht="30" customHeight="1" x14ac:dyDescent="0.2">
      <c r="A59" s="4">
        <v>47</v>
      </c>
      <c r="B59" s="3" t="s">
        <v>493</v>
      </c>
      <c r="C59" s="379" t="s">
        <v>1436</v>
      </c>
      <c r="D59" s="11">
        <v>100000000</v>
      </c>
      <c r="E59" s="20">
        <v>0.05</v>
      </c>
      <c r="F59" s="11">
        <f t="shared" si="7"/>
        <v>5000000</v>
      </c>
      <c r="G59" s="11">
        <v>5000000</v>
      </c>
      <c r="H59" s="11" t="s">
        <v>1025</v>
      </c>
      <c r="I59" s="23" t="s">
        <v>1403</v>
      </c>
      <c r="J59" s="24" t="s">
        <v>1404</v>
      </c>
      <c r="K59" s="11">
        <f t="shared" si="8"/>
        <v>5000000</v>
      </c>
      <c r="L59" s="11">
        <f t="shared" si="9"/>
        <v>0</v>
      </c>
      <c r="M59" s="3"/>
    </row>
    <row r="60" spans="1:13" ht="30" customHeight="1" x14ac:dyDescent="0.2">
      <c r="A60" s="4">
        <v>48</v>
      </c>
      <c r="B60" s="3" t="s">
        <v>494</v>
      </c>
      <c r="C60" s="379" t="s">
        <v>1677</v>
      </c>
      <c r="D60" s="382">
        <v>230000000</v>
      </c>
      <c r="E60" s="20">
        <v>0.05</v>
      </c>
      <c r="F60" s="382">
        <f t="shared" si="7"/>
        <v>11500000</v>
      </c>
      <c r="G60" s="11">
        <v>9000000</v>
      </c>
      <c r="H60" s="11" t="s">
        <v>1025</v>
      </c>
      <c r="I60" s="36" t="s">
        <v>1405</v>
      </c>
      <c r="J60" s="24" t="s">
        <v>1406</v>
      </c>
      <c r="K60" s="11">
        <f t="shared" si="8"/>
        <v>9000000</v>
      </c>
      <c r="L60" s="382">
        <f t="shared" si="9"/>
        <v>2500000</v>
      </c>
      <c r="M60" s="3"/>
    </row>
    <row r="61" spans="1:13" ht="30" customHeight="1" x14ac:dyDescent="0.2">
      <c r="A61" s="4">
        <v>49</v>
      </c>
      <c r="B61" s="3" t="s">
        <v>495</v>
      </c>
      <c r="C61" s="379"/>
      <c r="D61" s="236"/>
      <c r="E61" s="45"/>
      <c r="F61" s="236">
        <f t="shared" si="7"/>
        <v>0</v>
      </c>
      <c r="G61" s="11">
        <v>17500000</v>
      </c>
      <c r="H61" s="11" t="s">
        <v>1025</v>
      </c>
      <c r="I61" s="23" t="s">
        <v>1407</v>
      </c>
      <c r="J61" s="24" t="s">
        <v>1408</v>
      </c>
      <c r="K61" s="11">
        <f t="shared" si="8"/>
        <v>17500000</v>
      </c>
      <c r="L61" s="236">
        <f t="shared" si="9"/>
        <v>-17500000</v>
      </c>
      <c r="M61" s="3"/>
    </row>
    <row r="62" spans="1:13" ht="30" customHeight="1" x14ac:dyDescent="0.2">
      <c r="A62" s="404">
        <v>50</v>
      </c>
      <c r="B62" s="415" t="s">
        <v>496</v>
      </c>
      <c r="C62" s="379"/>
      <c r="D62" s="471" t="s">
        <v>1619</v>
      </c>
      <c r="E62" s="529"/>
      <c r="F62" s="472"/>
      <c r="G62" s="11">
        <v>3000000</v>
      </c>
      <c r="H62" s="11" t="s">
        <v>1025</v>
      </c>
      <c r="I62" s="23" t="s">
        <v>1409</v>
      </c>
      <c r="J62" s="24" t="s">
        <v>1410</v>
      </c>
      <c r="K62" s="437"/>
      <c r="L62" s="439"/>
      <c r="M62" s="3"/>
    </row>
    <row r="63" spans="1:13" ht="30" customHeight="1" x14ac:dyDescent="0.2">
      <c r="A63" s="405"/>
      <c r="B63" s="416"/>
      <c r="C63" s="379"/>
      <c r="D63" s="312">
        <v>111000000</v>
      </c>
      <c r="E63" s="20">
        <v>4.4999999999999998E-2</v>
      </c>
      <c r="F63" s="312">
        <v>5000000</v>
      </c>
      <c r="G63" s="247">
        <v>5000000</v>
      </c>
      <c r="H63" s="247" t="s">
        <v>1355</v>
      </c>
      <c r="I63" s="250" t="s">
        <v>1442</v>
      </c>
      <c r="J63" s="24" t="s">
        <v>1443</v>
      </c>
      <c r="K63" s="312">
        <f>G63</f>
        <v>5000000</v>
      </c>
      <c r="L63" s="312">
        <f>F63-K63</f>
        <v>0</v>
      </c>
      <c r="M63" s="3"/>
    </row>
    <row r="64" spans="1:13" ht="30" customHeight="1" x14ac:dyDescent="0.2">
      <c r="A64" s="4">
        <v>51</v>
      </c>
      <c r="B64" s="3" t="s">
        <v>497</v>
      </c>
      <c r="C64" s="379"/>
      <c r="D64" s="236"/>
      <c r="E64" s="45"/>
      <c r="F64" s="236">
        <f t="shared" si="7"/>
        <v>0</v>
      </c>
      <c r="G64" s="11">
        <v>2700000</v>
      </c>
      <c r="H64" s="11" t="s">
        <v>1025</v>
      </c>
      <c r="I64" s="23" t="s">
        <v>1411</v>
      </c>
      <c r="J64" s="24" t="s">
        <v>1412</v>
      </c>
      <c r="K64" s="11">
        <f t="shared" si="8"/>
        <v>2700000</v>
      </c>
      <c r="L64" s="236">
        <f t="shared" si="9"/>
        <v>-2700000</v>
      </c>
      <c r="M64" s="3"/>
    </row>
    <row r="65" spans="1:13" ht="30" customHeight="1" x14ac:dyDescent="0.2">
      <c r="A65" s="404">
        <v>52</v>
      </c>
      <c r="B65" s="415" t="s">
        <v>498</v>
      </c>
      <c r="C65" s="545"/>
      <c r="D65" s="421">
        <v>350000000</v>
      </c>
      <c r="E65" s="442">
        <v>7.0000000000000007E-2</v>
      </c>
      <c r="F65" s="421">
        <f t="shared" si="7"/>
        <v>24500000.000000004</v>
      </c>
      <c r="G65" s="11">
        <v>10000000</v>
      </c>
      <c r="H65" s="11" t="s">
        <v>583</v>
      </c>
      <c r="I65" s="23">
        <v>875354278</v>
      </c>
      <c r="J65" s="24" t="s">
        <v>602</v>
      </c>
      <c r="K65" s="421">
        <f>G65+G66</f>
        <v>24500000</v>
      </c>
      <c r="L65" s="421">
        <f>F65-K65</f>
        <v>0</v>
      </c>
      <c r="M65" s="404"/>
    </row>
    <row r="66" spans="1:13" ht="30" customHeight="1" x14ac:dyDescent="0.2">
      <c r="A66" s="468"/>
      <c r="B66" s="469"/>
      <c r="C66" s="549"/>
      <c r="D66" s="422"/>
      <c r="E66" s="443"/>
      <c r="F66" s="422"/>
      <c r="G66" s="107">
        <v>14500000</v>
      </c>
      <c r="H66" s="107" t="s">
        <v>997</v>
      </c>
      <c r="I66" s="311" t="s">
        <v>1035</v>
      </c>
      <c r="J66" s="24" t="s">
        <v>1036</v>
      </c>
      <c r="K66" s="422"/>
      <c r="L66" s="422"/>
      <c r="M66" s="405"/>
    </row>
    <row r="67" spans="1:13" ht="30" customHeight="1" x14ac:dyDescent="0.2">
      <c r="A67" s="468"/>
      <c r="B67" s="469"/>
      <c r="C67" s="549"/>
      <c r="D67" s="236"/>
      <c r="E67" s="235"/>
      <c r="F67" s="236"/>
      <c r="G67" s="310">
        <v>5000000</v>
      </c>
      <c r="H67" s="310" t="s">
        <v>1025</v>
      </c>
      <c r="I67" s="122" t="s">
        <v>1413</v>
      </c>
      <c r="J67" s="62" t="s">
        <v>602</v>
      </c>
      <c r="K67" s="310">
        <f>G67</f>
        <v>5000000</v>
      </c>
      <c r="L67" s="236"/>
      <c r="M67" s="231"/>
    </row>
    <row r="68" spans="1:13" ht="30" customHeight="1" x14ac:dyDescent="0.2">
      <c r="A68" s="405"/>
      <c r="B68" s="416"/>
      <c r="C68" s="546"/>
      <c r="D68" s="236"/>
      <c r="E68" s="235"/>
      <c r="F68" s="236"/>
      <c r="G68" s="320">
        <v>9700000</v>
      </c>
      <c r="H68" s="320" t="s">
        <v>1423</v>
      </c>
      <c r="I68" s="321" t="s">
        <v>1428</v>
      </c>
      <c r="J68" s="322" t="s">
        <v>602</v>
      </c>
      <c r="K68" s="320">
        <f>G68</f>
        <v>9700000</v>
      </c>
      <c r="L68" s="236"/>
      <c r="M68" s="231"/>
    </row>
    <row r="69" spans="1:13" ht="30" customHeight="1" x14ac:dyDescent="0.2">
      <c r="A69" s="404">
        <v>53</v>
      </c>
      <c r="B69" s="415" t="s">
        <v>1414</v>
      </c>
      <c r="C69" s="545"/>
      <c r="D69" s="11">
        <v>35000000</v>
      </c>
      <c r="E69" s="20">
        <v>7.1999999999999995E-2</v>
      </c>
      <c r="F69" s="11">
        <v>2500000</v>
      </c>
      <c r="G69" s="421">
        <v>3500000</v>
      </c>
      <c r="H69" s="421" t="s">
        <v>1025</v>
      </c>
      <c r="I69" s="477" t="s">
        <v>1415</v>
      </c>
      <c r="J69" s="479" t="s">
        <v>1298</v>
      </c>
      <c r="K69" s="421">
        <f t="shared" si="8"/>
        <v>3500000</v>
      </c>
      <c r="L69" s="421">
        <f>(F69+F70)-K69</f>
        <v>0</v>
      </c>
      <c r="M69" s="3"/>
    </row>
    <row r="70" spans="1:13" ht="30" customHeight="1" x14ac:dyDescent="0.2">
      <c r="A70" s="405"/>
      <c r="B70" s="416"/>
      <c r="C70" s="546"/>
      <c r="D70" s="232">
        <v>13000000</v>
      </c>
      <c r="E70" s="20">
        <v>7.6999999999999999E-2</v>
      </c>
      <c r="F70" s="232">
        <v>1000000</v>
      </c>
      <c r="G70" s="422"/>
      <c r="H70" s="422"/>
      <c r="I70" s="478"/>
      <c r="J70" s="480"/>
      <c r="K70" s="422"/>
      <c r="L70" s="422"/>
      <c r="M70" s="3"/>
    </row>
    <row r="71" spans="1:13" ht="30" customHeight="1" x14ac:dyDescent="0.2">
      <c r="A71" s="404">
        <v>54</v>
      </c>
      <c r="B71" s="415" t="s">
        <v>1620</v>
      </c>
      <c r="C71" s="545" t="s">
        <v>1677</v>
      </c>
      <c r="D71" s="306">
        <v>175000000</v>
      </c>
      <c r="E71" s="442">
        <f>F71/(D71+D72)</f>
        <v>6.3461538461538458E-2</v>
      </c>
      <c r="F71" s="421">
        <v>16500000</v>
      </c>
      <c r="G71" s="421">
        <v>12600000</v>
      </c>
      <c r="H71" s="421" t="s">
        <v>1025</v>
      </c>
      <c r="I71" s="477" t="s">
        <v>1416</v>
      </c>
      <c r="J71" s="479" t="s">
        <v>1417</v>
      </c>
      <c r="K71" s="421">
        <f t="shared" si="8"/>
        <v>12600000</v>
      </c>
      <c r="L71" s="421">
        <f t="shared" si="9"/>
        <v>3900000</v>
      </c>
      <c r="M71" s="83" t="s">
        <v>1437</v>
      </c>
    </row>
    <row r="72" spans="1:13" ht="30" customHeight="1" x14ac:dyDescent="0.2">
      <c r="A72" s="405"/>
      <c r="B72" s="416"/>
      <c r="C72" s="546"/>
      <c r="D72" s="308">
        <v>85000000</v>
      </c>
      <c r="E72" s="443"/>
      <c r="F72" s="422"/>
      <c r="G72" s="422"/>
      <c r="H72" s="422"/>
      <c r="I72" s="478"/>
      <c r="J72" s="480"/>
      <c r="K72" s="422"/>
      <c r="L72" s="422"/>
      <c r="M72" s="324"/>
    </row>
    <row r="73" spans="1:13" ht="30" customHeight="1" x14ac:dyDescent="0.2">
      <c r="A73" s="404">
        <v>55</v>
      </c>
      <c r="B73" s="415" t="s">
        <v>45</v>
      </c>
      <c r="C73" s="545" t="s">
        <v>1677</v>
      </c>
      <c r="D73" s="421">
        <v>3284000000</v>
      </c>
      <c r="E73" s="442">
        <v>7.0000000000000007E-2</v>
      </c>
      <c r="F73" s="421">
        <v>229880000</v>
      </c>
      <c r="G73" s="232">
        <v>30000000</v>
      </c>
      <c r="H73" s="232" t="s">
        <v>997</v>
      </c>
      <c r="I73" s="238" t="s">
        <v>1016</v>
      </c>
      <c r="J73" s="24" t="s">
        <v>1017</v>
      </c>
      <c r="K73" s="421">
        <f>G73+G74+G75+G76+G77</f>
        <v>225000000</v>
      </c>
      <c r="L73" s="421">
        <f>F73-K73</f>
        <v>4880000</v>
      </c>
      <c r="M73" s="404"/>
    </row>
    <row r="74" spans="1:13" ht="30" customHeight="1" x14ac:dyDescent="0.2">
      <c r="A74" s="468"/>
      <c r="B74" s="469"/>
      <c r="C74" s="549"/>
      <c r="D74" s="462"/>
      <c r="E74" s="514"/>
      <c r="F74" s="462"/>
      <c r="G74" s="232">
        <v>50000000</v>
      </c>
      <c r="H74" s="232" t="s">
        <v>905</v>
      </c>
      <c r="I74" s="36" t="s">
        <v>1026</v>
      </c>
      <c r="J74" s="24">
        <v>4730093049</v>
      </c>
      <c r="K74" s="462"/>
      <c r="L74" s="462"/>
      <c r="M74" s="468"/>
    </row>
    <row r="75" spans="1:13" ht="30" customHeight="1" x14ac:dyDescent="0.2">
      <c r="A75" s="468"/>
      <c r="B75" s="469"/>
      <c r="C75" s="549"/>
      <c r="D75" s="462"/>
      <c r="E75" s="514"/>
      <c r="F75" s="462"/>
      <c r="G75" s="232">
        <v>45000000</v>
      </c>
      <c r="H75" s="232" t="s">
        <v>1024</v>
      </c>
      <c r="I75" s="36" t="s">
        <v>1027</v>
      </c>
      <c r="J75" s="24" t="s">
        <v>1029</v>
      </c>
      <c r="K75" s="462"/>
      <c r="L75" s="462"/>
      <c r="M75" s="468"/>
    </row>
    <row r="76" spans="1:13" ht="30" customHeight="1" x14ac:dyDescent="0.2">
      <c r="A76" s="468"/>
      <c r="B76" s="469"/>
      <c r="C76" s="549"/>
      <c r="D76" s="462"/>
      <c r="E76" s="514"/>
      <c r="F76" s="462"/>
      <c r="G76" s="232">
        <v>50000000</v>
      </c>
      <c r="H76" s="232" t="s">
        <v>1025</v>
      </c>
      <c r="I76" s="36" t="s">
        <v>1028</v>
      </c>
      <c r="J76" s="24">
        <v>4730093049</v>
      </c>
      <c r="K76" s="462"/>
      <c r="L76" s="462"/>
      <c r="M76" s="405"/>
    </row>
    <row r="77" spans="1:13" ht="30" customHeight="1" x14ac:dyDescent="0.2">
      <c r="A77" s="405"/>
      <c r="B77" s="416"/>
      <c r="C77" s="546"/>
      <c r="D77" s="422"/>
      <c r="E77" s="443"/>
      <c r="F77" s="422"/>
      <c r="G77" s="232">
        <v>50000000</v>
      </c>
      <c r="H77" s="232" t="s">
        <v>1336</v>
      </c>
      <c r="I77" s="36" t="s">
        <v>1347</v>
      </c>
      <c r="J77" s="256">
        <v>110727081002</v>
      </c>
      <c r="K77" s="422"/>
      <c r="L77" s="422"/>
      <c r="M77" s="196"/>
    </row>
    <row r="78" spans="1:13" ht="30" customHeight="1" x14ac:dyDescent="0.2">
      <c r="A78" s="231">
        <v>56</v>
      </c>
      <c r="B78" s="234" t="s">
        <v>1431</v>
      </c>
      <c r="C78" s="379" t="s">
        <v>1680</v>
      </c>
      <c r="D78" s="232">
        <v>317000000</v>
      </c>
      <c r="E78" s="233">
        <v>7.0000000000000007E-2</v>
      </c>
      <c r="F78" s="232">
        <f>D78*E78</f>
        <v>22190000.000000004</v>
      </c>
      <c r="G78" s="236"/>
      <c r="H78" s="236"/>
      <c r="I78" s="122"/>
      <c r="J78" s="258"/>
      <c r="K78" s="236"/>
      <c r="L78" s="236"/>
      <c r="M78" s="231"/>
    </row>
    <row r="79" spans="1:13" ht="30" customHeight="1" x14ac:dyDescent="0.2">
      <c r="A79" s="4">
        <v>57</v>
      </c>
      <c r="B79" s="3" t="s">
        <v>1418</v>
      </c>
      <c r="C79" s="379"/>
      <c r="D79" s="11">
        <v>11000000</v>
      </c>
      <c r="E79" s="20">
        <v>5.5E-2</v>
      </c>
      <c r="F79" s="11">
        <v>600000</v>
      </c>
      <c r="G79" s="11">
        <v>600000</v>
      </c>
      <c r="H79" s="11" t="s">
        <v>1025</v>
      </c>
      <c r="I79" s="23" t="s">
        <v>1419</v>
      </c>
      <c r="J79" s="89" t="s">
        <v>1420</v>
      </c>
      <c r="K79" s="11">
        <f t="shared" si="8"/>
        <v>600000</v>
      </c>
      <c r="L79" s="11">
        <f t="shared" si="9"/>
        <v>0</v>
      </c>
      <c r="M79" s="3"/>
    </row>
    <row r="80" spans="1:13" ht="30" customHeight="1" x14ac:dyDescent="0.2">
      <c r="A80" s="404">
        <v>58</v>
      </c>
      <c r="B80" s="415" t="s">
        <v>502</v>
      </c>
      <c r="C80" s="545" t="s">
        <v>1677</v>
      </c>
      <c r="D80" s="382">
        <v>90000000</v>
      </c>
      <c r="E80" s="20">
        <v>0.05</v>
      </c>
      <c r="F80" s="382">
        <f t="shared" si="7"/>
        <v>4500000</v>
      </c>
      <c r="G80" s="11">
        <v>4850000</v>
      </c>
      <c r="H80" s="11" t="s">
        <v>1025</v>
      </c>
      <c r="I80" s="23" t="s">
        <v>1421</v>
      </c>
      <c r="J80" s="89" t="s">
        <v>1422</v>
      </c>
      <c r="K80" s="421">
        <f t="shared" si="8"/>
        <v>4850000</v>
      </c>
      <c r="L80" s="421">
        <f t="shared" si="9"/>
        <v>-350000</v>
      </c>
      <c r="M80" s="547" t="s">
        <v>1702</v>
      </c>
    </row>
    <row r="81" spans="1:13" ht="30" customHeight="1" x14ac:dyDescent="0.2">
      <c r="A81" s="405"/>
      <c r="B81" s="416"/>
      <c r="C81" s="546"/>
      <c r="D81" s="382">
        <v>10000000</v>
      </c>
      <c r="E81" s="20">
        <v>7.0000000000000007E-2</v>
      </c>
      <c r="F81" s="382">
        <f t="shared" si="7"/>
        <v>700000.00000000012</v>
      </c>
      <c r="G81" s="485" t="s">
        <v>1701</v>
      </c>
      <c r="H81" s="486"/>
      <c r="I81" s="486"/>
      <c r="J81" s="487"/>
      <c r="K81" s="422"/>
      <c r="L81" s="422"/>
      <c r="M81" s="548"/>
    </row>
    <row r="82" spans="1:13" ht="30" customHeight="1" x14ac:dyDescent="0.2">
      <c r="A82" s="4">
        <v>59</v>
      </c>
      <c r="B82" s="3" t="s">
        <v>503</v>
      </c>
      <c r="C82" s="379"/>
      <c r="D82" s="236"/>
      <c r="E82" s="45"/>
      <c r="F82" s="236">
        <f t="shared" si="7"/>
        <v>0</v>
      </c>
      <c r="G82" s="11">
        <v>10000000</v>
      </c>
      <c r="H82" s="11" t="s">
        <v>1423</v>
      </c>
      <c r="I82" s="23" t="s">
        <v>1424</v>
      </c>
      <c r="J82" s="24" t="s">
        <v>1425</v>
      </c>
      <c r="K82" s="11">
        <f t="shared" si="8"/>
        <v>10000000</v>
      </c>
      <c r="L82" s="11">
        <f t="shared" si="9"/>
        <v>-10000000</v>
      </c>
      <c r="M82" s="3"/>
    </row>
    <row r="83" spans="1:13" ht="30" customHeight="1" x14ac:dyDescent="0.2">
      <c r="A83" s="337">
        <v>60</v>
      </c>
      <c r="B83" s="3" t="s">
        <v>504</v>
      </c>
      <c r="C83" s="379"/>
      <c r="D83" s="11">
        <v>100000000</v>
      </c>
      <c r="E83" s="20">
        <v>7.0000000000000007E-2</v>
      </c>
      <c r="F83" s="11">
        <f t="shared" si="7"/>
        <v>7000000.0000000009</v>
      </c>
      <c r="G83" s="11">
        <v>7000000</v>
      </c>
      <c r="H83" s="11" t="s">
        <v>1423</v>
      </c>
      <c r="I83" s="238" t="s">
        <v>1426</v>
      </c>
      <c r="J83" s="24" t="s">
        <v>1427</v>
      </c>
      <c r="K83" s="11">
        <f t="shared" si="8"/>
        <v>7000000</v>
      </c>
      <c r="L83" s="11">
        <f t="shared" si="9"/>
        <v>0</v>
      </c>
      <c r="M83" s="3"/>
    </row>
    <row r="84" spans="1:13" ht="30" customHeight="1" x14ac:dyDescent="0.2">
      <c r="A84" s="4">
        <v>61</v>
      </c>
      <c r="B84" s="3" t="s">
        <v>505</v>
      </c>
      <c r="C84" s="379"/>
      <c r="D84" s="316"/>
      <c r="E84" s="45"/>
      <c r="F84" s="316">
        <f t="shared" si="7"/>
        <v>0</v>
      </c>
      <c r="G84" s="11">
        <v>3250000</v>
      </c>
      <c r="H84" s="11" t="s">
        <v>1622</v>
      </c>
      <c r="I84" s="23" t="s">
        <v>1623</v>
      </c>
      <c r="J84" s="329" t="s">
        <v>1624</v>
      </c>
      <c r="K84" s="11">
        <f t="shared" si="8"/>
        <v>3250000</v>
      </c>
      <c r="L84" s="316">
        <f t="shared" si="9"/>
        <v>-3250000</v>
      </c>
      <c r="M84" s="3"/>
    </row>
    <row r="85" spans="1:13" ht="30" customHeight="1" x14ac:dyDescent="0.2">
      <c r="A85" s="404">
        <v>62</v>
      </c>
      <c r="B85" s="415" t="s">
        <v>506</v>
      </c>
      <c r="C85" s="545"/>
      <c r="D85" s="421">
        <v>1250000000</v>
      </c>
      <c r="E85" s="423"/>
      <c r="F85" s="421">
        <v>81250000</v>
      </c>
      <c r="G85" s="11">
        <v>22500000</v>
      </c>
      <c r="H85" s="11" t="s">
        <v>1099</v>
      </c>
      <c r="I85" s="23" t="s">
        <v>1110</v>
      </c>
      <c r="J85" s="24">
        <v>4003</v>
      </c>
      <c r="K85" s="421">
        <f>G85+G86</f>
        <v>62500000</v>
      </c>
      <c r="L85" s="409">
        <f t="shared" si="9"/>
        <v>18750000</v>
      </c>
      <c r="M85" s="3"/>
    </row>
    <row r="86" spans="1:13" ht="30" customHeight="1" x14ac:dyDescent="0.2">
      <c r="A86" s="405"/>
      <c r="B86" s="416"/>
      <c r="C86" s="546"/>
      <c r="D86" s="422"/>
      <c r="E86" s="424"/>
      <c r="F86" s="422"/>
      <c r="G86" s="149">
        <v>40000000</v>
      </c>
      <c r="H86" s="149" t="s">
        <v>1024</v>
      </c>
      <c r="I86" s="166" t="s">
        <v>1274</v>
      </c>
      <c r="J86" s="158" t="s">
        <v>1273</v>
      </c>
      <c r="K86" s="422"/>
      <c r="L86" s="410"/>
      <c r="M86" s="3"/>
    </row>
    <row r="87" spans="1:13" ht="30" customHeight="1" x14ac:dyDescent="0.2">
      <c r="A87" s="4">
        <v>63</v>
      </c>
      <c r="B87" s="3" t="s">
        <v>507</v>
      </c>
      <c r="C87" s="379"/>
      <c r="D87" s="11">
        <v>200000000</v>
      </c>
      <c r="E87" s="20">
        <v>5.0999999999999997E-2</v>
      </c>
      <c r="F87" s="11">
        <f t="shared" si="7"/>
        <v>10200000</v>
      </c>
      <c r="G87" s="11">
        <v>10200000</v>
      </c>
      <c r="H87" s="11" t="s">
        <v>1024</v>
      </c>
      <c r="I87" s="23" t="s">
        <v>1275</v>
      </c>
      <c r="J87" s="24" t="s">
        <v>1276</v>
      </c>
      <c r="K87" s="11">
        <f t="shared" si="8"/>
        <v>10200000</v>
      </c>
      <c r="L87" s="11">
        <f t="shared" si="9"/>
        <v>0</v>
      </c>
      <c r="M87" s="3"/>
    </row>
    <row r="88" spans="1:13" ht="30" customHeight="1" x14ac:dyDescent="0.2">
      <c r="A88" s="4">
        <v>64</v>
      </c>
      <c r="B88" s="3" t="s">
        <v>508</v>
      </c>
      <c r="C88" s="379"/>
      <c r="D88" s="11">
        <v>300000000</v>
      </c>
      <c r="E88" s="20">
        <v>0.04</v>
      </c>
      <c r="F88" s="11">
        <f t="shared" si="7"/>
        <v>12000000</v>
      </c>
      <c r="G88" s="11">
        <v>12000000</v>
      </c>
      <c r="H88" s="11" t="s">
        <v>1024</v>
      </c>
      <c r="I88" s="23" t="s">
        <v>1277</v>
      </c>
      <c r="J88" s="24" t="s">
        <v>1278</v>
      </c>
      <c r="K88" s="11">
        <f t="shared" si="8"/>
        <v>12000000</v>
      </c>
      <c r="L88" s="11">
        <f t="shared" si="9"/>
        <v>0</v>
      </c>
      <c r="M88" s="3"/>
    </row>
    <row r="89" spans="1:13" ht="30" customHeight="1" x14ac:dyDescent="0.2">
      <c r="A89" s="4">
        <v>65</v>
      </c>
      <c r="B89" s="3" t="s">
        <v>509</v>
      </c>
      <c r="C89" s="379"/>
      <c r="D89" s="154"/>
      <c r="E89" s="45"/>
      <c r="F89" s="154">
        <f t="shared" si="7"/>
        <v>0</v>
      </c>
      <c r="G89" s="11">
        <v>7440000</v>
      </c>
      <c r="H89" s="11" t="s">
        <v>1024</v>
      </c>
      <c r="I89" s="23" t="s">
        <v>1279</v>
      </c>
      <c r="J89" s="24" t="s">
        <v>1280</v>
      </c>
      <c r="K89" s="11">
        <f t="shared" si="8"/>
        <v>7440000</v>
      </c>
      <c r="L89" s="154">
        <f t="shared" si="9"/>
        <v>-7440000</v>
      </c>
      <c r="M89" s="3"/>
    </row>
    <row r="90" spans="1:13" ht="30" customHeight="1" x14ac:dyDescent="0.2">
      <c r="A90" s="4">
        <v>66</v>
      </c>
      <c r="B90" s="3" t="s">
        <v>453</v>
      </c>
      <c r="C90" s="379"/>
      <c r="D90" s="154"/>
      <c r="E90" s="45"/>
      <c r="F90" s="154">
        <f t="shared" si="7"/>
        <v>0</v>
      </c>
      <c r="G90" s="11">
        <v>2750000</v>
      </c>
      <c r="H90" s="11" t="s">
        <v>1024</v>
      </c>
      <c r="I90" s="23" t="s">
        <v>1281</v>
      </c>
      <c r="J90" s="6" t="s">
        <v>1282</v>
      </c>
      <c r="K90" s="11">
        <f t="shared" si="8"/>
        <v>2750000</v>
      </c>
      <c r="L90" s="154">
        <f t="shared" si="9"/>
        <v>-2750000</v>
      </c>
      <c r="M90" s="3"/>
    </row>
    <row r="91" spans="1:13" ht="30" customHeight="1" x14ac:dyDescent="0.2">
      <c r="A91" s="4">
        <v>67</v>
      </c>
      <c r="B91" s="3" t="s">
        <v>510</v>
      </c>
      <c r="C91" s="379"/>
      <c r="D91" s="11">
        <v>150000000</v>
      </c>
      <c r="E91" s="20">
        <v>0.05</v>
      </c>
      <c r="F91" s="11">
        <f t="shared" si="7"/>
        <v>7500000</v>
      </c>
      <c r="G91" s="11">
        <v>7500000</v>
      </c>
      <c r="H91" s="11" t="s">
        <v>1024</v>
      </c>
      <c r="I91" s="23" t="s">
        <v>1283</v>
      </c>
      <c r="J91" s="24" t="s">
        <v>1284</v>
      </c>
      <c r="K91" s="11">
        <f t="shared" si="8"/>
        <v>7500000</v>
      </c>
      <c r="L91" s="11">
        <f t="shared" si="9"/>
        <v>0</v>
      </c>
      <c r="M91" s="3"/>
    </row>
    <row r="92" spans="1:13" ht="30" customHeight="1" x14ac:dyDescent="0.2">
      <c r="A92" s="4">
        <v>68</v>
      </c>
      <c r="B92" s="3" t="s">
        <v>511</v>
      </c>
      <c r="C92" s="379"/>
      <c r="D92" s="154"/>
      <c r="E92" s="45"/>
      <c r="F92" s="154">
        <f t="shared" si="7"/>
        <v>0</v>
      </c>
      <c r="G92" s="11">
        <v>9600000</v>
      </c>
      <c r="H92" s="11" t="s">
        <v>1024</v>
      </c>
      <c r="I92" s="36" t="s">
        <v>1285</v>
      </c>
      <c r="J92" s="24" t="s">
        <v>1286</v>
      </c>
      <c r="K92" s="11">
        <f t="shared" si="8"/>
        <v>9600000</v>
      </c>
      <c r="L92" s="154">
        <f t="shared" si="9"/>
        <v>-9600000</v>
      </c>
      <c r="M92" s="3"/>
    </row>
    <row r="93" spans="1:13" ht="30" customHeight="1" x14ac:dyDescent="0.2">
      <c r="A93" s="4">
        <v>69</v>
      </c>
      <c r="B93" s="3" t="s">
        <v>512</v>
      </c>
      <c r="C93" s="379"/>
      <c r="D93" s="154"/>
      <c r="E93" s="45"/>
      <c r="F93" s="154">
        <f t="shared" si="7"/>
        <v>0</v>
      </c>
      <c r="G93" s="11">
        <v>4000000</v>
      </c>
      <c r="H93" s="11" t="s">
        <v>1024</v>
      </c>
      <c r="I93" s="23" t="s">
        <v>1287</v>
      </c>
      <c r="J93" s="89" t="s">
        <v>1288</v>
      </c>
      <c r="K93" s="11">
        <f t="shared" si="8"/>
        <v>4000000</v>
      </c>
      <c r="L93" s="154">
        <f t="shared" si="9"/>
        <v>-4000000</v>
      </c>
      <c r="M93" s="3"/>
    </row>
    <row r="94" spans="1:13" ht="30" customHeight="1" x14ac:dyDescent="0.2">
      <c r="A94" s="4">
        <v>70</v>
      </c>
      <c r="B94" s="3" t="s">
        <v>513</v>
      </c>
      <c r="C94" s="379" t="s">
        <v>1294</v>
      </c>
      <c r="D94" s="11">
        <v>20000000</v>
      </c>
      <c r="E94" s="20">
        <v>0.05</v>
      </c>
      <c r="F94" s="11">
        <f t="shared" si="7"/>
        <v>1000000</v>
      </c>
      <c r="G94" s="11">
        <v>1000000</v>
      </c>
      <c r="H94" s="11" t="s">
        <v>1091</v>
      </c>
      <c r="I94" s="23" t="s">
        <v>1290</v>
      </c>
      <c r="J94" s="24" t="s">
        <v>1291</v>
      </c>
      <c r="K94" s="11">
        <f t="shared" si="8"/>
        <v>1000000</v>
      </c>
      <c r="L94" s="11">
        <f t="shared" si="9"/>
        <v>0</v>
      </c>
      <c r="M94" s="3"/>
    </row>
    <row r="95" spans="1:13" ht="30" customHeight="1" x14ac:dyDescent="0.2">
      <c r="A95" s="4">
        <v>71</v>
      </c>
      <c r="B95" s="3" t="s">
        <v>1376</v>
      </c>
      <c r="C95" s="379"/>
      <c r="D95" s="154">
        <v>1000000000</v>
      </c>
      <c r="E95" s="45">
        <v>5.5E-2</v>
      </c>
      <c r="F95" s="154">
        <f t="shared" si="7"/>
        <v>55000000</v>
      </c>
      <c r="G95" s="11">
        <v>50000000</v>
      </c>
      <c r="H95" s="11" t="s">
        <v>1091</v>
      </c>
      <c r="I95" s="166" t="s">
        <v>1292</v>
      </c>
      <c r="J95" s="24" t="s">
        <v>1293</v>
      </c>
      <c r="K95" s="11">
        <f t="shared" si="8"/>
        <v>50000000</v>
      </c>
      <c r="L95" s="154">
        <f t="shared" si="9"/>
        <v>5000000</v>
      </c>
      <c r="M95" s="3"/>
    </row>
    <row r="96" spans="1:13" ht="30" customHeight="1" x14ac:dyDescent="0.2">
      <c r="A96" s="4">
        <v>72</v>
      </c>
      <c r="B96" s="3" t="s">
        <v>515</v>
      </c>
      <c r="C96" s="379" t="s">
        <v>1675</v>
      </c>
      <c r="D96" s="11">
        <v>20000000</v>
      </c>
      <c r="E96" s="20">
        <v>0.05</v>
      </c>
      <c r="F96" s="11">
        <f t="shared" si="7"/>
        <v>1000000</v>
      </c>
      <c r="G96" s="11">
        <v>1000000</v>
      </c>
      <c r="H96" s="11" t="s">
        <v>1091</v>
      </c>
      <c r="I96" s="23" t="s">
        <v>1295</v>
      </c>
      <c r="J96" s="24" t="s">
        <v>1296</v>
      </c>
      <c r="K96" s="11">
        <f t="shared" si="8"/>
        <v>1000000</v>
      </c>
      <c r="L96" s="11">
        <f t="shared" si="9"/>
        <v>0</v>
      </c>
      <c r="M96" s="3"/>
    </row>
    <row r="97" spans="1:13" ht="30" customHeight="1" x14ac:dyDescent="0.2">
      <c r="A97" s="4">
        <v>73</v>
      </c>
      <c r="B97" s="3" t="s">
        <v>516</v>
      </c>
      <c r="C97" s="379"/>
      <c r="D97" s="11">
        <v>125000000</v>
      </c>
      <c r="E97" s="20">
        <v>0.04</v>
      </c>
      <c r="F97" s="11">
        <f t="shared" si="7"/>
        <v>5000000</v>
      </c>
      <c r="G97" s="11">
        <v>5000000</v>
      </c>
      <c r="H97" s="11" t="s">
        <v>1091</v>
      </c>
      <c r="I97" s="23" t="s">
        <v>1297</v>
      </c>
      <c r="J97" s="24" t="s">
        <v>1298</v>
      </c>
      <c r="K97" s="11">
        <f t="shared" si="8"/>
        <v>5000000</v>
      </c>
      <c r="L97" s="11">
        <f t="shared" si="9"/>
        <v>0</v>
      </c>
      <c r="M97" s="3"/>
    </row>
    <row r="98" spans="1:13" ht="30" customHeight="1" x14ac:dyDescent="0.2">
      <c r="A98" s="4">
        <v>74</v>
      </c>
      <c r="B98" s="3" t="s">
        <v>518</v>
      </c>
      <c r="C98" s="379"/>
      <c r="D98" s="11">
        <v>50000000</v>
      </c>
      <c r="E98" s="20">
        <v>0.05</v>
      </c>
      <c r="F98" s="11">
        <f t="shared" si="7"/>
        <v>2500000</v>
      </c>
      <c r="G98" s="11">
        <v>2500000</v>
      </c>
      <c r="H98" s="11" t="s">
        <v>1091</v>
      </c>
      <c r="I98" s="23" t="s">
        <v>1299</v>
      </c>
      <c r="J98" s="24" t="s">
        <v>1300</v>
      </c>
      <c r="K98" s="11">
        <f t="shared" si="8"/>
        <v>2500000</v>
      </c>
      <c r="L98" s="11">
        <f t="shared" si="9"/>
        <v>0</v>
      </c>
      <c r="M98" s="3"/>
    </row>
    <row r="99" spans="1:13" ht="30" customHeight="1" x14ac:dyDescent="0.2">
      <c r="A99" s="4">
        <v>75</v>
      </c>
      <c r="B99" s="3" t="s">
        <v>519</v>
      </c>
      <c r="C99" s="379"/>
      <c r="D99" s="11">
        <v>100000000</v>
      </c>
      <c r="E99" s="20">
        <v>0.05</v>
      </c>
      <c r="F99" s="11">
        <f t="shared" si="7"/>
        <v>5000000</v>
      </c>
      <c r="G99" s="11">
        <v>5000000</v>
      </c>
      <c r="H99" s="11" t="s">
        <v>1091</v>
      </c>
      <c r="I99" s="23" t="s">
        <v>1301</v>
      </c>
      <c r="J99" s="24" t="s">
        <v>1302</v>
      </c>
      <c r="K99" s="11">
        <f t="shared" si="8"/>
        <v>5000000</v>
      </c>
      <c r="L99" s="11">
        <f t="shared" si="9"/>
        <v>0</v>
      </c>
      <c r="M99" s="3"/>
    </row>
    <row r="100" spans="1:13" ht="30" customHeight="1" x14ac:dyDescent="0.2">
      <c r="A100" s="404">
        <v>76</v>
      </c>
      <c r="B100" s="415" t="s">
        <v>520</v>
      </c>
      <c r="C100" s="545"/>
      <c r="D100" s="11">
        <v>30000000</v>
      </c>
      <c r="E100" s="20">
        <v>7.0000000000000007E-2</v>
      </c>
      <c r="F100" s="154">
        <f t="shared" si="7"/>
        <v>2100000</v>
      </c>
      <c r="G100" s="189">
        <v>1900000</v>
      </c>
      <c r="H100" s="421" t="s">
        <v>1091</v>
      </c>
      <c r="I100" s="477" t="s">
        <v>1303</v>
      </c>
      <c r="J100" s="483" t="s">
        <v>1304</v>
      </c>
      <c r="K100" s="421">
        <f t="shared" si="8"/>
        <v>1900000</v>
      </c>
      <c r="L100" s="409">
        <f>F100-K100</f>
        <v>200000</v>
      </c>
      <c r="M100" s="3"/>
    </row>
    <row r="101" spans="1:13" ht="30" customHeight="1" x14ac:dyDescent="0.2">
      <c r="A101" s="405"/>
      <c r="B101" s="416"/>
      <c r="C101" s="546"/>
      <c r="D101" s="149">
        <v>35000000</v>
      </c>
      <c r="E101" s="20">
        <v>4.4999999999999998E-2</v>
      </c>
      <c r="F101" s="149">
        <f t="shared" si="7"/>
        <v>1575000</v>
      </c>
      <c r="G101" s="190" t="s">
        <v>1305</v>
      </c>
      <c r="H101" s="422"/>
      <c r="I101" s="478"/>
      <c r="J101" s="484"/>
      <c r="K101" s="422"/>
      <c r="L101" s="410"/>
      <c r="M101" s="3"/>
    </row>
    <row r="102" spans="1:13" ht="30" customHeight="1" x14ac:dyDescent="0.2">
      <c r="A102" s="4">
        <v>77</v>
      </c>
      <c r="B102" s="3" t="s">
        <v>521</v>
      </c>
      <c r="C102" s="379"/>
      <c r="D102" s="154"/>
      <c r="E102" s="45"/>
      <c r="F102" s="154">
        <f t="shared" si="7"/>
        <v>0</v>
      </c>
      <c r="G102" s="11">
        <v>1900000</v>
      </c>
      <c r="H102" s="11" t="s">
        <v>1091</v>
      </c>
      <c r="I102" s="23" t="s">
        <v>1306</v>
      </c>
      <c r="J102" s="89" t="s">
        <v>1307</v>
      </c>
      <c r="K102" s="11">
        <f t="shared" si="8"/>
        <v>1900000</v>
      </c>
      <c r="L102" s="154">
        <f t="shared" si="9"/>
        <v>-1900000</v>
      </c>
      <c r="M102" s="3"/>
    </row>
    <row r="103" spans="1:13" ht="30" customHeight="1" x14ac:dyDescent="0.2">
      <c r="A103" s="4">
        <v>78</v>
      </c>
      <c r="B103" s="3" t="s">
        <v>522</v>
      </c>
      <c r="C103" s="379"/>
      <c r="D103" s="11">
        <v>15000000</v>
      </c>
      <c r="E103" s="20">
        <v>4.4999999999999998E-2</v>
      </c>
      <c r="F103" s="11">
        <f t="shared" si="7"/>
        <v>675000</v>
      </c>
      <c r="G103" s="11">
        <v>675000</v>
      </c>
      <c r="H103" s="11" t="s">
        <v>1091</v>
      </c>
      <c r="I103" s="23" t="s">
        <v>1308</v>
      </c>
      <c r="J103" s="24" t="s">
        <v>1309</v>
      </c>
      <c r="K103" s="11">
        <f t="shared" si="8"/>
        <v>675000</v>
      </c>
      <c r="L103" s="11">
        <f t="shared" si="9"/>
        <v>0</v>
      </c>
      <c r="M103" s="3"/>
    </row>
    <row r="104" spans="1:13" ht="30" customHeight="1" x14ac:dyDescent="0.2">
      <c r="A104" s="4">
        <v>79</v>
      </c>
      <c r="B104" s="3" t="s">
        <v>483</v>
      </c>
      <c r="C104" s="379"/>
      <c r="D104" s="154"/>
      <c r="E104" s="45"/>
      <c r="F104" s="154">
        <f t="shared" si="7"/>
        <v>0</v>
      </c>
      <c r="G104" s="11">
        <v>4750000</v>
      </c>
      <c r="H104" s="11" t="s">
        <v>1091</v>
      </c>
      <c r="I104" s="23" t="s">
        <v>1311</v>
      </c>
      <c r="J104" s="6" t="s">
        <v>1312</v>
      </c>
      <c r="K104" s="11">
        <f t="shared" si="8"/>
        <v>4750000</v>
      </c>
      <c r="L104" s="154">
        <f t="shared" si="9"/>
        <v>-4750000</v>
      </c>
      <c r="M104" s="3"/>
    </row>
    <row r="105" spans="1:13" ht="30" customHeight="1" x14ac:dyDescent="0.2">
      <c r="A105" s="4">
        <v>80</v>
      </c>
      <c r="B105" s="3" t="s">
        <v>523</v>
      </c>
      <c r="C105" s="379"/>
      <c r="D105" s="154"/>
      <c r="E105" s="45"/>
      <c r="F105" s="154">
        <f t="shared" si="7"/>
        <v>0</v>
      </c>
      <c r="G105" s="11">
        <v>200000</v>
      </c>
      <c r="H105" s="11" t="s">
        <v>1091</v>
      </c>
      <c r="I105" s="23" t="s">
        <v>1313</v>
      </c>
      <c r="J105" s="24" t="s">
        <v>1314</v>
      </c>
      <c r="K105" s="11">
        <f t="shared" si="8"/>
        <v>200000</v>
      </c>
      <c r="L105" s="154">
        <f t="shared" si="9"/>
        <v>-200000</v>
      </c>
      <c r="M105" s="3"/>
    </row>
    <row r="106" spans="1:13" ht="30" customHeight="1" x14ac:dyDescent="0.2">
      <c r="A106" s="4">
        <v>81</v>
      </c>
      <c r="B106" s="3" t="s">
        <v>524</v>
      </c>
      <c r="C106" s="379"/>
      <c r="D106" s="11">
        <v>16000000</v>
      </c>
      <c r="E106" s="20">
        <v>0.05</v>
      </c>
      <c r="F106" s="11">
        <f t="shared" si="7"/>
        <v>800000</v>
      </c>
      <c r="G106" s="11">
        <v>800000</v>
      </c>
      <c r="H106" s="11" t="s">
        <v>1091</v>
      </c>
      <c r="I106" s="23" t="s">
        <v>1315</v>
      </c>
      <c r="J106" s="89" t="s">
        <v>1316</v>
      </c>
      <c r="K106" s="11">
        <f t="shared" si="8"/>
        <v>800000</v>
      </c>
      <c r="L106" s="11">
        <f t="shared" si="9"/>
        <v>0</v>
      </c>
      <c r="M106" s="3"/>
    </row>
    <row r="107" spans="1:13" ht="30" customHeight="1" x14ac:dyDescent="0.2">
      <c r="A107" s="4">
        <v>82</v>
      </c>
      <c r="B107" s="3" t="s">
        <v>525</v>
      </c>
      <c r="C107" s="379"/>
      <c r="D107" s="11">
        <v>200000000</v>
      </c>
      <c r="E107" s="20">
        <v>0.05</v>
      </c>
      <c r="F107" s="11">
        <f t="shared" si="7"/>
        <v>10000000</v>
      </c>
      <c r="G107" s="11">
        <v>10000000</v>
      </c>
      <c r="H107" s="11" t="s">
        <v>1091</v>
      </c>
      <c r="I107" s="23" t="s">
        <v>1317</v>
      </c>
      <c r="J107" s="6" t="s">
        <v>1318</v>
      </c>
      <c r="K107" s="11">
        <f t="shared" si="8"/>
        <v>10000000</v>
      </c>
      <c r="L107" s="11">
        <f t="shared" si="9"/>
        <v>0</v>
      </c>
      <c r="M107" s="3"/>
    </row>
    <row r="108" spans="1:13" ht="30" customHeight="1" x14ac:dyDescent="0.2">
      <c r="A108" s="4">
        <v>83</v>
      </c>
      <c r="B108" s="3" t="s">
        <v>526</v>
      </c>
      <c r="C108" s="379"/>
      <c r="D108" s="154"/>
      <c r="E108" s="45"/>
      <c r="F108" s="154">
        <f t="shared" si="7"/>
        <v>0</v>
      </c>
      <c r="G108" s="11">
        <v>24400000</v>
      </c>
      <c r="H108" s="11" t="s">
        <v>1091</v>
      </c>
      <c r="I108" s="23" t="s">
        <v>1319</v>
      </c>
      <c r="J108" s="89" t="s">
        <v>1320</v>
      </c>
      <c r="K108" s="11">
        <f t="shared" si="8"/>
        <v>24400000</v>
      </c>
      <c r="L108" s="154">
        <f t="shared" si="9"/>
        <v>-24400000</v>
      </c>
      <c r="M108" s="3"/>
    </row>
    <row r="109" spans="1:13" ht="30" customHeight="1" x14ac:dyDescent="0.2">
      <c r="A109" s="404">
        <v>84</v>
      </c>
      <c r="B109" s="415" t="s">
        <v>1327</v>
      </c>
      <c r="C109" s="545"/>
      <c r="D109" s="149">
        <v>200000000</v>
      </c>
      <c r="E109" s="20">
        <v>0.06</v>
      </c>
      <c r="F109" s="149">
        <f t="shared" si="7"/>
        <v>12000000</v>
      </c>
      <c r="G109" s="421">
        <v>35600000</v>
      </c>
      <c r="H109" s="421" t="s">
        <v>1091</v>
      </c>
      <c r="I109" s="477" t="s">
        <v>1321</v>
      </c>
      <c r="J109" s="520" t="s">
        <v>1322</v>
      </c>
      <c r="K109" s="421">
        <f t="shared" si="8"/>
        <v>35600000</v>
      </c>
      <c r="L109" s="421">
        <f>(F109+F110+F111)-K109</f>
        <v>0</v>
      </c>
      <c r="M109" s="121" t="s">
        <v>110</v>
      </c>
    </row>
    <row r="110" spans="1:13" ht="30" customHeight="1" x14ac:dyDescent="0.2">
      <c r="A110" s="468"/>
      <c r="B110" s="469"/>
      <c r="C110" s="549"/>
      <c r="D110" s="149">
        <v>458000000</v>
      </c>
      <c r="E110" s="20">
        <v>0.05</v>
      </c>
      <c r="F110" s="149">
        <f t="shared" si="7"/>
        <v>22900000</v>
      </c>
      <c r="G110" s="462"/>
      <c r="H110" s="462"/>
      <c r="I110" s="519"/>
      <c r="J110" s="521"/>
      <c r="K110" s="462"/>
      <c r="L110" s="462"/>
      <c r="M110" s="121"/>
    </row>
    <row r="111" spans="1:13" ht="30" customHeight="1" x14ac:dyDescent="0.2">
      <c r="A111" s="405"/>
      <c r="B111" s="416"/>
      <c r="C111" s="546"/>
      <c r="D111" s="149">
        <v>10000000</v>
      </c>
      <c r="E111" s="20">
        <v>7.0000000000000007E-2</v>
      </c>
      <c r="F111" s="149">
        <f t="shared" si="7"/>
        <v>700000.00000000012</v>
      </c>
      <c r="G111" s="422"/>
      <c r="H111" s="422"/>
      <c r="I111" s="478"/>
      <c r="J111" s="522"/>
      <c r="K111" s="422"/>
      <c r="L111" s="422"/>
      <c r="M111" s="121"/>
    </row>
    <row r="112" spans="1:13" ht="30" customHeight="1" x14ac:dyDescent="0.2">
      <c r="A112" s="4">
        <v>85</v>
      </c>
      <c r="B112" s="3" t="s">
        <v>528</v>
      </c>
      <c r="C112" s="379"/>
      <c r="D112" s="154"/>
      <c r="E112" s="45"/>
      <c r="F112" s="154">
        <f t="shared" si="7"/>
        <v>0</v>
      </c>
      <c r="G112" s="11">
        <v>5000000</v>
      </c>
      <c r="H112" s="11" t="s">
        <v>1091</v>
      </c>
      <c r="I112" s="23" t="s">
        <v>1323</v>
      </c>
      <c r="J112" s="6" t="s">
        <v>1324</v>
      </c>
      <c r="K112" s="11">
        <f t="shared" si="8"/>
        <v>5000000</v>
      </c>
      <c r="L112" s="154">
        <f t="shared" si="9"/>
        <v>-5000000</v>
      </c>
      <c r="M112" s="3"/>
    </row>
    <row r="113" spans="1:13" ht="30" customHeight="1" x14ac:dyDescent="0.2">
      <c r="A113" s="404">
        <v>86</v>
      </c>
      <c r="B113" s="415" t="s">
        <v>392</v>
      </c>
      <c r="C113" s="545"/>
      <c r="D113" s="113">
        <v>160000000</v>
      </c>
      <c r="E113" s="20">
        <v>0.05</v>
      </c>
      <c r="F113" s="113">
        <f t="shared" si="7"/>
        <v>8000000</v>
      </c>
      <c r="G113" s="11">
        <v>1500000</v>
      </c>
      <c r="H113" s="11" t="s">
        <v>912</v>
      </c>
      <c r="I113" s="23" t="s">
        <v>929</v>
      </c>
      <c r="J113" s="89" t="s">
        <v>930</v>
      </c>
      <c r="K113" s="421">
        <f>G113+G114</f>
        <v>21500000</v>
      </c>
      <c r="L113" s="409">
        <f>(F113+F114)-K113</f>
        <v>500000</v>
      </c>
      <c r="M113" s="92" t="s">
        <v>951</v>
      </c>
    </row>
    <row r="114" spans="1:13" ht="30" customHeight="1" x14ac:dyDescent="0.2">
      <c r="A114" s="405"/>
      <c r="B114" s="416"/>
      <c r="C114" s="546"/>
      <c r="D114" s="113">
        <v>200000000</v>
      </c>
      <c r="E114" s="20">
        <v>7.0000000000000007E-2</v>
      </c>
      <c r="F114" s="113">
        <f t="shared" si="7"/>
        <v>14000000.000000002</v>
      </c>
      <c r="G114" s="113">
        <v>20000000</v>
      </c>
      <c r="H114" s="113" t="s">
        <v>1091</v>
      </c>
      <c r="I114" s="36" t="s">
        <v>1325</v>
      </c>
      <c r="J114" s="126" t="s">
        <v>1326</v>
      </c>
      <c r="K114" s="422"/>
      <c r="L114" s="410"/>
      <c r="M114" s="92"/>
    </row>
    <row r="115" spans="1:13" ht="30" customHeight="1" x14ac:dyDescent="0.2">
      <c r="A115" s="4">
        <v>87</v>
      </c>
      <c r="B115" s="3" t="s">
        <v>529</v>
      </c>
      <c r="C115" s="379" t="s">
        <v>1677</v>
      </c>
      <c r="D115" s="123">
        <v>45000000</v>
      </c>
      <c r="E115" s="20">
        <v>0.04</v>
      </c>
      <c r="F115" s="123">
        <v>2050000</v>
      </c>
      <c r="G115" s="11">
        <v>2050000</v>
      </c>
      <c r="H115" s="11" t="s">
        <v>1099</v>
      </c>
      <c r="I115" s="23" t="s">
        <v>1100</v>
      </c>
      <c r="J115" s="21" t="s">
        <v>1101</v>
      </c>
      <c r="K115" s="11">
        <f t="shared" si="8"/>
        <v>2050000</v>
      </c>
      <c r="L115" s="123">
        <f t="shared" si="9"/>
        <v>0</v>
      </c>
      <c r="M115" s="3"/>
    </row>
    <row r="116" spans="1:13" ht="30" customHeight="1" x14ac:dyDescent="0.2">
      <c r="A116" s="404">
        <v>88</v>
      </c>
      <c r="B116" s="415" t="s">
        <v>530</v>
      </c>
      <c r="C116" s="545"/>
      <c r="D116" s="6">
        <v>93000000</v>
      </c>
      <c r="E116" s="20">
        <v>7.0000000000000007E-2</v>
      </c>
      <c r="F116" s="6">
        <v>6500000</v>
      </c>
      <c r="G116" s="11">
        <v>20000000</v>
      </c>
      <c r="H116" s="11" t="s">
        <v>1099</v>
      </c>
      <c r="I116" s="36" t="s">
        <v>1102</v>
      </c>
      <c r="J116" s="24" t="s">
        <v>1103</v>
      </c>
      <c r="K116" s="421">
        <f>G116+G117</f>
        <v>22500000</v>
      </c>
      <c r="L116" s="421">
        <f>(F116+F117)-K116</f>
        <v>0</v>
      </c>
      <c r="M116" s="3"/>
    </row>
    <row r="117" spans="1:13" ht="30" customHeight="1" x14ac:dyDescent="0.2">
      <c r="A117" s="405"/>
      <c r="B117" s="416"/>
      <c r="C117" s="546"/>
      <c r="D117" s="123">
        <v>257000000</v>
      </c>
      <c r="E117" s="20">
        <v>0.06</v>
      </c>
      <c r="F117" s="6">
        <v>16000000</v>
      </c>
      <c r="G117" s="123">
        <v>2500000</v>
      </c>
      <c r="H117" s="123" t="s">
        <v>1099</v>
      </c>
      <c r="I117" s="125" t="s">
        <v>1104</v>
      </c>
      <c r="J117" s="24" t="s">
        <v>1105</v>
      </c>
      <c r="K117" s="422"/>
      <c r="L117" s="422"/>
      <c r="M117" s="3"/>
    </row>
    <row r="118" spans="1:13" ht="30" customHeight="1" x14ac:dyDescent="0.2">
      <c r="A118" s="404">
        <v>89</v>
      </c>
      <c r="B118" s="415" t="s">
        <v>531</v>
      </c>
      <c r="C118" s="545"/>
      <c r="D118" s="127">
        <v>130000000</v>
      </c>
      <c r="E118" s="20">
        <v>7.0000000000000007E-2</v>
      </c>
      <c r="F118" s="11">
        <f>D118*E118</f>
        <v>9100000</v>
      </c>
      <c r="G118" s="421">
        <v>14460000</v>
      </c>
      <c r="H118" s="421" t="s">
        <v>1099</v>
      </c>
      <c r="I118" s="517" t="s">
        <v>1106</v>
      </c>
      <c r="J118" s="479" t="s">
        <v>1107</v>
      </c>
      <c r="K118" s="421">
        <f t="shared" si="8"/>
        <v>14460000</v>
      </c>
      <c r="L118" s="421">
        <f>(F118+F119)-K118</f>
        <v>0</v>
      </c>
      <c r="M118" s="404"/>
    </row>
    <row r="119" spans="1:13" ht="30" customHeight="1" x14ac:dyDescent="0.2">
      <c r="A119" s="405"/>
      <c r="B119" s="416"/>
      <c r="C119" s="546"/>
      <c r="D119" s="127">
        <v>100000000</v>
      </c>
      <c r="E119" s="20">
        <v>5.3999999999999999E-2</v>
      </c>
      <c r="F119" s="127">
        <v>5360000</v>
      </c>
      <c r="G119" s="422"/>
      <c r="H119" s="422"/>
      <c r="I119" s="518"/>
      <c r="J119" s="480"/>
      <c r="K119" s="422"/>
      <c r="L119" s="422"/>
      <c r="M119" s="405"/>
    </row>
    <row r="120" spans="1:13" ht="30" customHeight="1" x14ac:dyDescent="0.2">
      <c r="A120" s="4">
        <v>90</v>
      </c>
      <c r="B120" s="3" t="s">
        <v>532</v>
      </c>
      <c r="C120" s="379"/>
      <c r="D120" s="11">
        <v>50000000</v>
      </c>
      <c r="E120" s="20">
        <v>0.04</v>
      </c>
      <c r="F120" s="11">
        <f t="shared" si="7"/>
        <v>2000000</v>
      </c>
      <c r="G120" s="11">
        <v>2000000</v>
      </c>
      <c r="H120" s="11" t="s">
        <v>1099</v>
      </c>
      <c r="I120" s="23" t="s">
        <v>1108</v>
      </c>
      <c r="J120" s="21" t="s">
        <v>1109</v>
      </c>
      <c r="K120" s="11">
        <f t="shared" si="8"/>
        <v>2000000</v>
      </c>
      <c r="L120" s="11">
        <f t="shared" si="9"/>
        <v>0</v>
      </c>
      <c r="M120" s="3"/>
    </row>
    <row r="121" spans="1:13" ht="30" customHeight="1" x14ac:dyDescent="0.2">
      <c r="A121" s="404">
        <v>91</v>
      </c>
      <c r="B121" s="415" t="s">
        <v>1092</v>
      </c>
      <c r="C121" s="545"/>
      <c r="D121" s="409"/>
      <c r="E121" s="423"/>
      <c r="F121" s="409">
        <f t="shared" si="7"/>
        <v>0</v>
      </c>
      <c r="G121" s="11">
        <v>14910000</v>
      </c>
      <c r="H121" s="11" t="s">
        <v>997</v>
      </c>
      <c r="I121" s="129" t="s">
        <v>1033</v>
      </c>
      <c r="J121" s="24" t="s">
        <v>1034</v>
      </c>
      <c r="K121" s="421">
        <f>G121+G122</f>
        <v>38470000</v>
      </c>
      <c r="L121" s="409">
        <f t="shared" si="9"/>
        <v>-38470000</v>
      </c>
      <c r="M121" s="3"/>
    </row>
    <row r="122" spans="1:13" ht="30" customHeight="1" x14ac:dyDescent="0.2">
      <c r="A122" s="405"/>
      <c r="B122" s="416"/>
      <c r="C122" s="546"/>
      <c r="D122" s="410"/>
      <c r="E122" s="424"/>
      <c r="F122" s="410"/>
      <c r="G122" s="127">
        <v>23560000</v>
      </c>
      <c r="H122" s="127" t="s">
        <v>1146</v>
      </c>
      <c r="I122" s="129" t="s">
        <v>1147</v>
      </c>
      <c r="J122" s="24" t="s">
        <v>1148</v>
      </c>
      <c r="K122" s="422"/>
      <c r="L122" s="410"/>
      <c r="M122" s="3"/>
    </row>
    <row r="123" spans="1:13" ht="30" customHeight="1" x14ac:dyDescent="0.2">
      <c r="A123" s="404">
        <v>92</v>
      </c>
      <c r="B123" s="415" t="s">
        <v>533</v>
      </c>
      <c r="C123" s="545"/>
      <c r="D123" s="11">
        <v>300000000</v>
      </c>
      <c r="E123" s="20">
        <v>5.5E-2</v>
      </c>
      <c r="F123" s="11">
        <f t="shared" si="7"/>
        <v>16500000</v>
      </c>
      <c r="G123" s="11">
        <v>16500000</v>
      </c>
      <c r="H123" s="11" t="s">
        <v>1099</v>
      </c>
      <c r="I123" s="23" t="s">
        <v>1127</v>
      </c>
      <c r="J123" s="24" t="s">
        <v>1128</v>
      </c>
      <c r="K123" s="11">
        <f t="shared" si="8"/>
        <v>16500000</v>
      </c>
      <c r="L123" s="11">
        <f t="shared" si="9"/>
        <v>0</v>
      </c>
      <c r="M123" s="3"/>
    </row>
    <row r="124" spans="1:13" ht="30" customHeight="1" x14ac:dyDescent="0.2">
      <c r="A124" s="405"/>
      <c r="B124" s="416"/>
      <c r="C124" s="546"/>
      <c r="D124" s="330">
        <v>300000000</v>
      </c>
      <c r="E124" s="331">
        <v>5.5E-2</v>
      </c>
      <c r="F124" s="330">
        <v>16500000</v>
      </c>
      <c r="G124" s="330">
        <v>16500000</v>
      </c>
      <c r="H124" s="330" t="s">
        <v>1622</v>
      </c>
      <c r="I124" s="332" t="s">
        <v>1625</v>
      </c>
      <c r="J124" s="333" t="s">
        <v>1626</v>
      </c>
      <c r="K124" s="330">
        <f>G124</f>
        <v>16500000</v>
      </c>
      <c r="L124" s="330">
        <f t="shared" si="9"/>
        <v>0</v>
      </c>
      <c r="M124" s="3"/>
    </row>
    <row r="125" spans="1:13" ht="30" customHeight="1" x14ac:dyDescent="0.2">
      <c r="A125" s="4">
        <v>93</v>
      </c>
      <c r="B125" s="3" t="s">
        <v>1506</v>
      </c>
      <c r="C125" s="379"/>
      <c r="D125" s="266">
        <v>25000000</v>
      </c>
      <c r="E125" s="45"/>
      <c r="F125" s="268"/>
      <c r="G125" s="266">
        <v>600000</v>
      </c>
      <c r="H125" s="266" t="s">
        <v>1501</v>
      </c>
      <c r="I125" s="270" t="s">
        <v>1507</v>
      </c>
      <c r="J125" s="24" t="s">
        <v>1508</v>
      </c>
      <c r="K125" s="266">
        <f>G125</f>
        <v>600000</v>
      </c>
      <c r="L125" s="268">
        <f>F125-K125</f>
        <v>-600000</v>
      </c>
      <c r="M125" s="3"/>
    </row>
    <row r="126" spans="1:13" ht="30" customHeight="1" x14ac:dyDescent="0.2">
      <c r="A126" s="4">
        <v>94</v>
      </c>
      <c r="B126" s="364" t="s">
        <v>534</v>
      </c>
      <c r="C126" s="379"/>
      <c r="D126" s="367">
        <v>100000000</v>
      </c>
      <c r="E126" s="368">
        <v>0.05</v>
      </c>
      <c r="F126" s="367">
        <f t="shared" si="7"/>
        <v>5000000</v>
      </c>
      <c r="G126" s="367">
        <v>5000000</v>
      </c>
      <c r="H126" s="367" t="s">
        <v>1099</v>
      </c>
      <c r="I126" s="369" t="s">
        <v>1111</v>
      </c>
      <c r="J126" s="370">
        <v>6969268910</v>
      </c>
      <c r="K126" s="367">
        <f t="shared" si="8"/>
        <v>5000000</v>
      </c>
      <c r="L126" s="367">
        <f t="shared" si="9"/>
        <v>0</v>
      </c>
      <c r="M126" s="3"/>
    </row>
    <row r="127" spans="1:13" ht="30" customHeight="1" x14ac:dyDescent="0.2">
      <c r="A127" s="4">
        <v>95</v>
      </c>
      <c r="B127" s="3" t="s">
        <v>535</v>
      </c>
      <c r="C127" s="379"/>
      <c r="D127" s="11">
        <v>70000000</v>
      </c>
      <c r="E127" s="20">
        <v>0.05</v>
      </c>
      <c r="F127" s="11">
        <f t="shared" si="7"/>
        <v>3500000</v>
      </c>
      <c r="G127" s="11">
        <v>3500000</v>
      </c>
      <c r="H127" s="11" t="s">
        <v>1099</v>
      </c>
      <c r="I127" s="23" t="s">
        <v>1129</v>
      </c>
      <c r="J127" s="6" t="s">
        <v>1130</v>
      </c>
      <c r="K127" s="11">
        <f t="shared" si="8"/>
        <v>3500000</v>
      </c>
      <c r="L127" s="11">
        <f t="shared" si="9"/>
        <v>0</v>
      </c>
      <c r="M127" s="3"/>
    </row>
    <row r="128" spans="1:13" ht="30" customHeight="1" x14ac:dyDescent="0.2">
      <c r="A128" s="4">
        <v>96</v>
      </c>
      <c r="B128" s="3" t="s">
        <v>536</v>
      </c>
      <c r="C128" s="379"/>
      <c r="D128" s="11">
        <v>100000000</v>
      </c>
      <c r="E128" s="20">
        <v>0.04</v>
      </c>
      <c r="F128" s="11">
        <f t="shared" si="7"/>
        <v>4000000</v>
      </c>
      <c r="G128" s="11">
        <v>4000000</v>
      </c>
      <c r="H128" s="11" t="s">
        <v>1099</v>
      </c>
      <c r="I128" s="23" t="s">
        <v>1131</v>
      </c>
      <c r="J128" s="24" t="s">
        <v>1132</v>
      </c>
      <c r="K128" s="11">
        <f t="shared" si="8"/>
        <v>4000000</v>
      </c>
      <c r="L128" s="11">
        <f t="shared" si="9"/>
        <v>0</v>
      </c>
      <c r="M128" s="3"/>
    </row>
    <row r="129" spans="1:13" ht="30" customHeight="1" x14ac:dyDescent="0.2">
      <c r="A129" s="4">
        <v>97</v>
      </c>
      <c r="B129" s="3" t="s">
        <v>537</v>
      </c>
      <c r="C129" s="379"/>
      <c r="D129" s="11">
        <v>20000000</v>
      </c>
      <c r="E129" s="20">
        <v>0.05</v>
      </c>
      <c r="F129" s="11">
        <f t="shared" si="7"/>
        <v>1000000</v>
      </c>
      <c r="G129" s="11">
        <v>1000000</v>
      </c>
      <c r="H129" s="11" t="s">
        <v>1099</v>
      </c>
      <c r="I129" s="23" t="s">
        <v>1133</v>
      </c>
      <c r="J129" s="6" t="s">
        <v>1134</v>
      </c>
      <c r="K129" s="11">
        <f t="shared" si="8"/>
        <v>1000000</v>
      </c>
      <c r="L129" s="11">
        <f t="shared" si="9"/>
        <v>0</v>
      </c>
      <c r="M129" s="3"/>
    </row>
    <row r="130" spans="1:13" ht="30" customHeight="1" x14ac:dyDescent="0.2">
      <c r="A130" s="4">
        <v>98</v>
      </c>
      <c r="B130" s="3" t="s">
        <v>538</v>
      </c>
      <c r="C130" s="379" t="s">
        <v>1679</v>
      </c>
      <c r="D130" s="11">
        <v>100000000</v>
      </c>
      <c r="E130" s="20">
        <v>0.04</v>
      </c>
      <c r="F130" s="11">
        <f t="shared" si="7"/>
        <v>4000000</v>
      </c>
      <c r="G130" s="11">
        <v>4000000</v>
      </c>
      <c r="H130" s="11" t="s">
        <v>1099</v>
      </c>
      <c r="I130" s="23" t="s">
        <v>1135</v>
      </c>
      <c r="J130" s="89" t="s">
        <v>1136</v>
      </c>
      <c r="K130" s="11">
        <f t="shared" si="8"/>
        <v>4000000</v>
      </c>
      <c r="L130" s="11">
        <f t="shared" si="9"/>
        <v>0</v>
      </c>
      <c r="M130" s="3"/>
    </row>
    <row r="131" spans="1:13" ht="30" customHeight="1" x14ac:dyDescent="0.2">
      <c r="A131" s="4">
        <v>99</v>
      </c>
      <c r="B131" s="3" t="s">
        <v>539</v>
      </c>
      <c r="C131" s="379"/>
      <c r="D131" s="124"/>
      <c r="E131" s="45"/>
      <c r="F131" s="124">
        <f t="shared" si="7"/>
        <v>0</v>
      </c>
      <c r="G131" s="11">
        <v>5100000</v>
      </c>
      <c r="H131" s="11" t="s">
        <v>1099</v>
      </c>
      <c r="I131" s="23" t="s">
        <v>1112</v>
      </c>
      <c r="J131" s="24" t="s">
        <v>1113</v>
      </c>
      <c r="K131" s="11">
        <f t="shared" si="8"/>
        <v>5100000</v>
      </c>
      <c r="L131" s="124">
        <f t="shared" si="9"/>
        <v>-5100000</v>
      </c>
      <c r="M131" s="3"/>
    </row>
    <row r="132" spans="1:13" ht="30" customHeight="1" x14ac:dyDescent="0.2">
      <c r="A132" s="4">
        <v>100</v>
      </c>
      <c r="B132" s="3" t="s">
        <v>437</v>
      </c>
      <c r="C132" s="379"/>
      <c r="D132" s="11">
        <v>70000000</v>
      </c>
      <c r="E132" s="20">
        <v>0.05</v>
      </c>
      <c r="F132" s="11">
        <f t="shared" si="7"/>
        <v>3500000</v>
      </c>
      <c r="G132" s="11">
        <v>3500000</v>
      </c>
      <c r="H132" s="11" t="s">
        <v>1099</v>
      </c>
      <c r="I132" s="23" t="s">
        <v>1137</v>
      </c>
      <c r="J132" s="6" t="s">
        <v>1138</v>
      </c>
      <c r="K132" s="11">
        <f t="shared" si="8"/>
        <v>3500000</v>
      </c>
      <c r="L132" s="11">
        <f t="shared" si="9"/>
        <v>0</v>
      </c>
      <c r="M132" s="3"/>
    </row>
    <row r="133" spans="1:13" ht="30" customHeight="1" x14ac:dyDescent="0.2">
      <c r="A133" s="404">
        <v>101</v>
      </c>
      <c r="B133" s="415" t="s">
        <v>540</v>
      </c>
      <c r="C133" s="545"/>
      <c r="D133" s="123">
        <v>30000000</v>
      </c>
      <c r="E133" s="20">
        <v>0.05</v>
      </c>
      <c r="F133" s="123">
        <f t="shared" si="7"/>
        <v>1500000</v>
      </c>
      <c r="G133" s="11">
        <v>1500000</v>
      </c>
      <c r="H133" s="11" t="s">
        <v>770</v>
      </c>
      <c r="I133" s="23" t="s">
        <v>804</v>
      </c>
      <c r="J133" s="30" t="s">
        <v>805</v>
      </c>
      <c r="K133" s="11">
        <f t="shared" si="8"/>
        <v>1500000</v>
      </c>
      <c r="L133" s="65">
        <f t="shared" si="9"/>
        <v>0</v>
      </c>
      <c r="M133" s="3"/>
    </row>
    <row r="134" spans="1:13" ht="30" customHeight="1" x14ac:dyDescent="0.2">
      <c r="A134" s="405"/>
      <c r="B134" s="416"/>
      <c r="C134" s="546"/>
      <c r="D134" s="123">
        <v>30000000</v>
      </c>
      <c r="E134" s="20">
        <v>4.4999999999999998E-2</v>
      </c>
      <c r="F134" s="123">
        <f t="shared" si="7"/>
        <v>1350000</v>
      </c>
      <c r="G134" s="123">
        <v>1350000</v>
      </c>
      <c r="H134" s="123" t="s">
        <v>1099</v>
      </c>
      <c r="I134" s="125" t="s">
        <v>1139</v>
      </c>
      <c r="J134" s="30" t="s">
        <v>805</v>
      </c>
      <c r="K134" s="123">
        <f t="shared" si="8"/>
        <v>1350000</v>
      </c>
      <c r="L134" s="124">
        <f t="shared" si="9"/>
        <v>0</v>
      </c>
      <c r="M134" s="3"/>
    </row>
    <row r="135" spans="1:13" ht="30" customHeight="1" x14ac:dyDescent="0.2">
      <c r="A135" s="4">
        <v>102</v>
      </c>
      <c r="B135" s="3" t="s">
        <v>541</v>
      </c>
      <c r="C135" s="379" t="s">
        <v>1539</v>
      </c>
      <c r="D135" s="275">
        <v>17000000</v>
      </c>
      <c r="E135" s="20">
        <v>5.5E-2</v>
      </c>
      <c r="F135" s="275">
        <v>950000</v>
      </c>
      <c r="G135" s="11">
        <v>950000</v>
      </c>
      <c r="H135" s="11" t="s">
        <v>1099</v>
      </c>
      <c r="I135" s="23" t="s">
        <v>1114</v>
      </c>
      <c r="J135" s="21" t="s">
        <v>1115</v>
      </c>
      <c r="K135" s="11">
        <f t="shared" si="8"/>
        <v>950000</v>
      </c>
      <c r="L135" s="275">
        <f t="shared" si="9"/>
        <v>0</v>
      </c>
      <c r="M135" s="3"/>
    </row>
    <row r="136" spans="1:13" ht="30" customHeight="1" x14ac:dyDescent="0.2">
      <c r="A136" s="4">
        <v>103</v>
      </c>
      <c r="B136" s="3" t="s">
        <v>542</v>
      </c>
      <c r="C136" s="379"/>
      <c r="D136" s="11">
        <v>20000000</v>
      </c>
      <c r="E136" s="20">
        <v>0.05</v>
      </c>
      <c r="F136" s="11">
        <f t="shared" si="7"/>
        <v>1000000</v>
      </c>
      <c r="G136" s="11">
        <v>1000000</v>
      </c>
      <c r="H136" s="11" t="s">
        <v>1099</v>
      </c>
      <c r="I136" s="23" t="s">
        <v>1140</v>
      </c>
      <c r="J136" s="24" t="s">
        <v>1141</v>
      </c>
      <c r="K136" s="11">
        <f t="shared" si="8"/>
        <v>1000000</v>
      </c>
      <c r="L136" s="11">
        <f t="shared" si="9"/>
        <v>0</v>
      </c>
      <c r="M136" s="3"/>
    </row>
    <row r="137" spans="1:13" ht="30" customHeight="1" x14ac:dyDescent="0.2">
      <c r="A137" s="4">
        <v>104</v>
      </c>
      <c r="B137" s="3" t="s">
        <v>543</v>
      </c>
      <c r="C137" s="379"/>
      <c r="D137" s="124"/>
      <c r="E137" s="45"/>
      <c r="F137" s="124">
        <f t="shared" ref="F137:F202" si="10">D137*E137</f>
        <v>0</v>
      </c>
      <c r="G137" s="11">
        <v>1900000</v>
      </c>
      <c r="H137" s="11" t="s">
        <v>1099</v>
      </c>
      <c r="I137" s="23" t="s">
        <v>1116</v>
      </c>
      <c r="J137" s="24" t="s">
        <v>1117</v>
      </c>
      <c r="K137" s="11">
        <f t="shared" si="8"/>
        <v>1900000</v>
      </c>
      <c r="L137" s="124">
        <f t="shared" si="9"/>
        <v>-1900000</v>
      </c>
      <c r="M137" s="3"/>
    </row>
    <row r="138" spans="1:13" ht="30" customHeight="1" x14ac:dyDescent="0.2">
      <c r="A138" s="4">
        <v>105</v>
      </c>
      <c r="B138" s="3" t="s">
        <v>544</v>
      </c>
      <c r="C138" s="379"/>
      <c r="D138" s="11">
        <v>100000000</v>
      </c>
      <c r="E138" s="20">
        <v>0.04</v>
      </c>
      <c r="F138" s="11">
        <f t="shared" si="10"/>
        <v>4000000</v>
      </c>
      <c r="G138" s="11">
        <v>4000000</v>
      </c>
      <c r="H138" s="11" t="s">
        <v>1099</v>
      </c>
      <c r="I138" s="23" t="s">
        <v>1118</v>
      </c>
      <c r="J138" s="6" t="s">
        <v>1119</v>
      </c>
      <c r="K138" s="11">
        <f t="shared" ref="K138:K203" si="11">G138</f>
        <v>4000000</v>
      </c>
      <c r="L138" s="11">
        <f t="shared" ref="L138:L203" si="12">F138-K138</f>
        <v>0</v>
      </c>
      <c r="M138" s="3"/>
    </row>
    <row r="139" spans="1:13" ht="30" customHeight="1" x14ac:dyDescent="0.2">
      <c r="A139" s="4">
        <v>106</v>
      </c>
      <c r="B139" s="3" t="s">
        <v>545</v>
      </c>
      <c r="C139" s="379"/>
      <c r="D139" s="11">
        <v>65000000</v>
      </c>
      <c r="E139" s="20">
        <v>3.4000000000000002E-2</v>
      </c>
      <c r="F139" s="11">
        <v>2200000</v>
      </c>
      <c r="G139" s="11">
        <v>2200000</v>
      </c>
      <c r="H139" s="11" t="s">
        <v>1099</v>
      </c>
      <c r="I139" s="23" t="s">
        <v>1142</v>
      </c>
      <c r="J139" s="6" t="s">
        <v>1143</v>
      </c>
      <c r="K139" s="11">
        <f t="shared" si="11"/>
        <v>2200000</v>
      </c>
      <c r="L139" s="11">
        <f t="shared" si="12"/>
        <v>0</v>
      </c>
      <c r="M139" s="3"/>
    </row>
    <row r="140" spans="1:13" ht="30" customHeight="1" x14ac:dyDescent="0.2">
      <c r="A140" s="4">
        <v>107</v>
      </c>
      <c r="B140" s="3" t="s">
        <v>546</v>
      </c>
      <c r="C140" s="379"/>
      <c r="D140" s="124"/>
      <c r="E140" s="45"/>
      <c r="F140" s="124">
        <f t="shared" si="10"/>
        <v>0</v>
      </c>
      <c r="G140" s="11">
        <v>30000000</v>
      </c>
      <c r="H140" s="11" t="s">
        <v>1099</v>
      </c>
      <c r="I140" s="23" t="s">
        <v>1120</v>
      </c>
      <c r="J140" s="24" t="s">
        <v>1121</v>
      </c>
      <c r="K140" s="11">
        <f t="shared" si="11"/>
        <v>30000000</v>
      </c>
      <c r="L140" s="124">
        <f t="shared" si="12"/>
        <v>-30000000</v>
      </c>
      <c r="M140" s="3"/>
    </row>
    <row r="141" spans="1:13" ht="30" customHeight="1" x14ac:dyDescent="0.2">
      <c r="A141" s="4">
        <v>108</v>
      </c>
      <c r="B141" s="3" t="s">
        <v>547</v>
      </c>
      <c r="C141" s="379"/>
      <c r="D141" s="11">
        <v>1000000000</v>
      </c>
      <c r="E141" s="20">
        <v>0.05</v>
      </c>
      <c r="F141" s="11">
        <f t="shared" si="10"/>
        <v>50000000</v>
      </c>
      <c r="G141" s="11">
        <v>50000000</v>
      </c>
      <c r="H141" s="11" t="s">
        <v>1099</v>
      </c>
      <c r="I141" s="23" t="s">
        <v>1122</v>
      </c>
      <c r="J141" s="24" t="s">
        <v>1123</v>
      </c>
      <c r="K141" s="11">
        <f t="shared" si="11"/>
        <v>50000000</v>
      </c>
      <c r="L141" s="11">
        <f t="shared" si="12"/>
        <v>0</v>
      </c>
      <c r="M141" s="3"/>
    </row>
    <row r="142" spans="1:13" ht="30" customHeight="1" x14ac:dyDescent="0.2">
      <c r="A142" s="404">
        <v>109</v>
      </c>
      <c r="B142" s="431" t="s">
        <v>548</v>
      </c>
      <c r="C142" s="545" t="s">
        <v>1674</v>
      </c>
      <c r="D142" s="11">
        <v>14000000</v>
      </c>
      <c r="E142" s="20">
        <v>4.2999999999999997E-2</v>
      </c>
      <c r="F142" s="11">
        <v>600000</v>
      </c>
      <c r="G142" s="124">
        <v>600000</v>
      </c>
      <c r="H142" s="11" t="s">
        <v>875</v>
      </c>
      <c r="I142" s="23" t="s">
        <v>880</v>
      </c>
      <c r="J142" s="24" t="s">
        <v>881</v>
      </c>
      <c r="K142" s="421">
        <f>G142+G143</f>
        <v>1500000</v>
      </c>
      <c r="L142" s="421">
        <f>(F142+F143)-K142</f>
        <v>0</v>
      </c>
      <c r="M142" s="3"/>
    </row>
    <row r="143" spans="1:13" ht="30" customHeight="1" x14ac:dyDescent="0.2">
      <c r="A143" s="405"/>
      <c r="B143" s="432"/>
      <c r="C143" s="546"/>
      <c r="D143" s="123">
        <v>20000000</v>
      </c>
      <c r="E143" s="20">
        <v>4.4999999999999998E-2</v>
      </c>
      <c r="F143" s="123">
        <f>D143*E143</f>
        <v>900000</v>
      </c>
      <c r="G143" s="124">
        <v>900000</v>
      </c>
      <c r="H143" s="123" t="s">
        <v>1099</v>
      </c>
      <c r="I143" s="125" t="s">
        <v>1124</v>
      </c>
      <c r="J143" s="24" t="s">
        <v>881</v>
      </c>
      <c r="K143" s="422"/>
      <c r="L143" s="422"/>
      <c r="M143" s="3"/>
    </row>
    <row r="144" spans="1:13" ht="30" customHeight="1" x14ac:dyDescent="0.2">
      <c r="A144" s="4">
        <v>110</v>
      </c>
      <c r="B144" s="3" t="s">
        <v>549</v>
      </c>
      <c r="C144" s="379"/>
      <c r="D144" s="11">
        <v>40000000</v>
      </c>
      <c r="E144" s="20">
        <v>0.05</v>
      </c>
      <c r="F144" s="11">
        <f t="shared" si="10"/>
        <v>2000000</v>
      </c>
      <c r="G144" s="11">
        <v>2000000</v>
      </c>
      <c r="H144" s="11" t="s">
        <v>1099</v>
      </c>
      <c r="I144" s="23" t="s">
        <v>1125</v>
      </c>
      <c r="J144" s="89" t="s">
        <v>1126</v>
      </c>
      <c r="K144" s="11">
        <f t="shared" si="11"/>
        <v>2000000</v>
      </c>
      <c r="L144" s="11">
        <f t="shared" si="12"/>
        <v>0</v>
      </c>
      <c r="M144" s="3"/>
    </row>
    <row r="145" spans="1:13" ht="30" customHeight="1" x14ac:dyDescent="0.2">
      <c r="A145" s="4">
        <v>111</v>
      </c>
      <c r="B145" s="3" t="s">
        <v>550</v>
      </c>
      <c r="C145" s="379"/>
      <c r="D145" s="11">
        <v>252000000</v>
      </c>
      <c r="E145" s="20">
        <v>4.4999999999999998E-2</v>
      </c>
      <c r="F145" s="11">
        <f t="shared" si="10"/>
        <v>11340000</v>
      </c>
      <c r="G145" s="11">
        <v>11340000</v>
      </c>
      <c r="H145" s="11" t="s">
        <v>1096</v>
      </c>
      <c r="I145" s="129" t="s">
        <v>1097</v>
      </c>
      <c r="J145" s="24" t="s">
        <v>1098</v>
      </c>
      <c r="K145" s="11">
        <f t="shared" si="11"/>
        <v>11340000</v>
      </c>
      <c r="L145" s="11">
        <f t="shared" si="12"/>
        <v>0</v>
      </c>
      <c r="M145" s="3"/>
    </row>
    <row r="146" spans="1:13" ht="30" customHeight="1" x14ac:dyDescent="0.2">
      <c r="A146" s="4">
        <v>112</v>
      </c>
      <c r="B146" s="3" t="s">
        <v>551</v>
      </c>
      <c r="C146" s="379"/>
      <c r="D146" s="11">
        <v>100000000</v>
      </c>
      <c r="E146" s="20">
        <v>4.4999999999999998E-2</v>
      </c>
      <c r="F146" s="11">
        <f t="shared" si="10"/>
        <v>4500000</v>
      </c>
      <c r="G146" s="11">
        <v>4500000</v>
      </c>
      <c r="H146" s="11" t="s">
        <v>912</v>
      </c>
      <c r="I146" s="23" t="s">
        <v>931</v>
      </c>
      <c r="J146" s="90" t="s">
        <v>932</v>
      </c>
      <c r="K146" s="11">
        <f t="shared" si="11"/>
        <v>4500000</v>
      </c>
      <c r="L146" s="11">
        <f t="shared" si="12"/>
        <v>0</v>
      </c>
      <c r="M146" s="3"/>
    </row>
    <row r="147" spans="1:13" ht="30" customHeight="1" x14ac:dyDescent="0.2">
      <c r="A147" s="4">
        <v>113</v>
      </c>
      <c r="B147" s="3" t="s">
        <v>552</v>
      </c>
      <c r="C147" s="379"/>
      <c r="D147" s="11">
        <v>20000000</v>
      </c>
      <c r="E147" s="20">
        <v>0.05</v>
      </c>
      <c r="F147" s="11">
        <f t="shared" si="10"/>
        <v>1000000</v>
      </c>
      <c r="G147" s="11">
        <v>1000000</v>
      </c>
      <c r="H147" s="11" t="s">
        <v>912</v>
      </c>
      <c r="I147" s="23" t="s">
        <v>933</v>
      </c>
      <c r="J147" s="24" t="s">
        <v>934</v>
      </c>
      <c r="K147" s="11">
        <f t="shared" si="11"/>
        <v>1000000</v>
      </c>
      <c r="L147" s="11">
        <f t="shared" si="12"/>
        <v>0</v>
      </c>
      <c r="M147" s="3"/>
    </row>
    <row r="148" spans="1:13" ht="30" customHeight="1" x14ac:dyDescent="0.2">
      <c r="A148" s="4">
        <v>114</v>
      </c>
      <c r="B148" s="3" t="s">
        <v>553</v>
      </c>
      <c r="C148" s="379"/>
      <c r="D148" s="11">
        <v>10000000</v>
      </c>
      <c r="E148" s="20">
        <v>4.4999999999999998E-2</v>
      </c>
      <c r="F148" s="11">
        <f t="shared" si="10"/>
        <v>450000</v>
      </c>
      <c r="G148" s="11">
        <v>450000</v>
      </c>
      <c r="H148" s="11" t="s">
        <v>912</v>
      </c>
      <c r="I148" s="23" t="s">
        <v>937</v>
      </c>
      <c r="J148" s="21" t="s">
        <v>938</v>
      </c>
      <c r="K148" s="11">
        <f t="shared" si="11"/>
        <v>450000</v>
      </c>
      <c r="L148" s="11">
        <f t="shared" si="12"/>
        <v>0</v>
      </c>
      <c r="M148" s="3"/>
    </row>
    <row r="149" spans="1:13" ht="30" customHeight="1" x14ac:dyDescent="0.2">
      <c r="A149" s="4">
        <v>115</v>
      </c>
      <c r="B149" s="3" t="s">
        <v>554</v>
      </c>
      <c r="C149" s="379"/>
      <c r="D149" s="123">
        <v>300000000</v>
      </c>
      <c r="E149" s="20">
        <v>4.4999999999999998E-2</v>
      </c>
      <c r="F149" s="123">
        <f t="shared" si="10"/>
        <v>13500000</v>
      </c>
      <c r="G149" s="11">
        <v>16500000</v>
      </c>
      <c r="H149" s="11" t="s">
        <v>912</v>
      </c>
      <c r="I149" s="23" t="s">
        <v>935</v>
      </c>
      <c r="J149" s="24" t="s">
        <v>936</v>
      </c>
      <c r="K149" s="11">
        <f t="shared" si="11"/>
        <v>16500000</v>
      </c>
      <c r="L149" s="123">
        <f t="shared" si="12"/>
        <v>-3000000</v>
      </c>
      <c r="M149" s="83" t="s">
        <v>1095</v>
      </c>
    </row>
    <row r="150" spans="1:13" ht="30" customHeight="1" x14ac:dyDescent="0.2">
      <c r="A150" s="4">
        <v>116</v>
      </c>
      <c r="B150" s="3" t="s">
        <v>556</v>
      </c>
      <c r="C150" s="379"/>
      <c r="D150" s="11">
        <v>20000000</v>
      </c>
      <c r="E150" s="20">
        <v>0.05</v>
      </c>
      <c r="F150" s="11">
        <f t="shared" si="10"/>
        <v>1000000</v>
      </c>
      <c r="G150" s="11">
        <v>1000000</v>
      </c>
      <c r="H150" s="11" t="s">
        <v>912</v>
      </c>
      <c r="I150" s="23" t="s">
        <v>942</v>
      </c>
      <c r="J150" s="90" t="s">
        <v>943</v>
      </c>
      <c r="K150" s="11">
        <f t="shared" si="11"/>
        <v>1000000</v>
      </c>
      <c r="L150" s="11">
        <f t="shared" si="12"/>
        <v>0</v>
      </c>
      <c r="M150" s="3"/>
    </row>
    <row r="151" spans="1:13" ht="30" customHeight="1" x14ac:dyDescent="0.2">
      <c r="A151" s="4">
        <v>117</v>
      </c>
      <c r="B151" s="3" t="s">
        <v>557</v>
      </c>
      <c r="C151" s="379"/>
      <c r="D151" s="11">
        <v>100000000</v>
      </c>
      <c r="E151" s="20">
        <v>0.04</v>
      </c>
      <c r="F151" s="11">
        <f t="shared" si="10"/>
        <v>4000000</v>
      </c>
      <c r="G151" s="11">
        <v>4000000</v>
      </c>
      <c r="H151" s="11" t="s">
        <v>912</v>
      </c>
      <c r="I151" s="23" t="s">
        <v>913</v>
      </c>
      <c r="J151" s="24" t="s">
        <v>914</v>
      </c>
      <c r="K151" s="11">
        <f t="shared" si="11"/>
        <v>4000000</v>
      </c>
      <c r="L151" s="11">
        <f t="shared" si="12"/>
        <v>0</v>
      </c>
      <c r="M151" s="3"/>
    </row>
    <row r="152" spans="1:13" ht="30" customHeight="1" x14ac:dyDescent="0.2">
      <c r="A152" s="404">
        <v>118</v>
      </c>
      <c r="B152" s="415" t="s">
        <v>558</v>
      </c>
      <c r="C152" s="545" t="s">
        <v>695</v>
      </c>
      <c r="D152" s="421">
        <v>617000000</v>
      </c>
      <c r="E152" s="442">
        <v>7.0000000000000007E-2</v>
      </c>
      <c r="F152" s="421">
        <v>43200000</v>
      </c>
      <c r="G152" s="133">
        <v>14000000</v>
      </c>
      <c r="H152" s="133" t="s">
        <v>1159</v>
      </c>
      <c r="I152" s="136" t="s">
        <v>944</v>
      </c>
      <c r="J152" s="24" t="s">
        <v>781</v>
      </c>
      <c r="K152" s="132" t="s">
        <v>1160</v>
      </c>
      <c r="L152" s="421">
        <f>F152-K153</f>
        <v>200000</v>
      </c>
      <c r="M152" s="404"/>
    </row>
    <row r="153" spans="1:13" ht="30" customHeight="1" x14ac:dyDescent="0.2">
      <c r="A153" s="468"/>
      <c r="B153" s="469"/>
      <c r="C153" s="549"/>
      <c r="D153" s="462"/>
      <c r="E153" s="514"/>
      <c r="F153" s="462"/>
      <c r="G153" s="133">
        <v>23000000</v>
      </c>
      <c r="H153" s="133" t="s">
        <v>770</v>
      </c>
      <c r="I153" s="138" t="s">
        <v>780</v>
      </c>
      <c r="J153" s="24" t="s">
        <v>781</v>
      </c>
      <c r="K153" s="421">
        <f>G153+G154</f>
        <v>43000000</v>
      </c>
      <c r="L153" s="462"/>
      <c r="M153" s="468"/>
    </row>
    <row r="154" spans="1:13" ht="30" customHeight="1" x14ac:dyDescent="0.2">
      <c r="A154" s="405"/>
      <c r="B154" s="416"/>
      <c r="C154" s="546"/>
      <c r="D154" s="422"/>
      <c r="E154" s="443"/>
      <c r="F154" s="422"/>
      <c r="G154" s="133">
        <v>20000000</v>
      </c>
      <c r="H154" s="133" t="s">
        <v>1161</v>
      </c>
      <c r="I154" s="36" t="s">
        <v>1162</v>
      </c>
      <c r="J154" s="24" t="s">
        <v>1163</v>
      </c>
      <c r="K154" s="422"/>
      <c r="L154" s="422"/>
      <c r="M154" s="405"/>
    </row>
    <row r="155" spans="1:13" ht="30" customHeight="1" x14ac:dyDescent="0.2">
      <c r="A155" s="4">
        <v>119</v>
      </c>
      <c r="B155" s="3" t="s">
        <v>559</v>
      </c>
      <c r="C155" s="379"/>
      <c r="D155" s="11">
        <v>90000000</v>
      </c>
      <c r="E155" s="20">
        <v>4.4999999999999998E-2</v>
      </c>
      <c r="F155" s="11">
        <f t="shared" si="10"/>
        <v>4050000</v>
      </c>
      <c r="G155" s="11">
        <v>4050000</v>
      </c>
      <c r="H155" s="84" t="s">
        <v>912</v>
      </c>
      <c r="I155" s="23" t="s">
        <v>945</v>
      </c>
      <c r="J155" s="30" t="s">
        <v>946</v>
      </c>
      <c r="K155" s="11">
        <f t="shared" si="11"/>
        <v>4050000</v>
      </c>
      <c r="L155" s="11">
        <f t="shared" si="12"/>
        <v>0</v>
      </c>
      <c r="M155" s="3"/>
    </row>
    <row r="156" spans="1:13" ht="30" customHeight="1" x14ac:dyDescent="0.2">
      <c r="A156" s="4">
        <v>120</v>
      </c>
      <c r="B156" s="3" t="s">
        <v>560</v>
      </c>
      <c r="C156" s="379"/>
      <c r="D156" s="11">
        <v>50000000</v>
      </c>
      <c r="E156" s="20">
        <v>4.4999999999999998E-2</v>
      </c>
      <c r="F156" s="11">
        <f t="shared" si="10"/>
        <v>2250000</v>
      </c>
      <c r="G156" s="11">
        <v>2250000</v>
      </c>
      <c r="H156" s="11" t="s">
        <v>912</v>
      </c>
      <c r="I156" s="23" t="s">
        <v>947</v>
      </c>
      <c r="J156" s="21" t="s">
        <v>948</v>
      </c>
      <c r="K156" s="11">
        <f t="shared" si="11"/>
        <v>2250000</v>
      </c>
      <c r="L156" s="11">
        <f t="shared" si="12"/>
        <v>0</v>
      </c>
      <c r="M156" s="3"/>
    </row>
    <row r="157" spans="1:13" ht="30" customHeight="1" x14ac:dyDescent="0.2">
      <c r="A157" s="404">
        <v>121</v>
      </c>
      <c r="B157" s="415" t="s">
        <v>561</v>
      </c>
      <c r="C157" s="379" t="s">
        <v>1677</v>
      </c>
      <c r="D157" s="11">
        <v>60000000</v>
      </c>
      <c r="E157" s="20">
        <v>0.05</v>
      </c>
      <c r="F157" s="11">
        <f t="shared" si="10"/>
        <v>3000000</v>
      </c>
      <c r="G157" s="11">
        <v>3000000</v>
      </c>
      <c r="H157" s="11" t="s">
        <v>905</v>
      </c>
      <c r="I157" s="23"/>
      <c r="J157" s="24" t="s">
        <v>906</v>
      </c>
      <c r="K157" s="421">
        <f>F157+F158</f>
        <v>4400000</v>
      </c>
      <c r="L157" s="421">
        <f>(F157+F158)-K157</f>
        <v>0</v>
      </c>
      <c r="M157" s="3"/>
    </row>
    <row r="158" spans="1:13" ht="30" customHeight="1" x14ac:dyDescent="0.2">
      <c r="A158" s="405"/>
      <c r="B158" s="416"/>
      <c r="C158" s="379" t="s">
        <v>1678</v>
      </c>
      <c r="D158" s="247">
        <v>20000000</v>
      </c>
      <c r="E158" s="20">
        <v>7.0000000000000007E-2</v>
      </c>
      <c r="F158" s="247">
        <f t="shared" si="10"/>
        <v>1400000.0000000002</v>
      </c>
      <c r="G158" s="249"/>
      <c r="H158" s="249"/>
      <c r="I158" s="61"/>
      <c r="J158" s="62"/>
      <c r="K158" s="422"/>
      <c r="L158" s="422"/>
      <c r="M158" s="3"/>
    </row>
    <row r="159" spans="1:13" ht="30" customHeight="1" x14ac:dyDescent="0.2">
      <c r="A159" s="4">
        <v>122</v>
      </c>
      <c r="B159" s="3" t="s">
        <v>562</v>
      </c>
      <c r="C159" s="379"/>
      <c r="D159" s="11">
        <v>200000000</v>
      </c>
      <c r="E159" s="20">
        <v>0.05</v>
      </c>
      <c r="F159" s="11">
        <f t="shared" si="10"/>
        <v>10000000</v>
      </c>
      <c r="G159" s="11">
        <v>10000000</v>
      </c>
      <c r="H159" s="11" t="s">
        <v>905</v>
      </c>
      <c r="I159" s="23" t="s">
        <v>907</v>
      </c>
      <c r="J159" s="21" t="s">
        <v>908</v>
      </c>
      <c r="K159" s="11">
        <f t="shared" si="11"/>
        <v>10000000</v>
      </c>
      <c r="L159" s="11">
        <f t="shared" si="12"/>
        <v>0</v>
      </c>
      <c r="M159" s="3"/>
    </row>
    <row r="160" spans="1:13" ht="30" customHeight="1" x14ac:dyDescent="0.2">
      <c r="A160" s="4">
        <v>123</v>
      </c>
      <c r="B160" s="3" t="s">
        <v>563</v>
      </c>
      <c r="C160" s="379"/>
      <c r="D160" s="85"/>
      <c r="E160" s="45"/>
      <c r="F160" s="85">
        <f t="shared" si="10"/>
        <v>0</v>
      </c>
      <c r="G160" s="11">
        <v>11000000</v>
      </c>
      <c r="H160" s="11" t="s">
        <v>905</v>
      </c>
      <c r="I160" s="23" t="s">
        <v>915</v>
      </c>
      <c r="J160" s="24" t="s">
        <v>916</v>
      </c>
      <c r="K160" s="11">
        <f t="shared" si="11"/>
        <v>11000000</v>
      </c>
      <c r="L160" s="85">
        <f t="shared" si="12"/>
        <v>-11000000</v>
      </c>
      <c r="M160" s="3"/>
    </row>
    <row r="161" spans="1:13" ht="30" customHeight="1" x14ac:dyDescent="0.2">
      <c r="A161" s="4">
        <v>124</v>
      </c>
      <c r="B161" s="3" t="s">
        <v>564</v>
      </c>
      <c r="C161" s="379"/>
      <c r="D161" s="88"/>
      <c r="E161" s="45"/>
      <c r="F161" s="88">
        <f t="shared" si="10"/>
        <v>0</v>
      </c>
      <c r="G161" s="11">
        <v>8100000</v>
      </c>
      <c r="H161" s="11" t="s">
        <v>905</v>
      </c>
      <c r="I161" s="23" t="s">
        <v>949</v>
      </c>
      <c r="J161" s="24" t="s">
        <v>950</v>
      </c>
      <c r="K161" s="11">
        <f t="shared" si="11"/>
        <v>8100000</v>
      </c>
      <c r="L161" s="88">
        <f t="shared" si="12"/>
        <v>-8100000</v>
      </c>
      <c r="M161" s="3"/>
    </row>
    <row r="162" spans="1:13" ht="30" customHeight="1" x14ac:dyDescent="0.2">
      <c r="A162" s="4">
        <v>125</v>
      </c>
      <c r="B162" s="3" t="s">
        <v>565</v>
      </c>
      <c r="C162" s="379"/>
      <c r="D162" s="11">
        <v>800000000</v>
      </c>
      <c r="E162" s="20">
        <v>0.05</v>
      </c>
      <c r="F162" s="11">
        <f t="shared" si="10"/>
        <v>40000000</v>
      </c>
      <c r="G162" s="11">
        <v>40000000</v>
      </c>
      <c r="H162" s="11" t="s">
        <v>905</v>
      </c>
      <c r="I162" s="23" t="s">
        <v>917</v>
      </c>
      <c r="J162" s="24" t="s">
        <v>918</v>
      </c>
      <c r="K162" s="11">
        <f t="shared" si="11"/>
        <v>40000000</v>
      </c>
      <c r="L162" s="11">
        <f t="shared" si="12"/>
        <v>0</v>
      </c>
      <c r="M162" s="3"/>
    </row>
    <row r="163" spans="1:13" ht="30" customHeight="1" x14ac:dyDescent="0.2">
      <c r="A163" s="4">
        <v>126</v>
      </c>
      <c r="B163" s="3" t="s">
        <v>566</v>
      </c>
      <c r="C163" s="379"/>
      <c r="D163" s="85"/>
      <c r="E163" s="45"/>
      <c r="F163" s="85">
        <f t="shared" si="10"/>
        <v>0</v>
      </c>
      <c r="G163" s="11">
        <v>2000000</v>
      </c>
      <c r="H163" s="11" t="s">
        <v>905</v>
      </c>
      <c r="I163" s="23" t="s">
        <v>919</v>
      </c>
      <c r="J163" s="24" t="s">
        <v>920</v>
      </c>
      <c r="K163" s="11">
        <f t="shared" si="11"/>
        <v>2000000</v>
      </c>
      <c r="L163" s="85">
        <f t="shared" si="12"/>
        <v>-2000000</v>
      </c>
      <c r="M163" s="3"/>
    </row>
    <row r="164" spans="1:13" ht="30" customHeight="1" x14ac:dyDescent="0.2">
      <c r="A164" s="404">
        <v>127</v>
      </c>
      <c r="B164" s="415" t="s">
        <v>567</v>
      </c>
      <c r="C164" s="545" t="s">
        <v>1341</v>
      </c>
      <c r="D164" s="421">
        <v>200000000</v>
      </c>
      <c r="E164" s="442">
        <v>0.06</v>
      </c>
      <c r="F164" s="421">
        <f>D164*E164</f>
        <v>12000000</v>
      </c>
      <c r="G164" s="381">
        <v>1250000</v>
      </c>
      <c r="H164" s="381" t="s">
        <v>905</v>
      </c>
      <c r="I164" s="61" t="s">
        <v>921</v>
      </c>
      <c r="J164" s="62" t="s">
        <v>922</v>
      </c>
      <c r="K164" s="381">
        <f t="shared" si="11"/>
        <v>1250000</v>
      </c>
      <c r="L164" s="381"/>
      <c r="M164" s="3"/>
    </row>
    <row r="165" spans="1:13" ht="30" customHeight="1" x14ac:dyDescent="0.2">
      <c r="A165" s="405"/>
      <c r="B165" s="416"/>
      <c r="C165" s="546"/>
      <c r="D165" s="422"/>
      <c r="E165" s="443"/>
      <c r="F165" s="422"/>
      <c r="G165" s="193">
        <v>5000000</v>
      </c>
      <c r="H165" s="193" t="s">
        <v>1336</v>
      </c>
      <c r="I165" s="195" t="s">
        <v>1344</v>
      </c>
      <c r="J165" s="24" t="s">
        <v>922</v>
      </c>
      <c r="K165" s="193">
        <f t="shared" si="11"/>
        <v>5000000</v>
      </c>
      <c r="L165" s="382">
        <f>F164-G165</f>
        <v>7000000</v>
      </c>
      <c r="M165" s="83" t="s">
        <v>1703</v>
      </c>
    </row>
    <row r="166" spans="1:13" ht="30" customHeight="1" x14ac:dyDescent="0.2">
      <c r="A166" s="404">
        <v>128</v>
      </c>
      <c r="B166" s="415" t="s">
        <v>1537</v>
      </c>
      <c r="C166" s="379" t="s">
        <v>1543</v>
      </c>
      <c r="D166" s="421">
        <v>200000000</v>
      </c>
      <c r="E166" s="442">
        <v>0.05</v>
      </c>
      <c r="F166" s="421">
        <f t="shared" si="10"/>
        <v>10000000</v>
      </c>
      <c r="G166" s="11">
        <v>5000000</v>
      </c>
      <c r="H166" s="11" t="s">
        <v>905</v>
      </c>
      <c r="I166" s="23" t="s">
        <v>923</v>
      </c>
      <c r="J166" s="24" t="s">
        <v>924</v>
      </c>
      <c r="K166" s="421">
        <f>G166+G167</f>
        <v>10000000</v>
      </c>
      <c r="L166" s="421">
        <f t="shared" si="12"/>
        <v>0</v>
      </c>
      <c r="M166" s="3"/>
    </row>
    <row r="167" spans="1:13" ht="30" customHeight="1" x14ac:dyDescent="0.2">
      <c r="A167" s="405"/>
      <c r="B167" s="416"/>
      <c r="C167" s="379" t="s">
        <v>1294</v>
      </c>
      <c r="D167" s="422"/>
      <c r="E167" s="443"/>
      <c r="F167" s="422"/>
      <c r="G167" s="275">
        <v>5000000</v>
      </c>
      <c r="H167" s="275" t="s">
        <v>1532</v>
      </c>
      <c r="I167" s="277" t="s">
        <v>1574</v>
      </c>
      <c r="J167" s="24" t="s">
        <v>924</v>
      </c>
      <c r="K167" s="422"/>
      <c r="L167" s="422"/>
      <c r="M167" s="3"/>
    </row>
    <row r="168" spans="1:13" ht="30" customHeight="1" x14ac:dyDescent="0.2">
      <c r="A168" s="4">
        <v>129</v>
      </c>
      <c r="B168" s="3" t="s">
        <v>569</v>
      </c>
      <c r="C168" s="379"/>
      <c r="D168" s="11">
        <v>200000000</v>
      </c>
      <c r="E168" s="20">
        <v>0.04</v>
      </c>
      <c r="F168" s="11">
        <f t="shared" si="10"/>
        <v>8000000</v>
      </c>
      <c r="G168" s="11">
        <v>8000000</v>
      </c>
      <c r="H168" s="11" t="s">
        <v>905</v>
      </c>
      <c r="I168" s="23" t="s">
        <v>909</v>
      </c>
      <c r="J168" s="28" t="s">
        <v>910</v>
      </c>
      <c r="K168" s="11">
        <f t="shared" si="11"/>
        <v>8000000</v>
      </c>
      <c r="L168" s="11">
        <f t="shared" si="12"/>
        <v>0</v>
      </c>
      <c r="M168" s="83" t="s">
        <v>911</v>
      </c>
    </row>
    <row r="169" spans="1:13" ht="30" customHeight="1" x14ac:dyDescent="0.2">
      <c r="A169" s="404">
        <v>130</v>
      </c>
      <c r="B169" s="415" t="s">
        <v>1591</v>
      </c>
      <c r="C169" s="545"/>
      <c r="D169" s="409"/>
      <c r="E169" s="423"/>
      <c r="F169" s="409">
        <f t="shared" si="10"/>
        <v>0</v>
      </c>
      <c r="G169" s="11">
        <v>17500000</v>
      </c>
      <c r="H169" s="11" t="s">
        <v>875</v>
      </c>
      <c r="I169" s="36" t="s">
        <v>878</v>
      </c>
      <c r="J169" s="24" t="s">
        <v>879</v>
      </c>
      <c r="K169" s="421">
        <f>G169+G170+G171</f>
        <v>33000000</v>
      </c>
      <c r="L169" s="409">
        <f t="shared" si="12"/>
        <v>-33000000</v>
      </c>
      <c r="M169" s="3"/>
    </row>
    <row r="170" spans="1:13" ht="30" customHeight="1" x14ac:dyDescent="0.2">
      <c r="A170" s="468"/>
      <c r="B170" s="469"/>
      <c r="C170" s="549"/>
      <c r="D170" s="500"/>
      <c r="E170" s="501"/>
      <c r="F170" s="500"/>
      <c r="G170" s="285">
        <v>5500000</v>
      </c>
      <c r="H170" s="285" t="s">
        <v>1589</v>
      </c>
      <c r="I170" s="292" t="s">
        <v>1590</v>
      </c>
      <c r="J170" s="24" t="s">
        <v>879</v>
      </c>
      <c r="K170" s="462"/>
      <c r="L170" s="500"/>
      <c r="M170" s="3"/>
    </row>
    <row r="171" spans="1:13" ht="30" customHeight="1" x14ac:dyDescent="0.2">
      <c r="A171" s="405"/>
      <c r="B171" s="416"/>
      <c r="C171" s="546"/>
      <c r="D171" s="410"/>
      <c r="E171" s="424"/>
      <c r="F171" s="410"/>
      <c r="G171" s="285">
        <v>10000000</v>
      </c>
      <c r="H171" s="285" t="s">
        <v>1589</v>
      </c>
      <c r="I171" s="292" t="s">
        <v>1592</v>
      </c>
      <c r="J171" s="24" t="s">
        <v>1593</v>
      </c>
      <c r="K171" s="422"/>
      <c r="L171" s="410"/>
      <c r="M171" s="3"/>
    </row>
    <row r="172" spans="1:13" ht="30" customHeight="1" x14ac:dyDescent="0.2">
      <c r="A172" s="4">
        <v>131</v>
      </c>
      <c r="B172" s="3" t="s">
        <v>413</v>
      </c>
      <c r="C172" s="379"/>
      <c r="D172" s="11">
        <v>100000000</v>
      </c>
      <c r="E172" s="20">
        <v>4.4999999999999998E-2</v>
      </c>
      <c r="F172" s="11">
        <f t="shared" si="10"/>
        <v>4500000</v>
      </c>
      <c r="G172" s="11">
        <v>4500000</v>
      </c>
      <c r="H172" s="11" t="s">
        <v>838</v>
      </c>
      <c r="I172" s="23" t="s">
        <v>851</v>
      </c>
      <c r="J172" s="24" t="s">
        <v>852</v>
      </c>
      <c r="K172" s="11">
        <f t="shared" si="11"/>
        <v>4500000</v>
      </c>
      <c r="L172" s="11">
        <f t="shared" si="12"/>
        <v>0</v>
      </c>
      <c r="M172" s="3"/>
    </row>
    <row r="173" spans="1:13" ht="30" customHeight="1" x14ac:dyDescent="0.2">
      <c r="A173" s="4">
        <v>132</v>
      </c>
      <c r="B173" s="3" t="s">
        <v>288</v>
      </c>
      <c r="C173" s="379"/>
      <c r="D173" s="11">
        <v>110000000</v>
      </c>
      <c r="E173" s="20">
        <v>0.04</v>
      </c>
      <c r="F173" s="11">
        <f t="shared" si="10"/>
        <v>4400000</v>
      </c>
      <c r="G173" s="11">
        <v>4400000</v>
      </c>
      <c r="H173" s="11" t="s">
        <v>838</v>
      </c>
      <c r="I173" s="23" t="s">
        <v>839</v>
      </c>
      <c r="J173" s="24" t="s">
        <v>840</v>
      </c>
      <c r="K173" s="11">
        <f t="shared" si="11"/>
        <v>4400000</v>
      </c>
      <c r="L173" s="11">
        <f t="shared" si="12"/>
        <v>0</v>
      </c>
      <c r="M173" s="3"/>
    </row>
    <row r="174" spans="1:13" ht="30" customHeight="1" x14ac:dyDescent="0.2">
      <c r="A174" s="404">
        <v>133</v>
      </c>
      <c r="B174" s="415" t="s">
        <v>8</v>
      </c>
      <c r="C174" s="545"/>
      <c r="D174" s="11">
        <v>100000000</v>
      </c>
      <c r="E174" s="20">
        <v>0.05</v>
      </c>
      <c r="F174" s="11">
        <f t="shared" si="10"/>
        <v>5000000</v>
      </c>
      <c r="G174" s="11">
        <v>5000000</v>
      </c>
      <c r="H174" s="11" t="s">
        <v>838</v>
      </c>
      <c r="I174" s="23" t="s">
        <v>853</v>
      </c>
      <c r="J174" s="30" t="s">
        <v>854</v>
      </c>
      <c r="K174" s="11">
        <f t="shared" si="11"/>
        <v>5000000</v>
      </c>
      <c r="L174" s="11">
        <f t="shared" si="12"/>
        <v>0</v>
      </c>
      <c r="M174" s="3"/>
    </row>
    <row r="175" spans="1:13" ht="30" customHeight="1" x14ac:dyDescent="0.2">
      <c r="A175" s="405"/>
      <c r="B175" s="416"/>
      <c r="C175" s="546"/>
      <c r="D175" s="133">
        <v>100000000</v>
      </c>
      <c r="E175" s="20">
        <v>0.06</v>
      </c>
      <c r="F175" s="133">
        <f t="shared" si="10"/>
        <v>6000000</v>
      </c>
      <c r="G175" s="133">
        <v>6000000</v>
      </c>
      <c r="H175" s="133" t="s">
        <v>1077</v>
      </c>
      <c r="I175" s="136" t="s">
        <v>1153</v>
      </c>
      <c r="J175" s="58" t="s">
        <v>854</v>
      </c>
      <c r="K175" s="133">
        <f t="shared" si="11"/>
        <v>6000000</v>
      </c>
      <c r="L175" s="133">
        <f t="shared" si="12"/>
        <v>0</v>
      </c>
      <c r="M175" s="3"/>
    </row>
    <row r="176" spans="1:13" ht="30" customHeight="1" x14ac:dyDescent="0.2">
      <c r="A176" s="4">
        <v>134</v>
      </c>
      <c r="B176" s="3" t="s">
        <v>574</v>
      </c>
      <c r="C176" s="379"/>
      <c r="D176" s="75"/>
      <c r="E176" s="45"/>
      <c r="F176" s="75">
        <f t="shared" si="10"/>
        <v>0</v>
      </c>
      <c r="G176" s="11">
        <v>4000000</v>
      </c>
      <c r="H176" s="11" t="s">
        <v>838</v>
      </c>
      <c r="I176" s="23" t="s">
        <v>855</v>
      </c>
      <c r="J176" s="28" t="s">
        <v>856</v>
      </c>
      <c r="K176" s="11">
        <f t="shared" si="11"/>
        <v>4000000</v>
      </c>
      <c r="L176" s="75">
        <f t="shared" si="12"/>
        <v>-4000000</v>
      </c>
      <c r="M176" s="3"/>
    </row>
    <row r="177" spans="1:13" ht="30" customHeight="1" x14ac:dyDescent="0.2">
      <c r="A177" s="4">
        <v>135</v>
      </c>
      <c r="B177" s="3" t="s">
        <v>575</v>
      </c>
      <c r="C177" s="379"/>
      <c r="D177" s="75"/>
      <c r="E177" s="45"/>
      <c r="F177" s="75">
        <f t="shared" si="10"/>
        <v>0</v>
      </c>
      <c r="G177" s="11">
        <v>14000000</v>
      </c>
      <c r="H177" s="11" t="s">
        <v>838</v>
      </c>
      <c r="I177" s="23" t="s">
        <v>857</v>
      </c>
      <c r="J177" s="30" t="s">
        <v>858</v>
      </c>
      <c r="K177" s="11">
        <f t="shared" si="11"/>
        <v>14000000</v>
      </c>
      <c r="L177" s="75">
        <f t="shared" si="12"/>
        <v>-14000000</v>
      </c>
      <c r="M177" s="3"/>
    </row>
    <row r="178" spans="1:13" ht="30" customHeight="1" x14ac:dyDescent="0.2">
      <c r="A178" s="4">
        <v>136</v>
      </c>
      <c r="B178" s="3" t="s">
        <v>576</v>
      </c>
      <c r="C178" s="379"/>
      <c r="D178" s="78"/>
      <c r="E178" s="45"/>
      <c r="F178" s="78">
        <f t="shared" si="10"/>
        <v>0</v>
      </c>
      <c r="G178" s="11">
        <v>30000000</v>
      </c>
      <c r="H178" s="11" t="s">
        <v>838</v>
      </c>
      <c r="I178" s="36" t="s">
        <v>859</v>
      </c>
      <c r="J178" s="24" t="s">
        <v>860</v>
      </c>
      <c r="K178" s="11">
        <f t="shared" si="11"/>
        <v>30000000</v>
      </c>
      <c r="L178" s="78">
        <f t="shared" si="12"/>
        <v>-30000000</v>
      </c>
      <c r="M178" s="3"/>
    </row>
    <row r="179" spans="1:13" ht="30" customHeight="1" x14ac:dyDescent="0.2">
      <c r="A179" s="4">
        <v>137</v>
      </c>
      <c r="B179" s="3" t="s">
        <v>254</v>
      </c>
      <c r="C179" s="379"/>
      <c r="D179" s="78"/>
      <c r="E179" s="45"/>
      <c r="F179" s="78">
        <f t="shared" si="10"/>
        <v>0</v>
      </c>
      <c r="G179" s="11">
        <v>5500000</v>
      </c>
      <c r="H179" s="11" t="s">
        <v>838</v>
      </c>
      <c r="I179" s="23" t="s">
        <v>861</v>
      </c>
      <c r="J179" s="30" t="s">
        <v>783</v>
      </c>
      <c r="K179" s="11">
        <f t="shared" si="11"/>
        <v>5500000</v>
      </c>
      <c r="L179" s="78">
        <f t="shared" si="12"/>
        <v>-5500000</v>
      </c>
      <c r="M179" s="3"/>
    </row>
    <row r="180" spans="1:13" ht="30" customHeight="1" x14ac:dyDescent="0.2">
      <c r="A180" s="4">
        <v>138</v>
      </c>
      <c r="B180" s="3" t="s">
        <v>864</v>
      </c>
      <c r="C180" s="379"/>
      <c r="D180" s="78"/>
      <c r="E180" s="45"/>
      <c r="F180" s="78">
        <f t="shared" si="10"/>
        <v>0</v>
      </c>
      <c r="G180" s="11">
        <v>6000000</v>
      </c>
      <c r="H180" s="11" t="s">
        <v>838</v>
      </c>
      <c r="I180" s="23" t="s">
        <v>862</v>
      </c>
      <c r="J180" s="21" t="s">
        <v>863</v>
      </c>
      <c r="K180" s="11">
        <f t="shared" si="11"/>
        <v>6000000</v>
      </c>
      <c r="L180" s="78">
        <f t="shared" si="12"/>
        <v>-6000000</v>
      </c>
      <c r="M180" s="3"/>
    </row>
    <row r="181" spans="1:13" ht="30" customHeight="1" x14ac:dyDescent="0.2">
      <c r="A181" s="4">
        <v>139</v>
      </c>
      <c r="B181" s="3" t="s">
        <v>9</v>
      </c>
      <c r="C181" s="379"/>
      <c r="D181" s="11">
        <v>30000000</v>
      </c>
      <c r="E181" s="20">
        <v>0.05</v>
      </c>
      <c r="F181" s="11">
        <f t="shared" si="10"/>
        <v>1500000</v>
      </c>
      <c r="G181" s="11">
        <v>1500000</v>
      </c>
      <c r="H181" s="11" t="s">
        <v>838</v>
      </c>
      <c r="I181" s="23" t="s">
        <v>865</v>
      </c>
      <c r="J181" s="24" t="s">
        <v>866</v>
      </c>
      <c r="K181" s="11">
        <f t="shared" si="11"/>
        <v>1500000</v>
      </c>
      <c r="L181" s="11">
        <f t="shared" si="12"/>
        <v>0</v>
      </c>
      <c r="M181" s="3"/>
    </row>
    <row r="182" spans="1:13" ht="30" customHeight="1" x14ac:dyDescent="0.2">
      <c r="A182" s="4">
        <v>140</v>
      </c>
      <c r="B182" s="3" t="s">
        <v>10</v>
      </c>
      <c r="C182" s="379"/>
      <c r="D182" s="78"/>
      <c r="E182" s="45"/>
      <c r="F182" s="78">
        <f t="shared" si="10"/>
        <v>0</v>
      </c>
      <c r="G182" s="11">
        <v>42000000</v>
      </c>
      <c r="H182" s="11" t="s">
        <v>838</v>
      </c>
      <c r="I182" s="32" t="s">
        <v>867</v>
      </c>
      <c r="J182" s="24" t="s">
        <v>868</v>
      </c>
      <c r="K182" s="11">
        <f t="shared" si="11"/>
        <v>42000000</v>
      </c>
      <c r="L182" s="78">
        <f t="shared" si="12"/>
        <v>-42000000</v>
      </c>
      <c r="M182" s="3"/>
    </row>
    <row r="183" spans="1:13" ht="30" customHeight="1" x14ac:dyDescent="0.2">
      <c r="A183" s="4">
        <v>141</v>
      </c>
      <c r="B183" s="3" t="s">
        <v>11</v>
      </c>
      <c r="C183" s="379"/>
      <c r="D183" s="11">
        <v>50000000</v>
      </c>
      <c r="E183" s="20">
        <v>0.04</v>
      </c>
      <c r="F183" s="11">
        <f t="shared" si="10"/>
        <v>2000000</v>
      </c>
      <c r="G183" s="11">
        <v>6000000</v>
      </c>
      <c r="H183" s="11" t="s">
        <v>838</v>
      </c>
      <c r="I183" s="23" t="s">
        <v>848</v>
      </c>
      <c r="J183" s="74" t="s">
        <v>849</v>
      </c>
      <c r="K183" s="11">
        <f t="shared" si="11"/>
        <v>6000000</v>
      </c>
      <c r="L183" s="11">
        <f t="shared" si="12"/>
        <v>-4000000</v>
      </c>
      <c r="M183" s="83" t="s">
        <v>850</v>
      </c>
    </row>
    <row r="184" spans="1:13" ht="30" customHeight="1" x14ac:dyDescent="0.2">
      <c r="A184" s="4">
        <v>142</v>
      </c>
      <c r="B184" s="3" t="s">
        <v>845</v>
      </c>
      <c r="C184" s="379"/>
      <c r="D184" s="11">
        <v>5000000</v>
      </c>
      <c r="E184" s="20">
        <v>0.05</v>
      </c>
      <c r="F184" s="11">
        <f t="shared" si="10"/>
        <v>250000</v>
      </c>
      <c r="G184" s="11">
        <v>250000</v>
      </c>
      <c r="H184" s="11" t="s">
        <v>838</v>
      </c>
      <c r="I184" s="23" t="s">
        <v>846</v>
      </c>
      <c r="J184" s="24" t="s">
        <v>847</v>
      </c>
      <c r="K184" s="11">
        <f t="shared" si="11"/>
        <v>250000</v>
      </c>
      <c r="L184" s="11">
        <f t="shared" si="12"/>
        <v>0</v>
      </c>
      <c r="M184" s="3"/>
    </row>
    <row r="185" spans="1:13" ht="30" customHeight="1" x14ac:dyDescent="0.2">
      <c r="A185" s="4">
        <v>143</v>
      </c>
      <c r="B185" s="3" t="s">
        <v>12</v>
      </c>
      <c r="C185" s="379"/>
      <c r="D185" s="11">
        <v>105000000</v>
      </c>
      <c r="E185" s="20">
        <v>0.04</v>
      </c>
      <c r="F185" s="11">
        <f t="shared" si="10"/>
        <v>4200000</v>
      </c>
      <c r="G185" s="11">
        <v>4200000</v>
      </c>
      <c r="H185" s="11" t="s">
        <v>838</v>
      </c>
      <c r="I185" s="23" t="s">
        <v>869</v>
      </c>
      <c r="J185" s="21" t="s">
        <v>870</v>
      </c>
      <c r="K185" s="11">
        <f t="shared" si="11"/>
        <v>4200000</v>
      </c>
      <c r="L185" s="11">
        <f t="shared" si="12"/>
        <v>0</v>
      </c>
      <c r="M185" s="3"/>
    </row>
    <row r="186" spans="1:13" ht="30" customHeight="1" x14ac:dyDescent="0.2">
      <c r="A186" s="4">
        <v>144</v>
      </c>
      <c r="B186" s="3" t="s">
        <v>13</v>
      </c>
      <c r="C186" s="379"/>
      <c r="D186" s="11">
        <v>50000000</v>
      </c>
      <c r="E186" s="20">
        <v>4.4999999999999998E-2</v>
      </c>
      <c r="F186" s="11">
        <f t="shared" si="10"/>
        <v>2250000</v>
      </c>
      <c r="G186" s="11">
        <v>2250000</v>
      </c>
      <c r="H186" s="11" t="s">
        <v>838</v>
      </c>
      <c r="I186" s="23" t="s">
        <v>871</v>
      </c>
      <c r="J186" s="24" t="s">
        <v>872</v>
      </c>
      <c r="K186" s="11">
        <f t="shared" si="11"/>
        <v>2250000</v>
      </c>
      <c r="L186" s="11">
        <f t="shared" si="12"/>
        <v>0</v>
      </c>
      <c r="M186" s="3"/>
    </row>
    <row r="187" spans="1:13" ht="30" customHeight="1" x14ac:dyDescent="0.2">
      <c r="A187" s="4">
        <v>145</v>
      </c>
      <c r="B187" s="3" t="s">
        <v>14</v>
      </c>
      <c r="C187" s="379" t="s">
        <v>1677</v>
      </c>
      <c r="D187" s="11">
        <v>30000000</v>
      </c>
      <c r="E187" s="20">
        <v>0.04</v>
      </c>
      <c r="F187" s="11">
        <f t="shared" si="10"/>
        <v>1200000</v>
      </c>
      <c r="G187" s="11">
        <v>1200000</v>
      </c>
      <c r="H187" s="11" t="s">
        <v>838</v>
      </c>
      <c r="I187" s="23" t="s">
        <v>842</v>
      </c>
      <c r="J187" s="30" t="s">
        <v>843</v>
      </c>
      <c r="K187" s="11">
        <f t="shared" si="11"/>
        <v>1200000</v>
      </c>
      <c r="L187" s="11">
        <f t="shared" si="12"/>
        <v>0</v>
      </c>
      <c r="M187" s="82" t="s">
        <v>844</v>
      </c>
    </row>
    <row r="188" spans="1:13" ht="30" customHeight="1" x14ac:dyDescent="0.2">
      <c r="A188" s="4">
        <v>146</v>
      </c>
      <c r="B188" s="3" t="s">
        <v>15</v>
      </c>
      <c r="C188" s="379"/>
      <c r="D188" s="11">
        <v>55000000</v>
      </c>
      <c r="E188" s="20">
        <v>0.05</v>
      </c>
      <c r="F188" s="11">
        <f t="shared" si="10"/>
        <v>2750000</v>
      </c>
      <c r="G188" s="11">
        <v>2750000</v>
      </c>
      <c r="H188" s="11" t="s">
        <v>704</v>
      </c>
      <c r="I188" s="23" t="s">
        <v>710</v>
      </c>
      <c r="J188" s="24" t="s">
        <v>711</v>
      </c>
      <c r="K188" s="11">
        <f t="shared" si="11"/>
        <v>2750000</v>
      </c>
      <c r="L188" s="11">
        <f t="shared" si="12"/>
        <v>0</v>
      </c>
      <c r="M188" s="3"/>
    </row>
    <row r="189" spans="1:13" ht="30" customHeight="1" x14ac:dyDescent="0.2">
      <c r="A189" s="4">
        <v>147</v>
      </c>
      <c r="B189" s="3" t="s">
        <v>16</v>
      </c>
      <c r="C189" s="379" t="s">
        <v>1673</v>
      </c>
      <c r="D189" s="11">
        <v>80000000</v>
      </c>
      <c r="E189" s="20">
        <v>0.05</v>
      </c>
      <c r="F189" s="11">
        <f t="shared" si="10"/>
        <v>4000000</v>
      </c>
      <c r="G189" s="11">
        <v>4000000</v>
      </c>
      <c r="H189" s="11" t="s">
        <v>770</v>
      </c>
      <c r="I189" s="23" t="s">
        <v>800</v>
      </c>
      <c r="J189" s="74" t="s">
        <v>801</v>
      </c>
      <c r="K189" s="11">
        <f t="shared" si="11"/>
        <v>4000000</v>
      </c>
      <c r="L189" s="11">
        <f t="shared" si="12"/>
        <v>0</v>
      </c>
      <c r="M189" s="39" t="s">
        <v>680</v>
      </c>
    </row>
    <row r="190" spans="1:13" ht="30" customHeight="1" x14ac:dyDescent="0.2">
      <c r="A190" s="4">
        <v>148</v>
      </c>
      <c r="B190" s="3" t="s">
        <v>18</v>
      </c>
      <c r="C190" s="379"/>
      <c r="D190" s="78"/>
      <c r="E190" s="45"/>
      <c r="F190" s="78">
        <f t="shared" si="10"/>
        <v>0</v>
      </c>
      <c r="G190" s="11">
        <v>6400000</v>
      </c>
      <c r="H190" s="11" t="s">
        <v>875</v>
      </c>
      <c r="I190" s="23" t="s">
        <v>895</v>
      </c>
      <c r="J190" s="24" t="s">
        <v>896</v>
      </c>
      <c r="K190" s="11">
        <f t="shared" si="11"/>
        <v>6400000</v>
      </c>
      <c r="L190" s="78">
        <f t="shared" si="12"/>
        <v>-6400000</v>
      </c>
      <c r="M190" s="3"/>
    </row>
    <row r="191" spans="1:13" ht="30" customHeight="1" x14ac:dyDescent="0.2">
      <c r="A191" s="4">
        <v>149</v>
      </c>
      <c r="B191" s="3" t="s">
        <v>19</v>
      </c>
      <c r="C191" s="379" t="s">
        <v>1462</v>
      </c>
      <c r="D191" s="11">
        <v>180000000</v>
      </c>
      <c r="E191" s="20">
        <v>0.05</v>
      </c>
      <c r="F191" s="11">
        <f t="shared" si="10"/>
        <v>9000000</v>
      </c>
      <c r="G191" s="11">
        <v>9000000</v>
      </c>
      <c r="H191" s="11" t="s">
        <v>1256</v>
      </c>
      <c r="I191" s="36" t="s">
        <v>1261</v>
      </c>
      <c r="J191" s="24" t="s">
        <v>1262</v>
      </c>
      <c r="K191" s="11">
        <f t="shared" si="11"/>
        <v>9000000</v>
      </c>
      <c r="L191" s="11">
        <f t="shared" si="12"/>
        <v>0</v>
      </c>
      <c r="M191" s="3"/>
    </row>
    <row r="192" spans="1:13" ht="30" customHeight="1" x14ac:dyDescent="0.2">
      <c r="A192" s="4">
        <v>150</v>
      </c>
      <c r="B192" s="3" t="s">
        <v>1470</v>
      </c>
      <c r="C192" s="379"/>
      <c r="D192" s="11">
        <v>35000000</v>
      </c>
      <c r="E192" s="20">
        <v>4.7E-2</v>
      </c>
      <c r="F192" s="11">
        <v>1650000</v>
      </c>
      <c r="G192" s="11">
        <v>1650000</v>
      </c>
      <c r="H192" s="11" t="s">
        <v>1456</v>
      </c>
      <c r="I192" s="23" t="s">
        <v>1471</v>
      </c>
      <c r="J192" s="24" t="s">
        <v>1472</v>
      </c>
      <c r="K192" s="11">
        <f t="shared" si="11"/>
        <v>1650000</v>
      </c>
      <c r="L192" s="11">
        <f t="shared" si="12"/>
        <v>0</v>
      </c>
      <c r="M192" s="3"/>
    </row>
    <row r="193" spans="1:13" ht="30" customHeight="1" x14ac:dyDescent="0.2">
      <c r="A193" s="4">
        <v>151</v>
      </c>
      <c r="B193" s="3" t="s">
        <v>21</v>
      </c>
      <c r="C193" s="379"/>
      <c r="D193" s="11">
        <v>30000000</v>
      </c>
      <c r="E193" s="20">
        <v>0.04</v>
      </c>
      <c r="F193" s="11">
        <f t="shared" si="10"/>
        <v>1200000</v>
      </c>
      <c r="G193" s="11">
        <v>1200000</v>
      </c>
      <c r="H193" s="11" t="s">
        <v>1501</v>
      </c>
      <c r="I193" s="23" t="s">
        <v>1504</v>
      </c>
      <c r="J193" s="24" t="s">
        <v>1505</v>
      </c>
      <c r="K193" s="11">
        <f t="shared" si="11"/>
        <v>1200000</v>
      </c>
      <c r="L193" s="11">
        <f t="shared" si="12"/>
        <v>0</v>
      </c>
      <c r="M193" s="3"/>
    </row>
    <row r="194" spans="1:13" ht="30" customHeight="1" x14ac:dyDescent="0.2">
      <c r="A194" s="4">
        <v>152</v>
      </c>
      <c r="B194" s="3" t="s">
        <v>22</v>
      </c>
      <c r="C194" s="379"/>
      <c r="D194" s="11">
        <v>15000000</v>
      </c>
      <c r="E194" s="20">
        <v>7.0000000000000007E-2</v>
      </c>
      <c r="F194" s="11">
        <f t="shared" si="10"/>
        <v>1050000</v>
      </c>
      <c r="G194" s="11">
        <v>1050000</v>
      </c>
      <c r="H194" s="11" t="s">
        <v>1641</v>
      </c>
      <c r="I194" s="23" t="s">
        <v>1655</v>
      </c>
      <c r="J194" s="24" t="s">
        <v>1656</v>
      </c>
      <c r="K194" s="11">
        <f t="shared" si="11"/>
        <v>1050000</v>
      </c>
      <c r="L194" s="11">
        <f t="shared" si="12"/>
        <v>0</v>
      </c>
      <c r="M194" s="3"/>
    </row>
    <row r="195" spans="1:13" ht="30" customHeight="1" x14ac:dyDescent="0.2">
      <c r="A195" s="4">
        <v>153</v>
      </c>
      <c r="B195" s="3" t="s">
        <v>23</v>
      </c>
      <c r="C195" s="379"/>
      <c r="D195" s="110"/>
      <c r="E195" s="45"/>
      <c r="F195" s="110">
        <f t="shared" si="10"/>
        <v>0</v>
      </c>
      <c r="G195" s="11">
        <v>10400000</v>
      </c>
      <c r="H195" s="11" t="s">
        <v>997</v>
      </c>
      <c r="I195" s="36" t="s">
        <v>1037</v>
      </c>
      <c r="J195" s="24" t="s">
        <v>1038</v>
      </c>
      <c r="K195" s="11">
        <f t="shared" si="11"/>
        <v>10400000</v>
      </c>
      <c r="L195" s="110">
        <f t="shared" si="12"/>
        <v>-10400000</v>
      </c>
      <c r="M195" s="3"/>
    </row>
    <row r="196" spans="1:13" ht="30" customHeight="1" x14ac:dyDescent="0.2">
      <c r="A196" s="404">
        <v>154</v>
      </c>
      <c r="B196" s="415" t="s">
        <v>25</v>
      </c>
      <c r="C196" s="545"/>
      <c r="D196" s="421">
        <v>50000000</v>
      </c>
      <c r="E196" s="442">
        <v>0.04</v>
      </c>
      <c r="F196" s="421">
        <f t="shared" si="10"/>
        <v>2000000</v>
      </c>
      <c r="G196" s="11">
        <v>1500000</v>
      </c>
      <c r="H196" s="11" t="s">
        <v>770</v>
      </c>
      <c r="I196" s="23" t="s">
        <v>788</v>
      </c>
      <c r="J196" s="21" t="s">
        <v>789</v>
      </c>
      <c r="K196" s="421">
        <f>G196+G197</f>
        <v>2000000</v>
      </c>
      <c r="L196" s="421">
        <f t="shared" si="12"/>
        <v>0</v>
      </c>
      <c r="M196" s="404"/>
    </row>
    <row r="197" spans="1:13" ht="30" customHeight="1" x14ac:dyDescent="0.2">
      <c r="A197" s="405"/>
      <c r="B197" s="416"/>
      <c r="C197" s="546"/>
      <c r="D197" s="422"/>
      <c r="E197" s="443"/>
      <c r="F197" s="422"/>
      <c r="G197" s="63">
        <v>500000</v>
      </c>
      <c r="H197" s="63" t="s">
        <v>790</v>
      </c>
      <c r="I197" s="23" t="s">
        <v>791</v>
      </c>
      <c r="J197" s="21" t="s">
        <v>789</v>
      </c>
      <c r="K197" s="422"/>
      <c r="L197" s="422"/>
      <c r="M197" s="405"/>
    </row>
    <row r="198" spans="1:13" ht="30" customHeight="1" x14ac:dyDescent="0.2">
      <c r="A198" s="4">
        <v>155</v>
      </c>
      <c r="B198" s="3" t="s">
        <v>26</v>
      </c>
      <c r="C198" s="379" t="s">
        <v>1676</v>
      </c>
      <c r="D198" s="11">
        <v>20000000</v>
      </c>
      <c r="E198" s="20">
        <v>0.05</v>
      </c>
      <c r="F198" s="11">
        <f t="shared" si="10"/>
        <v>1000000</v>
      </c>
      <c r="G198" s="11">
        <v>1000000</v>
      </c>
      <c r="H198" s="11" t="s">
        <v>997</v>
      </c>
      <c r="I198" s="23" t="s">
        <v>1030</v>
      </c>
      <c r="J198" s="24" t="s">
        <v>1031</v>
      </c>
      <c r="K198" s="11">
        <f t="shared" si="11"/>
        <v>1000000</v>
      </c>
      <c r="L198" s="11">
        <f t="shared" si="12"/>
        <v>0</v>
      </c>
      <c r="M198" s="3"/>
    </row>
    <row r="199" spans="1:13" ht="30" customHeight="1" x14ac:dyDescent="0.2">
      <c r="A199" s="404">
        <v>156</v>
      </c>
      <c r="B199" s="404" t="s">
        <v>1170</v>
      </c>
      <c r="C199" s="379"/>
      <c r="D199" s="11">
        <v>120000000</v>
      </c>
      <c r="E199" s="20"/>
      <c r="F199" s="11">
        <v>5400000</v>
      </c>
      <c r="G199" s="421">
        <v>6600000</v>
      </c>
      <c r="H199" s="421" t="s">
        <v>1161</v>
      </c>
      <c r="I199" s="477" t="s">
        <v>1171</v>
      </c>
      <c r="J199" s="479" t="s">
        <v>1172</v>
      </c>
      <c r="K199" s="421">
        <f t="shared" si="11"/>
        <v>6600000</v>
      </c>
      <c r="L199" s="421">
        <f>(F199+F200)-K199</f>
        <v>0</v>
      </c>
      <c r="M199" s="3"/>
    </row>
    <row r="200" spans="1:13" ht="30" customHeight="1" x14ac:dyDescent="0.2">
      <c r="A200" s="405"/>
      <c r="B200" s="405"/>
      <c r="C200" s="379"/>
      <c r="D200" s="133">
        <v>22000000</v>
      </c>
      <c r="E200" s="20"/>
      <c r="F200" s="133">
        <v>1200000</v>
      </c>
      <c r="G200" s="422"/>
      <c r="H200" s="422"/>
      <c r="I200" s="478"/>
      <c r="J200" s="480"/>
      <c r="K200" s="422"/>
      <c r="L200" s="422"/>
      <c r="M200" s="3"/>
    </row>
    <row r="201" spans="1:13" ht="30" customHeight="1" x14ac:dyDescent="0.2">
      <c r="A201" s="4">
        <v>157</v>
      </c>
      <c r="B201" s="3" t="s">
        <v>27</v>
      </c>
      <c r="C201" s="379"/>
      <c r="D201" s="11">
        <v>25000000</v>
      </c>
      <c r="E201" s="20">
        <v>0.05</v>
      </c>
      <c r="F201" s="11">
        <f t="shared" si="10"/>
        <v>1250000</v>
      </c>
      <c r="G201" s="11">
        <v>1250000</v>
      </c>
      <c r="H201" s="11" t="s">
        <v>770</v>
      </c>
      <c r="I201" s="23" t="s">
        <v>798</v>
      </c>
      <c r="J201" s="24" t="s">
        <v>799</v>
      </c>
      <c r="K201" s="11">
        <f t="shared" si="11"/>
        <v>1250000</v>
      </c>
      <c r="L201" s="11">
        <f t="shared" si="12"/>
        <v>0</v>
      </c>
      <c r="M201" s="3"/>
    </row>
    <row r="202" spans="1:13" ht="30" customHeight="1" x14ac:dyDescent="0.2">
      <c r="A202" s="4">
        <v>158</v>
      </c>
      <c r="B202" s="3" t="s">
        <v>30</v>
      </c>
      <c r="C202" s="379"/>
      <c r="D202" s="11">
        <v>55000000</v>
      </c>
      <c r="E202" s="20">
        <v>0.05</v>
      </c>
      <c r="F202" s="11">
        <f t="shared" si="10"/>
        <v>2750000</v>
      </c>
      <c r="G202" s="11">
        <v>2750000</v>
      </c>
      <c r="H202" s="11" t="s">
        <v>1256</v>
      </c>
      <c r="I202" s="23" t="s">
        <v>1330</v>
      </c>
      <c r="J202" s="24" t="s">
        <v>1331</v>
      </c>
      <c r="K202" s="11">
        <f t="shared" si="11"/>
        <v>2750000</v>
      </c>
      <c r="L202" s="11">
        <f t="shared" si="12"/>
        <v>0</v>
      </c>
      <c r="M202" s="3"/>
    </row>
    <row r="203" spans="1:13" ht="30" customHeight="1" x14ac:dyDescent="0.2">
      <c r="A203" s="4">
        <v>159</v>
      </c>
      <c r="B203" s="3" t="s">
        <v>31</v>
      </c>
      <c r="C203" s="379"/>
      <c r="D203" s="11">
        <v>20000000</v>
      </c>
      <c r="E203" s="20">
        <v>4.4999999999999998E-2</v>
      </c>
      <c r="F203" s="11">
        <f t="shared" ref="F203:F257" si="13">D203*E203</f>
        <v>900000</v>
      </c>
      <c r="G203" s="11">
        <v>900000</v>
      </c>
      <c r="H203" s="11" t="s">
        <v>1050</v>
      </c>
      <c r="I203" s="23" t="s">
        <v>1063</v>
      </c>
      <c r="J203" s="24" t="s">
        <v>1064</v>
      </c>
      <c r="K203" s="11">
        <f t="shared" si="11"/>
        <v>900000</v>
      </c>
      <c r="L203" s="11">
        <f t="shared" si="12"/>
        <v>0</v>
      </c>
      <c r="M203" s="3"/>
    </row>
    <row r="204" spans="1:13" ht="30" customHeight="1" x14ac:dyDescent="0.2">
      <c r="A204" s="4">
        <v>160</v>
      </c>
      <c r="B204" s="3" t="s">
        <v>32</v>
      </c>
      <c r="C204" s="379"/>
      <c r="D204" s="11">
        <v>180000000</v>
      </c>
      <c r="E204" s="20">
        <v>0.05</v>
      </c>
      <c r="F204" s="11">
        <f t="shared" si="13"/>
        <v>9000000</v>
      </c>
      <c r="G204" s="133">
        <v>9000000</v>
      </c>
      <c r="H204" s="133" t="s">
        <v>1161</v>
      </c>
      <c r="I204" s="136" t="s">
        <v>1179</v>
      </c>
      <c r="J204" s="24" t="s">
        <v>1180</v>
      </c>
      <c r="K204" s="11">
        <f t="shared" ref="K204:K255" si="14">G204</f>
        <v>9000000</v>
      </c>
      <c r="L204" s="11">
        <f t="shared" ref="L204:L255" si="15">F204-K204</f>
        <v>0</v>
      </c>
      <c r="M204" s="3"/>
    </row>
    <row r="205" spans="1:13" ht="30" customHeight="1" x14ac:dyDescent="0.2">
      <c r="A205" s="4">
        <v>161</v>
      </c>
      <c r="B205" s="3" t="s">
        <v>1176</v>
      </c>
      <c r="C205" s="379"/>
      <c r="D205" s="11">
        <v>200000000</v>
      </c>
      <c r="E205" s="20">
        <v>0.05</v>
      </c>
      <c r="F205" s="11">
        <f t="shared" si="13"/>
        <v>10000000</v>
      </c>
      <c r="G205" s="11">
        <v>10000000</v>
      </c>
      <c r="H205" s="11" t="s">
        <v>1161</v>
      </c>
      <c r="I205" s="23" t="s">
        <v>1177</v>
      </c>
      <c r="J205" s="24" t="s">
        <v>1178</v>
      </c>
      <c r="K205" s="11">
        <f t="shared" si="14"/>
        <v>10000000</v>
      </c>
      <c r="L205" s="11">
        <f t="shared" si="15"/>
        <v>0</v>
      </c>
      <c r="M205" s="3"/>
    </row>
    <row r="206" spans="1:13" ht="30" customHeight="1" x14ac:dyDescent="0.2">
      <c r="A206" s="4">
        <v>162</v>
      </c>
      <c r="B206" s="3" t="s">
        <v>33</v>
      </c>
      <c r="C206" s="379"/>
      <c r="D206" s="11">
        <v>50000000</v>
      </c>
      <c r="E206" s="20">
        <v>0.05</v>
      </c>
      <c r="F206" s="11">
        <f t="shared" si="13"/>
        <v>2500000</v>
      </c>
      <c r="G206" s="11">
        <v>2500000</v>
      </c>
      <c r="H206" s="11" t="s">
        <v>1077</v>
      </c>
      <c r="I206" s="23" t="s">
        <v>1083</v>
      </c>
      <c r="J206" s="24" t="s">
        <v>1084</v>
      </c>
      <c r="K206" s="11">
        <f t="shared" si="14"/>
        <v>2500000</v>
      </c>
      <c r="L206" s="11">
        <f t="shared" si="15"/>
        <v>0</v>
      </c>
      <c r="M206" s="3"/>
    </row>
    <row r="207" spans="1:13" ht="30" customHeight="1" x14ac:dyDescent="0.2">
      <c r="A207" s="4">
        <v>163</v>
      </c>
      <c r="B207" s="3" t="s">
        <v>34</v>
      </c>
      <c r="C207" s="379" t="s">
        <v>1022</v>
      </c>
      <c r="D207" s="11">
        <v>20000000</v>
      </c>
      <c r="E207" s="20">
        <v>0.04</v>
      </c>
      <c r="F207" s="11">
        <f t="shared" si="13"/>
        <v>800000</v>
      </c>
      <c r="G207" s="11">
        <v>800000</v>
      </c>
      <c r="H207" s="11" t="s">
        <v>1077</v>
      </c>
      <c r="I207" s="23" t="s">
        <v>1085</v>
      </c>
      <c r="J207" s="24" t="s">
        <v>1086</v>
      </c>
      <c r="K207" s="11">
        <f t="shared" si="14"/>
        <v>800000</v>
      </c>
      <c r="L207" s="11">
        <f t="shared" si="15"/>
        <v>0</v>
      </c>
      <c r="M207" s="3"/>
    </row>
    <row r="208" spans="1:13" ht="30" customHeight="1" x14ac:dyDescent="0.2">
      <c r="A208" s="4">
        <v>164</v>
      </c>
      <c r="B208" s="3" t="s">
        <v>35</v>
      </c>
      <c r="C208" s="379" t="s">
        <v>882</v>
      </c>
      <c r="D208" s="11">
        <v>100000000</v>
      </c>
      <c r="E208" s="20">
        <v>0.05</v>
      </c>
      <c r="F208" s="11">
        <f t="shared" si="13"/>
        <v>5000000</v>
      </c>
      <c r="G208" s="11">
        <v>5000000</v>
      </c>
      <c r="H208" s="11" t="s">
        <v>875</v>
      </c>
      <c r="I208" s="23" t="s">
        <v>883</v>
      </c>
      <c r="J208" s="30" t="s">
        <v>884</v>
      </c>
      <c r="K208" s="11">
        <f t="shared" si="14"/>
        <v>5000000</v>
      </c>
      <c r="L208" s="11">
        <f t="shared" si="15"/>
        <v>0</v>
      </c>
      <c r="M208" s="3"/>
    </row>
    <row r="209" spans="1:13" ht="30" customHeight="1" x14ac:dyDescent="0.2">
      <c r="A209" s="4">
        <v>165</v>
      </c>
      <c r="B209" s="3" t="s">
        <v>1080</v>
      </c>
      <c r="C209" s="379"/>
      <c r="D209" s="11">
        <v>50000000</v>
      </c>
      <c r="E209" s="20">
        <v>0.05</v>
      </c>
      <c r="F209" s="11">
        <f t="shared" si="13"/>
        <v>2500000</v>
      </c>
      <c r="G209" s="11">
        <v>2500000</v>
      </c>
      <c r="H209" s="11" t="s">
        <v>1077</v>
      </c>
      <c r="I209" s="23" t="s">
        <v>1081</v>
      </c>
      <c r="J209" s="24" t="s">
        <v>1082</v>
      </c>
      <c r="K209" s="11">
        <f t="shared" si="14"/>
        <v>2500000</v>
      </c>
      <c r="L209" s="11">
        <f t="shared" si="15"/>
        <v>0</v>
      </c>
      <c r="M209" s="3"/>
    </row>
    <row r="210" spans="1:13" ht="30" customHeight="1" x14ac:dyDescent="0.2">
      <c r="A210" s="4">
        <v>166</v>
      </c>
      <c r="B210" s="3" t="s">
        <v>1166</v>
      </c>
      <c r="C210" s="379"/>
      <c r="D210" s="11">
        <v>50000000</v>
      </c>
      <c r="E210" s="20">
        <v>7.0000000000000007E-2</v>
      </c>
      <c r="F210" s="11">
        <f t="shared" si="13"/>
        <v>3500000.0000000005</v>
      </c>
      <c r="G210" s="11">
        <v>3500000</v>
      </c>
      <c r="H210" s="11" t="s">
        <v>1161</v>
      </c>
      <c r="I210" s="23" t="s">
        <v>1164</v>
      </c>
      <c r="J210" s="24" t="s">
        <v>1165</v>
      </c>
      <c r="K210" s="11">
        <f t="shared" si="14"/>
        <v>3500000</v>
      </c>
      <c r="L210" s="11">
        <f t="shared" si="15"/>
        <v>0</v>
      </c>
      <c r="M210" s="3"/>
    </row>
    <row r="211" spans="1:13" ht="30" customHeight="1" x14ac:dyDescent="0.2">
      <c r="A211" s="4">
        <v>167</v>
      </c>
      <c r="B211" s="3" t="s">
        <v>39</v>
      </c>
      <c r="C211" s="379"/>
      <c r="D211" s="11">
        <v>18000000</v>
      </c>
      <c r="E211" s="20">
        <v>4.4999999999999998E-2</v>
      </c>
      <c r="F211" s="11">
        <f t="shared" si="13"/>
        <v>810000</v>
      </c>
      <c r="G211" s="11">
        <v>810000</v>
      </c>
      <c r="H211" s="11" t="s">
        <v>1161</v>
      </c>
      <c r="I211" s="23" t="s">
        <v>1196</v>
      </c>
      <c r="J211" s="6" t="s">
        <v>1197</v>
      </c>
      <c r="K211" s="11">
        <f t="shared" si="14"/>
        <v>810000</v>
      </c>
      <c r="L211" s="11">
        <f t="shared" si="15"/>
        <v>0</v>
      </c>
      <c r="M211" s="3"/>
    </row>
    <row r="212" spans="1:13" ht="30" customHeight="1" x14ac:dyDescent="0.2">
      <c r="A212" s="4">
        <v>168</v>
      </c>
      <c r="B212" s="3" t="s">
        <v>40</v>
      </c>
      <c r="C212" s="379" t="s">
        <v>1462</v>
      </c>
      <c r="D212" s="11">
        <v>70000000</v>
      </c>
      <c r="E212" s="20">
        <v>0.05</v>
      </c>
      <c r="F212" s="11">
        <f t="shared" si="13"/>
        <v>3500000</v>
      </c>
      <c r="G212" s="11">
        <v>3500000</v>
      </c>
      <c r="H212" s="11" t="s">
        <v>1456</v>
      </c>
      <c r="I212" s="23" t="s">
        <v>1481</v>
      </c>
      <c r="J212" s="24" t="s">
        <v>1482</v>
      </c>
      <c r="K212" s="11">
        <f t="shared" si="14"/>
        <v>3500000</v>
      </c>
      <c r="L212" s="11">
        <f t="shared" si="15"/>
        <v>0</v>
      </c>
      <c r="M212" s="3"/>
    </row>
    <row r="213" spans="1:13" ht="30" customHeight="1" x14ac:dyDescent="0.2">
      <c r="A213" s="4">
        <v>169</v>
      </c>
      <c r="B213" s="3" t="s">
        <v>41</v>
      </c>
      <c r="C213" s="379" t="s">
        <v>1675</v>
      </c>
      <c r="D213" s="102"/>
      <c r="E213" s="45"/>
      <c r="F213" s="11">
        <v>400000</v>
      </c>
      <c r="G213" s="11">
        <v>800000</v>
      </c>
      <c r="H213" s="11" t="s">
        <v>997</v>
      </c>
      <c r="I213" s="23" t="s">
        <v>1006</v>
      </c>
      <c r="J213" s="24" t="s">
        <v>1007</v>
      </c>
      <c r="K213" s="11">
        <f t="shared" si="14"/>
        <v>800000</v>
      </c>
      <c r="L213" s="99">
        <f t="shared" si="15"/>
        <v>-400000</v>
      </c>
      <c r="M213" s="104" t="s">
        <v>1008</v>
      </c>
    </row>
    <row r="214" spans="1:13" ht="30" customHeight="1" x14ac:dyDescent="0.2">
      <c r="A214" s="404">
        <v>170</v>
      </c>
      <c r="B214" s="431" t="s">
        <v>42</v>
      </c>
      <c r="C214" s="545"/>
      <c r="D214" s="110">
        <v>5000000</v>
      </c>
      <c r="E214" s="45">
        <v>0.05</v>
      </c>
      <c r="F214" s="110">
        <f t="shared" si="13"/>
        <v>250000</v>
      </c>
      <c r="G214" s="110">
        <v>250000</v>
      </c>
      <c r="H214" s="110" t="s">
        <v>875</v>
      </c>
      <c r="I214" s="61" t="s">
        <v>965</v>
      </c>
      <c r="J214" s="62" t="s">
        <v>966</v>
      </c>
      <c r="K214" s="110">
        <f t="shared" si="14"/>
        <v>250000</v>
      </c>
      <c r="L214" s="110">
        <f t="shared" si="15"/>
        <v>0</v>
      </c>
      <c r="M214" s="121"/>
    </row>
    <row r="215" spans="1:13" ht="30" customHeight="1" x14ac:dyDescent="0.2">
      <c r="A215" s="468"/>
      <c r="B215" s="507"/>
      <c r="C215" s="549"/>
      <c r="D215" s="110"/>
      <c r="E215" s="45"/>
      <c r="F215" s="110"/>
      <c r="G215" s="110">
        <v>1200000</v>
      </c>
      <c r="H215" s="110" t="s">
        <v>997</v>
      </c>
      <c r="I215" s="61" t="s">
        <v>1039</v>
      </c>
      <c r="J215" s="62" t="s">
        <v>966</v>
      </c>
      <c r="K215" s="110">
        <f>G214+G215</f>
        <v>1450000</v>
      </c>
      <c r="L215" s="110"/>
      <c r="M215" s="121"/>
    </row>
    <row r="216" spans="1:13" ht="30" customHeight="1" x14ac:dyDescent="0.2">
      <c r="A216" s="405"/>
      <c r="B216" s="432"/>
      <c r="C216" s="546"/>
      <c r="D216" s="110"/>
      <c r="E216" s="45"/>
      <c r="F216" s="110"/>
      <c r="G216" s="110">
        <v>1000000</v>
      </c>
      <c r="H216" s="110" t="s">
        <v>1050</v>
      </c>
      <c r="I216" s="61" t="s">
        <v>1076</v>
      </c>
      <c r="J216" s="62" t="s">
        <v>966</v>
      </c>
      <c r="K216" s="110"/>
      <c r="L216" s="110"/>
      <c r="M216" s="121"/>
    </row>
    <row r="217" spans="1:13" ht="30" customHeight="1" x14ac:dyDescent="0.2">
      <c r="A217" s="4">
        <v>171</v>
      </c>
      <c r="B217" s="3" t="s">
        <v>43</v>
      </c>
      <c r="C217" s="379"/>
      <c r="D217" s="11">
        <v>40000000</v>
      </c>
      <c r="E217" s="20">
        <v>0.05</v>
      </c>
      <c r="F217" s="11">
        <f t="shared" si="13"/>
        <v>2000000</v>
      </c>
      <c r="G217" s="11">
        <v>2000000</v>
      </c>
      <c r="H217" s="11" t="s">
        <v>1161</v>
      </c>
      <c r="I217" s="23" t="s">
        <v>1185</v>
      </c>
      <c r="J217" s="24" t="s">
        <v>1186</v>
      </c>
      <c r="K217" s="11">
        <f t="shared" si="14"/>
        <v>2000000</v>
      </c>
      <c r="L217" s="11">
        <f t="shared" si="15"/>
        <v>0</v>
      </c>
      <c r="M217" s="3"/>
    </row>
    <row r="218" spans="1:13" ht="30" customHeight="1" x14ac:dyDescent="0.2">
      <c r="A218" s="404">
        <v>172</v>
      </c>
      <c r="B218" s="415" t="s">
        <v>44</v>
      </c>
      <c r="C218" s="545"/>
      <c r="D218" s="409"/>
      <c r="E218" s="423"/>
      <c r="F218" s="409">
        <f t="shared" si="13"/>
        <v>0</v>
      </c>
      <c r="G218" s="11">
        <v>30000000</v>
      </c>
      <c r="H218" s="11" t="s">
        <v>819</v>
      </c>
      <c r="I218" s="23" t="s">
        <v>975</v>
      </c>
      <c r="J218" s="24" t="s">
        <v>976</v>
      </c>
      <c r="K218" s="421">
        <f>G218+G219+G220</f>
        <v>111000000</v>
      </c>
      <c r="L218" s="409">
        <f t="shared" si="15"/>
        <v>-111000000</v>
      </c>
      <c r="M218" s="3"/>
    </row>
    <row r="219" spans="1:13" ht="30" customHeight="1" x14ac:dyDescent="0.2">
      <c r="A219" s="468"/>
      <c r="B219" s="469"/>
      <c r="C219" s="549"/>
      <c r="D219" s="500"/>
      <c r="E219" s="501"/>
      <c r="F219" s="500"/>
      <c r="G219" s="96">
        <v>50000000</v>
      </c>
      <c r="H219" s="96" t="s">
        <v>645</v>
      </c>
      <c r="I219" s="23" t="s">
        <v>977</v>
      </c>
      <c r="J219" s="24" t="s">
        <v>978</v>
      </c>
      <c r="K219" s="462"/>
      <c r="L219" s="500"/>
      <c r="M219" s="3"/>
    </row>
    <row r="220" spans="1:13" ht="30" customHeight="1" x14ac:dyDescent="0.2">
      <c r="A220" s="405"/>
      <c r="B220" s="416"/>
      <c r="C220" s="546"/>
      <c r="D220" s="410"/>
      <c r="E220" s="424"/>
      <c r="F220" s="410"/>
      <c r="G220" s="139">
        <v>31000000</v>
      </c>
      <c r="H220" s="139" t="s">
        <v>1161</v>
      </c>
      <c r="I220" s="146" t="s">
        <v>1207</v>
      </c>
      <c r="J220" s="24" t="s">
        <v>1208</v>
      </c>
      <c r="K220" s="422"/>
      <c r="L220" s="410"/>
      <c r="M220" s="3"/>
    </row>
    <row r="221" spans="1:13" ht="30" customHeight="1" x14ac:dyDescent="0.2">
      <c r="A221" s="4">
        <v>173</v>
      </c>
      <c r="B221" s="3" t="s">
        <v>46</v>
      </c>
      <c r="C221" s="379"/>
      <c r="D221" s="11">
        <v>200000000</v>
      </c>
      <c r="E221" s="20">
        <v>0.05</v>
      </c>
      <c r="F221" s="11">
        <f t="shared" si="13"/>
        <v>10000000</v>
      </c>
      <c r="G221" s="11">
        <v>10000000</v>
      </c>
      <c r="H221" s="11" t="s">
        <v>1336</v>
      </c>
      <c r="I221" s="200" t="s">
        <v>1360</v>
      </c>
      <c r="J221" s="24" t="s">
        <v>1361</v>
      </c>
      <c r="K221" s="11">
        <f t="shared" si="14"/>
        <v>10000000</v>
      </c>
      <c r="L221" s="11">
        <f t="shared" si="15"/>
        <v>0</v>
      </c>
      <c r="M221" s="3"/>
    </row>
    <row r="222" spans="1:13" ht="30" customHeight="1" x14ac:dyDescent="0.2">
      <c r="A222" s="4">
        <v>174</v>
      </c>
      <c r="B222" s="3" t="s">
        <v>47</v>
      </c>
      <c r="C222" s="379"/>
      <c r="D222" s="11">
        <v>150000000</v>
      </c>
      <c r="E222" s="20">
        <v>7.0000000000000007E-2</v>
      </c>
      <c r="F222" s="11">
        <f t="shared" si="13"/>
        <v>10500000.000000002</v>
      </c>
      <c r="G222" s="11">
        <v>10500000</v>
      </c>
      <c r="H222" s="11" t="s">
        <v>1256</v>
      </c>
      <c r="I222" s="166" t="s">
        <v>1259</v>
      </c>
      <c r="J222" s="24" t="s">
        <v>1260</v>
      </c>
      <c r="K222" s="11">
        <f t="shared" si="14"/>
        <v>10500000</v>
      </c>
      <c r="L222" s="11">
        <f t="shared" si="15"/>
        <v>0</v>
      </c>
      <c r="M222" s="3"/>
    </row>
    <row r="223" spans="1:13" ht="30" customHeight="1" x14ac:dyDescent="0.2">
      <c r="A223" s="4">
        <v>175</v>
      </c>
      <c r="B223" s="3" t="s">
        <v>48</v>
      </c>
      <c r="C223" s="379"/>
      <c r="D223" s="11">
        <v>25000000</v>
      </c>
      <c r="E223" s="20">
        <v>0.04</v>
      </c>
      <c r="F223" s="11">
        <f t="shared" si="13"/>
        <v>1000000</v>
      </c>
      <c r="G223" s="11">
        <v>1000000</v>
      </c>
      <c r="H223" s="11" t="s">
        <v>1077</v>
      </c>
      <c r="I223" s="23" t="s">
        <v>1088</v>
      </c>
      <c r="J223" s="21" t="s">
        <v>1089</v>
      </c>
      <c r="K223" s="11">
        <f t="shared" si="14"/>
        <v>1000000</v>
      </c>
      <c r="L223" s="11">
        <f t="shared" si="15"/>
        <v>0</v>
      </c>
      <c r="M223" s="3"/>
    </row>
    <row r="224" spans="1:13" ht="30" customHeight="1" x14ac:dyDescent="0.2">
      <c r="A224" s="4">
        <v>176</v>
      </c>
      <c r="B224" s="3" t="s">
        <v>49</v>
      </c>
      <c r="C224" s="379"/>
      <c r="D224" s="11">
        <v>90000000</v>
      </c>
      <c r="E224" s="20">
        <v>4.4999999999999998E-2</v>
      </c>
      <c r="F224" s="11">
        <v>4000000</v>
      </c>
      <c r="G224" s="11">
        <v>4000000</v>
      </c>
      <c r="H224" s="11" t="s">
        <v>1050</v>
      </c>
      <c r="I224" s="23" t="s">
        <v>1056</v>
      </c>
      <c r="J224" s="24" t="s">
        <v>1057</v>
      </c>
      <c r="K224" s="11">
        <f t="shared" si="14"/>
        <v>4000000</v>
      </c>
      <c r="L224" s="11">
        <f t="shared" si="15"/>
        <v>0</v>
      </c>
      <c r="M224" s="3"/>
    </row>
    <row r="225" spans="1:13" ht="30" customHeight="1" x14ac:dyDescent="0.2">
      <c r="A225" s="4">
        <v>177</v>
      </c>
      <c r="B225" s="3" t="s">
        <v>50</v>
      </c>
      <c r="C225" s="379"/>
      <c r="D225" s="249"/>
      <c r="E225" s="45"/>
      <c r="F225" s="249">
        <f t="shared" si="13"/>
        <v>0</v>
      </c>
      <c r="G225" s="11">
        <v>16000000</v>
      </c>
      <c r="H225" s="11" t="s">
        <v>1355</v>
      </c>
      <c r="I225" s="36" t="s">
        <v>1444</v>
      </c>
      <c r="J225" s="24" t="s">
        <v>1445</v>
      </c>
      <c r="K225" s="11">
        <f t="shared" si="14"/>
        <v>16000000</v>
      </c>
      <c r="L225" s="11">
        <f t="shared" si="15"/>
        <v>-16000000</v>
      </c>
      <c r="M225" s="3"/>
    </row>
    <row r="226" spans="1:13" ht="30" customHeight="1" x14ac:dyDescent="0.2">
      <c r="A226" s="4">
        <v>178</v>
      </c>
      <c r="B226" s="3" t="s">
        <v>51</v>
      </c>
      <c r="C226" s="379"/>
      <c r="D226" s="247">
        <v>300000000</v>
      </c>
      <c r="E226" s="20">
        <v>5.7000000000000002E-2</v>
      </c>
      <c r="F226" s="247">
        <v>17000000</v>
      </c>
      <c r="G226" s="11">
        <v>17000000</v>
      </c>
      <c r="H226" s="11" t="s">
        <v>1456</v>
      </c>
      <c r="I226" s="36" t="s">
        <v>1477</v>
      </c>
      <c r="J226" s="24" t="s">
        <v>1478</v>
      </c>
      <c r="K226" s="11">
        <f t="shared" si="14"/>
        <v>17000000</v>
      </c>
      <c r="L226" s="11">
        <f t="shared" si="15"/>
        <v>0</v>
      </c>
      <c r="M226" s="3"/>
    </row>
    <row r="227" spans="1:13" ht="30" customHeight="1" x14ac:dyDescent="0.2">
      <c r="A227" s="4">
        <v>179</v>
      </c>
      <c r="B227" s="3" t="s">
        <v>52</v>
      </c>
      <c r="C227" s="379" t="s">
        <v>1341</v>
      </c>
      <c r="D227" s="11">
        <v>50000000</v>
      </c>
      <c r="E227" s="20">
        <v>0.05</v>
      </c>
      <c r="F227" s="11">
        <f t="shared" si="13"/>
        <v>2500000</v>
      </c>
      <c r="G227" s="11">
        <v>2500000</v>
      </c>
      <c r="H227" s="11" t="s">
        <v>1336</v>
      </c>
      <c r="I227" s="23" t="s">
        <v>1339</v>
      </c>
      <c r="J227" s="24" t="s">
        <v>1340</v>
      </c>
      <c r="K227" s="11">
        <f t="shared" si="14"/>
        <v>2500000</v>
      </c>
      <c r="L227" s="11">
        <f t="shared" si="15"/>
        <v>0</v>
      </c>
      <c r="M227" s="3"/>
    </row>
    <row r="228" spans="1:13" ht="30" customHeight="1" x14ac:dyDescent="0.2">
      <c r="A228" s="4">
        <v>180</v>
      </c>
      <c r="B228" s="3" t="s">
        <v>53</v>
      </c>
      <c r="C228" s="379"/>
      <c r="D228" s="11">
        <v>25000000</v>
      </c>
      <c r="E228" s="20">
        <v>0.05</v>
      </c>
      <c r="F228" s="11">
        <f t="shared" si="13"/>
        <v>1250000</v>
      </c>
      <c r="G228" s="11">
        <v>1250000</v>
      </c>
      <c r="H228" s="11" t="s">
        <v>1355</v>
      </c>
      <c r="I228" s="23" t="s">
        <v>1358</v>
      </c>
      <c r="J228" s="24" t="s">
        <v>1359</v>
      </c>
      <c r="K228" s="11">
        <f t="shared" si="14"/>
        <v>1250000</v>
      </c>
      <c r="L228" s="11">
        <f t="shared" si="15"/>
        <v>0</v>
      </c>
      <c r="M228" s="3"/>
    </row>
    <row r="229" spans="1:13" ht="30" customHeight="1" x14ac:dyDescent="0.2">
      <c r="A229" s="4">
        <v>181</v>
      </c>
      <c r="B229" s="3" t="s">
        <v>54</v>
      </c>
      <c r="C229" s="379" t="s">
        <v>1455</v>
      </c>
      <c r="D229" s="11">
        <v>50000000</v>
      </c>
      <c r="E229" s="20">
        <v>0.05</v>
      </c>
      <c r="F229" s="11">
        <f t="shared" si="13"/>
        <v>2500000</v>
      </c>
      <c r="G229" s="11">
        <v>2500000</v>
      </c>
      <c r="H229" s="11" t="s">
        <v>1501</v>
      </c>
      <c r="I229" s="23" t="s">
        <v>1509</v>
      </c>
      <c r="J229" s="24" t="s">
        <v>1510</v>
      </c>
      <c r="K229" s="11">
        <f t="shared" si="14"/>
        <v>2500000</v>
      </c>
      <c r="L229" s="11">
        <f t="shared" si="15"/>
        <v>0</v>
      </c>
      <c r="M229" s="3"/>
    </row>
    <row r="230" spans="1:13" ht="30" customHeight="1" x14ac:dyDescent="0.2">
      <c r="A230" s="4">
        <v>182</v>
      </c>
      <c r="B230" s="3" t="s">
        <v>55</v>
      </c>
      <c r="C230" s="379" t="s">
        <v>1341</v>
      </c>
      <c r="D230" s="11">
        <v>20000000</v>
      </c>
      <c r="E230" s="20">
        <v>0.05</v>
      </c>
      <c r="F230" s="11">
        <f t="shared" si="13"/>
        <v>1000000</v>
      </c>
      <c r="G230" s="11">
        <v>1000000</v>
      </c>
      <c r="H230" s="11" t="s">
        <v>1355</v>
      </c>
      <c r="I230" s="23" t="s">
        <v>1448</v>
      </c>
      <c r="J230" s="24" t="s">
        <v>1449</v>
      </c>
      <c r="K230" s="11">
        <f t="shared" si="14"/>
        <v>1000000</v>
      </c>
      <c r="L230" s="11">
        <f t="shared" si="15"/>
        <v>0</v>
      </c>
      <c r="M230" s="3"/>
    </row>
    <row r="231" spans="1:13" ht="30" customHeight="1" x14ac:dyDescent="0.2">
      <c r="A231" s="4">
        <v>183</v>
      </c>
      <c r="B231" s="3" t="s">
        <v>56</v>
      </c>
      <c r="C231" s="379"/>
      <c r="D231" s="11">
        <v>70000000</v>
      </c>
      <c r="E231" s="20">
        <v>0.05</v>
      </c>
      <c r="F231" s="11">
        <f t="shared" si="13"/>
        <v>3500000</v>
      </c>
      <c r="G231" s="11">
        <v>3500000</v>
      </c>
      <c r="H231" s="11" t="s">
        <v>1355</v>
      </c>
      <c r="I231" s="23" t="s">
        <v>1440</v>
      </c>
      <c r="J231" s="24" t="s">
        <v>1441</v>
      </c>
      <c r="K231" s="11">
        <f t="shared" si="14"/>
        <v>3500000</v>
      </c>
      <c r="L231" s="11">
        <f t="shared" si="15"/>
        <v>0</v>
      </c>
      <c r="M231" s="3"/>
    </row>
    <row r="232" spans="1:13" ht="30" customHeight="1" x14ac:dyDescent="0.2">
      <c r="A232" s="4">
        <v>184</v>
      </c>
      <c r="B232" s="3" t="s">
        <v>57</v>
      </c>
      <c r="C232" s="379"/>
      <c r="D232" s="11">
        <v>8000000</v>
      </c>
      <c r="E232" s="20">
        <v>0.04</v>
      </c>
      <c r="F232" s="11">
        <f t="shared" si="13"/>
        <v>320000</v>
      </c>
      <c r="G232" s="11">
        <v>320000</v>
      </c>
      <c r="H232" s="11" t="s">
        <v>1161</v>
      </c>
      <c r="I232" s="23" t="s">
        <v>1183</v>
      </c>
      <c r="J232" s="24" t="s">
        <v>1184</v>
      </c>
      <c r="K232" s="11">
        <f t="shared" si="14"/>
        <v>320000</v>
      </c>
      <c r="L232" s="11">
        <f t="shared" si="15"/>
        <v>0</v>
      </c>
      <c r="M232" s="3"/>
    </row>
    <row r="233" spans="1:13" ht="30" customHeight="1" x14ac:dyDescent="0.2">
      <c r="A233" s="4">
        <v>185</v>
      </c>
      <c r="B233" s="3" t="s">
        <v>58</v>
      </c>
      <c r="C233" s="379"/>
      <c r="D233" s="11">
        <v>200000000</v>
      </c>
      <c r="E233" s="20">
        <v>0.05</v>
      </c>
      <c r="F233" s="11">
        <f t="shared" si="13"/>
        <v>10000000</v>
      </c>
      <c r="G233" s="11">
        <v>10000000</v>
      </c>
      <c r="H233" s="11" t="s">
        <v>1532</v>
      </c>
      <c r="I233" s="23" t="s">
        <v>1533</v>
      </c>
      <c r="J233" s="24" t="s">
        <v>1534</v>
      </c>
      <c r="K233" s="11">
        <f t="shared" si="14"/>
        <v>10000000</v>
      </c>
      <c r="L233" s="11">
        <f t="shared" si="15"/>
        <v>0</v>
      </c>
      <c r="M233" s="3"/>
    </row>
    <row r="234" spans="1:13" ht="30" customHeight="1" x14ac:dyDescent="0.2">
      <c r="A234" s="4">
        <v>186</v>
      </c>
      <c r="B234" s="3" t="s">
        <v>59</v>
      </c>
      <c r="C234" s="379"/>
      <c r="D234" s="11">
        <v>200000000</v>
      </c>
      <c r="E234" s="20">
        <v>0.05</v>
      </c>
      <c r="F234" s="11">
        <f t="shared" si="13"/>
        <v>10000000</v>
      </c>
      <c r="G234" s="11">
        <v>10000000</v>
      </c>
      <c r="H234" s="11" t="s">
        <v>1256</v>
      </c>
      <c r="I234" s="23" t="s">
        <v>1257</v>
      </c>
      <c r="J234" s="24" t="s">
        <v>1258</v>
      </c>
      <c r="K234" s="11">
        <f t="shared" si="14"/>
        <v>10000000</v>
      </c>
      <c r="L234" s="11">
        <f t="shared" si="15"/>
        <v>0</v>
      </c>
      <c r="M234" s="3"/>
    </row>
    <row r="235" spans="1:13" ht="30" customHeight="1" x14ac:dyDescent="0.2">
      <c r="A235" s="4">
        <v>187</v>
      </c>
      <c r="B235" s="3" t="s">
        <v>61</v>
      </c>
      <c r="C235" s="379" t="s">
        <v>1022</v>
      </c>
      <c r="D235" s="11">
        <v>15000000</v>
      </c>
      <c r="E235" s="20">
        <v>0.05</v>
      </c>
      <c r="F235" s="11">
        <f t="shared" si="13"/>
        <v>750000</v>
      </c>
      <c r="G235" s="11">
        <v>750000</v>
      </c>
      <c r="H235" s="11" t="s">
        <v>1161</v>
      </c>
      <c r="I235" s="23" t="s">
        <v>1181</v>
      </c>
      <c r="J235" s="24" t="s">
        <v>1182</v>
      </c>
      <c r="K235" s="11">
        <f t="shared" si="14"/>
        <v>750000</v>
      </c>
      <c r="L235" s="11">
        <f t="shared" si="15"/>
        <v>0</v>
      </c>
      <c r="M235" s="3"/>
    </row>
    <row r="236" spans="1:13" ht="30" customHeight="1" x14ac:dyDescent="0.2">
      <c r="A236" s="404">
        <v>188</v>
      </c>
      <c r="B236" s="415" t="s">
        <v>62</v>
      </c>
      <c r="C236" s="379" t="s">
        <v>1455</v>
      </c>
      <c r="D236" s="285">
        <v>80000000</v>
      </c>
      <c r="E236" s="20">
        <v>0.05</v>
      </c>
      <c r="F236" s="285">
        <f t="shared" si="13"/>
        <v>4000000</v>
      </c>
      <c r="G236" s="11">
        <v>4000000</v>
      </c>
      <c r="H236" s="11" t="s">
        <v>1456</v>
      </c>
      <c r="I236" s="23" t="s">
        <v>1487</v>
      </c>
      <c r="J236" s="24" t="s">
        <v>1488</v>
      </c>
      <c r="K236" s="11">
        <f t="shared" si="14"/>
        <v>4000000</v>
      </c>
      <c r="L236" s="285">
        <f t="shared" si="15"/>
        <v>0</v>
      </c>
      <c r="M236" s="3"/>
    </row>
    <row r="237" spans="1:13" ht="30" customHeight="1" x14ac:dyDescent="0.2">
      <c r="A237" s="405"/>
      <c r="B237" s="416"/>
      <c r="C237" s="379" t="s">
        <v>1455</v>
      </c>
      <c r="D237" s="285">
        <v>200000000</v>
      </c>
      <c r="E237" s="20">
        <v>0.05</v>
      </c>
      <c r="F237" s="285">
        <f t="shared" si="13"/>
        <v>10000000</v>
      </c>
      <c r="G237" s="285">
        <v>10000000</v>
      </c>
      <c r="H237" s="285" t="s">
        <v>1532</v>
      </c>
      <c r="I237" s="288" t="s">
        <v>1573</v>
      </c>
      <c r="J237" s="24" t="s">
        <v>1488</v>
      </c>
      <c r="K237" s="285">
        <f t="shared" si="14"/>
        <v>10000000</v>
      </c>
      <c r="L237" s="285">
        <f t="shared" si="15"/>
        <v>0</v>
      </c>
      <c r="M237" s="3"/>
    </row>
    <row r="238" spans="1:13" ht="30" customHeight="1" x14ac:dyDescent="0.2">
      <c r="A238" s="404">
        <v>189</v>
      </c>
      <c r="B238" s="431" t="s">
        <v>63</v>
      </c>
      <c r="C238" s="379" t="s">
        <v>1342</v>
      </c>
      <c r="D238" s="342">
        <v>100000000</v>
      </c>
      <c r="E238" s="20">
        <v>0.06</v>
      </c>
      <c r="F238" s="342">
        <f t="shared" si="13"/>
        <v>6000000</v>
      </c>
      <c r="G238" s="11">
        <v>6000000</v>
      </c>
      <c r="H238" s="11" t="s">
        <v>1501</v>
      </c>
      <c r="I238" s="36" t="s">
        <v>1511</v>
      </c>
      <c r="J238" s="24" t="s">
        <v>1029</v>
      </c>
      <c r="K238" s="11">
        <f t="shared" si="14"/>
        <v>6000000</v>
      </c>
      <c r="L238" s="11">
        <f t="shared" si="15"/>
        <v>0</v>
      </c>
      <c r="M238" s="3"/>
    </row>
    <row r="239" spans="1:13" ht="30" customHeight="1" x14ac:dyDescent="0.2">
      <c r="A239" s="405"/>
      <c r="B239" s="432"/>
      <c r="C239" s="379" t="s">
        <v>696</v>
      </c>
      <c r="D239" s="342">
        <v>300000000</v>
      </c>
      <c r="E239" s="20">
        <v>0.04</v>
      </c>
      <c r="F239" s="342">
        <f>D239*E239</f>
        <v>12000000</v>
      </c>
      <c r="G239" s="266"/>
      <c r="H239" s="266"/>
      <c r="I239" s="36"/>
      <c r="J239" s="24"/>
      <c r="K239" s="266"/>
      <c r="L239" s="342">
        <f t="shared" si="15"/>
        <v>12000000</v>
      </c>
      <c r="M239" s="3"/>
    </row>
    <row r="240" spans="1:13" ht="30" customHeight="1" x14ac:dyDescent="0.2">
      <c r="A240" s="4">
        <v>190</v>
      </c>
      <c r="B240" s="3" t="s">
        <v>64</v>
      </c>
      <c r="C240" s="379"/>
      <c r="D240" s="141"/>
      <c r="E240" s="45"/>
      <c r="F240" s="141">
        <f t="shared" si="13"/>
        <v>0</v>
      </c>
      <c r="G240" s="11">
        <v>36600000</v>
      </c>
      <c r="H240" s="11" t="s">
        <v>1161</v>
      </c>
      <c r="I240" s="23" t="s">
        <v>1209</v>
      </c>
      <c r="J240" s="24" t="s">
        <v>1210</v>
      </c>
      <c r="K240" s="11">
        <f t="shared" si="14"/>
        <v>36600000</v>
      </c>
      <c r="L240" s="141">
        <f t="shared" si="15"/>
        <v>-36600000</v>
      </c>
      <c r="M240" s="3"/>
    </row>
    <row r="241" spans="1:13" ht="30" customHeight="1" x14ac:dyDescent="0.2">
      <c r="A241" s="4">
        <v>191</v>
      </c>
      <c r="B241" s="3" t="s">
        <v>65</v>
      </c>
      <c r="C241" s="379"/>
      <c r="D241" s="11">
        <v>45000000</v>
      </c>
      <c r="E241" s="20">
        <v>0.04</v>
      </c>
      <c r="F241" s="11">
        <f t="shared" si="13"/>
        <v>1800000</v>
      </c>
      <c r="G241" s="11">
        <v>1800000</v>
      </c>
      <c r="H241" s="11" t="s">
        <v>1336</v>
      </c>
      <c r="I241" s="23" t="s">
        <v>1348</v>
      </c>
      <c r="J241" s="6" t="s">
        <v>1349</v>
      </c>
      <c r="K241" s="11">
        <f t="shared" si="14"/>
        <v>1800000</v>
      </c>
      <c r="L241" s="11">
        <f t="shared" si="15"/>
        <v>0</v>
      </c>
      <c r="M241" s="3"/>
    </row>
    <row r="242" spans="1:13" ht="30" customHeight="1" x14ac:dyDescent="0.2">
      <c r="A242" s="404">
        <v>192</v>
      </c>
      <c r="B242" s="415" t="s">
        <v>67</v>
      </c>
      <c r="C242" s="545"/>
      <c r="D242" s="409"/>
      <c r="E242" s="505"/>
      <c r="F242" s="409">
        <f t="shared" si="13"/>
        <v>0</v>
      </c>
      <c r="G242" s="11">
        <v>6000000</v>
      </c>
      <c r="H242" s="11" t="s">
        <v>1456</v>
      </c>
      <c r="I242" s="23" t="s">
        <v>1479</v>
      </c>
      <c r="J242" s="24" t="s">
        <v>1480</v>
      </c>
      <c r="K242" s="421">
        <f>G242+G243</f>
        <v>6500000</v>
      </c>
      <c r="L242" s="409">
        <f t="shared" si="15"/>
        <v>-6500000</v>
      </c>
      <c r="M242" s="3"/>
    </row>
    <row r="243" spans="1:13" ht="30" customHeight="1" x14ac:dyDescent="0.2">
      <c r="A243" s="405"/>
      <c r="B243" s="416"/>
      <c r="C243" s="546"/>
      <c r="D243" s="410"/>
      <c r="E243" s="506"/>
      <c r="F243" s="410"/>
      <c r="G243" s="247">
        <v>500000</v>
      </c>
      <c r="H243" s="247" t="s">
        <v>1456</v>
      </c>
      <c r="I243" s="250" t="s">
        <v>1483</v>
      </c>
      <c r="J243" s="6" t="s">
        <v>1484</v>
      </c>
      <c r="K243" s="422"/>
      <c r="L243" s="410"/>
      <c r="M243" s="3"/>
    </row>
    <row r="244" spans="1:13" ht="30" customHeight="1" x14ac:dyDescent="0.2">
      <c r="A244" s="4">
        <v>193</v>
      </c>
      <c r="B244" s="3" t="s">
        <v>70</v>
      </c>
      <c r="C244" s="379" t="s">
        <v>1342</v>
      </c>
      <c r="D244" s="11">
        <v>10000000</v>
      </c>
      <c r="E244" s="20">
        <v>0.05</v>
      </c>
      <c r="F244" s="11">
        <f t="shared" si="13"/>
        <v>500000</v>
      </c>
      <c r="G244" s="11">
        <v>500000</v>
      </c>
      <c r="H244" s="11" t="s">
        <v>1456</v>
      </c>
      <c r="I244" s="23" t="s">
        <v>1475</v>
      </c>
      <c r="J244" s="24" t="s">
        <v>1476</v>
      </c>
      <c r="K244" s="11">
        <f t="shared" si="14"/>
        <v>500000</v>
      </c>
      <c r="L244" s="11">
        <f t="shared" si="15"/>
        <v>0</v>
      </c>
      <c r="M244" s="3"/>
    </row>
    <row r="245" spans="1:13" ht="30" customHeight="1" x14ac:dyDescent="0.2">
      <c r="A245" s="4">
        <v>194</v>
      </c>
      <c r="B245" s="3" t="s">
        <v>72</v>
      </c>
      <c r="C245" s="379" t="s">
        <v>1462</v>
      </c>
      <c r="D245" s="11">
        <v>20000000</v>
      </c>
      <c r="E245" s="20">
        <v>0.04</v>
      </c>
      <c r="F245" s="11">
        <f t="shared" si="13"/>
        <v>800000</v>
      </c>
      <c r="G245" s="11">
        <v>800000</v>
      </c>
      <c r="H245" s="11" t="s">
        <v>1456</v>
      </c>
      <c r="I245" s="23" t="s">
        <v>1460</v>
      </c>
      <c r="J245" s="24" t="s">
        <v>1461</v>
      </c>
      <c r="K245" s="11">
        <f t="shared" si="14"/>
        <v>800000</v>
      </c>
      <c r="L245" s="11">
        <f t="shared" si="15"/>
        <v>0</v>
      </c>
      <c r="M245" s="3"/>
    </row>
    <row r="246" spans="1:13" ht="30" customHeight="1" x14ac:dyDescent="0.2">
      <c r="A246" s="4">
        <v>195</v>
      </c>
      <c r="B246" s="3" t="s">
        <v>74</v>
      </c>
      <c r="C246" s="379"/>
      <c r="D246" s="11">
        <v>150000000</v>
      </c>
      <c r="E246" s="20">
        <v>0.04</v>
      </c>
      <c r="F246" s="11">
        <f t="shared" si="13"/>
        <v>6000000</v>
      </c>
      <c r="G246" s="11">
        <v>6000000</v>
      </c>
      <c r="H246" s="11" t="s">
        <v>1456</v>
      </c>
      <c r="I246" s="23" t="s">
        <v>1468</v>
      </c>
      <c r="J246" s="6" t="s">
        <v>1469</v>
      </c>
      <c r="K246" s="11">
        <f t="shared" si="14"/>
        <v>6000000</v>
      </c>
      <c r="L246" s="11">
        <f t="shared" si="15"/>
        <v>0</v>
      </c>
      <c r="M246" s="3"/>
    </row>
    <row r="247" spans="1:13" ht="30" customHeight="1" x14ac:dyDescent="0.2">
      <c r="A247" s="4">
        <v>196</v>
      </c>
      <c r="B247" s="3" t="s">
        <v>77</v>
      </c>
      <c r="C247" s="379"/>
      <c r="D247" s="11">
        <v>30000000</v>
      </c>
      <c r="E247" s="20">
        <v>8.5000000000000006E-2</v>
      </c>
      <c r="F247" s="275">
        <v>2500000</v>
      </c>
      <c r="G247" s="11">
        <v>2500000</v>
      </c>
      <c r="H247" s="11" t="s">
        <v>1501</v>
      </c>
      <c r="I247" s="23" t="s">
        <v>1528</v>
      </c>
      <c r="J247" s="6" t="s">
        <v>1529</v>
      </c>
      <c r="K247" s="11">
        <f t="shared" si="14"/>
        <v>2500000</v>
      </c>
      <c r="L247" s="268">
        <f t="shared" si="15"/>
        <v>0</v>
      </c>
      <c r="M247" s="3"/>
    </row>
    <row r="248" spans="1:13" ht="30" customHeight="1" x14ac:dyDescent="0.2">
      <c r="A248" s="4">
        <v>197</v>
      </c>
      <c r="B248" s="3" t="s">
        <v>78</v>
      </c>
      <c r="C248" s="379" t="s">
        <v>1455</v>
      </c>
      <c r="D248" s="11">
        <v>50000000</v>
      </c>
      <c r="E248" s="20">
        <v>0.05</v>
      </c>
      <c r="F248" s="11">
        <f t="shared" si="13"/>
        <v>2500000</v>
      </c>
      <c r="G248" s="11">
        <v>2500000</v>
      </c>
      <c r="H248" s="11" t="s">
        <v>1456</v>
      </c>
      <c r="I248" s="23" t="s">
        <v>1496</v>
      </c>
      <c r="J248" s="6" t="s">
        <v>1497</v>
      </c>
      <c r="K248" s="11">
        <f t="shared" si="14"/>
        <v>2500000</v>
      </c>
      <c r="L248" s="11">
        <f t="shared" si="15"/>
        <v>0</v>
      </c>
      <c r="M248" s="3"/>
    </row>
    <row r="249" spans="1:13" ht="30" customHeight="1" x14ac:dyDescent="0.2">
      <c r="A249" s="4">
        <v>198</v>
      </c>
      <c r="B249" s="3" t="s">
        <v>79</v>
      </c>
      <c r="C249" s="379"/>
      <c r="D249" s="11">
        <v>350000000</v>
      </c>
      <c r="E249" s="20">
        <v>7.0000000000000007E-2</v>
      </c>
      <c r="F249" s="11">
        <f t="shared" si="13"/>
        <v>24500000.000000004</v>
      </c>
      <c r="G249" s="11">
        <v>24500000</v>
      </c>
      <c r="H249" s="11" t="s">
        <v>1532</v>
      </c>
      <c r="I249" s="292" t="s">
        <v>1575</v>
      </c>
      <c r="J249" s="24" t="s">
        <v>1576</v>
      </c>
      <c r="K249" s="11">
        <f t="shared" si="14"/>
        <v>24500000</v>
      </c>
      <c r="L249" s="11">
        <f t="shared" si="15"/>
        <v>0</v>
      </c>
      <c r="M249" s="3"/>
    </row>
    <row r="250" spans="1:13" ht="30" customHeight="1" x14ac:dyDescent="0.2">
      <c r="A250" s="4">
        <v>199</v>
      </c>
      <c r="B250" s="3" t="s">
        <v>80</v>
      </c>
      <c r="C250" s="379"/>
      <c r="D250" s="287"/>
      <c r="E250" s="45"/>
      <c r="F250" s="287">
        <f t="shared" si="13"/>
        <v>0</v>
      </c>
      <c r="G250" s="11">
        <v>4000000</v>
      </c>
      <c r="H250" s="11" t="s">
        <v>1532</v>
      </c>
      <c r="I250" s="23" t="s">
        <v>1583</v>
      </c>
      <c r="J250" s="289" t="s">
        <v>1584</v>
      </c>
      <c r="K250" s="11">
        <f t="shared" si="14"/>
        <v>4000000</v>
      </c>
      <c r="L250" s="11">
        <f t="shared" si="15"/>
        <v>-4000000</v>
      </c>
      <c r="M250" s="3"/>
    </row>
    <row r="251" spans="1:13" ht="30" customHeight="1" x14ac:dyDescent="0.2">
      <c r="A251" s="4">
        <v>200</v>
      </c>
      <c r="B251" s="3" t="s">
        <v>81</v>
      </c>
      <c r="C251" s="379"/>
      <c r="D251" s="11">
        <v>100000000</v>
      </c>
      <c r="E251" s="20">
        <v>4.4999999999999998E-2</v>
      </c>
      <c r="F251" s="11">
        <f t="shared" si="13"/>
        <v>4500000</v>
      </c>
      <c r="G251" s="11">
        <v>4500000</v>
      </c>
      <c r="H251" s="11" t="s">
        <v>1622</v>
      </c>
      <c r="I251" s="23" t="s">
        <v>1634</v>
      </c>
      <c r="J251" s="24" t="s">
        <v>1635</v>
      </c>
      <c r="K251" s="11">
        <f t="shared" si="14"/>
        <v>4500000</v>
      </c>
      <c r="L251" s="11">
        <f t="shared" si="15"/>
        <v>0</v>
      </c>
      <c r="M251" s="3"/>
    </row>
    <row r="252" spans="1:13" ht="30" customHeight="1" x14ac:dyDescent="0.2">
      <c r="A252" s="4">
        <v>201</v>
      </c>
      <c r="B252" s="3" t="s">
        <v>1617</v>
      </c>
      <c r="C252" s="379" t="s">
        <v>1436</v>
      </c>
      <c r="D252" s="11">
        <v>60000000</v>
      </c>
      <c r="E252" s="20">
        <v>0.05</v>
      </c>
      <c r="F252" s="11">
        <f t="shared" si="13"/>
        <v>3000000</v>
      </c>
      <c r="G252" s="11">
        <v>3000000</v>
      </c>
      <c r="H252" s="11" t="s">
        <v>1501</v>
      </c>
      <c r="I252" s="23" t="s">
        <v>1515</v>
      </c>
      <c r="J252" s="24" t="s">
        <v>1516</v>
      </c>
      <c r="K252" s="11">
        <f t="shared" si="14"/>
        <v>3000000</v>
      </c>
      <c r="L252" s="11">
        <f t="shared" si="15"/>
        <v>0</v>
      </c>
      <c r="M252" s="3"/>
    </row>
    <row r="253" spans="1:13" ht="30" customHeight="1" x14ac:dyDescent="0.2">
      <c r="A253" s="4">
        <v>202</v>
      </c>
      <c r="B253" s="3" t="s">
        <v>84</v>
      </c>
      <c r="C253" s="379"/>
      <c r="D253" s="11">
        <v>30000000</v>
      </c>
      <c r="E253" s="20">
        <v>4.4999999999999998E-2</v>
      </c>
      <c r="F253" s="11">
        <f t="shared" si="13"/>
        <v>1350000</v>
      </c>
      <c r="G253" s="11">
        <v>1350000</v>
      </c>
      <c r="H253" s="11" t="s">
        <v>1589</v>
      </c>
      <c r="I253" s="23" t="s">
        <v>1597</v>
      </c>
      <c r="J253" s="24" t="s">
        <v>1598</v>
      </c>
      <c r="K253" s="11">
        <f t="shared" si="14"/>
        <v>1350000</v>
      </c>
      <c r="L253" s="11">
        <f t="shared" si="15"/>
        <v>0</v>
      </c>
      <c r="M253" s="3"/>
    </row>
    <row r="254" spans="1:13" ht="30" customHeight="1" x14ac:dyDescent="0.2">
      <c r="A254" s="4">
        <v>203</v>
      </c>
      <c r="B254" s="3" t="s">
        <v>85</v>
      </c>
      <c r="C254" s="379"/>
      <c r="D254" s="249"/>
      <c r="E254" s="45"/>
      <c r="F254" s="249">
        <f t="shared" si="13"/>
        <v>0</v>
      </c>
      <c r="G254" s="11">
        <v>1000000</v>
      </c>
      <c r="H254" s="11" t="s">
        <v>1456</v>
      </c>
      <c r="I254" s="23" t="s">
        <v>1458</v>
      </c>
      <c r="J254" s="24" t="s">
        <v>1459</v>
      </c>
      <c r="K254" s="11">
        <f t="shared" si="14"/>
        <v>1000000</v>
      </c>
      <c r="L254" s="249">
        <f t="shared" si="15"/>
        <v>-1000000</v>
      </c>
      <c r="M254" s="3"/>
    </row>
    <row r="255" spans="1:13" ht="30" customHeight="1" x14ac:dyDescent="0.2">
      <c r="A255" s="4">
        <v>204</v>
      </c>
      <c r="B255" s="3" t="s">
        <v>87</v>
      </c>
      <c r="C255" s="379" t="s">
        <v>1342</v>
      </c>
      <c r="D255" s="11">
        <v>150000000</v>
      </c>
      <c r="E255" s="20">
        <v>0.04</v>
      </c>
      <c r="F255" s="11">
        <f t="shared" si="13"/>
        <v>6000000</v>
      </c>
      <c r="G255" s="11">
        <v>6000000</v>
      </c>
      <c r="H255" s="11" t="s">
        <v>1336</v>
      </c>
      <c r="I255" s="23" t="s">
        <v>1337</v>
      </c>
      <c r="J255" s="24" t="s">
        <v>1338</v>
      </c>
      <c r="K255" s="11">
        <f t="shared" si="14"/>
        <v>6000000</v>
      </c>
      <c r="L255" s="11">
        <f t="shared" si="15"/>
        <v>0</v>
      </c>
      <c r="M255" s="3"/>
    </row>
    <row r="256" spans="1:13" ht="30" customHeight="1" x14ac:dyDescent="0.2">
      <c r="A256" s="404">
        <v>205</v>
      </c>
      <c r="B256" s="415" t="s">
        <v>92</v>
      </c>
      <c r="C256" s="545" t="s">
        <v>1022</v>
      </c>
      <c r="D256" s="11">
        <v>45000000</v>
      </c>
      <c r="E256" s="20">
        <v>0.04</v>
      </c>
      <c r="F256" s="11">
        <f t="shared" si="13"/>
        <v>1800000</v>
      </c>
      <c r="G256" s="11">
        <v>1800000</v>
      </c>
      <c r="H256" s="11" t="s">
        <v>1456</v>
      </c>
      <c r="I256" s="23" t="s">
        <v>1473</v>
      </c>
      <c r="J256" s="479" t="s">
        <v>1474</v>
      </c>
      <c r="K256" s="421">
        <f>G256+G257</f>
        <v>3800000</v>
      </c>
      <c r="L256" s="421">
        <f>(F256+F257)-K256</f>
        <v>0</v>
      </c>
      <c r="M256" s="404"/>
    </row>
    <row r="257" spans="1:13" ht="30" customHeight="1" x14ac:dyDescent="0.2">
      <c r="A257" s="405"/>
      <c r="B257" s="416"/>
      <c r="C257" s="546"/>
      <c r="D257" s="266">
        <v>50000000</v>
      </c>
      <c r="E257" s="20">
        <v>0.04</v>
      </c>
      <c r="F257" s="266">
        <f t="shared" si="13"/>
        <v>2000000</v>
      </c>
      <c r="G257" s="266">
        <v>2000000</v>
      </c>
      <c r="H257" s="266" t="s">
        <v>1501</v>
      </c>
      <c r="I257" s="270" t="s">
        <v>1526</v>
      </c>
      <c r="J257" s="480"/>
      <c r="K257" s="422"/>
      <c r="L257" s="422"/>
      <c r="M257" s="405"/>
    </row>
    <row r="258" spans="1:13" ht="30" customHeight="1" x14ac:dyDescent="0.2">
      <c r="A258" s="4">
        <v>206</v>
      </c>
      <c r="B258" s="3" t="s">
        <v>94</v>
      </c>
      <c r="C258" s="379" t="s">
        <v>1455</v>
      </c>
      <c r="D258" s="11">
        <v>15000000</v>
      </c>
      <c r="E258" s="20">
        <v>0.04</v>
      </c>
      <c r="F258" s="11">
        <f t="shared" ref="F258:F304" si="16">D258*E258</f>
        <v>600000</v>
      </c>
      <c r="G258" s="11">
        <v>600000</v>
      </c>
      <c r="H258" s="11" t="s">
        <v>1355</v>
      </c>
      <c r="I258" s="23" t="s">
        <v>1453</v>
      </c>
      <c r="J258" s="24" t="s">
        <v>1454</v>
      </c>
      <c r="K258" s="11">
        <f t="shared" ref="K258:K305" si="17">G258</f>
        <v>600000</v>
      </c>
      <c r="L258" s="11">
        <f t="shared" ref="L258:L305" si="18">F258-K258</f>
        <v>0</v>
      </c>
      <c r="M258" s="3"/>
    </row>
    <row r="259" spans="1:13" ht="30" customHeight="1" x14ac:dyDescent="0.2">
      <c r="A259" s="4">
        <v>207</v>
      </c>
      <c r="B259" s="3" t="s">
        <v>96</v>
      </c>
      <c r="C259" s="379"/>
      <c r="D259" s="11">
        <v>10000000</v>
      </c>
      <c r="E259" s="20">
        <v>0.05</v>
      </c>
      <c r="F259" s="11">
        <f t="shared" si="16"/>
        <v>500000</v>
      </c>
      <c r="G259" s="11">
        <v>500000</v>
      </c>
      <c r="H259" s="11" t="s">
        <v>1589</v>
      </c>
      <c r="I259" s="23" t="s">
        <v>1601</v>
      </c>
      <c r="J259" s="89" t="s">
        <v>1602</v>
      </c>
      <c r="K259" s="11">
        <f t="shared" si="17"/>
        <v>500000</v>
      </c>
      <c r="L259" s="11">
        <f t="shared" si="18"/>
        <v>0</v>
      </c>
      <c r="M259" s="3"/>
    </row>
    <row r="260" spans="1:13" ht="30" customHeight="1" x14ac:dyDescent="0.2">
      <c r="A260" s="4">
        <v>208</v>
      </c>
      <c r="B260" s="3" t="s">
        <v>99</v>
      </c>
      <c r="C260" s="379"/>
      <c r="D260" s="110"/>
      <c r="E260" s="45"/>
      <c r="F260" s="110">
        <f t="shared" si="16"/>
        <v>0</v>
      </c>
      <c r="G260" s="11">
        <v>4000000</v>
      </c>
      <c r="H260" s="11" t="s">
        <v>997</v>
      </c>
      <c r="I260" s="23" t="s">
        <v>1042</v>
      </c>
      <c r="J260" s="24" t="s">
        <v>1043</v>
      </c>
      <c r="K260" s="11">
        <f t="shared" si="17"/>
        <v>4000000</v>
      </c>
      <c r="L260" s="110">
        <f t="shared" si="18"/>
        <v>-4000000</v>
      </c>
      <c r="M260" s="3"/>
    </row>
    <row r="261" spans="1:13" ht="30" customHeight="1" x14ac:dyDescent="0.2">
      <c r="A261" s="4">
        <v>209</v>
      </c>
      <c r="B261" s="3" t="s">
        <v>103</v>
      </c>
      <c r="C261" s="379"/>
      <c r="D261" s="11">
        <v>100000000</v>
      </c>
      <c r="E261" s="20">
        <v>0.05</v>
      </c>
      <c r="F261" s="11">
        <f t="shared" si="16"/>
        <v>5000000</v>
      </c>
      <c r="G261" s="11">
        <v>5000000</v>
      </c>
      <c r="H261" s="11" t="s">
        <v>749</v>
      </c>
      <c r="I261" s="23" t="s">
        <v>752</v>
      </c>
      <c r="J261" s="24" t="s">
        <v>753</v>
      </c>
      <c r="K261" s="11">
        <f t="shared" si="17"/>
        <v>5000000</v>
      </c>
      <c r="L261" s="11">
        <f t="shared" si="18"/>
        <v>0</v>
      </c>
      <c r="M261" s="3"/>
    </row>
    <row r="262" spans="1:13" ht="30" customHeight="1" x14ac:dyDescent="0.2">
      <c r="A262" s="4">
        <v>210</v>
      </c>
      <c r="B262" s="3" t="s">
        <v>104</v>
      </c>
      <c r="C262" s="379"/>
      <c r="D262" s="11">
        <v>30000000</v>
      </c>
      <c r="E262" s="20">
        <v>0.05</v>
      </c>
      <c r="F262" s="11">
        <f t="shared" si="16"/>
        <v>1500000</v>
      </c>
      <c r="G262" s="11">
        <v>1500000</v>
      </c>
      <c r="H262" s="11" t="s">
        <v>1651</v>
      </c>
      <c r="I262" s="23" t="s">
        <v>1652</v>
      </c>
      <c r="J262" s="24" t="s">
        <v>1653</v>
      </c>
      <c r="K262" s="11">
        <f t="shared" si="17"/>
        <v>1500000</v>
      </c>
      <c r="L262" s="11">
        <f t="shared" si="18"/>
        <v>0</v>
      </c>
      <c r="M262" s="3"/>
    </row>
    <row r="263" spans="1:13" ht="30" customHeight="1" x14ac:dyDescent="0.2">
      <c r="A263" s="4">
        <v>211</v>
      </c>
      <c r="B263" s="3" t="s">
        <v>106</v>
      </c>
      <c r="C263" s="379"/>
      <c r="D263" s="11">
        <v>15000000</v>
      </c>
      <c r="E263" s="20">
        <v>4.7E-2</v>
      </c>
      <c r="F263" s="11">
        <v>700000</v>
      </c>
      <c r="G263" s="11">
        <v>700000</v>
      </c>
      <c r="H263" s="11" t="s">
        <v>645</v>
      </c>
      <c r="I263" s="23" t="s">
        <v>646</v>
      </c>
      <c r="J263" s="24" t="s">
        <v>647</v>
      </c>
      <c r="K263" s="11">
        <f t="shared" si="17"/>
        <v>700000</v>
      </c>
      <c r="L263" s="11">
        <f t="shared" si="18"/>
        <v>0</v>
      </c>
      <c r="M263" s="3"/>
    </row>
    <row r="264" spans="1:13" ht="30" customHeight="1" x14ac:dyDescent="0.2">
      <c r="A264" s="4">
        <v>212</v>
      </c>
      <c r="B264" s="3" t="s">
        <v>1289</v>
      </c>
      <c r="C264" s="379"/>
      <c r="D264" s="11">
        <v>200000000</v>
      </c>
      <c r="E264" s="20">
        <v>5.5E-2</v>
      </c>
      <c r="F264" s="11">
        <f t="shared" si="16"/>
        <v>11000000</v>
      </c>
      <c r="G264" s="11">
        <v>11000000</v>
      </c>
      <c r="H264" s="11" t="s">
        <v>1024</v>
      </c>
      <c r="I264" s="166" t="s">
        <v>1269</v>
      </c>
      <c r="J264" s="24" t="s">
        <v>1270</v>
      </c>
      <c r="K264" s="11">
        <f t="shared" si="17"/>
        <v>11000000</v>
      </c>
      <c r="L264" s="11">
        <f t="shared" si="18"/>
        <v>0</v>
      </c>
      <c r="M264" s="3"/>
    </row>
    <row r="265" spans="1:13" ht="30" customHeight="1" x14ac:dyDescent="0.2">
      <c r="A265" s="4">
        <v>213</v>
      </c>
      <c r="B265" s="3" t="s">
        <v>108</v>
      </c>
      <c r="C265" s="379"/>
      <c r="D265" s="11">
        <v>70000000</v>
      </c>
      <c r="E265" s="20">
        <v>0.05</v>
      </c>
      <c r="F265" s="11">
        <f t="shared" si="16"/>
        <v>3500000</v>
      </c>
      <c r="G265" s="11">
        <v>3500000</v>
      </c>
      <c r="H265" s="11" t="s">
        <v>749</v>
      </c>
      <c r="I265" s="23" t="s">
        <v>750</v>
      </c>
      <c r="J265" s="24" t="s">
        <v>751</v>
      </c>
      <c r="K265" s="11">
        <f t="shared" si="17"/>
        <v>3500000</v>
      </c>
      <c r="L265" s="11">
        <f t="shared" si="18"/>
        <v>0</v>
      </c>
      <c r="M265" s="3"/>
    </row>
    <row r="266" spans="1:13" ht="30" customHeight="1" x14ac:dyDescent="0.2">
      <c r="A266" s="4">
        <v>214</v>
      </c>
      <c r="B266" s="3" t="s">
        <v>109</v>
      </c>
      <c r="C266" s="379"/>
      <c r="D266" s="85"/>
      <c r="E266" s="45"/>
      <c r="F266" s="85">
        <f t="shared" si="16"/>
        <v>0</v>
      </c>
      <c r="G266" s="11">
        <v>11250000</v>
      </c>
      <c r="H266" s="11" t="s">
        <v>905</v>
      </c>
      <c r="I266" s="23" t="s">
        <v>925</v>
      </c>
      <c r="J266" s="21" t="s">
        <v>926</v>
      </c>
      <c r="K266" s="11">
        <f t="shared" si="17"/>
        <v>11250000</v>
      </c>
      <c r="L266" s="85">
        <f t="shared" si="18"/>
        <v>-11250000</v>
      </c>
      <c r="M266" s="3"/>
    </row>
    <row r="267" spans="1:13" ht="30" customHeight="1" x14ac:dyDescent="0.2">
      <c r="A267" s="4">
        <v>215</v>
      </c>
      <c r="B267" s="3" t="s">
        <v>111</v>
      </c>
      <c r="C267" s="379"/>
      <c r="D267" s="232">
        <v>160000000</v>
      </c>
      <c r="E267" s="20">
        <v>0.05</v>
      </c>
      <c r="F267" s="232">
        <f t="shared" si="16"/>
        <v>8000000</v>
      </c>
      <c r="G267" s="11">
        <v>8000000</v>
      </c>
      <c r="H267" s="11" t="s">
        <v>1025</v>
      </c>
      <c r="I267" s="23" t="s">
        <v>1399</v>
      </c>
      <c r="J267" s="89" t="s">
        <v>1400</v>
      </c>
      <c r="K267" s="11">
        <f t="shared" si="17"/>
        <v>8000000</v>
      </c>
      <c r="L267" s="11">
        <f t="shared" si="18"/>
        <v>0</v>
      </c>
      <c r="M267" s="3"/>
    </row>
    <row r="268" spans="1:13" ht="30" customHeight="1" x14ac:dyDescent="0.2">
      <c r="A268" s="4">
        <v>216</v>
      </c>
      <c r="B268" s="3" t="s">
        <v>112</v>
      </c>
      <c r="C268" s="379"/>
      <c r="D268" s="11">
        <v>45000000</v>
      </c>
      <c r="E268" s="20">
        <v>0.04</v>
      </c>
      <c r="F268" s="11">
        <f t="shared" si="16"/>
        <v>1800000</v>
      </c>
      <c r="G268" s="11">
        <v>1800000</v>
      </c>
      <c r="H268" s="11" t="s">
        <v>610</v>
      </c>
      <c r="I268" s="23" t="s">
        <v>623</v>
      </c>
      <c r="J268" s="24" t="s">
        <v>624</v>
      </c>
      <c r="K268" s="11">
        <f t="shared" si="17"/>
        <v>1800000</v>
      </c>
      <c r="L268" s="11">
        <f t="shared" si="18"/>
        <v>0</v>
      </c>
      <c r="M268" s="3"/>
    </row>
    <row r="269" spans="1:13" ht="30" customHeight="1" x14ac:dyDescent="0.2">
      <c r="A269" s="4">
        <v>217</v>
      </c>
      <c r="B269" s="3" t="s">
        <v>118</v>
      </c>
      <c r="C269" s="379"/>
      <c r="D269" s="29"/>
      <c r="E269" s="45"/>
      <c r="F269" s="29">
        <f t="shared" si="16"/>
        <v>0</v>
      </c>
      <c r="G269" s="11">
        <v>100000</v>
      </c>
      <c r="H269" s="11" t="s">
        <v>704</v>
      </c>
      <c r="I269" s="23" t="s">
        <v>722</v>
      </c>
      <c r="J269" s="24" t="s">
        <v>723</v>
      </c>
      <c r="K269" s="11">
        <f t="shared" si="17"/>
        <v>100000</v>
      </c>
      <c r="L269" s="29">
        <f t="shared" si="18"/>
        <v>-100000</v>
      </c>
      <c r="M269" s="3"/>
    </row>
    <row r="270" spans="1:13" ht="30" customHeight="1" x14ac:dyDescent="0.2">
      <c r="A270" s="404">
        <v>218</v>
      </c>
      <c r="B270" s="404" t="s">
        <v>119</v>
      </c>
      <c r="C270" s="545"/>
      <c r="D270" s="421">
        <v>203000000</v>
      </c>
      <c r="E270" s="442">
        <v>0.05</v>
      </c>
      <c r="F270" s="421">
        <f t="shared" si="16"/>
        <v>10150000</v>
      </c>
      <c r="G270" s="11">
        <v>150000</v>
      </c>
      <c r="H270" s="11" t="s">
        <v>610</v>
      </c>
      <c r="I270" s="23" t="s">
        <v>613</v>
      </c>
      <c r="J270" s="24" t="s">
        <v>614</v>
      </c>
      <c r="K270" s="421">
        <f>G270+G271</f>
        <v>10150000</v>
      </c>
      <c r="L270" s="421">
        <f t="shared" si="18"/>
        <v>0</v>
      </c>
      <c r="M270" s="3"/>
    </row>
    <row r="271" spans="1:13" ht="30" customHeight="1" x14ac:dyDescent="0.2">
      <c r="A271" s="405"/>
      <c r="B271" s="405"/>
      <c r="C271" s="546"/>
      <c r="D271" s="422"/>
      <c r="E271" s="443"/>
      <c r="F271" s="422"/>
      <c r="G271" s="11">
        <v>10000000</v>
      </c>
      <c r="H271" s="11" t="s">
        <v>610</v>
      </c>
      <c r="I271" s="23" t="s">
        <v>615</v>
      </c>
      <c r="J271" s="24" t="s">
        <v>614</v>
      </c>
      <c r="K271" s="422"/>
      <c r="L271" s="422"/>
      <c r="M271" s="3"/>
    </row>
    <row r="272" spans="1:13" ht="30" customHeight="1" x14ac:dyDescent="0.2">
      <c r="A272" s="404">
        <v>219</v>
      </c>
      <c r="B272" s="415" t="s">
        <v>648</v>
      </c>
      <c r="C272" s="545"/>
      <c r="D272" s="421">
        <v>275000000</v>
      </c>
      <c r="E272" s="442">
        <v>4.2000000000000003E-2</v>
      </c>
      <c r="F272" s="421">
        <f>D272*E272</f>
        <v>11550000</v>
      </c>
      <c r="G272" s="19">
        <v>10000000</v>
      </c>
      <c r="H272" s="11" t="s">
        <v>645</v>
      </c>
      <c r="I272" s="23" t="s">
        <v>649</v>
      </c>
      <c r="J272" s="24" t="s">
        <v>651</v>
      </c>
      <c r="K272" s="421">
        <f>G272+G273</f>
        <v>11550000</v>
      </c>
      <c r="L272" s="421">
        <f t="shared" si="18"/>
        <v>0</v>
      </c>
      <c r="M272" s="404"/>
    </row>
    <row r="273" spans="1:13" ht="30" customHeight="1" x14ac:dyDescent="0.2">
      <c r="A273" s="405"/>
      <c r="B273" s="416"/>
      <c r="C273" s="546"/>
      <c r="D273" s="422"/>
      <c r="E273" s="443"/>
      <c r="F273" s="422"/>
      <c r="G273" s="19">
        <v>1550000</v>
      </c>
      <c r="H273" s="19" t="s">
        <v>645</v>
      </c>
      <c r="I273" s="23" t="s">
        <v>650</v>
      </c>
      <c r="J273" s="24" t="s">
        <v>651</v>
      </c>
      <c r="K273" s="422"/>
      <c r="L273" s="422"/>
      <c r="M273" s="405"/>
    </row>
    <row r="274" spans="1:13" ht="30" customHeight="1" x14ac:dyDescent="0.2">
      <c r="A274" s="404">
        <v>220</v>
      </c>
      <c r="B274" s="415" t="s">
        <v>121</v>
      </c>
      <c r="C274" s="545"/>
      <c r="D274" s="502">
        <v>730000000</v>
      </c>
      <c r="E274" s="502" t="s">
        <v>1577</v>
      </c>
      <c r="F274" s="502"/>
      <c r="G274" s="11">
        <v>25000000</v>
      </c>
      <c r="H274" s="11" t="s">
        <v>704</v>
      </c>
      <c r="I274" s="36" t="s">
        <v>740</v>
      </c>
      <c r="J274" s="24" t="s">
        <v>741</v>
      </c>
      <c r="K274" s="421">
        <f>G274+G275</f>
        <v>30000000</v>
      </c>
      <c r="L274" s="421"/>
      <c r="M274" s="404"/>
    </row>
    <row r="275" spans="1:13" ht="30" customHeight="1" x14ac:dyDescent="0.2">
      <c r="A275" s="468"/>
      <c r="B275" s="469"/>
      <c r="C275" s="549"/>
      <c r="D275" s="502"/>
      <c r="E275" s="502"/>
      <c r="F275" s="502"/>
      <c r="G275" s="76">
        <v>5000000</v>
      </c>
      <c r="H275" s="76" t="s">
        <v>875</v>
      </c>
      <c r="I275" s="36" t="s">
        <v>897</v>
      </c>
      <c r="J275" s="24" t="s">
        <v>741</v>
      </c>
      <c r="K275" s="422"/>
      <c r="L275" s="422"/>
      <c r="M275" s="405"/>
    </row>
    <row r="276" spans="1:13" ht="30" customHeight="1" x14ac:dyDescent="0.2">
      <c r="A276" s="405"/>
      <c r="B276" s="416"/>
      <c r="C276" s="546"/>
      <c r="D276" s="285">
        <v>700000000</v>
      </c>
      <c r="E276" s="20">
        <v>5.5E-2</v>
      </c>
      <c r="F276" s="6">
        <f>D276*E276</f>
        <v>38500000</v>
      </c>
      <c r="G276" s="285">
        <v>15000000</v>
      </c>
      <c r="H276" s="285" t="s">
        <v>1622</v>
      </c>
      <c r="I276" s="36" t="s">
        <v>1630</v>
      </c>
      <c r="J276" s="24" t="s">
        <v>1631</v>
      </c>
      <c r="K276" s="285">
        <f>G276</f>
        <v>15000000</v>
      </c>
      <c r="L276" s="285">
        <f>F276-K276</f>
        <v>23500000</v>
      </c>
      <c r="M276" s="3"/>
    </row>
    <row r="277" spans="1:13" ht="30" customHeight="1" x14ac:dyDescent="0.2">
      <c r="A277" s="4">
        <v>221</v>
      </c>
      <c r="B277" s="3" t="s">
        <v>122</v>
      </c>
      <c r="C277" s="379"/>
      <c r="D277" s="29"/>
      <c r="E277" s="45"/>
      <c r="F277" s="29">
        <f t="shared" si="16"/>
        <v>0</v>
      </c>
      <c r="G277" s="11">
        <v>10000000</v>
      </c>
      <c r="H277" s="11" t="s">
        <v>645</v>
      </c>
      <c r="I277" s="23" t="s">
        <v>686</v>
      </c>
      <c r="J277" s="24" t="s">
        <v>687</v>
      </c>
      <c r="K277" s="11">
        <f t="shared" si="17"/>
        <v>10000000</v>
      </c>
      <c r="L277" s="29">
        <f t="shared" si="18"/>
        <v>-10000000</v>
      </c>
      <c r="M277" s="3"/>
    </row>
    <row r="278" spans="1:13" ht="30" customHeight="1" x14ac:dyDescent="0.2">
      <c r="A278" s="4">
        <v>222</v>
      </c>
      <c r="B278" s="3" t="s">
        <v>124</v>
      </c>
      <c r="C278" s="379"/>
      <c r="D278" s="11">
        <v>10000000</v>
      </c>
      <c r="E278" s="20">
        <v>0.05</v>
      </c>
      <c r="F278" s="11">
        <f t="shared" si="16"/>
        <v>500000</v>
      </c>
      <c r="G278" s="11">
        <v>500000</v>
      </c>
      <c r="H278" s="11" t="s">
        <v>645</v>
      </c>
      <c r="I278" s="23" t="s">
        <v>677</v>
      </c>
      <c r="J278" s="24" t="s">
        <v>678</v>
      </c>
      <c r="K278" s="11">
        <f t="shared" si="17"/>
        <v>500000</v>
      </c>
      <c r="L278" s="11">
        <f t="shared" si="18"/>
        <v>0</v>
      </c>
      <c r="M278" s="3"/>
    </row>
    <row r="279" spans="1:13" ht="30" customHeight="1" x14ac:dyDescent="0.2">
      <c r="A279" s="4">
        <v>223</v>
      </c>
      <c r="B279" s="3" t="s">
        <v>125</v>
      </c>
      <c r="C279" s="379"/>
      <c r="D279" s="110"/>
      <c r="E279" s="45"/>
      <c r="F279" s="110">
        <f t="shared" si="16"/>
        <v>0</v>
      </c>
      <c r="G279" s="11">
        <v>1000000</v>
      </c>
      <c r="H279" s="11" t="s">
        <v>1050</v>
      </c>
      <c r="I279" s="23" t="s">
        <v>1054</v>
      </c>
      <c r="J279" s="21" t="s">
        <v>1053</v>
      </c>
      <c r="K279" s="11">
        <f t="shared" si="17"/>
        <v>1000000</v>
      </c>
      <c r="L279" s="110">
        <f t="shared" si="18"/>
        <v>-1000000</v>
      </c>
      <c r="M279" s="83" t="s">
        <v>1055</v>
      </c>
    </row>
    <row r="280" spans="1:13" ht="30" customHeight="1" x14ac:dyDescent="0.2">
      <c r="A280" s="404">
        <v>224</v>
      </c>
      <c r="B280" s="415" t="s">
        <v>131</v>
      </c>
      <c r="C280" s="545"/>
      <c r="D280" s="189"/>
      <c r="E280" s="471" t="s">
        <v>1609</v>
      </c>
      <c r="F280" s="472"/>
      <c r="G280" s="11">
        <v>40000000</v>
      </c>
      <c r="H280" s="11" t="s">
        <v>645</v>
      </c>
      <c r="I280" s="23" t="s">
        <v>979</v>
      </c>
      <c r="J280" s="24" t="s">
        <v>980</v>
      </c>
      <c r="K280" s="11">
        <f t="shared" si="17"/>
        <v>40000000</v>
      </c>
      <c r="L280" s="98">
        <f t="shared" si="18"/>
        <v>-40000000</v>
      </c>
      <c r="M280" s="3"/>
    </row>
    <row r="281" spans="1:13" ht="30" customHeight="1" x14ac:dyDescent="0.2">
      <c r="A281" s="405"/>
      <c r="B281" s="416"/>
      <c r="C281" s="546"/>
      <c r="D281" s="297">
        <v>500000000</v>
      </c>
      <c r="E281" s="20">
        <v>0.06</v>
      </c>
      <c r="F281" s="20">
        <f>D281*E281</f>
        <v>30000000</v>
      </c>
      <c r="G281" s="437" t="s">
        <v>1610</v>
      </c>
      <c r="H281" s="438"/>
      <c r="I281" s="438"/>
      <c r="J281" s="438"/>
      <c r="K281" s="439"/>
      <c r="L281" s="295"/>
      <c r="M281" s="3"/>
    </row>
    <row r="282" spans="1:13" ht="30" customHeight="1" x14ac:dyDescent="0.2">
      <c r="A282" s="4">
        <v>225</v>
      </c>
      <c r="B282" s="3" t="s">
        <v>134</v>
      </c>
      <c r="C282" s="379"/>
      <c r="D282" s="11">
        <v>20000000</v>
      </c>
      <c r="E282" s="20">
        <v>0.05</v>
      </c>
      <c r="F282" s="11">
        <f>D282*E282</f>
        <v>1000000</v>
      </c>
      <c r="G282" s="11">
        <v>1000000</v>
      </c>
      <c r="H282" s="11" t="s">
        <v>645</v>
      </c>
      <c r="I282" s="23" t="s">
        <v>684</v>
      </c>
      <c r="J282" s="21" t="s">
        <v>685</v>
      </c>
      <c r="K282" s="11">
        <f t="shared" si="17"/>
        <v>1000000</v>
      </c>
      <c r="L282" s="11">
        <f t="shared" si="18"/>
        <v>0</v>
      </c>
      <c r="M282" s="3"/>
    </row>
    <row r="283" spans="1:13" ht="30" customHeight="1" x14ac:dyDescent="0.2">
      <c r="A283" s="4">
        <v>226</v>
      </c>
      <c r="B283" s="3" t="s">
        <v>135</v>
      </c>
      <c r="C283" s="379"/>
      <c r="D283" s="55"/>
      <c r="E283" s="45"/>
      <c r="F283" s="55">
        <f t="shared" si="16"/>
        <v>0</v>
      </c>
      <c r="G283" s="11">
        <v>800000</v>
      </c>
      <c r="H283" s="11" t="s">
        <v>704</v>
      </c>
      <c r="I283" s="23" t="s">
        <v>742</v>
      </c>
      <c r="J283" s="30" t="s">
        <v>743</v>
      </c>
      <c r="K283" s="11">
        <f t="shared" si="17"/>
        <v>800000</v>
      </c>
      <c r="L283" s="55">
        <f t="shared" si="18"/>
        <v>-800000</v>
      </c>
      <c r="M283" s="3"/>
    </row>
    <row r="284" spans="1:13" ht="30" customHeight="1" x14ac:dyDescent="0.2">
      <c r="A284" s="4">
        <v>227</v>
      </c>
      <c r="B284" s="3" t="s">
        <v>136</v>
      </c>
      <c r="C284" s="379"/>
      <c r="D284" s="29"/>
      <c r="E284" s="45"/>
      <c r="F284" s="29">
        <f t="shared" si="16"/>
        <v>0</v>
      </c>
      <c r="G284" s="11">
        <v>2600000</v>
      </c>
      <c r="H284" s="11" t="s">
        <v>704</v>
      </c>
      <c r="I284" s="23" t="s">
        <v>705</v>
      </c>
      <c r="J284" s="24" t="s">
        <v>706</v>
      </c>
      <c r="K284" s="11">
        <f t="shared" si="17"/>
        <v>2600000</v>
      </c>
      <c r="L284" s="29">
        <f t="shared" si="18"/>
        <v>-2600000</v>
      </c>
      <c r="M284" s="3"/>
    </row>
    <row r="285" spans="1:13" ht="30" customHeight="1" x14ac:dyDescent="0.2">
      <c r="A285" s="4">
        <v>228</v>
      </c>
      <c r="B285" s="3" t="s">
        <v>138</v>
      </c>
      <c r="C285" s="379"/>
      <c r="D285" s="11">
        <v>20000000</v>
      </c>
      <c r="E285" s="20">
        <v>0.05</v>
      </c>
      <c r="F285" s="11">
        <f t="shared" si="16"/>
        <v>1000000</v>
      </c>
      <c r="G285" s="11">
        <v>1000000</v>
      </c>
      <c r="H285" s="11" t="s">
        <v>770</v>
      </c>
      <c r="I285" s="23" t="s">
        <v>775</v>
      </c>
      <c r="J285" s="24" t="s">
        <v>776</v>
      </c>
      <c r="K285" s="11">
        <f t="shared" si="17"/>
        <v>1000000</v>
      </c>
      <c r="L285" s="11">
        <f t="shared" si="18"/>
        <v>0</v>
      </c>
      <c r="M285" s="3"/>
    </row>
    <row r="286" spans="1:13" ht="30" customHeight="1" x14ac:dyDescent="0.2">
      <c r="A286" s="4">
        <v>229</v>
      </c>
      <c r="B286" s="3" t="s">
        <v>139</v>
      </c>
      <c r="C286" s="379"/>
      <c r="D286" s="11">
        <v>30000000</v>
      </c>
      <c r="E286" s="20">
        <v>4.4999999999999998E-2</v>
      </c>
      <c r="F286" s="11">
        <f t="shared" si="16"/>
        <v>1350000</v>
      </c>
      <c r="G286" s="11">
        <v>1350000</v>
      </c>
      <c r="H286" s="11" t="s">
        <v>610</v>
      </c>
      <c r="I286" s="23" t="s">
        <v>618</v>
      </c>
      <c r="J286" s="30" t="s">
        <v>619</v>
      </c>
      <c r="K286" s="11">
        <f t="shared" si="17"/>
        <v>1350000</v>
      </c>
      <c r="L286" s="11">
        <f t="shared" si="18"/>
        <v>0</v>
      </c>
      <c r="M286" s="3"/>
    </row>
    <row r="287" spans="1:13" ht="30" customHeight="1" x14ac:dyDescent="0.2">
      <c r="A287" s="4">
        <v>230</v>
      </c>
      <c r="B287" s="3" t="s">
        <v>141</v>
      </c>
      <c r="C287" s="379"/>
      <c r="D287" s="11">
        <v>55000000</v>
      </c>
      <c r="E287" s="20">
        <v>0.04</v>
      </c>
      <c r="F287" s="11">
        <f t="shared" si="16"/>
        <v>2200000</v>
      </c>
      <c r="G287" s="11">
        <v>2200000</v>
      </c>
      <c r="H287" s="11" t="s">
        <v>645</v>
      </c>
      <c r="I287" s="23" t="s">
        <v>697</v>
      </c>
      <c r="J287" s="24" t="s">
        <v>698</v>
      </c>
      <c r="K287" s="11">
        <f t="shared" si="17"/>
        <v>2200000</v>
      </c>
      <c r="L287" s="11">
        <f t="shared" si="18"/>
        <v>0</v>
      </c>
      <c r="M287" s="3"/>
    </row>
    <row r="288" spans="1:13" ht="30" customHeight="1" x14ac:dyDescent="0.2">
      <c r="A288" s="4">
        <v>231</v>
      </c>
      <c r="B288" s="13" t="s">
        <v>596</v>
      </c>
      <c r="C288" s="379"/>
      <c r="D288" s="11">
        <v>50000000</v>
      </c>
      <c r="E288" s="20">
        <v>0.05</v>
      </c>
      <c r="F288" s="11">
        <f t="shared" si="16"/>
        <v>2500000</v>
      </c>
      <c r="G288" s="11">
        <v>2500000</v>
      </c>
      <c r="H288" s="11" t="s">
        <v>583</v>
      </c>
      <c r="I288" s="23">
        <v>875357457</v>
      </c>
      <c r="J288" s="24" t="s">
        <v>594</v>
      </c>
      <c r="K288" s="11">
        <f t="shared" si="17"/>
        <v>2500000</v>
      </c>
      <c r="L288" s="11">
        <f t="shared" si="18"/>
        <v>0</v>
      </c>
      <c r="M288" s="18" t="s">
        <v>595</v>
      </c>
    </row>
    <row r="289" spans="1:13" ht="30" customHeight="1" x14ac:dyDescent="0.2">
      <c r="A289" s="404">
        <v>232</v>
      </c>
      <c r="B289" s="415" t="s">
        <v>143</v>
      </c>
      <c r="C289" s="545"/>
      <c r="D289" s="409"/>
      <c r="E289" s="423"/>
      <c r="F289" s="421">
        <v>21000000</v>
      </c>
      <c r="G289" s="11">
        <v>15000000</v>
      </c>
      <c r="H289" s="11" t="s">
        <v>819</v>
      </c>
      <c r="I289" s="36" t="s">
        <v>835</v>
      </c>
      <c r="J289" s="24" t="s">
        <v>836</v>
      </c>
      <c r="K289" s="421">
        <f>G289+G290+G291</f>
        <v>42000000</v>
      </c>
      <c r="L289" s="421">
        <f>(F289+F291)-K289</f>
        <v>0</v>
      </c>
      <c r="M289" s="497" t="s">
        <v>986</v>
      </c>
    </row>
    <row r="290" spans="1:13" ht="30" customHeight="1" x14ac:dyDescent="0.2">
      <c r="A290" s="468"/>
      <c r="B290" s="469"/>
      <c r="C290" s="549"/>
      <c r="D290" s="500"/>
      <c r="E290" s="501"/>
      <c r="F290" s="422"/>
      <c r="G290" s="73">
        <v>20000000</v>
      </c>
      <c r="H290" s="73" t="s">
        <v>967</v>
      </c>
      <c r="I290" s="36" t="s">
        <v>984</v>
      </c>
      <c r="J290" s="24" t="s">
        <v>985</v>
      </c>
      <c r="K290" s="462"/>
      <c r="L290" s="462"/>
      <c r="M290" s="498"/>
    </row>
    <row r="291" spans="1:13" ht="30" customHeight="1" x14ac:dyDescent="0.2">
      <c r="A291" s="405"/>
      <c r="B291" s="416"/>
      <c r="C291" s="546"/>
      <c r="D291" s="410"/>
      <c r="E291" s="424"/>
      <c r="F291" s="99">
        <v>21000000</v>
      </c>
      <c r="G291" s="99">
        <v>7000000</v>
      </c>
      <c r="H291" s="99" t="s">
        <v>1161</v>
      </c>
      <c r="I291" s="36" t="s">
        <v>1194</v>
      </c>
      <c r="J291" s="24" t="s">
        <v>1195</v>
      </c>
      <c r="K291" s="422"/>
      <c r="L291" s="422"/>
      <c r="M291" s="499"/>
    </row>
    <row r="292" spans="1:13" ht="30" customHeight="1" x14ac:dyDescent="0.2">
      <c r="A292" s="4">
        <v>233</v>
      </c>
      <c r="B292" s="3" t="s">
        <v>144</v>
      </c>
      <c r="C292" s="379"/>
      <c r="D292" s="11">
        <v>50000000</v>
      </c>
      <c r="E292" s="20">
        <v>0.04</v>
      </c>
      <c r="F292" s="11">
        <f t="shared" si="16"/>
        <v>2000000</v>
      </c>
      <c r="G292" s="11">
        <v>2000000</v>
      </c>
      <c r="H292" s="11" t="s">
        <v>610</v>
      </c>
      <c r="I292" s="23" t="s">
        <v>637</v>
      </c>
      <c r="J292" s="24" t="s">
        <v>638</v>
      </c>
      <c r="K292" s="11">
        <f t="shared" si="17"/>
        <v>2000000</v>
      </c>
      <c r="L292" s="11">
        <f t="shared" si="18"/>
        <v>0</v>
      </c>
      <c r="M292" s="3"/>
    </row>
    <row r="293" spans="1:13" ht="30" customHeight="1" x14ac:dyDescent="0.2">
      <c r="A293" s="4">
        <v>234</v>
      </c>
      <c r="B293" s="3" t="s">
        <v>145</v>
      </c>
      <c r="C293" s="379"/>
      <c r="D293" s="11">
        <v>37000000</v>
      </c>
      <c r="E293" s="20">
        <v>4.1000000000000002E-2</v>
      </c>
      <c r="F293" s="11">
        <v>1500000</v>
      </c>
      <c r="G293" s="11">
        <v>1500000</v>
      </c>
      <c r="H293" s="11" t="s">
        <v>645</v>
      </c>
      <c r="I293" s="23" t="s">
        <v>655</v>
      </c>
      <c r="J293" s="35" t="s">
        <v>656</v>
      </c>
      <c r="K293" s="11">
        <f t="shared" si="17"/>
        <v>1500000</v>
      </c>
      <c r="L293" s="11">
        <f t="shared" si="18"/>
        <v>0</v>
      </c>
      <c r="M293" s="3"/>
    </row>
    <row r="294" spans="1:13" ht="30" customHeight="1" x14ac:dyDescent="0.2">
      <c r="A294" s="4">
        <v>235</v>
      </c>
      <c r="B294" s="3" t="s">
        <v>146</v>
      </c>
      <c r="C294" s="379"/>
      <c r="D294" s="11">
        <v>62500000</v>
      </c>
      <c r="E294" s="20">
        <v>4.8000000000000001E-2</v>
      </c>
      <c r="F294" s="11">
        <f t="shared" si="16"/>
        <v>3000000</v>
      </c>
      <c r="G294" s="11">
        <v>3000000</v>
      </c>
      <c r="H294" s="11" t="s">
        <v>583</v>
      </c>
      <c r="I294" s="23" t="s">
        <v>620</v>
      </c>
      <c r="J294" s="24" t="s">
        <v>621</v>
      </c>
      <c r="K294" s="11">
        <f t="shared" si="17"/>
        <v>3000000</v>
      </c>
      <c r="L294" s="11">
        <f t="shared" si="18"/>
        <v>0</v>
      </c>
      <c r="M294" s="3"/>
    </row>
    <row r="295" spans="1:13" ht="30" customHeight="1" x14ac:dyDescent="0.2">
      <c r="A295" s="4">
        <v>236</v>
      </c>
      <c r="B295" s="3" t="s">
        <v>147</v>
      </c>
      <c r="C295" s="379"/>
      <c r="D295" s="11">
        <v>100000000</v>
      </c>
      <c r="E295" s="20">
        <v>0.05</v>
      </c>
      <c r="F295" s="11">
        <f t="shared" si="16"/>
        <v>5000000</v>
      </c>
      <c r="G295" s="11">
        <v>5000000</v>
      </c>
      <c r="H295" s="11" t="s">
        <v>610</v>
      </c>
      <c r="I295" s="21">
        <v>112453</v>
      </c>
      <c r="J295" s="21" t="s">
        <v>622</v>
      </c>
      <c r="K295" s="11">
        <f t="shared" si="17"/>
        <v>5000000</v>
      </c>
      <c r="L295" s="11">
        <f t="shared" si="18"/>
        <v>0</v>
      </c>
      <c r="M295" s="3"/>
    </row>
    <row r="296" spans="1:13" ht="30" customHeight="1" x14ac:dyDescent="0.2">
      <c r="A296" s="4">
        <v>237</v>
      </c>
      <c r="B296" s="3" t="s">
        <v>148</v>
      </c>
      <c r="C296" s="379"/>
      <c r="D296" s="11">
        <v>50000000</v>
      </c>
      <c r="E296" s="20">
        <v>0.05</v>
      </c>
      <c r="F296" s="11">
        <f t="shared" si="16"/>
        <v>2500000</v>
      </c>
      <c r="G296" s="11">
        <v>2500000</v>
      </c>
      <c r="H296" s="11" t="s">
        <v>645</v>
      </c>
      <c r="I296" s="23" t="s">
        <v>670</v>
      </c>
      <c r="J296" s="24" t="s">
        <v>671</v>
      </c>
      <c r="K296" s="11">
        <f t="shared" si="17"/>
        <v>2500000</v>
      </c>
      <c r="L296" s="11">
        <f t="shared" si="18"/>
        <v>0</v>
      </c>
      <c r="M296" s="3"/>
    </row>
    <row r="297" spans="1:13" ht="30" customHeight="1" x14ac:dyDescent="0.2">
      <c r="A297" s="4">
        <v>238</v>
      </c>
      <c r="B297" s="3" t="s">
        <v>149</v>
      </c>
      <c r="C297" s="379"/>
      <c r="D297" s="11">
        <v>100000000</v>
      </c>
      <c r="E297" s="20">
        <v>0.04</v>
      </c>
      <c r="F297" s="11">
        <f t="shared" si="16"/>
        <v>4000000</v>
      </c>
      <c r="G297" s="11">
        <v>4000000</v>
      </c>
      <c r="H297" s="11" t="s">
        <v>645</v>
      </c>
      <c r="I297" s="23" t="s">
        <v>668</v>
      </c>
      <c r="J297" s="24" t="s">
        <v>669</v>
      </c>
      <c r="K297" s="11">
        <f t="shared" si="17"/>
        <v>4000000</v>
      </c>
      <c r="L297" s="11">
        <f t="shared" si="18"/>
        <v>0</v>
      </c>
      <c r="M297" s="3"/>
    </row>
    <row r="298" spans="1:13" ht="30" customHeight="1" x14ac:dyDescent="0.2">
      <c r="A298" s="404">
        <v>239</v>
      </c>
      <c r="B298" s="415" t="s">
        <v>891</v>
      </c>
      <c r="C298" s="545"/>
      <c r="D298" s="421">
        <v>30000000</v>
      </c>
      <c r="E298" s="423"/>
      <c r="F298" s="421">
        <v>2350000</v>
      </c>
      <c r="G298" s="11">
        <v>1000000</v>
      </c>
      <c r="H298" s="11" t="s">
        <v>875</v>
      </c>
      <c r="I298" s="23" t="s">
        <v>890</v>
      </c>
      <c r="J298" s="21" t="s">
        <v>889</v>
      </c>
      <c r="K298" s="421">
        <f>G298+G299</f>
        <v>2400000</v>
      </c>
      <c r="L298" s="421">
        <f>F298-K298</f>
        <v>-50000</v>
      </c>
      <c r="M298" s="492" t="s">
        <v>992</v>
      </c>
    </row>
    <row r="299" spans="1:13" ht="30" customHeight="1" x14ac:dyDescent="0.2">
      <c r="A299" s="405"/>
      <c r="B299" s="416"/>
      <c r="C299" s="546"/>
      <c r="D299" s="422"/>
      <c r="E299" s="424"/>
      <c r="F299" s="422"/>
      <c r="G299" s="99">
        <v>1400000</v>
      </c>
      <c r="H299" s="99" t="s">
        <v>967</v>
      </c>
      <c r="I299" s="23" t="s">
        <v>990</v>
      </c>
      <c r="J299" s="103" t="s">
        <v>991</v>
      </c>
      <c r="K299" s="422"/>
      <c r="L299" s="422"/>
      <c r="M299" s="493"/>
    </row>
    <row r="300" spans="1:13" ht="30" customHeight="1" x14ac:dyDescent="0.2">
      <c r="A300" s="4">
        <v>240</v>
      </c>
      <c r="B300" s="3" t="s">
        <v>150</v>
      </c>
      <c r="C300" s="379"/>
      <c r="D300" s="11">
        <v>100000000</v>
      </c>
      <c r="E300" s="20">
        <v>4.4999999999999998E-2</v>
      </c>
      <c r="F300" s="11">
        <f t="shared" si="16"/>
        <v>4500000</v>
      </c>
      <c r="G300" s="11">
        <v>4500000</v>
      </c>
      <c r="H300" s="11" t="s">
        <v>645</v>
      </c>
      <c r="I300" s="23" t="s">
        <v>675</v>
      </c>
      <c r="J300" s="24" t="s">
        <v>676</v>
      </c>
      <c r="K300" s="11">
        <f t="shared" si="17"/>
        <v>4500000</v>
      </c>
      <c r="L300" s="11">
        <f t="shared" si="18"/>
        <v>0</v>
      </c>
      <c r="M300" s="3"/>
    </row>
    <row r="301" spans="1:13" ht="30" customHeight="1" x14ac:dyDescent="0.2">
      <c r="A301" s="404">
        <v>241</v>
      </c>
      <c r="B301" s="415" t="s">
        <v>837</v>
      </c>
      <c r="C301" s="545" t="s">
        <v>695</v>
      </c>
      <c r="D301" s="6">
        <v>25000000</v>
      </c>
      <c r="E301" s="20">
        <v>0.04</v>
      </c>
      <c r="F301" s="6">
        <f t="shared" si="16"/>
        <v>1000000</v>
      </c>
      <c r="G301" s="275">
        <v>1000000</v>
      </c>
      <c r="H301" s="275" t="s">
        <v>645</v>
      </c>
      <c r="I301" s="277" t="s">
        <v>700</v>
      </c>
      <c r="J301" s="24" t="s">
        <v>701</v>
      </c>
      <c r="K301" s="255">
        <f>G301</f>
        <v>1000000</v>
      </c>
      <c r="L301" s="274">
        <f t="shared" si="18"/>
        <v>0</v>
      </c>
      <c r="M301" s="3"/>
    </row>
    <row r="302" spans="1:13" ht="30" customHeight="1" x14ac:dyDescent="0.2">
      <c r="A302" s="468"/>
      <c r="B302" s="469"/>
      <c r="C302" s="549"/>
      <c r="D302" s="437" t="s">
        <v>1540</v>
      </c>
      <c r="E302" s="438"/>
      <c r="F302" s="439"/>
      <c r="G302" s="40">
        <v>5000000</v>
      </c>
      <c r="H302" s="40" t="s">
        <v>610</v>
      </c>
      <c r="I302" s="23" t="s">
        <v>616</v>
      </c>
      <c r="J302" s="24" t="s">
        <v>617</v>
      </c>
      <c r="K302" s="262"/>
      <c r="L302" s="262"/>
      <c r="M302" s="3"/>
    </row>
    <row r="303" spans="1:13" ht="30" customHeight="1" x14ac:dyDescent="0.2">
      <c r="A303" s="405"/>
      <c r="B303" s="416"/>
      <c r="C303" s="546"/>
      <c r="D303" s="6">
        <v>20000000</v>
      </c>
      <c r="E303" s="20">
        <v>0.04</v>
      </c>
      <c r="F303" s="6">
        <f>D303*E303</f>
        <v>800000</v>
      </c>
      <c r="G303" s="437" t="s">
        <v>1541</v>
      </c>
      <c r="H303" s="438"/>
      <c r="I303" s="438"/>
      <c r="J303" s="438"/>
      <c r="K303" s="438"/>
      <c r="L303" s="439"/>
      <c r="M303" s="3"/>
    </row>
    <row r="304" spans="1:13" ht="30" customHeight="1" x14ac:dyDescent="0.2">
      <c r="A304" s="4">
        <v>242</v>
      </c>
      <c r="B304" s="3" t="s">
        <v>152</v>
      </c>
      <c r="C304" s="379"/>
      <c r="D304" s="11">
        <v>50000000</v>
      </c>
      <c r="E304" s="20">
        <v>0.05</v>
      </c>
      <c r="F304" s="11">
        <f t="shared" si="16"/>
        <v>2500000</v>
      </c>
      <c r="G304" s="11">
        <v>2500000</v>
      </c>
      <c r="H304" s="11" t="s">
        <v>610</v>
      </c>
      <c r="I304" s="23" t="s">
        <v>625</v>
      </c>
      <c r="J304" s="24" t="s">
        <v>626</v>
      </c>
      <c r="K304" s="11">
        <f t="shared" si="17"/>
        <v>2500000</v>
      </c>
      <c r="L304" s="11">
        <f t="shared" si="18"/>
        <v>0</v>
      </c>
      <c r="M304" s="3"/>
    </row>
    <row r="305" spans="1:13" ht="30" customHeight="1" x14ac:dyDescent="0.2">
      <c r="A305" s="4">
        <v>243</v>
      </c>
      <c r="B305" s="3" t="s">
        <v>636</v>
      </c>
      <c r="C305" s="379"/>
      <c r="D305" s="11">
        <v>60000000</v>
      </c>
      <c r="E305" s="20">
        <v>0.05</v>
      </c>
      <c r="F305" s="11">
        <f t="shared" ref="F305:F362" si="19">D305*E305</f>
        <v>3000000</v>
      </c>
      <c r="G305" s="11">
        <v>3000000</v>
      </c>
      <c r="H305" s="11" t="s">
        <v>610</v>
      </c>
      <c r="I305" s="23" t="s">
        <v>635</v>
      </c>
      <c r="J305" s="32" t="s">
        <v>634</v>
      </c>
      <c r="K305" s="11">
        <f t="shared" si="17"/>
        <v>3000000</v>
      </c>
      <c r="L305" s="11">
        <f t="shared" si="18"/>
        <v>0</v>
      </c>
      <c r="M305" s="3"/>
    </row>
    <row r="306" spans="1:13" ht="30" customHeight="1" x14ac:dyDescent="0.2">
      <c r="A306" s="4">
        <v>244</v>
      </c>
      <c r="B306" s="3" t="s">
        <v>155</v>
      </c>
      <c r="C306" s="379"/>
      <c r="D306" s="11">
        <v>85000000</v>
      </c>
      <c r="E306" s="20">
        <v>5.0999999999999997E-2</v>
      </c>
      <c r="F306" s="11">
        <v>4300000</v>
      </c>
      <c r="G306" s="11">
        <v>4300000</v>
      </c>
      <c r="H306" s="11" t="s">
        <v>610</v>
      </c>
      <c r="I306" s="23" t="s">
        <v>629</v>
      </c>
      <c r="J306" s="31" t="s">
        <v>630</v>
      </c>
      <c r="K306" s="11">
        <f t="shared" ref="K306:K363" si="20">G306</f>
        <v>4300000</v>
      </c>
      <c r="L306" s="11">
        <f t="shared" ref="L306:L363" si="21">F306-K306</f>
        <v>0</v>
      </c>
      <c r="M306" s="3"/>
    </row>
    <row r="307" spans="1:13" ht="30" customHeight="1" x14ac:dyDescent="0.2">
      <c r="A307" s="4">
        <v>245</v>
      </c>
      <c r="B307" s="3" t="s">
        <v>157</v>
      </c>
      <c r="C307" s="379"/>
      <c r="D307" s="11">
        <v>220000000</v>
      </c>
      <c r="E307" s="20">
        <v>7.0000000000000007E-2</v>
      </c>
      <c r="F307" s="11">
        <f t="shared" si="19"/>
        <v>15400000.000000002</v>
      </c>
      <c r="G307" s="11">
        <v>15400000</v>
      </c>
      <c r="H307" s="11" t="s">
        <v>645</v>
      </c>
      <c r="I307" s="131" t="s">
        <v>659</v>
      </c>
      <c r="J307" s="24" t="s">
        <v>660</v>
      </c>
      <c r="K307" s="11">
        <f t="shared" si="20"/>
        <v>15400000</v>
      </c>
      <c r="L307" s="11">
        <f t="shared" si="21"/>
        <v>0</v>
      </c>
      <c r="M307" s="3" t="s">
        <v>663</v>
      </c>
    </row>
    <row r="308" spans="1:13" ht="30" customHeight="1" x14ac:dyDescent="0.2">
      <c r="A308" s="4">
        <v>246</v>
      </c>
      <c r="B308" s="3" t="s">
        <v>159</v>
      </c>
      <c r="C308" s="379"/>
      <c r="D308" s="29"/>
      <c r="E308" s="45"/>
      <c r="F308" s="29">
        <f t="shared" si="19"/>
        <v>0</v>
      </c>
      <c r="G308" s="11">
        <v>4000000</v>
      </c>
      <c r="H308" s="11" t="s">
        <v>645</v>
      </c>
      <c r="I308" s="23" t="s">
        <v>692</v>
      </c>
      <c r="J308" s="24" t="s">
        <v>693</v>
      </c>
      <c r="K308" s="11">
        <f t="shared" si="20"/>
        <v>4000000</v>
      </c>
      <c r="L308" s="29">
        <f t="shared" si="21"/>
        <v>-4000000</v>
      </c>
      <c r="M308" s="3"/>
    </row>
    <row r="309" spans="1:13" ht="30" customHeight="1" x14ac:dyDescent="0.2">
      <c r="A309" s="4">
        <v>247</v>
      </c>
      <c r="B309" s="3" t="s">
        <v>160</v>
      </c>
      <c r="C309" s="379" t="s">
        <v>580</v>
      </c>
      <c r="D309" s="11">
        <v>10000000</v>
      </c>
      <c r="E309" s="20">
        <v>0.05</v>
      </c>
      <c r="F309" s="11">
        <f t="shared" si="19"/>
        <v>500000</v>
      </c>
      <c r="G309" s="11">
        <v>500000</v>
      </c>
      <c r="H309" s="11" t="s">
        <v>704</v>
      </c>
      <c r="I309" s="23" t="s">
        <v>728</v>
      </c>
      <c r="J309" s="30" t="s">
        <v>729</v>
      </c>
      <c r="K309" s="11">
        <f t="shared" si="20"/>
        <v>500000</v>
      </c>
      <c r="L309" s="11">
        <f t="shared" si="21"/>
        <v>0</v>
      </c>
      <c r="M309" s="3"/>
    </row>
    <row r="310" spans="1:13" ht="30" customHeight="1" x14ac:dyDescent="0.2">
      <c r="A310" s="4">
        <v>248</v>
      </c>
      <c r="B310" s="3" t="s">
        <v>161</v>
      </c>
      <c r="C310" s="379"/>
      <c r="D310" s="11">
        <v>200000000</v>
      </c>
      <c r="E310" s="20">
        <v>0.04</v>
      </c>
      <c r="F310" s="11">
        <f t="shared" si="19"/>
        <v>8000000</v>
      </c>
      <c r="G310" s="11">
        <v>8000000</v>
      </c>
      <c r="H310" s="11" t="s">
        <v>1050</v>
      </c>
      <c r="I310" s="36" t="s">
        <v>1074</v>
      </c>
      <c r="J310" s="24" t="s">
        <v>1075</v>
      </c>
      <c r="K310" s="11">
        <f t="shared" si="20"/>
        <v>8000000</v>
      </c>
      <c r="L310" s="11">
        <f t="shared" si="21"/>
        <v>0</v>
      </c>
      <c r="M310" s="3"/>
    </row>
    <row r="311" spans="1:13" ht="30" customHeight="1" x14ac:dyDescent="0.2">
      <c r="A311" s="4">
        <v>249</v>
      </c>
      <c r="B311" s="3" t="s">
        <v>162</v>
      </c>
      <c r="C311" s="379"/>
      <c r="D311" s="55"/>
      <c r="E311" s="45"/>
      <c r="F311" s="55">
        <f t="shared" si="19"/>
        <v>0</v>
      </c>
      <c r="G311" s="11">
        <v>5400000</v>
      </c>
      <c r="H311" s="11" t="s">
        <v>749</v>
      </c>
      <c r="I311" s="138" t="s">
        <v>759</v>
      </c>
      <c r="J311" s="24" t="s">
        <v>760</v>
      </c>
      <c r="K311" s="11">
        <f t="shared" si="20"/>
        <v>5400000</v>
      </c>
      <c r="L311" s="11">
        <f t="shared" si="21"/>
        <v>-5400000</v>
      </c>
      <c r="M311" s="3" t="s">
        <v>761</v>
      </c>
    </row>
    <row r="312" spans="1:13" ht="30" customHeight="1" x14ac:dyDescent="0.2">
      <c r="A312" s="4">
        <v>250</v>
      </c>
      <c r="B312" s="3" t="s">
        <v>164</v>
      </c>
      <c r="C312" s="379"/>
      <c r="D312" s="11">
        <v>265000000</v>
      </c>
      <c r="E312" s="20">
        <v>0.05</v>
      </c>
      <c r="F312" s="11">
        <f>D312*E312</f>
        <v>13250000</v>
      </c>
      <c r="G312" s="11">
        <v>13250000</v>
      </c>
      <c r="H312" s="11" t="s">
        <v>645</v>
      </c>
      <c r="I312" s="138" t="s">
        <v>657</v>
      </c>
      <c r="J312" s="24" t="s">
        <v>658</v>
      </c>
      <c r="K312" s="11">
        <f t="shared" si="20"/>
        <v>13250000</v>
      </c>
      <c r="L312" s="11">
        <f t="shared" si="21"/>
        <v>0</v>
      </c>
      <c r="M312" s="3"/>
    </row>
    <row r="313" spans="1:13" ht="30" customHeight="1" x14ac:dyDescent="0.2">
      <c r="A313" s="4">
        <v>251</v>
      </c>
      <c r="B313" s="3" t="s">
        <v>165</v>
      </c>
      <c r="C313" s="379"/>
      <c r="D313" s="11">
        <v>20000000</v>
      </c>
      <c r="E313" s="20">
        <v>0.05</v>
      </c>
      <c r="F313" s="11">
        <f t="shared" si="19"/>
        <v>1000000</v>
      </c>
      <c r="G313" s="11">
        <v>1000000</v>
      </c>
      <c r="H313" s="11" t="s">
        <v>1077</v>
      </c>
      <c r="I313" s="23" t="s">
        <v>1157</v>
      </c>
      <c r="J313" s="89" t="s">
        <v>1158</v>
      </c>
      <c r="K313" s="11">
        <f t="shared" si="20"/>
        <v>1000000</v>
      </c>
      <c r="L313" s="11">
        <f t="shared" si="21"/>
        <v>0</v>
      </c>
      <c r="M313" s="3"/>
    </row>
    <row r="314" spans="1:13" ht="30" customHeight="1" x14ac:dyDescent="0.2">
      <c r="A314" s="4">
        <v>252</v>
      </c>
      <c r="B314" s="3" t="s">
        <v>166</v>
      </c>
      <c r="C314" s="379" t="s">
        <v>696</v>
      </c>
      <c r="D314" s="11">
        <v>180000000</v>
      </c>
      <c r="E314" s="20">
        <v>0.05</v>
      </c>
      <c r="F314" s="11">
        <f t="shared" si="19"/>
        <v>9000000</v>
      </c>
      <c r="G314" s="11"/>
      <c r="H314" s="11"/>
      <c r="I314" s="23"/>
      <c r="J314" s="24"/>
      <c r="K314" s="11">
        <f t="shared" si="20"/>
        <v>0</v>
      </c>
      <c r="L314" s="11">
        <f t="shared" si="21"/>
        <v>9000000</v>
      </c>
      <c r="M314" s="3"/>
    </row>
    <row r="315" spans="1:13" ht="30" customHeight="1" x14ac:dyDescent="0.2">
      <c r="A315" s="4">
        <v>253</v>
      </c>
      <c r="B315" s="3" t="s">
        <v>167</v>
      </c>
      <c r="C315" s="379"/>
      <c r="D315" s="50">
        <v>275000000</v>
      </c>
      <c r="E315" s="20">
        <v>0.05</v>
      </c>
      <c r="F315" s="50">
        <f t="shared" si="19"/>
        <v>13750000</v>
      </c>
      <c r="G315" s="11">
        <v>13750000</v>
      </c>
      <c r="H315" s="11" t="s">
        <v>749</v>
      </c>
      <c r="I315" s="36" t="s">
        <v>766</v>
      </c>
      <c r="J315" s="24" t="s">
        <v>767</v>
      </c>
      <c r="K315" s="11">
        <f t="shared" si="20"/>
        <v>13750000</v>
      </c>
      <c r="L315" s="11">
        <f t="shared" si="21"/>
        <v>0</v>
      </c>
      <c r="M315" s="3"/>
    </row>
    <row r="316" spans="1:13" ht="30" customHeight="1" x14ac:dyDescent="0.2">
      <c r="A316" s="4">
        <v>254</v>
      </c>
      <c r="B316" s="3" t="s">
        <v>169</v>
      </c>
      <c r="C316" s="379"/>
      <c r="D316" s="11">
        <v>40000000</v>
      </c>
      <c r="E316" s="20">
        <v>0.05</v>
      </c>
      <c r="F316" s="11">
        <f t="shared" si="19"/>
        <v>2000000</v>
      </c>
      <c r="G316" s="11">
        <v>2000000</v>
      </c>
      <c r="H316" s="11" t="s">
        <v>645</v>
      </c>
      <c r="I316" s="23" t="s">
        <v>664</v>
      </c>
      <c r="J316" s="21" t="s">
        <v>665</v>
      </c>
      <c r="K316" s="11">
        <f t="shared" si="20"/>
        <v>2000000</v>
      </c>
      <c r="L316" s="11">
        <f t="shared" si="21"/>
        <v>0</v>
      </c>
      <c r="M316" s="3"/>
    </row>
    <row r="317" spans="1:13" ht="30" customHeight="1" x14ac:dyDescent="0.2">
      <c r="A317" s="4">
        <v>255</v>
      </c>
      <c r="B317" s="3" t="s">
        <v>170</v>
      </c>
      <c r="C317" s="379"/>
      <c r="D317" s="11">
        <v>100000000</v>
      </c>
      <c r="E317" s="20">
        <v>0.05</v>
      </c>
      <c r="F317" s="11">
        <f t="shared" si="19"/>
        <v>5000000</v>
      </c>
      <c r="G317" s="11">
        <v>5000000</v>
      </c>
      <c r="H317" s="11" t="s">
        <v>645</v>
      </c>
      <c r="I317" s="23" t="s">
        <v>652</v>
      </c>
      <c r="J317" s="21" t="s">
        <v>653</v>
      </c>
      <c r="K317" s="11">
        <f t="shared" si="20"/>
        <v>5000000</v>
      </c>
      <c r="L317" s="11">
        <f t="shared" si="21"/>
        <v>0</v>
      </c>
      <c r="M317" s="3"/>
    </row>
    <row r="318" spans="1:13" ht="30" customHeight="1" x14ac:dyDescent="0.2">
      <c r="A318" s="4">
        <v>256</v>
      </c>
      <c r="B318" s="3" t="s">
        <v>171</v>
      </c>
      <c r="C318" s="379" t="s">
        <v>1674</v>
      </c>
      <c r="D318" s="11">
        <v>30000000</v>
      </c>
      <c r="E318" s="20">
        <v>0.05</v>
      </c>
      <c r="F318" s="11">
        <f t="shared" si="19"/>
        <v>1500000</v>
      </c>
      <c r="G318" s="11">
        <v>1500000</v>
      </c>
      <c r="H318" s="11" t="s">
        <v>770</v>
      </c>
      <c r="I318" s="23" t="s">
        <v>808</v>
      </c>
      <c r="J318" s="24" t="s">
        <v>809</v>
      </c>
      <c r="K318" s="11">
        <f t="shared" si="20"/>
        <v>1500000</v>
      </c>
      <c r="L318" s="11">
        <f t="shared" si="21"/>
        <v>0</v>
      </c>
      <c r="M318" s="3"/>
    </row>
    <row r="319" spans="1:13" ht="30" customHeight="1" x14ac:dyDescent="0.2">
      <c r="A319" s="4">
        <v>257</v>
      </c>
      <c r="B319" s="3" t="s">
        <v>1198</v>
      </c>
      <c r="C319" s="379"/>
      <c r="D319" s="139">
        <v>12000000</v>
      </c>
      <c r="E319" s="20">
        <v>0.05</v>
      </c>
      <c r="F319" s="139">
        <f t="shared" si="19"/>
        <v>600000</v>
      </c>
      <c r="G319" s="421">
        <v>1600000</v>
      </c>
      <c r="H319" s="421" t="s">
        <v>770</v>
      </c>
      <c r="I319" s="477" t="s">
        <v>803</v>
      </c>
      <c r="J319" s="490" t="s">
        <v>802</v>
      </c>
      <c r="K319" s="421">
        <f t="shared" si="20"/>
        <v>1600000</v>
      </c>
      <c r="L319" s="421">
        <f>(F319+F320)-K319</f>
        <v>0</v>
      </c>
      <c r="M319" s="3"/>
    </row>
    <row r="320" spans="1:13" ht="30" customHeight="1" x14ac:dyDescent="0.2">
      <c r="A320" s="4">
        <v>258</v>
      </c>
      <c r="B320" s="3" t="s">
        <v>239</v>
      </c>
      <c r="C320" s="379"/>
      <c r="D320" s="139">
        <v>20000000</v>
      </c>
      <c r="E320" s="20">
        <v>0.05</v>
      </c>
      <c r="F320" s="139">
        <f>D320*E320</f>
        <v>1000000</v>
      </c>
      <c r="G320" s="422"/>
      <c r="H320" s="422"/>
      <c r="I320" s="478"/>
      <c r="J320" s="491"/>
      <c r="K320" s="422"/>
      <c r="L320" s="422"/>
      <c r="M320" s="3"/>
    </row>
    <row r="321" spans="1:13" ht="30" customHeight="1" x14ac:dyDescent="0.2">
      <c r="A321" s="4">
        <v>259</v>
      </c>
      <c r="B321" s="3" t="s">
        <v>174</v>
      </c>
      <c r="C321" s="379"/>
      <c r="D321" s="65"/>
      <c r="E321" s="45"/>
      <c r="F321" s="65">
        <f t="shared" si="19"/>
        <v>0</v>
      </c>
      <c r="G321" s="11">
        <v>2500000</v>
      </c>
      <c r="H321" s="11" t="s">
        <v>770</v>
      </c>
      <c r="I321" s="23" t="s">
        <v>782</v>
      </c>
      <c r="J321" s="24" t="s">
        <v>783</v>
      </c>
      <c r="K321" s="11">
        <f t="shared" si="20"/>
        <v>2500000</v>
      </c>
      <c r="L321" s="65">
        <f t="shared" si="21"/>
        <v>-2500000</v>
      </c>
      <c r="M321" s="3" t="s">
        <v>784</v>
      </c>
    </row>
    <row r="322" spans="1:13" ht="30" customHeight="1" x14ac:dyDescent="0.2">
      <c r="A322" s="4">
        <v>260</v>
      </c>
      <c r="B322" s="3" t="s">
        <v>175</v>
      </c>
      <c r="C322" s="379"/>
      <c r="D322" s="55"/>
      <c r="E322" s="45"/>
      <c r="F322" s="55">
        <f t="shared" si="19"/>
        <v>0</v>
      </c>
      <c r="G322" s="11">
        <v>575000</v>
      </c>
      <c r="H322" s="11" t="s">
        <v>704</v>
      </c>
      <c r="I322" s="23" t="s">
        <v>738</v>
      </c>
      <c r="J322" s="21" t="s">
        <v>739</v>
      </c>
      <c r="K322" s="11">
        <f t="shared" si="20"/>
        <v>575000</v>
      </c>
      <c r="L322" s="11">
        <f t="shared" si="21"/>
        <v>-575000</v>
      </c>
      <c r="M322" s="3"/>
    </row>
    <row r="323" spans="1:13" ht="30" customHeight="1" x14ac:dyDescent="0.2">
      <c r="A323" s="4">
        <v>261</v>
      </c>
      <c r="B323" s="3" t="s">
        <v>176</v>
      </c>
      <c r="C323" s="379"/>
      <c r="D323" s="11">
        <v>7000000</v>
      </c>
      <c r="E323" s="20">
        <v>0.04</v>
      </c>
      <c r="F323" s="11">
        <f t="shared" si="19"/>
        <v>280000</v>
      </c>
      <c r="G323" s="11">
        <v>280000</v>
      </c>
      <c r="H323" s="11" t="s">
        <v>749</v>
      </c>
      <c r="I323" s="23" t="s">
        <v>768</v>
      </c>
      <c r="J323" s="24" t="s">
        <v>769</v>
      </c>
      <c r="K323" s="11">
        <f t="shared" si="20"/>
        <v>280000</v>
      </c>
      <c r="L323" s="11">
        <f t="shared" si="21"/>
        <v>0</v>
      </c>
      <c r="M323" s="3"/>
    </row>
    <row r="324" spans="1:13" ht="30" customHeight="1" x14ac:dyDescent="0.2">
      <c r="A324" s="4">
        <v>262</v>
      </c>
      <c r="B324" s="3" t="s">
        <v>904</v>
      </c>
      <c r="C324" s="379"/>
      <c r="D324" s="55"/>
      <c r="E324" s="45"/>
      <c r="F324" s="55">
        <f t="shared" si="19"/>
        <v>0</v>
      </c>
      <c r="G324" s="11">
        <v>2806000</v>
      </c>
      <c r="H324" s="11" t="s">
        <v>770</v>
      </c>
      <c r="I324" s="23" t="s">
        <v>777</v>
      </c>
      <c r="J324" s="24" t="s">
        <v>778</v>
      </c>
      <c r="K324" s="11">
        <f t="shared" si="20"/>
        <v>2806000</v>
      </c>
      <c r="L324" s="55">
        <f t="shared" si="21"/>
        <v>-2806000</v>
      </c>
      <c r="M324" s="72" t="s">
        <v>779</v>
      </c>
    </row>
    <row r="325" spans="1:13" ht="30" customHeight="1" x14ac:dyDescent="0.2">
      <c r="A325" s="4">
        <v>263</v>
      </c>
      <c r="B325" s="3" t="s">
        <v>177</v>
      </c>
      <c r="C325" s="379"/>
      <c r="D325" s="55"/>
      <c r="E325" s="45"/>
      <c r="F325" s="55">
        <f t="shared" si="19"/>
        <v>0</v>
      </c>
      <c r="G325" s="11">
        <v>2000000</v>
      </c>
      <c r="H325" s="11" t="s">
        <v>704</v>
      </c>
      <c r="I325" s="23" t="s">
        <v>735</v>
      </c>
      <c r="J325" s="28" t="s">
        <v>736</v>
      </c>
      <c r="K325" s="11">
        <f t="shared" si="20"/>
        <v>2000000</v>
      </c>
      <c r="L325" s="11">
        <f t="shared" si="21"/>
        <v>-2000000</v>
      </c>
      <c r="M325" s="69" t="s">
        <v>737</v>
      </c>
    </row>
    <row r="326" spans="1:13" ht="30" customHeight="1" x14ac:dyDescent="0.2">
      <c r="A326" s="404">
        <v>264</v>
      </c>
      <c r="B326" s="415" t="s">
        <v>178</v>
      </c>
      <c r="C326" s="545"/>
      <c r="D326" s="11">
        <v>190000000</v>
      </c>
      <c r="E326" s="20">
        <v>5.5E-2</v>
      </c>
      <c r="F326" s="11">
        <f t="shared" si="19"/>
        <v>10450000</v>
      </c>
      <c r="G326" s="11">
        <v>10450000</v>
      </c>
      <c r="H326" s="11" t="s">
        <v>819</v>
      </c>
      <c r="I326" s="252" t="s">
        <v>822</v>
      </c>
      <c r="J326" s="24" t="s">
        <v>823</v>
      </c>
      <c r="K326" s="11">
        <f t="shared" si="20"/>
        <v>10450000</v>
      </c>
      <c r="L326" s="11">
        <f t="shared" si="21"/>
        <v>0</v>
      </c>
      <c r="M326" s="404"/>
    </row>
    <row r="327" spans="1:13" ht="30" customHeight="1" x14ac:dyDescent="0.2">
      <c r="A327" s="468"/>
      <c r="B327" s="469"/>
      <c r="C327" s="549"/>
      <c r="D327" s="421">
        <v>190000000</v>
      </c>
      <c r="E327" s="471" t="s">
        <v>1206</v>
      </c>
      <c r="F327" s="472"/>
      <c r="G327" s="99">
        <v>8000000</v>
      </c>
      <c r="H327" s="99" t="s">
        <v>967</v>
      </c>
      <c r="I327" s="23" t="s">
        <v>988</v>
      </c>
      <c r="J327" s="30" t="s">
        <v>989</v>
      </c>
      <c r="K327" s="421">
        <f>G327+G328+G329+G330+G331+G332+G333</f>
        <v>190000000</v>
      </c>
      <c r="L327" s="421">
        <f>D327-K327</f>
        <v>0</v>
      </c>
      <c r="M327" s="405"/>
    </row>
    <row r="328" spans="1:13" ht="30" customHeight="1" x14ac:dyDescent="0.2">
      <c r="A328" s="468"/>
      <c r="B328" s="469"/>
      <c r="C328" s="549"/>
      <c r="D328" s="462"/>
      <c r="E328" s="488"/>
      <c r="F328" s="489"/>
      <c r="G328" s="99">
        <v>20000000</v>
      </c>
      <c r="H328" s="99" t="s">
        <v>997</v>
      </c>
      <c r="I328" s="36" t="s">
        <v>1002</v>
      </c>
      <c r="J328" s="58" t="s">
        <v>1003</v>
      </c>
      <c r="K328" s="462"/>
      <c r="L328" s="462"/>
      <c r="M328" s="100"/>
    </row>
    <row r="329" spans="1:13" ht="30" customHeight="1" x14ac:dyDescent="0.2">
      <c r="A329" s="468"/>
      <c r="B329" s="469"/>
      <c r="C329" s="549"/>
      <c r="D329" s="462"/>
      <c r="E329" s="488"/>
      <c r="F329" s="489"/>
      <c r="G329" s="149">
        <v>80000000</v>
      </c>
      <c r="H329" s="154"/>
      <c r="I329" s="122"/>
      <c r="J329" s="187"/>
      <c r="K329" s="462"/>
      <c r="L329" s="462"/>
      <c r="M329" s="151"/>
    </row>
    <row r="330" spans="1:13" ht="30" customHeight="1" x14ac:dyDescent="0.2">
      <c r="A330" s="468"/>
      <c r="B330" s="469"/>
      <c r="C330" s="549"/>
      <c r="D330" s="462"/>
      <c r="E330" s="488"/>
      <c r="F330" s="489"/>
      <c r="G330" s="232">
        <v>40000000</v>
      </c>
      <c r="H330" s="257" t="s">
        <v>1336</v>
      </c>
      <c r="I330" s="259" t="s">
        <v>1432</v>
      </c>
      <c r="J330" s="260" t="s">
        <v>1003</v>
      </c>
      <c r="K330" s="462"/>
      <c r="L330" s="462"/>
      <c r="M330" s="231"/>
    </row>
    <row r="331" spans="1:13" ht="30" customHeight="1" x14ac:dyDescent="0.2">
      <c r="A331" s="468"/>
      <c r="B331" s="469"/>
      <c r="C331" s="549"/>
      <c r="D331" s="462"/>
      <c r="E331" s="488"/>
      <c r="F331" s="489"/>
      <c r="G331" s="247">
        <v>9000000</v>
      </c>
      <c r="H331" s="257" t="s">
        <v>1355</v>
      </c>
      <c r="I331" s="259" t="s">
        <v>1446</v>
      </c>
      <c r="J331" s="260" t="s">
        <v>1003</v>
      </c>
      <c r="K331" s="462"/>
      <c r="L331" s="462"/>
      <c r="M331" s="244"/>
    </row>
    <row r="332" spans="1:13" ht="30" customHeight="1" x14ac:dyDescent="0.2">
      <c r="A332" s="468"/>
      <c r="B332" s="469"/>
      <c r="C332" s="549"/>
      <c r="D332" s="462"/>
      <c r="E332" s="488"/>
      <c r="F332" s="489"/>
      <c r="G332" s="247">
        <v>25000000</v>
      </c>
      <c r="H332" s="257" t="s">
        <v>1456</v>
      </c>
      <c r="I332" s="259" t="s">
        <v>1457</v>
      </c>
      <c r="J332" s="260" t="s">
        <v>1003</v>
      </c>
      <c r="K332" s="462"/>
      <c r="L332" s="462"/>
      <c r="M332" s="244"/>
    </row>
    <row r="333" spans="1:13" ht="30" customHeight="1" x14ac:dyDescent="0.2">
      <c r="A333" s="405"/>
      <c r="B333" s="416"/>
      <c r="C333" s="546"/>
      <c r="D333" s="422"/>
      <c r="E333" s="473"/>
      <c r="F333" s="474"/>
      <c r="G333" s="326">
        <v>8000000</v>
      </c>
      <c r="H333" s="257" t="s">
        <v>1641</v>
      </c>
      <c r="I333" s="371" t="s">
        <v>1648</v>
      </c>
      <c r="J333" s="260" t="s">
        <v>1003</v>
      </c>
      <c r="K333" s="422"/>
      <c r="L333" s="422"/>
      <c r="M333" s="325"/>
    </row>
    <row r="334" spans="1:13" ht="30" customHeight="1" x14ac:dyDescent="0.2">
      <c r="A334" s="4">
        <v>265</v>
      </c>
      <c r="B334" s="3" t="s">
        <v>180</v>
      </c>
      <c r="C334" s="379"/>
      <c r="D334" s="65"/>
      <c r="E334" s="45"/>
      <c r="F334" s="65">
        <f t="shared" si="19"/>
        <v>0</v>
      </c>
      <c r="G334" s="11">
        <v>57000000</v>
      </c>
      <c r="H334" s="11" t="s">
        <v>819</v>
      </c>
      <c r="I334" s="36" t="s">
        <v>829</v>
      </c>
      <c r="J334" s="24" t="s">
        <v>830</v>
      </c>
      <c r="K334" s="11">
        <f t="shared" si="20"/>
        <v>57000000</v>
      </c>
      <c r="L334" s="65">
        <f t="shared" si="21"/>
        <v>-57000000</v>
      </c>
      <c r="M334" s="3"/>
    </row>
    <row r="335" spans="1:13" ht="30" customHeight="1" x14ac:dyDescent="0.2">
      <c r="A335" s="4">
        <v>266</v>
      </c>
      <c r="B335" s="3" t="s">
        <v>181</v>
      </c>
      <c r="C335" s="379"/>
      <c r="D335" s="11">
        <v>80000000</v>
      </c>
      <c r="E335" s="20">
        <v>4.4999999999999998E-2</v>
      </c>
      <c r="F335" s="11">
        <f t="shared" si="19"/>
        <v>3600000</v>
      </c>
      <c r="G335" s="11">
        <v>3600000</v>
      </c>
      <c r="H335" s="11" t="s">
        <v>875</v>
      </c>
      <c r="I335" s="23" t="s">
        <v>902</v>
      </c>
      <c r="J335" s="21" t="s">
        <v>903</v>
      </c>
      <c r="K335" s="11">
        <f t="shared" si="20"/>
        <v>3600000</v>
      </c>
      <c r="L335" s="11">
        <f t="shared" si="21"/>
        <v>0</v>
      </c>
      <c r="M335" s="3"/>
    </row>
    <row r="336" spans="1:13" ht="30" customHeight="1" x14ac:dyDescent="0.2">
      <c r="A336" s="4">
        <v>267</v>
      </c>
      <c r="B336" s="3" t="s">
        <v>826</v>
      </c>
      <c r="C336" s="379"/>
      <c r="D336" s="11">
        <v>250000000</v>
      </c>
      <c r="E336" s="20">
        <v>0.04</v>
      </c>
      <c r="F336" s="11">
        <f t="shared" si="19"/>
        <v>10000000</v>
      </c>
      <c r="G336" s="11">
        <v>10000000</v>
      </c>
      <c r="H336" s="11" t="s">
        <v>819</v>
      </c>
      <c r="I336" s="23" t="s">
        <v>827</v>
      </c>
      <c r="J336" s="21" t="s">
        <v>828</v>
      </c>
      <c r="K336" s="11">
        <f t="shared" si="20"/>
        <v>10000000</v>
      </c>
      <c r="L336" s="11">
        <f t="shared" si="21"/>
        <v>0</v>
      </c>
      <c r="M336" s="3"/>
    </row>
    <row r="337" spans="1:13" ht="30" customHeight="1" x14ac:dyDescent="0.2">
      <c r="A337" s="4">
        <v>268</v>
      </c>
      <c r="B337" s="3" t="s">
        <v>716</v>
      </c>
      <c r="C337" s="379" t="s">
        <v>717</v>
      </c>
      <c r="D337" s="11">
        <v>130000000</v>
      </c>
      <c r="E337" s="20">
        <v>4.4999999999999998E-2</v>
      </c>
      <c r="F337" s="11">
        <f t="shared" si="19"/>
        <v>5850000</v>
      </c>
      <c r="G337" s="11">
        <v>5850000</v>
      </c>
      <c r="H337" s="11" t="s">
        <v>704</v>
      </c>
      <c r="I337" s="23" t="s">
        <v>714</v>
      </c>
      <c r="J337" s="21" t="s">
        <v>715</v>
      </c>
      <c r="K337" s="11">
        <f t="shared" si="20"/>
        <v>5850000</v>
      </c>
      <c r="L337" s="11">
        <f t="shared" si="21"/>
        <v>0</v>
      </c>
      <c r="M337" s="3"/>
    </row>
    <row r="338" spans="1:13" ht="30" customHeight="1" x14ac:dyDescent="0.2">
      <c r="A338" s="4">
        <v>269</v>
      </c>
      <c r="B338" s="46" t="s">
        <v>182</v>
      </c>
      <c r="C338" s="379"/>
      <c r="D338" s="11">
        <v>200000000</v>
      </c>
      <c r="E338" s="20">
        <v>0.05</v>
      </c>
      <c r="F338" s="11">
        <f t="shared" si="19"/>
        <v>10000000</v>
      </c>
      <c r="G338" s="11">
        <v>10000000</v>
      </c>
      <c r="H338" s="11" t="s">
        <v>583</v>
      </c>
      <c r="I338" s="23">
        <v>875355683</v>
      </c>
      <c r="J338" s="24" t="s">
        <v>597</v>
      </c>
      <c r="K338" s="11">
        <f t="shared" si="20"/>
        <v>10000000</v>
      </c>
      <c r="L338" s="11">
        <f t="shared" si="21"/>
        <v>0</v>
      </c>
      <c r="M338" s="13"/>
    </row>
    <row r="339" spans="1:13" ht="30" customHeight="1" x14ac:dyDescent="0.2">
      <c r="A339" s="4">
        <v>270</v>
      </c>
      <c r="B339" s="3" t="s">
        <v>184</v>
      </c>
      <c r="C339" s="379"/>
      <c r="D339" s="11">
        <v>20000000</v>
      </c>
      <c r="E339" s="20">
        <v>5.5E-2</v>
      </c>
      <c r="F339" s="11">
        <f t="shared" si="19"/>
        <v>1100000</v>
      </c>
      <c r="G339" s="11">
        <v>1100000</v>
      </c>
      <c r="H339" s="11" t="s">
        <v>819</v>
      </c>
      <c r="I339" s="23" t="s">
        <v>820</v>
      </c>
      <c r="J339" s="24" t="s">
        <v>821</v>
      </c>
      <c r="K339" s="11">
        <f t="shared" si="20"/>
        <v>1100000</v>
      </c>
      <c r="L339" s="11">
        <f t="shared" si="21"/>
        <v>0</v>
      </c>
      <c r="M339" s="3"/>
    </row>
    <row r="340" spans="1:13" ht="30" customHeight="1" x14ac:dyDescent="0.2">
      <c r="A340" s="404">
        <v>271</v>
      </c>
      <c r="B340" s="415" t="s">
        <v>188</v>
      </c>
      <c r="C340" s="545" t="s">
        <v>683</v>
      </c>
      <c r="D340" s="421">
        <v>40000000</v>
      </c>
      <c r="E340" s="442">
        <v>5.5E-2</v>
      </c>
      <c r="F340" s="421">
        <f t="shared" si="19"/>
        <v>2200000</v>
      </c>
      <c r="G340" s="11">
        <v>1800000</v>
      </c>
      <c r="H340" s="11" t="s">
        <v>819</v>
      </c>
      <c r="I340" s="23" t="s">
        <v>831</v>
      </c>
      <c r="J340" s="21" t="s">
        <v>832</v>
      </c>
      <c r="K340" s="421">
        <f>G340+G341</f>
        <v>2200000</v>
      </c>
      <c r="L340" s="421">
        <f t="shared" si="21"/>
        <v>0</v>
      </c>
      <c r="M340" s="3"/>
    </row>
    <row r="341" spans="1:13" ht="30" customHeight="1" x14ac:dyDescent="0.2">
      <c r="A341" s="405"/>
      <c r="B341" s="416"/>
      <c r="C341" s="546"/>
      <c r="D341" s="422"/>
      <c r="E341" s="443"/>
      <c r="F341" s="422"/>
      <c r="G341" s="63">
        <v>400000</v>
      </c>
      <c r="H341" s="63" t="s">
        <v>819</v>
      </c>
      <c r="I341" s="23" t="s">
        <v>833</v>
      </c>
      <c r="J341" s="21" t="s">
        <v>832</v>
      </c>
      <c r="K341" s="422"/>
      <c r="L341" s="422"/>
      <c r="M341" s="3"/>
    </row>
    <row r="342" spans="1:13" ht="30" customHeight="1" x14ac:dyDescent="0.2">
      <c r="A342" s="404">
        <v>272</v>
      </c>
      <c r="B342" s="415" t="s">
        <v>190</v>
      </c>
      <c r="C342" s="545"/>
      <c r="D342" s="96">
        <v>560000000</v>
      </c>
      <c r="E342" s="20">
        <v>5.5E-2</v>
      </c>
      <c r="F342" s="96">
        <f t="shared" si="19"/>
        <v>30800000</v>
      </c>
      <c r="G342" s="11">
        <v>20000000</v>
      </c>
      <c r="H342" s="11" t="s">
        <v>749</v>
      </c>
      <c r="I342" s="36" t="s">
        <v>757</v>
      </c>
      <c r="J342" s="24" t="s">
        <v>758</v>
      </c>
      <c r="K342" s="421">
        <f>G342+G343</f>
        <v>37100000</v>
      </c>
      <c r="L342" s="421">
        <f>(F342+F343)-K342</f>
        <v>0</v>
      </c>
      <c r="M342" s="404"/>
    </row>
    <row r="343" spans="1:13" ht="30" customHeight="1" x14ac:dyDescent="0.2">
      <c r="A343" s="405"/>
      <c r="B343" s="416"/>
      <c r="C343" s="546"/>
      <c r="D343" s="99">
        <v>105000000</v>
      </c>
      <c r="E343" s="101">
        <v>0.06</v>
      </c>
      <c r="F343" s="96">
        <f>D343*E343</f>
        <v>6300000</v>
      </c>
      <c r="G343" s="50">
        <v>17100000</v>
      </c>
      <c r="H343" s="50" t="s">
        <v>819</v>
      </c>
      <c r="I343" s="23" t="s">
        <v>982</v>
      </c>
      <c r="J343" s="23" t="s">
        <v>981</v>
      </c>
      <c r="K343" s="422"/>
      <c r="L343" s="422"/>
      <c r="M343" s="405"/>
    </row>
    <row r="344" spans="1:13" ht="30" customHeight="1" x14ac:dyDescent="0.2">
      <c r="A344" s="4">
        <v>273</v>
      </c>
      <c r="B344" s="3" t="s">
        <v>192</v>
      </c>
      <c r="C344" s="379" t="s">
        <v>1673</v>
      </c>
      <c r="D344" s="11">
        <v>20000000</v>
      </c>
      <c r="E344" s="20">
        <v>0.05</v>
      </c>
      <c r="F344" s="11">
        <f t="shared" si="19"/>
        <v>1000000</v>
      </c>
      <c r="G344" s="11">
        <v>1000000</v>
      </c>
      <c r="H344" s="11" t="s">
        <v>770</v>
      </c>
      <c r="I344" s="23" t="s">
        <v>806</v>
      </c>
      <c r="J344" s="24" t="s">
        <v>807</v>
      </c>
      <c r="K344" s="11">
        <f t="shared" si="20"/>
        <v>1000000</v>
      </c>
      <c r="L344" s="11">
        <f t="shared" si="21"/>
        <v>0</v>
      </c>
      <c r="M344" s="3"/>
    </row>
    <row r="345" spans="1:13" ht="30" customHeight="1" x14ac:dyDescent="0.2">
      <c r="A345" s="4">
        <v>274</v>
      </c>
      <c r="B345" s="3" t="s">
        <v>193</v>
      </c>
      <c r="C345" s="379"/>
      <c r="D345" s="11">
        <v>8000000</v>
      </c>
      <c r="E345" s="20">
        <v>0.05</v>
      </c>
      <c r="F345" s="11">
        <f t="shared" si="19"/>
        <v>400000</v>
      </c>
      <c r="G345" s="11">
        <v>400000</v>
      </c>
      <c r="H345" s="11" t="s">
        <v>704</v>
      </c>
      <c r="I345" s="23" t="s">
        <v>712</v>
      </c>
      <c r="J345" s="24" t="s">
        <v>713</v>
      </c>
      <c r="K345" s="11">
        <f t="shared" si="20"/>
        <v>400000</v>
      </c>
      <c r="L345" s="11">
        <f t="shared" si="21"/>
        <v>0</v>
      </c>
      <c r="M345" s="3"/>
    </row>
    <row r="346" spans="1:13" ht="30" customHeight="1" x14ac:dyDescent="0.2">
      <c r="A346" s="4">
        <v>275</v>
      </c>
      <c r="B346" s="3" t="s">
        <v>195</v>
      </c>
      <c r="C346" s="379" t="s">
        <v>1673</v>
      </c>
      <c r="D346" s="11">
        <v>130000000</v>
      </c>
      <c r="E346" s="20">
        <v>0.05</v>
      </c>
      <c r="F346" s="11">
        <f t="shared" si="19"/>
        <v>6500000</v>
      </c>
      <c r="G346" s="11">
        <v>6500000</v>
      </c>
      <c r="H346" s="11" t="s">
        <v>1355</v>
      </c>
      <c r="I346" s="23" t="s">
        <v>1356</v>
      </c>
      <c r="J346" s="24" t="s">
        <v>1357</v>
      </c>
      <c r="K346" s="11">
        <f t="shared" si="20"/>
        <v>6500000</v>
      </c>
      <c r="L346" s="11">
        <f t="shared" si="21"/>
        <v>0</v>
      </c>
      <c r="M346" s="3"/>
    </row>
    <row r="347" spans="1:13" ht="30" customHeight="1" x14ac:dyDescent="0.2">
      <c r="A347" s="4">
        <v>276</v>
      </c>
      <c r="B347" s="3" t="s">
        <v>196</v>
      </c>
      <c r="C347" s="379"/>
      <c r="D347" s="11">
        <v>95000000</v>
      </c>
      <c r="E347" s="20">
        <v>5.2999999999999999E-2</v>
      </c>
      <c r="F347" s="11">
        <v>5000000</v>
      </c>
      <c r="G347" s="11">
        <v>5000000</v>
      </c>
      <c r="H347" s="11" t="s">
        <v>770</v>
      </c>
      <c r="I347" s="23" t="s">
        <v>794</v>
      </c>
      <c r="J347" s="24" t="s">
        <v>795</v>
      </c>
      <c r="K347" s="11">
        <f t="shared" si="20"/>
        <v>5000000</v>
      </c>
      <c r="L347" s="11">
        <f t="shared" si="21"/>
        <v>0</v>
      </c>
      <c r="M347" s="3"/>
    </row>
    <row r="348" spans="1:13" ht="30" customHeight="1" x14ac:dyDescent="0.2">
      <c r="A348" s="4">
        <v>277</v>
      </c>
      <c r="B348" s="3" t="s">
        <v>197</v>
      </c>
      <c r="C348" s="379"/>
      <c r="D348" s="11">
        <v>200000000</v>
      </c>
      <c r="E348" s="20">
        <v>0.05</v>
      </c>
      <c r="F348" s="11">
        <f t="shared" si="19"/>
        <v>10000000</v>
      </c>
      <c r="G348" s="11">
        <v>10000000</v>
      </c>
      <c r="H348" s="11" t="s">
        <v>997</v>
      </c>
      <c r="I348" s="23" t="s">
        <v>1018</v>
      </c>
      <c r="J348" s="24" t="s">
        <v>1019</v>
      </c>
      <c r="K348" s="11">
        <f t="shared" si="20"/>
        <v>10000000</v>
      </c>
      <c r="L348" s="11">
        <f t="shared" si="21"/>
        <v>0</v>
      </c>
      <c r="M348" s="3"/>
    </row>
    <row r="349" spans="1:13" ht="30" customHeight="1" x14ac:dyDescent="0.2">
      <c r="A349" s="4">
        <v>278</v>
      </c>
      <c r="B349" s="3" t="s">
        <v>952</v>
      </c>
      <c r="C349" s="379"/>
      <c r="D349" s="128">
        <v>40000000</v>
      </c>
      <c r="E349" s="45">
        <v>4.2999999999999997E-2</v>
      </c>
      <c r="F349" s="128">
        <v>1750000</v>
      </c>
      <c r="G349" s="11">
        <v>1750000</v>
      </c>
      <c r="H349" s="11" t="s">
        <v>875</v>
      </c>
      <c r="I349" s="23" t="s">
        <v>953</v>
      </c>
      <c r="J349" s="24" t="s">
        <v>954</v>
      </c>
      <c r="K349" s="11">
        <f t="shared" si="20"/>
        <v>1750000</v>
      </c>
      <c r="L349" s="11">
        <f t="shared" si="21"/>
        <v>0</v>
      </c>
      <c r="M349" s="3"/>
    </row>
    <row r="350" spans="1:13" ht="30" customHeight="1" x14ac:dyDescent="0.2">
      <c r="A350" s="4">
        <v>279</v>
      </c>
      <c r="B350" s="3" t="s">
        <v>198</v>
      </c>
      <c r="C350" s="379"/>
      <c r="D350" s="11">
        <v>11000000</v>
      </c>
      <c r="E350" s="20">
        <v>4.4999999999999998E-2</v>
      </c>
      <c r="F350" s="11">
        <v>500000</v>
      </c>
      <c r="G350" s="11">
        <v>500000</v>
      </c>
      <c r="H350" s="11" t="s">
        <v>1050</v>
      </c>
      <c r="I350" s="23" t="s">
        <v>1072</v>
      </c>
      <c r="J350" s="24" t="s">
        <v>1073</v>
      </c>
      <c r="K350" s="11">
        <f t="shared" si="20"/>
        <v>500000</v>
      </c>
      <c r="L350" s="11">
        <f t="shared" si="21"/>
        <v>0</v>
      </c>
      <c r="M350" s="3"/>
    </row>
    <row r="351" spans="1:13" ht="30" customHeight="1" x14ac:dyDescent="0.2">
      <c r="A351" s="4">
        <v>280</v>
      </c>
      <c r="B351" s="3" t="s">
        <v>785</v>
      </c>
      <c r="C351" s="379"/>
      <c r="D351" s="65"/>
      <c r="E351" s="45"/>
      <c r="F351" s="65">
        <f t="shared" si="19"/>
        <v>0</v>
      </c>
      <c r="G351" s="11">
        <v>585000</v>
      </c>
      <c r="H351" s="11" t="s">
        <v>770</v>
      </c>
      <c r="I351" s="23" t="s">
        <v>786</v>
      </c>
      <c r="J351" s="28" t="s">
        <v>787</v>
      </c>
      <c r="K351" s="11">
        <f t="shared" si="20"/>
        <v>585000</v>
      </c>
      <c r="L351" s="65">
        <f t="shared" si="21"/>
        <v>-585000</v>
      </c>
      <c r="M351" s="3"/>
    </row>
    <row r="352" spans="1:13" ht="30" customHeight="1" x14ac:dyDescent="0.2">
      <c r="A352" s="404">
        <v>281</v>
      </c>
      <c r="B352" s="415" t="s">
        <v>200</v>
      </c>
      <c r="C352" s="545" t="s">
        <v>1672</v>
      </c>
      <c r="D352" s="11">
        <v>25000000</v>
      </c>
      <c r="E352" s="20">
        <v>4.8000000000000001E-2</v>
      </c>
      <c r="F352" s="11">
        <f t="shared" si="19"/>
        <v>1200000</v>
      </c>
      <c r="G352" s="11">
        <v>1200000</v>
      </c>
      <c r="H352" s="11" t="s">
        <v>967</v>
      </c>
      <c r="I352" s="23" t="s">
        <v>968</v>
      </c>
      <c r="J352" s="24" t="s">
        <v>969</v>
      </c>
      <c r="K352" s="11">
        <f t="shared" si="20"/>
        <v>1200000</v>
      </c>
      <c r="L352" s="11">
        <f t="shared" si="21"/>
        <v>0</v>
      </c>
      <c r="M352" s="3"/>
    </row>
    <row r="353" spans="1:13" ht="30" customHeight="1" x14ac:dyDescent="0.2">
      <c r="A353" s="405"/>
      <c r="B353" s="416"/>
      <c r="C353" s="546"/>
      <c r="D353" s="314">
        <v>40000000</v>
      </c>
      <c r="E353" s="20">
        <v>0.05</v>
      </c>
      <c r="F353" s="314">
        <f t="shared" si="19"/>
        <v>2000000</v>
      </c>
      <c r="G353" s="485" t="s">
        <v>1621</v>
      </c>
      <c r="H353" s="486"/>
      <c r="I353" s="486"/>
      <c r="J353" s="486"/>
      <c r="K353" s="487"/>
      <c r="L353" s="314"/>
      <c r="M353" s="3"/>
    </row>
    <row r="354" spans="1:13" ht="30" customHeight="1" x14ac:dyDescent="0.2">
      <c r="A354" s="4">
        <v>282</v>
      </c>
      <c r="B354" s="3" t="s">
        <v>1377</v>
      </c>
      <c r="C354" s="379"/>
      <c r="D354" s="11">
        <v>20000000</v>
      </c>
      <c r="E354" s="20">
        <v>0.04</v>
      </c>
      <c r="F354" s="11">
        <f t="shared" si="19"/>
        <v>800000</v>
      </c>
      <c r="G354" s="11">
        <v>800000</v>
      </c>
      <c r="H354" s="11" t="s">
        <v>770</v>
      </c>
      <c r="I354" s="23" t="s">
        <v>797</v>
      </c>
      <c r="J354" s="36" t="s">
        <v>796</v>
      </c>
      <c r="K354" s="11">
        <f t="shared" si="20"/>
        <v>800000</v>
      </c>
      <c r="L354" s="11">
        <f t="shared" si="21"/>
        <v>0</v>
      </c>
      <c r="M354" s="3"/>
    </row>
    <row r="355" spans="1:13" ht="30" customHeight="1" x14ac:dyDescent="0.2">
      <c r="A355" s="404">
        <v>283</v>
      </c>
      <c r="B355" s="415" t="s">
        <v>202</v>
      </c>
      <c r="C355" s="545"/>
      <c r="D355" s="409"/>
      <c r="E355" s="423"/>
      <c r="F355" s="421">
        <v>1550000</v>
      </c>
      <c r="G355" s="11">
        <v>1505000</v>
      </c>
      <c r="H355" s="11" t="s">
        <v>875</v>
      </c>
      <c r="I355" s="23" t="s">
        <v>958</v>
      </c>
      <c r="J355" s="24" t="s">
        <v>959</v>
      </c>
      <c r="K355" s="421">
        <f>G355+G356</f>
        <v>1550000</v>
      </c>
      <c r="L355" s="421">
        <f>F355-K355</f>
        <v>0</v>
      </c>
      <c r="M355" s="481" t="s">
        <v>960</v>
      </c>
    </row>
    <row r="356" spans="1:13" ht="30" customHeight="1" x14ac:dyDescent="0.2">
      <c r="A356" s="405"/>
      <c r="B356" s="416"/>
      <c r="C356" s="546"/>
      <c r="D356" s="410"/>
      <c r="E356" s="424"/>
      <c r="F356" s="422"/>
      <c r="G356" s="91">
        <v>45000</v>
      </c>
      <c r="H356" s="91" t="s">
        <v>875</v>
      </c>
      <c r="I356" s="23" t="s">
        <v>963</v>
      </c>
      <c r="J356" s="24" t="s">
        <v>964</v>
      </c>
      <c r="K356" s="422"/>
      <c r="L356" s="422"/>
      <c r="M356" s="482"/>
    </row>
    <row r="357" spans="1:13" ht="30" customHeight="1" x14ac:dyDescent="0.2">
      <c r="A357" s="404">
        <v>284</v>
      </c>
      <c r="B357" s="415" t="s">
        <v>1521</v>
      </c>
      <c r="C357" s="545" t="s">
        <v>695</v>
      </c>
      <c r="D357" s="11">
        <v>115000000</v>
      </c>
      <c r="E357" s="20">
        <v>4.4999999999999998E-2</v>
      </c>
      <c r="F357" s="11">
        <f t="shared" si="19"/>
        <v>5175000</v>
      </c>
      <c r="G357" s="421">
        <v>6675000</v>
      </c>
      <c r="H357" s="421" t="s">
        <v>1501</v>
      </c>
      <c r="I357" s="477" t="s">
        <v>1522</v>
      </c>
      <c r="J357" s="479" t="s">
        <v>1523</v>
      </c>
      <c r="K357" s="421">
        <f t="shared" si="20"/>
        <v>6675000</v>
      </c>
      <c r="L357" s="421">
        <f>(F357+1500000)-K357</f>
        <v>0</v>
      </c>
      <c r="M357" s="481" t="s">
        <v>1524</v>
      </c>
    </row>
    <row r="358" spans="1:13" ht="30" customHeight="1" x14ac:dyDescent="0.2">
      <c r="A358" s="405"/>
      <c r="B358" s="416"/>
      <c r="C358" s="546"/>
      <c r="D358" s="266">
        <v>60000000</v>
      </c>
      <c r="E358" s="20">
        <v>0.05</v>
      </c>
      <c r="F358" s="266">
        <f t="shared" si="19"/>
        <v>3000000</v>
      </c>
      <c r="G358" s="422"/>
      <c r="H358" s="422"/>
      <c r="I358" s="478"/>
      <c r="J358" s="480"/>
      <c r="K358" s="422"/>
      <c r="L358" s="422"/>
      <c r="M358" s="482"/>
    </row>
    <row r="359" spans="1:13" ht="30" customHeight="1" x14ac:dyDescent="0.2">
      <c r="A359" s="4">
        <v>285</v>
      </c>
      <c r="B359" s="3" t="s">
        <v>205</v>
      </c>
      <c r="C359" s="379"/>
      <c r="D359" s="11">
        <v>100000000</v>
      </c>
      <c r="E359" s="20">
        <v>7.0000000000000007E-2</v>
      </c>
      <c r="F359" s="11">
        <f t="shared" si="19"/>
        <v>7000000.0000000009</v>
      </c>
      <c r="G359" s="11">
        <v>7000000</v>
      </c>
      <c r="H359" s="11" t="s">
        <v>875</v>
      </c>
      <c r="I359" s="23" t="s">
        <v>961</v>
      </c>
      <c r="J359" s="24" t="s">
        <v>962</v>
      </c>
      <c r="K359" s="11">
        <f t="shared" si="20"/>
        <v>7000000</v>
      </c>
      <c r="L359" s="11">
        <f t="shared" si="21"/>
        <v>0</v>
      </c>
      <c r="M359" s="3"/>
    </row>
    <row r="360" spans="1:13" ht="30" customHeight="1" x14ac:dyDescent="0.2">
      <c r="A360" s="4">
        <v>286</v>
      </c>
      <c r="B360" s="3" t="s">
        <v>207</v>
      </c>
      <c r="C360" s="379"/>
      <c r="D360" s="11">
        <v>35000000</v>
      </c>
      <c r="E360" s="20">
        <v>0.04</v>
      </c>
      <c r="F360" s="11">
        <f t="shared" si="19"/>
        <v>1400000</v>
      </c>
      <c r="G360" s="11">
        <v>1400000</v>
      </c>
      <c r="H360" s="11" t="s">
        <v>610</v>
      </c>
      <c r="I360" s="23" t="s">
        <v>627</v>
      </c>
      <c r="J360" s="21" t="s">
        <v>628</v>
      </c>
      <c r="K360" s="11">
        <f t="shared" si="20"/>
        <v>1400000</v>
      </c>
      <c r="L360" s="11">
        <f t="shared" si="21"/>
        <v>0</v>
      </c>
      <c r="M360" s="3"/>
    </row>
    <row r="361" spans="1:13" ht="30" customHeight="1" x14ac:dyDescent="0.2">
      <c r="A361" s="4">
        <v>287</v>
      </c>
      <c r="B361" s="3" t="s">
        <v>208</v>
      </c>
      <c r="C361" s="379"/>
      <c r="D361" s="11">
        <v>15000000</v>
      </c>
      <c r="E361" s="20">
        <v>0.05</v>
      </c>
      <c r="F361" s="11">
        <f t="shared" si="19"/>
        <v>750000</v>
      </c>
      <c r="G361" s="11">
        <v>750000</v>
      </c>
      <c r="H361" s="11" t="s">
        <v>875</v>
      </c>
      <c r="I361" s="23" t="s">
        <v>900</v>
      </c>
      <c r="J361" s="24" t="s">
        <v>901</v>
      </c>
      <c r="K361" s="11">
        <f t="shared" si="20"/>
        <v>750000</v>
      </c>
      <c r="L361" s="11">
        <f t="shared" si="21"/>
        <v>0</v>
      </c>
      <c r="M361" s="3"/>
    </row>
    <row r="362" spans="1:13" ht="30" customHeight="1" x14ac:dyDescent="0.2">
      <c r="A362" s="4">
        <v>288</v>
      </c>
      <c r="B362" s="3" t="s">
        <v>209</v>
      </c>
      <c r="C362" s="379" t="s">
        <v>1671</v>
      </c>
      <c r="D362" s="11">
        <v>50000000</v>
      </c>
      <c r="E362" s="20">
        <v>4.4999999999999998E-2</v>
      </c>
      <c r="F362" s="11">
        <f t="shared" si="19"/>
        <v>2250000</v>
      </c>
      <c r="G362" s="11">
        <v>2250000</v>
      </c>
      <c r="H362" s="11" t="s">
        <v>997</v>
      </c>
      <c r="I362" s="23" t="s">
        <v>1010</v>
      </c>
      <c r="J362" s="24" t="s">
        <v>1011</v>
      </c>
      <c r="K362" s="11">
        <f t="shared" si="20"/>
        <v>2250000</v>
      </c>
      <c r="L362" s="11">
        <f t="shared" si="21"/>
        <v>0</v>
      </c>
      <c r="M362" s="3"/>
    </row>
    <row r="363" spans="1:13" ht="30" customHeight="1" x14ac:dyDescent="0.2">
      <c r="A363" s="4">
        <v>289</v>
      </c>
      <c r="B363" s="3" t="s">
        <v>971</v>
      </c>
      <c r="C363" s="379"/>
      <c r="D363" s="95"/>
      <c r="E363" s="45"/>
      <c r="F363" s="95">
        <f t="shared" ref="F363:F406" si="22">D363*E363</f>
        <v>0</v>
      </c>
      <c r="G363" s="11">
        <v>1350000</v>
      </c>
      <c r="H363" s="11" t="s">
        <v>967</v>
      </c>
      <c r="I363" s="23" t="s">
        <v>973</v>
      </c>
      <c r="J363" s="21" t="s">
        <v>972</v>
      </c>
      <c r="K363" s="11">
        <f t="shared" si="20"/>
        <v>1350000</v>
      </c>
      <c r="L363" s="95">
        <f t="shared" si="21"/>
        <v>-1350000</v>
      </c>
      <c r="M363" s="3"/>
    </row>
    <row r="364" spans="1:13" ht="30" customHeight="1" x14ac:dyDescent="0.2">
      <c r="A364" s="4">
        <v>290</v>
      </c>
      <c r="B364" s="3" t="s">
        <v>970</v>
      </c>
      <c r="C364" s="379" t="s">
        <v>1670</v>
      </c>
      <c r="D364" s="11">
        <v>550000000</v>
      </c>
      <c r="E364" s="20">
        <v>0.05</v>
      </c>
      <c r="F364" s="11">
        <f t="shared" si="22"/>
        <v>27500000</v>
      </c>
      <c r="G364" s="11">
        <v>27500000</v>
      </c>
      <c r="H364" s="11" t="s">
        <v>875</v>
      </c>
      <c r="I364" s="23"/>
      <c r="J364" s="24"/>
      <c r="K364" s="11">
        <f t="shared" ref="K364:K406" si="23">G364</f>
        <v>27500000</v>
      </c>
      <c r="L364" s="11">
        <f t="shared" ref="L364:L406" si="24">F364-K364</f>
        <v>0</v>
      </c>
      <c r="M364" s="94" t="s">
        <v>957</v>
      </c>
    </row>
    <row r="365" spans="1:13" ht="30" customHeight="1" x14ac:dyDescent="0.2">
      <c r="A365" s="404">
        <v>291</v>
      </c>
      <c r="B365" s="415" t="s">
        <v>210</v>
      </c>
      <c r="C365" s="545"/>
      <c r="D365" s="11">
        <v>20000000</v>
      </c>
      <c r="E365" s="20">
        <v>0.05</v>
      </c>
      <c r="F365" s="11">
        <f t="shared" si="22"/>
        <v>1000000</v>
      </c>
      <c r="G365" s="11">
        <v>1000000</v>
      </c>
      <c r="H365" s="11" t="s">
        <v>770</v>
      </c>
      <c r="I365" s="23" t="s">
        <v>773</v>
      </c>
      <c r="J365" s="24" t="s">
        <v>774</v>
      </c>
      <c r="K365" s="11">
        <f t="shared" si="23"/>
        <v>1000000</v>
      </c>
      <c r="L365" s="11">
        <f t="shared" si="24"/>
        <v>0</v>
      </c>
      <c r="M365" s="3"/>
    </row>
    <row r="366" spans="1:13" ht="30" customHeight="1" x14ac:dyDescent="0.2">
      <c r="A366" s="468"/>
      <c r="B366" s="469"/>
      <c r="C366" s="549"/>
      <c r="D366" s="421">
        <v>20000000</v>
      </c>
      <c r="E366" s="471" t="s">
        <v>987</v>
      </c>
      <c r="F366" s="472"/>
      <c r="G366" s="266">
        <v>3000000</v>
      </c>
      <c r="H366" s="266" t="s">
        <v>1501</v>
      </c>
      <c r="I366" s="270" t="s">
        <v>1530</v>
      </c>
      <c r="J366" s="479" t="s">
        <v>774</v>
      </c>
      <c r="K366" s="421">
        <f>G366+G367</f>
        <v>5000000</v>
      </c>
      <c r="L366" s="421">
        <f>D366-K366</f>
        <v>15000000</v>
      </c>
      <c r="M366" s="3"/>
    </row>
    <row r="367" spans="1:13" ht="30" customHeight="1" x14ac:dyDescent="0.2">
      <c r="A367" s="405"/>
      <c r="B367" s="416"/>
      <c r="C367" s="546"/>
      <c r="D367" s="422"/>
      <c r="E367" s="473"/>
      <c r="F367" s="474"/>
      <c r="G367" s="266">
        <v>2000000</v>
      </c>
      <c r="H367" s="266" t="s">
        <v>1501</v>
      </c>
      <c r="I367" s="270" t="s">
        <v>1531</v>
      </c>
      <c r="J367" s="480"/>
      <c r="K367" s="422"/>
      <c r="L367" s="422"/>
      <c r="M367" s="3"/>
    </row>
    <row r="368" spans="1:13" ht="30" customHeight="1" x14ac:dyDescent="0.2">
      <c r="A368" s="4">
        <v>292</v>
      </c>
      <c r="B368" s="3" t="s">
        <v>212</v>
      </c>
      <c r="C368" s="379"/>
      <c r="D368" s="102"/>
      <c r="E368" s="45"/>
      <c r="F368" s="102">
        <f t="shared" si="22"/>
        <v>0</v>
      </c>
      <c r="G368" s="11">
        <v>5000000</v>
      </c>
      <c r="H368" s="11" t="s">
        <v>997</v>
      </c>
      <c r="I368" s="23" t="s">
        <v>1000</v>
      </c>
      <c r="J368" s="24" t="s">
        <v>1001</v>
      </c>
      <c r="K368" s="11">
        <f t="shared" si="23"/>
        <v>5000000</v>
      </c>
      <c r="L368" s="102">
        <f t="shared" si="24"/>
        <v>-5000000</v>
      </c>
      <c r="M368" s="3"/>
    </row>
    <row r="369" spans="1:13" ht="30" customHeight="1" x14ac:dyDescent="0.2">
      <c r="A369" s="4">
        <v>293</v>
      </c>
      <c r="B369" s="3" t="s">
        <v>214</v>
      </c>
      <c r="C369" s="379"/>
      <c r="D369" s="11">
        <v>75000000</v>
      </c>
      <c r="E369" s="20">
        <v>0.04</v>
      </c>
      <c r="F369" s="11">
        <f>D369*E369</f>
        <v>3000000</v>
      </c>
      <c r="G369" s="11">
        <v>3000000</v>
      </c>
      <c r="H369" s="11" t="s">
        <v>1050</v>
      </c>
      <c r="I369" s="23" t="s">
        <v>1067</v>
      </c>
      <c r="J369" s="21" t="s">
        <v>1068</v>
      </c>
      <c r="K369" s="11">
        <f t="shared" si="23"/>
        <v>3000000</v>
      </c>
      <c r="L369" s="11">
        <f t="shared" si="24"/>
        <v>0</v>
      </c>
      <c r="M369" s="3"/>
    </row>
    <row r="370" spans="1:13" ht="30" customHeight="1" x14ac:dyDescent="0.2">
      <c r="A370" s="404">
        <v>294</v>
      </c>
      <c r="B370" s="415" t="s">
        <v>215</v>
      </c>
      <c r="C370" s="545"/>
      <c r="D370" s="421">
        <v>100000000</v>
      </c>
      <c r="E370" s="471" t="s">
        <v>987</v>
      </c>
      <c r="F370" s="472"/>
      <c r="G370" s="293"/>
      <c r="H370" s="293"/>
      <c r="I370" s="299"/>
      <c r="J370" s="300"/>
      <c r="K370" s="421">
        <f>G371+G370</f>
        <v>20000000</v>
      </c>
      <c r="L370" s="421">
        <f>D370-K370</f>
        <v>80000000</v>
      </c>
      <c r="M370" s="3"/>
    </row>
    <row r="371" spans="1:13" ht="30" customHeight="1" x14ac:dyDescent="0.2">
      <c r="A371" s="468"/>
      <c r="B371" s="469"/>
      <c r="C371" s="549"/>
      <c r="D371" s="422"/>
      <c r="E371" s="473"/>
      <c r="F371" s="474"/>
      <c r="G371" s="6">
        <v>20000000</v>
      </c>
      <c r="H371" s="6" t="s">
        <v>1589</v>
      </c>
      <c r="I371" s="298" t="s">
        <v>1599</v>
      </c>
      <c r="J371" s="21" t="s">
        <v>1600</v>
      </c>
      <c r="K371" s="422"/>
      <c r="L371" s="422"/>
      <c r="M371" s="3"/>
    </row>
    <row r="372" spans="1:13" ht="30" customHeight="1" x14ac:dyDescent="0.2">
      <c r="A372" s="405"/>
      <c r="B372" s="416"/>
      <c r="C372" s="546"/>
      <c r="D372" s="11">
        <v>100000000</v>
      </c>
      <c r="E372" s="20">
        <v>0.05</v>
      </c>
      <c r="F372" s="11">
        <f t="shared" si="22"/>
        <v>5000000</v>
      </c>
      <c r="G372" s="421">
        <v>5500000</v>
      </c>
      <c r="H372" s="421" t="s">
        <v>1050</v>
      </c>
      <c r="I372" s="477" t="s">
        <v>1051</v>
      </c>
      <c r="J372" s="479" t="s">
        <v>1052</v>
      </c>
      <c r="K372" s="421">
        <f t="shared" si="23"/>
        <v>5500000</v>
      </c>
      <c r="L372" s="421">
        <f>(F372+F373)-K372</f>
        <v>0</v>
      </c>
      <c r="M372" s="3"/>
    </row>
    <row r="373" spans="1:13" ht="30" customHeight="1" x14ac:dyDescent="0.2">
      <c r="A373" s="4">
        <v>295</v>
      </c>
      <c r="B373" s="3" t="s">
        <v>1049</v>
      </c>
      <c r="C373" s="379"/>
      <c r="D373" s="107">
        <v>10000000</v>
      </c>
      <c r="E373" s="20">
        <v>0.05</v>
      </c>
      <c r="F373" s="107">
        <f>D373*E373</f>
        <v>500000</v>
      </c>
      <c r="G373" s="422"/>
      <c r="H373" s="422"/>
      <c r="I373" s="478"/>
      <c r="J373" s="480"/>
      <c r="K373" s="422"/>
      <c r="L373" s="422"/>
      <c r="M373" s="3"/>
    </row>
    <row r="374" spans="1:13" ht="30" customHeight="1" x14ac:dyDescent="0.2">
      <c r="A374" s="4">
        <v>296</v>
      </c>
      <c r="B374" s="3" t="s">
        <v>216</v>
      </c>
      <c r="C374" s="379"/>
      <c r="D374" s="11">
        <v>35000000</v>
      </c>
      <c r="E374" s="20">
        <v>0.04</v>
      </c>
      <c r="F374" s="11">
        <f t="shared" si="22"/>
        <v>1400000</v>
      </c>
      <c r="G374" s="11">
        <v>1400000</v>
      </c>
      <c r="H374" s="11" t="s">
        <v>1456</v>
      </c>
      <c r="I374" s="23" t="s">
        <v>1463</v>
      </c>
      <c r="J374" s="24" t="s">
        <v>1464</v>
      </c>
      <c r="K374" s="11">
        <f t="shared" si="23"/>
        <v>1400000</v>
      </c>
      <c r="L374" s="11">
        <f t="shared" si="24"/>
        <v>0</v>
      </c>
      <c r="M374" s="3"/>
    </row>
    <row r="375" spans="1:13" ht="30" customHeight="1" x14ac:dyDescent="0.2">
      <c r="A375" s="4">
        <v>297</v>
      </c>
      <c r="B375" s="3" t="s">
        <v>220</v>
      </c>
      <c r="C375" s="379"/>
      <c r="D375" s="11">
        <v>50000000</v>
      </c>
      <c r="E375" s="45"/>
      <c r="F375" s="316">
        <f t="shared" si="22"/>
        <v>0</v>
      </c>
      <c r="G375" s="11">
        <v>4160000</v>
      </c>
      <c r="H375" s="11" t="s">
        <v>1622</v>
      </c>
      <c r="I375" s="23" t="s">
        <v>1636</v>
      </c>
      <c r="J375" s="317" t="s">
        <v>1637</v>
      </c>
      <c r="K375" s="11">
        <f t="shared" si="23"/>
        <v>4160000</v>
      </c>
      <c r="L375" s="316">
        <f t="shared" si="24"/>
        <v>-4160000</v>
      </c>
      <c r="M375" s="3"/>
    </row>
    <row r="376" spans="1:13" ht="30" customHeight="1" x14ac:dyDescent="0.2">
      <c r="A376" s="4">
        <v>298</v>
      </c>
      <c r="B376" s="3" t="s">
        <v>221</v>
      </c>
      <c r="C376" s="379" t="s">
        <v>1489</v>
      </c>
      <c r="D376" s="11">
        <v>40000000</v>
      </c>
      <c r="E376" s="20">
        <v>5.1999999999999998E-2</v>
      </c>
      <c r="F376" s="11">
        <v>2000000</v>
      </c>
      <c r="G376" s="11">
        <v>2000000</v>
      </c>
      <c r="H376" s="11" t="s">
        <v>1256</v>
      </c>
      <c r="I376" s="23" t="s">
        <v>1332</v>
      </c>
      <c r="J376" s="24" t="s">
        <v>1333</v>
      </c>
      <c r="K376" s="11">
        <f t="shared" si="23"/>
        <v>2000000</v>
      </c>
      <c r="L376" s="11">
        <f t="shared" si="24"/>
        <v>0</v>
      </c>
      <c r="M376" s="3"/>
    </row>
    <row r="377" spans="1:13" ht="30" customHeight="1" x14ac:dyDescent="0.2">
      <c r="A377" s="404">
        <v>299</v>
      </c>
      <c r="B377" s="415" t="s">
        <v>1173</v>
      </c>
      <c r="C377" s="545"/>
      <c r="D377" s="463">
        <v>200000000</v>
      </c>
      <c r="E377" s="456" t="s">
        <v>1206</v>
      </c>
      <c r="F377" s="457"/>
      <c r="G377" s="11">
        <v>20000000</v>
      </c>
      <c r="H377" s="11" t="s">
        <v>704</v>
      </c>
      <c r="I377" s="36" t="s">
        <v>744</v>
      </c>
      <c r="J377" s="24" t="s">
        <v>745</v>
      </c>
      <c r="K377" s="421">
        <f>G377+G378+G379+G380+G381</f>
        <v>200000000</v>
      </c>
      <c r="L377" s="463">
        <f>D377-K377</f>
        <v>0</v>
      </c>
      <c r="M377" s="453"/>
    </row>
    <row r="378" spans="1:13" ht="30" customHeight="1" x14ac:dyDescent="0.2">
      <c r="A378" s="468"/>
      <c r="B378" s="469"/>
      <c r="C378" s="549"/>
      <c r="D378" s="464"/>
      <c r="E378" s="458"/>
      <c r="F378" s="459"/>
      <c r="G378" s="76">
        <v>50000000</v>
      </c>
      <c r="H378" s="76" t="s">
        <v>875</v>
      </c>
      <c r="I378" s="36" t="s">
        <v>898</v>
      </c>
      <c r="J378" s="24" t="s">
        <v>899</v>
      </c>
      <c r="K378" s="462"/>
      <c r="L378" s="464"/>
      <c r="M378" s="454"/>
    </row>
    <row r="379" spans="1:13" ht="30" customHeight="1" x14ac:dyDescent="0.2">
      <c r="A379" s="468"/>
      <c r="B379" s="469"/>
      <c r="C379" s="549"/>
      <c r="D379" s="464"/>
      <c r="E379" s="458"/>
      <c r="F379" s="459"/>
      <c r="G379" s="96">
        <v>50000000</v>
      </c>
      <c r="H379" s="96" t="s">
        <v>875</v>
      </c>
      <c r="I379" s="36" t="s">
        <v>983</v>
      </c>
      <c r="J379" s="24" t="s">
        <v>899</v>
      </c>
      <c r="K379" s="462"/>
      <c r="L379" s="464"/>
      <c r="M379" s="454"/>
    </row>
    <row r="380" spans="1:13" ht="30" customHeight="1" x14ac:dyDescent="0.2">
      <c r="A380" s="468"/>
      <c r="B380" s="469"/>
      <c r="C380" s="549"/>
      <c r="D380" s="464"/>
      <c r="E380" s="458"/>
      <c r="F380" s="459"/>
      <c r="G380" s="133">
        <v>50000000</v>
      </c>
      <c r="H380" s="133" t="s">
        <v>1161</v>
      </c>
      <c r="I380" s="142" t="s">
        <v>1174</v>
      </c>
      <c r="J380" s="24" t="s">
        <v>1175</v>
      </c>
      <c r="K380" s="462"/>
      <c r="L380" s="464"/>
      <c r="M380" s="454"/>
    </row>
    <row r="381" spans="1:13" ht="30" customHeight="1" x14ac:dyDescent="0.2">
      <c r="A381" s="405"/>
      <c r="B381" s="416"/>
      <c r="C381" s="546"/>
      <c r="D381" s="465"/>
      <c r="E381" s="460"/>
      <c r="F381" s="461"/>
      <c r="G381" s="139">
        <v>30000000</v>
      </c>
      <c r="H381" s="139" t="s">
        <v>1161</v>
      </c>
      <c r="I381" s="36" t="s">
        <v>1205</v>
      </c>
      <c r="J381" s="36" t="s">
        <v>1204</v>
      </c>
      <c r="K381" s="422"/>
      <c r="L381" s="465"/>
      <c r="M381" s="455"/>
    </row>
    <row r="382" spans="1:13" ht="30" customHeight="1" x14ac:dyDescent="0.2">
      <c r="A382" s="4">
        <v>300</v>
      </c>
      <c r="B382" s="3" t="s">
        <v>223</v>
      </c>
      <c r="C382" s="379"/>
      <c r="D382" s="11">
        <v>10000000</v>
      </c>
      <c r="E382" s="20">
        <v>0.05</v>
      </c>
      <c r="F382" s="11">
        <f t="shared" si="22"/>
        <v>500000</v>
      </c>
      <c r="G382" s="11">
        <v>500000</v>
      </c>
      <c r="H382" s="11" t="s">
        <v>1256</v>
      </c>
      <c r="I382" s="23" t="s">
        <v>1328</v>
      </c>
      <c r="J382" s="24" t="s">
        <v>1329</v>
      </c>
      <c r="K382" s="11">
        <f t="shared" si="23"/>
        <v>500000</v>
      </c>
      <c r="L382" s="11">
        <f t="shared" si="24"/>
        <v>0</v>
      </c>
      <c r="M382" s="3"/>
    </row>
    <row r="383" spans="1:13" ht="30" customHeight="1" x14ac:dyDescent="0.2">
      <c r="A383" s="404">
        <v>301</v>
      </c>
      <c r="B383" s="415" t="s">
        <v>225</v>
      </c>
      <c r="C383" s="545" t="s">
        <v>1240</v>
      </c>
      <c r="D383" s="421">
        <v>178000000</v>
      </c>
      <c r="E383" s="442">
        <v>5.8999999999999997E-2</v>
      </c>
      <c r="F383" s="421">
        <v>10200000</v>
      </c>
      <c r="G383" s="11">
        <v>10000000</v>
      </c>
      <c r="H383" s="11" t="s">
        <v>1161</v>
      </c>
      <c r="I383" s="23" t="s">
        <v>1190</v>
      </c>
      <c r="J383" s="24" t="s">
        <v>1191</v>
      </c>
      <c r="K383" s="421">
        <f>G383+G384</f>
        <v>10500000</v>
      </c>
      <c r="L383" s="409">
        <f>F383-K383</f>
        <v>-300000</v>
      </c>
      <c r="M383" s="3"/>
    </row>
    <row r="384" spans="1:13" ht="30" customHeight="1" x14ac:dyDescent="0.2">
      <c r="A384" s="405"/>
      <c r="B384" s="416"/>
      <c r="C384" s="546"/>
      <c r="D384" s="422"/>
      <c r="E384" s="443"/>
      <c r="F384" s="422"/>
      <c r="G384" s="133">
        <v>500000</v>
      </c>
      <c r="H384" s="133" t="s">
        <v>1336</v>
      </c>
      <c r="I384" s="136" t="s">
        <v>1346</v>
      </c>
      <c r="J384" s="24" t="s">
        <v>1191</v>
      </c>
      <c r="K384" s="422"/>
      <c r="L384" s="410"/>
      <c r="M384" s="3"/>
    </row>
    <row r="385" spans="1:13" ht="30" customHeight="1" x14ac:dyDescent="0.2">
      <c r="A385" s="4">
        <v>302</v>
      </c>
      <c r="B385" s="3" t="s">
        <v>226</v>
      </c>
      <c r="C385" s="379"/>
      <c r="D385" s="107">
        <v>10000000</v>
      </c>
      <c r="E385" s="20">
        <v>0.04</v>
      </c>
      <c r="F385" s="107">
        <f>D385*E385</f>
        <v>400000</v>
      </c>
      <c r="G385" s="11">
        <v>800000</v>
      </c>
      <c r="H385" s="11" t="s">
        <v>1050</v>
      </c>
      <c r="I385" s="23" t="s">
        <v>1065</v>
      </c>
      <c r="J385" s="24" t="s">
        <v>1066</v>
      </c>
      <c r="K385" s="11">
        <f t="shared" si="23"/>
        <v>800000</v>
      </c>
      <c r="L385" s="11">
        <f t="shared" si="24"/>
        <v>-400000</v>
      </c>
      <c r="M385" s="83" t="s">
        <v>986</v>
      </c>
    </row>
    <row r="386" spans="1:13" ht="30" customHeight="1" x14ac:dyDescent="0.2">
      <c r="A386" s="4">
        <v>303</v>
      </c>
      <c r="B386" s="3" t="s">
        <v>227</v>
      </c>
      <c r="C386" s="379"/>
      <c r="D386" s="11">
        <v>60000000</v>
      </c>
      <c r="E386" s="20">
        <v>4.4999999999999998E-2</v>
      </c>
      <c r="F386" s="11">
        <f t="shared" si="22"/>
        <v>2700000</v>
      </c>
      <c r="G386" s="11">
        <v>2700000</v>
      </c>
      <c r="H386" s="11" t="s">
        <v>1456</v>
      </c>
      <c r="I386" s="23" t="s">
        <v>1485</v>
      </c>
      <c r="J386" s="24" t="s">
        <v>1486</v>
      </c>
      <c r="K386" s="11">
        <f t="shared" si="23"/>
        <v>2700000</v>
      </c>
      <c r="L386" s="11">
        <f t="shared" si="24"/>
        <v>0</v>
      </c>
      <c r="M386" s="3"/>
    </row>
    <row r="387" spans="1:13" ht="30" customHeight="1" x14ac:dyDescent="0.2">
      <c r="A387" s="404">
        <v>304</v>
      </c>
      <c r="B387" s="415" t="s">
        <v>228</v>
      </c>
      <c r="C387" s="545"/>
      <c r="D387" s="409"/>
      <c r="E387" s="423"/>
      <c r="F387" s="409">
        <f t="shared" si="22"/>
        <v>0</v>
      </c>
      <c r="G387" s="11">
        <v>50000000</v>
      </c>
      <c r="H387" s="11" t="s">
        <v>1355</v>
      </c>
      <c r="I387" s="36" t="s">
        <v>1438</v>
      </c>
      <c r="J387" s="24" t="s">
        <v>1439</v>
      </c>
      <c r="K387" s="11">
        <f t="shared" si="23"/>
        <v>50000000</v>
      </c>
      <c r="L387" s="409">
        <f t="shared" si="24"/>
        <v>-50000000</v>
      </c>
      <c r="M387" s="3"/>
    </row>
    <row r="388" spans="1:13" ht="30" customHeight="1" x14ac:dyDescent="0.2">
      <c r="A388" s="405"/>
      <c r="B388" s="416"/>
      <c r="C388" s="546"/>
      <c r="D388" s="410"/>
      <c r="E388" s="424"/>
      <c r="F388" s="410"/>
      <c r="G388" s="266">
        <v>25000000</v>
      </c>
      <c r="H388" s="266" t="s">
        <v>1501</v>
      </c>
      <c r="I388" s="36" t="s">
        <v>1502</v>
      </c>
      <c r="J388" s="24" t="s">
        <v>1503</v>
      </c>
      <c r="K388" s="266">
        <f t="shared" si="23"/>
        <v>25000000</v>
      </c>
      <c r="L388" s="410"/>
      <c r="M388" s="3"/>
    </row>
    <row r="389" spans="1:13" ht="30" customHeight="1" x14ac:dyDescent="0.2">
      <c r="A389" s="404">
        <v>305</v>
      </c>
      <c r="B389" s="406" t="s">
        <v>229</v>
      </c>
      <c r="C389" s="545"/>
      <c r="D389" s="11">
        <v>10000000</v>
      </c>
      <c r="E389" s="20">
        <v>0.06</v>
      </c>
      <c r="F389" s="11">
        <f t="shared" si="22"/>
        <v>600000</v>
      </c>
      <c r="G389" s="11">
        <v>600000</v>
      </c>
      <c r="H389" s="11" t="s">
        <v>583</v>
      </c>
      <c r="I389" s="27">
        <v>121083218622</v>
      </c>
      <c r="J389" s="24" t="s">
        <v>593</v>
      </c>
      <c r="K389" s="11">
        <f t="shared" si="23"/>
        <v>600000</v>
      </c>
      <c r="L389" s="11">
        <f t="shared" si="24"/>
        <v>0</v>
      </c>
      <c r="M389" s="104" t="s">
        <v>1450</v>
      </c>
    </row>
    <row r="390" spans="1:13" ht="30" customHeight="1" x14ac:dyDescent="0.2">
      <c r="A390" s="405"/>
      <c r="B390" s="407"/>
      <c r="C390" s="546"/>
      <c r="D390" s="247">
        <v>10000000</v>
      </c>
      <c r="E390" s="20">
        <v>0.06</v>
      </c>
      <c r="F390" s="247">
        <f t="shared" si="22"/>
        <v>600000</v>
      </c>
      <c r="G390" s="247">
        <v>600000</v>
      </c>
      <c r="H390" s="247" t="s">
        <v>1355</v>
      </c>
      <c r="I390" s="253">
        <v>178284</v>
      </c>
      <c r="J390" s="24" t="s">
        <v>1447</v>
      </c>
      <c r="K390" s="247">
        <f t="shared" si="23"/>
        <v>600000</v>
      </c>
      <c r="L390" s="247">
        <f>F390-K390</f>
        <v>0</v>
      </c>
      <c r="M390" s="46"/>
    </row>
    <row r="391" spans="1:13" ht="30" customHeight="1" x14ac:dyDescent="0.2">
      <c r="A391" s="404">
        <v>306</v>
      </c>
      <c r="B391" s="415" t="s">
        <v>230</v>
      </c>
      <c r="C391" s="545"/>
      <c r="D391" s="409"/>
      <c r="E391" s="444"/>
      <c r="F391" s="446">
        <f t="shared" si="22"/>
        <v>0</v>
      </c>
      <c r="G391" s="11">
        <v>10000000</v>
      </c>
      <c r="H391" s="11" t="s">
        <v>749</v>
      </c>
      <c r="I391" s="328" t="s">
        <v>764</v>
      </c>
      <c r="J391" s="24" t="s">
        <v>765</v>
      </c>
      <c r="K391" s="421">
        <f>G391+G392</f>
        <v>36000000</v>
      </c>
      <c r="L391" s="409">
        <f t="shared" si="24"/>
        <v>-36000000</v>
      </c>
      <c r="M391" s="3"/>
    </row>
    <row r="392" spans="1:13" ht="30" customHeight="1" x14ac:dyDescent="0.2">
      <c r="A392" s="405"/>
      <c r="B392" s="416"/>
      <c r="C392" s="546"/>
      <c r="D392" s="410"/>
      <c r="E392" s="445"/>
      <c r="F392" s="446"/>
      <c r="G392" s="342">
        <v>26000000</v>
      </c>
      <c r="H392" s="342" t="s">
        <v>1641</v>
      </c>
      <c r="I392" s="358" t="s">
        <v>1657</v>
      </c>
      <c r="J392" s="24" t="s">
        <v>765</v>
      </c>
      <c r="K392" s="422"/>
      <c r="L392" s="410"/>
      <c r="M392" s="3"/>
    </row>
    <row r="393" spans="1:13" ht="30" customHeight="1" x14ac:dyDescent="0.2">
      <c r="A393" s="404">
        <v>307</v>
      </c>
      <c r="B393" s="415" t="s">
        <v>231</v>
      </c>
      <c r="C393" s="545"/>
      <c r="D393" s="421">
        <v>70000000</v>
      </c>
      <c r="E393" s="447" t="s">
        <v>987</v>
      </c>
      <c r="F393" s="448"/>
      <c r="G393" s="11">
        <v>40000000</v>
      </c>
      <c r="H393" s="11" t="s">
        <v>1641</v>
      </c>
      <c r="I393" s="328" t="s">
        <v>1650</v>
      </c>
      <c r="J393" s="327" t="s">
        <v>1649</v>
      </c>
      <c r="K393" s="421">
        <f>G393+G394</f>
        <v>40000000</v>
      </c>
      <c r="L393" s="421">
        <f>D393-K393</f>
        <v>30000000</v>
      </c>
      <c r="M393" s="3"/>
    </row>
    <row r="394" spans="1:13" ht="30" customHeight="1" x14ac:dyDescent="0.2">
      <c r="A394" s="405"/>
      <c r="B394" s="416"/>
      <c r="C394" s="546"/>
      <c r="D394" s="422"/>
      <c r="E394" s="449"/>
      <c r="F394" s="450"/>
      <c r="G394" s="326"/>
      <c r="H394" s="326"/>
      <c r="I394" s="327"/>
      <c r="J394" s="24"/>
      <c r="K394" s="422"/>
      <c r="L394" s="422"/>
      <c r="M394" s="3"/>
    </row>
    <row r="395" spans="1:13" ht="30" customHeight="1" x14ac:dyDescent="0.2">
      <c r="A395" s="4">
        <v>308</v>
      </c>
      <c r="B395" s="3" t="s">
        <v>232</v>
      </c>
      <c r="C395" s="379"/>
      <c r="D395" s="11">
        <v>100000000</v>
      </c>
      <c r="E395" s="20">
        <v>0.04</v>
      </c>
      <c r="F395" s="11">
        <f t="shared" si="22"/>
        <v>4000000</v>
      </c>
      <c r="G395" s="11">
        <v>4000000</v>
      </c>
      <c r="H395" s="11" t="s">
        <v>1077</v>
      </c>
      <c r="I395" s="23" t="s">
        <v>1151</v>
      </c>
      <c r="J395" s="24" t="s">
        <v>1152</v>
      </c>
      <c r="K395" s="11">
        <f t="shared" si="23"/>
        <v>4000000</v>
      </c>
      <c r="L395" s="11">
        <f t="shared" si="24"/>
        <v>0</v>
      </c>
      <c r="M395" s="3"/>
    </row>
    <row r="396" spans="1:13" ht="30" customHeight="1" x14ac:dyDescent="0.2">
      <c r="A396" s="404">
        <v>309</v>
      </c>
      <c r="B396" s="415" t="s">
        <v>238</v>
      </c>
      <c r="C396" s="545"/>
      <c r="D396" s="421">
        <v>300000000</v>
      </c>
      <c r="E396" s="442">
        <v>0.05</v>
      </c>
      <c r="F396" s="421">
        <f t="shared" si="22"/>
        <v>15000000</v>
      </c>
      <c r="G396" s="11">
        <v>3000000</v>
      </c>
      <c r="H396" s="11" t="s">
        <v>704</v>
      </c>
      <c r="I396" s="23" t="s">
        <v>730</v>
      </c>
      <c r="J396" s="21" t="s">
        <v>731</v>
      </c>
      <c r="K396" s="421">
        <f>G396+G397</f>
        <v>3000000</v>
      </c>
      <c r="L396" s="409">
        <f t="shared" si="24"/>
        <v>12000000</v>
      </c>
      <c r="M396" s="3"/>
    </row>
    <row r="397" spans="1:13" ht="30" customHeight="1" x14ac:dyDescent="0.2">
      <c r="A397" s="405"/>
      <c r="B397" s="416"/>
      <c r="C397" s="546"/>
      <c r="D397" s="422"/>
      <c r="E397" s="443"/>
      <c r="F397" s="422"/>
      <c r="G397" s="29"/>
      <c r="H397" s="29"/>
      <c r="I397" s="61"/>
      <c r="J397" s="62"/>
      <c r="K397" s="422"/>
      <c r="L397" s="410"/>
      <c r="M397" s="3"/>
    </row>
    <row r="398" spans="1:13" ht="30" customHeight="1" x14ac:dyDescent="0.2">
      <c r="A398" s="4">
        <v>310</v>
      </c>
      <c r="B398" s="3" t="s">
        <v>241</v>
      </c>
      <c r="C398" s="379"/>
      <c r="D398" s="29"/>
      <c r="E398" s="45"/>
      <c r="F398" s="29">
        <f t="shared" si="22"/>
        <v>0</v>
      </c>
      <c r="G398" s="11">
        <v>5000000</v>
      </c>
      <c r="H398" s="11" t="s">
        <v>645</v>
      </c>
      <c r="I398" s="36" t="s">
        <v>688</v>
      </c>
      <c r="J398" s="24" t="s">
        <v>689</v>
      </c>
      <c r="K398" s="11">
        <f t="shared" si="23"/>
        <v>5000000</v>
      </c>
      <c r="L398" s="29">
        <f t="shared" si="24"/>
        <v>-5000000</v>
      </c>
      <c r="M398" s="3"/>
    </row>
    <row r="399" spans="1:13" ht="30" customHeight="1" x14ac:dyDescent="0.2">
      <c r="A399" s="4">
        <v>311</v>
      </c>
      <c r="B399" s="3" t="s">
        <v>242</v>
      </c>
      <c r="C399" s="379"/>
      <c r="D399" s="11">
        <v>52000000</v>
      </c>
      <c r="E399" s="20">
        <v>0.05</v>
      </c>
      <c r="F399" s="11">
        <f t="shared" si="22"/>
        <v>2600000</v>
      </c>
      <c r="G399" s="11">
        <v>2750000</v>
      </c>
      <c r="H399" s="11">
        <v>2750000</v>
      </c>
      <c r="I399" s="32" t="s">
        <v>708</v>
      </c>
      <c r="J399" s="32" t="s">
        <v>707</v>
      </c>
      <c r="K399" s="11">
        <f t="shared" si="23"/>
        <v>2750000</v>
      </c>
      <c r="L399" s="29">
        <f t="shared" si="24"/>
        <v>-150000</v>
      </c>
      <c r="M399" s="57" t="s">
        <v>709</v>
      </c>
    </row>
    <row r="400" spans="1:13" ht="30" customHeight="1" x14ac:dyDescent="0.2">
      <c r="A400" s="4">
        <v>312</v>
      </c>
      <c r="B400" s="3" t="s">
        <v>251</v>
      </c>
      <c r="C400" s="379"/>
      <c r="D400" s="110"/>
      <c r="E400" s="45"/>
      <c r="F400" s="110">
        <f t="shared" si="22"/>
        <v>0</v>
      </c>
      <c r="G400" s="11">
        <v>2000000</v>
      </c>
      <c r="H400" s="11" t="s">
        <v>997</v>
      </c>
      <c r="I400" s="23" t="s">
        <v>1047</v>
      </c>
      <c r="J400" s="24" t="s">
        <v>1048</v>
      </c>
      <c r="K400" s="11">
        <f t="shared" si="23"/>
        <v>2000000</v>
      </c>
      <c r="L400" s="110">
        <f t="shared" si="24"/>
        <v>-2000000</v>
      </c>
      <c r="M400" s="3"/>
    </row>
    <row r="401" spans="1:13" ht="30" customHeight="1" x14ac:dyDescent="0.2">
      <c r="A401" s="404">
        <v>313</v>
      </c>
      <c r="B401" s="415" t="s">
        <v>255</v>
      </c>
      <c r="C401" s="545"/>
      <c r="D401" s="11">
        <v>152000000</v>
      </c>
      <c r="E401" s="20">
        <v>0.05</v>
      </c>
      <c r="F401" s="11">
        <f>D401*E401</f>
        <v>7600000</v>
      </c>
      <c r="G401" s="11">
        <v>7600000</v>
      </c>
      <c r="H401" s="11" t="s">
        <v>583</v>
      </c>
      <c r="I401" s="23" t="s">
        <v>643</v>
      </c>
      <c r="J401" s="24" t="s">
        <v>644</v>
      </c>
      <c r="K401" s="11">
        <f t="shared" si="23"/>
        <v>7600000</v>
      </c>
      <c r="L401" s="11">
        <f t="shared" si="24"/>
        <v>0</v>
      </c>
      <c r="M401" s="3"/>
    </row>
    <row r="402" spans="1:13" ht="30" customHeight="1" x14ac:dyDescent="0.2">
      <c r="A402" s="405"/>
      <c r="B402" s="416"/>
      <c r="C402" s="546"/>
      <c r="D402" s="437" t="s">
        <v>1659</v>
      </c>
      <c r="E402" s="438"/>
      <c r="F402" s="439"/>
      <c r="G402" s="342">
        <v>15000000</v>
      </c>
      <c r="H402" s="342" t="s">
        <v>1641</v>
      </c>
      <c r="I402" s="358" t="s">
        <v>1660</v>
      </c>
      <c r="J402" s="24" t="s">
        <v>793</v>
      </c>
      <c r="K402" s="342">
        <f>G402</f>
        <v>15000000</v>
      </c>
      <c r="L402" s="342"/>
      <c r="M402" s="3"/>
    </row>
    <row r="403" spans="1:13" ht="30" customHeight="1" x14ac:dyDescent="0.2">
      <c r="A403" s="4">
        <v>314</v>
      </c>
      <c r="B403" s="3" t="s">
        <v>258</v>
      </c>
      <c r="C403" s="379"/>
      <c r="D403" s="11">
        <v>20000000</v>
      </c>
      <c r="E403" s="20">
        <v>0.04</v>
      </c>
      <c r="F403" s="11">
        <f t="shared" si="22"/>
        <v>800000</v>
      </c>
      <c r="G403" s="11">
        <v>1600000</v>
      </c>
      <c r="H403" s="11" t="s">
        <v>1050</v>
      </c>
      <c r="I403" s="23" t="s">
        <v>1069</v>
      </c>
      <c r="J403" s="24" t="s">
        <v>1070</v>
      </c>
      <c r="K403" s="11">
        <f t="shared" si="23"/>
        <v>1600000</v>
      </c>
      <c r="L403" s="11">
        <f t="shared" si="24"/>
        <v>-800000</v>
      </c>
      <c r="M403" s="83" t="s">
        <v>1071</v>
      </c>
    </row>
    <row r="404" spans="1:13" ht="30" customHeight="1" x14ac:dyDescent="0.2">
      <c r="A404" s="4">
        <v>315</v>
      </c>
      <c r="B404" s="3" t="s">
        <v>261</v>
      </c>
      <c r="C404" s="379"/>
      <c r="D404" s="55"/>
      <c r="E404" s="45"/>
      <c r="F404" s="55">
        <f t="shared" si="22"/>
        <v>0</v>
      </c>
      <c r="G404" s="11">
        <v>22700000</v>
      </c>
      <c r="H404" s="11" t="s">
        <v>770</v>
      </c>
      <c r="I404" s="23" t="s">
        <v>771</v>
      </c>
      <c r="J404" s="24" t="s">
        <v>772</v>
      </c>
      <c r="K404" s="11">
        <f t="shared" si="23"/>
        <v>22700000</v>
      </c>
      <c r="L404" s="55">
        <f t="shared" si="24"/>
        <v>-22700000</v>
      </c>
      <c r="M404" s="3"/>
    </row>
    <row r="405" spans="1:13" ht="30" customHeight="1" x14ac:dyDescent="0.2">
      <c r="A405" s="4">
        <v>316</v>
      </c>
      <c r="B405" s="3" t="s">
        <v>265</v>
      </c>
      <c r="C405" s="379"/>
      <c r="D405" s="11">
        <v>32500000</v>
      </c>
      <c r="E405" s="20">
        <v>0.04</v>
      </c>
      <c r="F405" s="11">
        <f t="shared" si="22"/>
        <v>1300000</v>
      </c>
      <c r="G405" s="11">
        <v>1400000</v>
      </c>
      <c r="H405" s="11" t="s">
        <v>610</v>
      </c>
      <c r="I405" s="23" t="s">
        <v>611</v>
      </c>
      <c r="J405" s="21" t="s">
        <v>609</v>
      </c>
      <c r="K405" s="11">
        <f t="shared" si="23"/>
        <v>1400000</v>
      </c>
      <c r="L405" s="29">
        <f t="shared" si="24"/>
        <v>-100000</v>
      </c>
      <c r="M405" s="3"/>
    </row>
    <row r="406" spans="1:13" ht="30" customHeight="1" x14ac:dyDescent="0.2">
      <c r="A406" s="4">
        <v>317</v>
      </c>
      <c r="B406" s="3" t="s">
        <v>268</v>
      </c>
      <c r="C406" s="379"/>
      <c r="D406" s="65"/>
      <c r="E406" s="45"/>
      <c r="F406" s="65">
        <f t="shared" si="22"/>
        <v>0</v>
      </c>
      <c r="G406" s="11">
        <v>13500000</v>
      </c>
      <c r="H406" s="11" t="s">
        <v>770</v>
      </c>
      <c r="I406" s="36" t="s">
        <v>792</v>
      </c>
      <c r="J406" s="24" t="s">
        <v>793</v>
      </c>
      <c r="K406" s="11">
        <f t="shared" si="23"/>
        <v>13500000</v>
      </c>
      <c r="L406" s="65">
        <f t="shared" si="24"/>
        <v>-13500000</v>
      </c>
      <c r="M406" s="3"/>
    </row>
    <row r="407" spans="1:13" ht="30" customHeight="1" x14ac:dyDescent="0.2">
      <c r="A407" s="4">
        <v>318</v>
      </c>
      <c r="B407" s="3" t="s">
        <v>293</v>
      </c>
      <c r="C407" s="379"/>
      <c r="D407" s="29"/>
      <c r="E407" s="45"/>
      <c r="F407" s="29">
        <f t="shared" ref="F407:F411" si="25">D407*E407</f>
        <v>0</v>
      </c>
      <c r="G407" s="11">
        <v>4000000</v>
      </c>
      <c r="H407" s="11" t="s">
        <v>645</v>
      </c>
      <c r="I407" s="23" t="s">
        <v>690</v>
      </c>
      <c r="J407" s="21" t="s">
        <v>691</v>
      </c>
      <c r="K407" s="11">
        <f t="shared" ref="K407:K411" si="26">G407</f>
        <v>4000000</v>
      </c>
      <c r="L407" s="29">
        <f t="shared" ref="L407:L411" si="27">F407-K407</f>
        <v>-4000000</v>
      </c>
      <c r="M407" s="3"/>
    </row>
    <row r="408" spans="1:13" ht="30" customHeight="1" x14ac:dyDescent="0.2">
      <c r="A408" s="4">
        <v>319</v>
      </c>
      <c r="B408" s="3" t="s">
        <v>295</v>
      </c>
      <c r="C408" s="379" t="s">
        <v>1669</v>
      </c>
      <c r="D408" s="149">
        <v>200000000</v>
      </c>
      <c r="E408" s="20">
        <v>5.5E-2</v>
      </c>
      <c r="F408" s="149">
        <f t="shared" si="25"/>
        <v>11000000</v>
      </c>
      <c r="G408" s="149">
        <v>11000000</v>
      </c>
      <c r="H408" s="149" t="s">
        <v>1013</v>
      </c>
      <c r="I408" s="252" t="s">
        <v>1014</v>
      </c>
      <c r="J408" s="24" t="s">
        <v>1015</v>
      </c>
      <c r="K408" s="149">
        <f t="shared" si="26"/>
        <v>11000000</v>
      </c>
      <c r="L408" s="149">
        <f t="shared" si="27"/>
        <v>0</v>
      </c>
      <c r="M408" s="3"/>
    </row>
    <row r="409" spans="1:13" ht="30" customHeight="1" x14ac:dyDescent="0.2">
      <c r="A409" s="4">
        <v>320</v>
      </c>
      <c r="B409" s="3" t="s">
        <v>296</v>
      </c>
      <c r="C409" s="379"/>
      <c r="D409" s="11">
        <v>135000000</v>
      </c>
      <c r="E409" s="20">
        <v>4.8000000000000001E-2</v>
      </c>
      <c r="F409" s="76">
        <v>6500000</v>
      </c>
      <c r="G409" s="11">
        <v>6500000</v>
      </c>
      <c r="H409" s="11" t="s">
        <v>819</v>
      </c>
      <c r="I409" s="23" t="s">
        <v>873</v>
      </c>
      <c r="J409" s="24" t="s">
        <v>874</v>
      </c>
      <c r="K409" s="11">
        <f t="shared" si="26"/>
        <v>6500000</v>
      </c>
      <c r="L409" s="11">
        <f t="shared" si="27"/>
        <v>0</v>
      </c>
      <c r="M409" s="3"/>
    </row>
    <row r="410" spans="1:13" ht="30" customHeight="1" x14ac:dyDescent="0.2">
      <c r="A410" s="4">
        <v>321</v>
      </c>
      <c r="B410" s="3" t="s">
        <v>302</v>
      </c>
      <c r="C410" s="379"/>
      <c r="D410" s="247">
        <v>5000000</v>
      </c>
      <c r="E410" s="20">
        <v>0.04</v>
      </c>
      <c r="F410" s="247">
        <f t="shared" si="25"/>
        <v>200000</v>
      </c>
      <c r="G410" s="11">
        <v>200000</v>
      </c>
      <c r="H410" s="11" t="s">
        <v>1355</v>
      </c>
      <c r="I410" s="23" t="s">
        <v>1451</v>
      </c>
      <c r="J410" s="24" t="s">
        <v>1452</v>
      </c>
      <c r="K410" s="11">
        <f t="shared" si="26"/>
        <v>200000</v>
      </c>
      <c r="L410" s="11">
        <f t="shared" si="27"/>
        <v>0</v>
      </c>
      <c r="M410" s="3"/>
    </row>
    <row r="411" spans="1:13" ht="30" customHeight="1" x14ac:dyDescent="0.2">
      <c r="A411" s="4">
        <v>322</v>
      </c>
      <c r="B411" s="3" t="s">
        <v>315</v>
      </c>
      <c r="C411" s="379"/>
      <c r="D411" s="11">
        <v>60000000</v>
      </c>
      <c r="E411" s="20">
        <v>7.0000000000000007E-2</v>
      </c>
      <c r="F411" s="11">
        <f t="shared" si="25"/>
        <v>4200000</v>
      </c>
      <c r="G411" s="11">
        <v>4200000</v>
      </c>
      <c r="H411" s="11" t="s">
        <v>1050</v>
      </c>
      <c r="I411" s="23" t="s">
        <v>1058</v>
      </c>
      <c r="J411" s="24" t="s">
        <v>1059</v>
      </c>
      <c r="K411" s="11">
        <f t="shared" si="26"/>
        <v>4200000</v>
      </c>
      <c r="L411" s="11">
        <f t="shared" si="27"/>
        <v>0</v>
      </c>
      <c r="M411" s="3"/>
    </row>
    <row r="412" spans="1:13" ht="30" customHeight="1" x14ac:dyDescent="0.2">
      <c r="A412" s="4">
        <v>323</v>
      </c>
      <c r="B412" s="3" t="s">
        <v>340</v>
      </c>
      <c r="C412" s="379"/>
      <c r="D412" s="11">
        <v>60000000</v>
      </c>
      <c r="E412" s="20">
        <v>4.4999999999999998E-2</v>
      </c>
      <c r="F412" s="11">
        <f t="shared" ref="F412" si="28">D412*E412</f>
        <v>2700000</v>
      </c>
      <c r="G412" s="11">
        <v>2700000</v>
      </c>
      <c r="H412" s="11" t="s">
        <v>770</v>
      </c>
      <c r="I412" s="23" t="s">
        <v>814</v>
      </c>
      <c r="J412" s="21" t="s">
        <v>815</v>
      </c>
      <c r="K412" s="11">
        <f t="shared" ref="K412:K413" si="29">G412</f>
        <v>2700000</v>
      </c>
      <c r="L412" s="11">
        <f t="shared" ref="L412:L414" si="30">F412-K412</f>
        <v>0</v>
      </c>
      <c r="M412" s="3"/>
    </row>
    <row r="413" spans="1:13" ht="30" customHeight="1" x14ac:dyDescent="0.2">
      <c r="A413" s="4">
        <v>324</v>
      </c>
      <c r="B413" s="46" t="s">
        <v>351</v>
      </c>
      <c r="C413" s="379"/>
      <c r="D413" s="11">
        <v>20000000</v>
      </c>
      <c r="E413" s="20">
        <v>0.05</v>
      </c>
      <c r="F413" s="11">
        <f>D413*E413</f>
        <v>1000000</v>
      </c>
      <c r="G413" s="11">
        <v>3000000</v>
      </c>
      <c r="H413" s="11" t="s">
        <v>583</v>
      </c>
      <c r="I413" s="27">
        <v>121086452131</v>
      </c>
      <c r="J413" s="24" t="s">
        <v>582</v>
      </c>
      <c r="K413" s="11">
        <f t="shared" si="29"/>
        <v>3000000</v>
      </c>
      <c r="L413" s="11">
        <f t="shared" si="30"/>
        <v>-2000000</v>
      </c>
      <c r="M413" s="13" t="s">
        <v>587</v>
      </c>
    </row>
    <row r="414" spans="1:13" ht="30" customHeight="1" x14ac:dyDescent="0.2">
      <c r="A414" s="404">
        <v>325</v>
      </c>
      <c r="B414" s="406" t="s">
        <v>588</v>
      </c>
      <c r="C414" s="545"/>
      <c r="D414" s="38">
        <v>300000000</v>
      </c>
      <c r="E414" s="48"/>
      <c r="F414" s="38">
        <v>30750000</v>
      </c>
      <c r="G414" s="11">
        <v>40000000</v>
      </c>
      <c r="H414" s="11" t="s">
        <v>583</v>
      </c>
      <c r="I414" s="23">
        <v>4597</v>
      </c>
      <c r="J414" s="24" t="s">
        <v>585</v>
      </c>
      <c r="K414" s="421">
        <f>G414+G415</f>
        <v>40550000</v>
      </c>
      <c r="L414" s="421">
        <f t="shared" si="30"/>
        <v>-9800000</v>
      </c>
      <c r="M414" s="429"/>
    </row>
    <row r="415" spans="1:13" ht="30" customHeight="1" x14ac:dyDescent="0.2">
      <c r="A415" s="405"/>
      <c r="B415" s="407"/>
      <c r="C415" s="546"/>
      <c r="D415" s="38">
        <v>140000000</v>
      </c>
      <c r="E415" s="49"/>
      <c r="F415" s="38">
        <v>9800000</v>
      </c>
      <c r="G415" s="11">
        <v>550000</v>
      </c>
      <c r="H415" s="11" t="s">
        <v>583</v>
      </c>
      <c r="I415" s="23">
        <v>151736</v>
      </c>
      <c r="J415" s="24" t="s">
        <v>590</v>
      </c>
      <c r="K415" s="422"/>
      <c r="L415" s="422"/>
      <c r="M415" s="430"/>
    </row>
    <row r="416" spans="1:13" ht="30" customHeight="1" x14ac:dyDescent="0.2">
      <c r="A416" s="404">
        <v>326</v>
      </c>
      <c r="B416" s="431" t="s">
        <v>416</v>
      </c>
      <c r="C416" s="545"/>
      <c r="D416" s="409"/>
      <c r="E416" s="423"/>
      <c r="F416" s="409">
        <v>25000000</v>
      </c>
      <c r="G416" s="110">
        <v>20000000</v>
      </c>
      <c r="H416" s="110" t="s">
        <v>819</v>
      </c>
      <c r="I416" s="122" t="s">
        <v>824</v>
      </c>
      <c r="J416" s="62" t="s">
        <v>825</v>
      </c>
      <c r="K416" s="409">
        <f>G416+G417</f>
        <v>25000000</v>
      </c>
      <c r="L416" s="409">
        <f>F416-K416</f>
        <v>0</v>
      </c>
      <c r="M416" s="417" t="s">
        <v>1087</v>
      </c>
    </row>
    <row r="417" spans="1:13" ht="30" customHeight="1" x14ac:dyDescent="0.2">
      <c r="A417" s="405"/>
      <c r="B417" s="432"/>
      <c r="C417" s="546"/>
      <c r="D417" s="410"/>
      <c r="E417" s="424"/>
      <c r="F417" s="410"/>
      <c r="G417" s="110">
        <v>5000000</v>
      </c>
      <c r="H417" s="110" t="s">
        <v>1077</v>
      </c>
      <c r="I417" s="61" t="s">
        <v>1078</v>
      </c>
      <c r="J417" s="62" t="s">
        <v>1079</v>
      </c>
      <c r="K417" s="410"/>
      <c r="L417" s="410"/>
      <c r="M417" s="418"/>
    </row>
    <row r="418" spans="1:13" ht="30" customHeight="1" x14ac:dyDescent="0.2">
      <c r="A418" s="4">
        <v>327</v>
      </c>
      <c r="B418" s="3" t="s">
        <v>1605</v>
      </c>
      <c r="C418" s="379"/>
      <c r="D418" s="11">
        <v>60000000</v>
      </c>
      <c r="E418" s="20">
        <v>0.05</v>
      </c>
      <c r="F418" s="11">
        <f t="shared" ref="F418:F420" si="31">D418*E418</f>
        <v>3000000</v>
      </c>
      <c r="G418" s="285">
        <v>6067000</v>
      </c>
      <c r="H418" s="285" t="s">
        <v>1589</v>
      </c>
      <c r="I418" s="292" t="s">
        <v>1603</v>
      </c>
      <c r="J418" s="24" t="s">
        <v>1604</v>
      </c>
      <c r="K418" s="11">
        <f t="shared" ref="K418" si="32">G418</f>
        <v>6067000</v>
      </c>
      <c r="L418" s="285">
        <f t="shared" ref="L418:L420" si="33">F418-K418</f>
        <v>-3067000</v>
      </c>
      <c r="M418" s="83" t="s">
        <v>1606</v>
      </c>
    </row>
    <row r="419" spans="1:13" ht="30" customHeight="1" x14ac:dyDescent="0.2">
      <c r="A419" s="4">
        <v>328</v>
      </c>
      <c r="B419" s="3" t="s">
        <v>1582</v>
      </c>
      <c r="C419" s="379" t="s">
        <v>1294</v>
      </c>
      <c r="D419" s="285">
        <v>670000000</v>
      </c>
      <c r="E419" s="20">
        <v>5.5E-2</v>
      </c>
      <c r="F419" s="285">
        <f>D419*E419</f>
        <v>36850000</v>
      </c>
      <c r="G419" s="285"/>
      <c r="H419" s="285"/>
      <c r="I419" s="292"/>
      <c r="J419" s="24"/>
      <c r="K419" s="285"/>
      <c r="L419" s="285"/>
      <c r="M419" s="83"/>
    </row>
    <row r="420" spans="1:13" ht="30" customHeight="1" x14ac:dyDescent="0.2">
      <c r="A420" s="404">
        <v>329</v>
      </c>
      <c r="B420" s="415" t="s">
        <v>458</v>
      </c>
      <c r="C420" s="545"/>
      <c r="D420" s="409"/>
      <c r="E420" s="423"/>
      <c r="F420" s="409">
        <f t="shared" si="31"/>
        <v>0</v>
      </c>
      <c r="G420" s="11">
        <v>20000000</v>
      </c>
      <c r="H420" s="11" t="s">
        <v>905</v>
      </c>
      <c r="I420" s="23" t="s">
        <v>927</v>
      </c>
      <c r="J420" s="24" t="s">
        <v>928</v>
      </c>
      <c r="K420" s="421">
        <f>G420+G421</f>
        <v>32000000</v>
      </c>
      <c r="L420" s="409">
        <f t="shared" si="33"/>
        <v>-32000000</v>
      </c>
      <c r="M420" s="404"/>
    </row>
    <row r="421" spans="1:13" ht="30" customHeight="1" x14ac:dyDescent="0.2">
      <c r="A421" s="405"/>
      <c r="B421" s="416"/>
      <c r="C421" s="546"/>
      <c r="D421" s="410"/>
      <c r="E421" s="424"/>
      <c r="F421" s="410"/>
      <c r="G421" s="99">
        <v>12000000</v>
      </c>
      <c r="H421" s="99" t="s">
        <v>997</v>
      </c>
      <c r="I421" s="23" t="s">
        <v>1004</v>
      </c>
      <c r="J421" s="24" t="s">
        <v>1005</v>
      </c>
      <c r="K421" s="422"/>
      <c r="L421" s="410"/>
      <c r="M421" s="405"/>
    </row>
    <row r="422" spans="1:13" ht="30" customHeight="1" x14ac:dyDescent="0.2">
      <c r="A422" s="4">
        <v>330</v>
      </c>
      <c r="B422" s="3" t="s">
        <v>1535</v>
      </c>
      <c r="C422" s="379" t="s">
        <v>1499</v>
      </c>
      <c r="D422" s="266">
        <v>35000000</v>
      </c>
      <c r="E422" s="20">
        <v>4.2999999999999997E-2</v>
      </c>
      <c r="F422" s="266">
        <v>1500000</v>
      </c>
      <c r="G422" s="266"/>
      <c r="H422" s="266"/>
      <c r="I422" s="270"/>
      <c r="J422" s="24"/>
      <c r="K422" s="266"/>
      <c r="L422" s="266"/>
      <c r="M422" s="3"/>
    </row>
    <row r="423" spans="1:13" ht="30" customHeight="1" x14ac:dyDescent="0.2">
      <c r="A423" s="4">
        <v>331</v>
      </c>
      <c r="B423" s="3" t="s">
        <v>661</v>
      </c>
      <c r="C423" s="379"/>
      <c r="D423" s="34">
        <v>150000000</v>
      </c>
      <c r="E423" s="20">
        <v>0.05</v>
      </c>
      <c r="F423" s="34">
        <v>7500000</v>
      </c>
      <c r="G423" s="34"/>
      <c r="H423" s="34"/>
      <c r="I423" s="23"/>
      <c r="J423" s="24"/>
      <c r="K423" s="34"/>
      <c r="L423" s="34"/>
      <c r="M423" s="3"/>
    </row>
    <row r="424" spans="1:13" ht="30" customHeight="1" x14ac:dyDescent="0.2">
      <c r="A424" s="4">
        <v>332</v>
      </c>
      <c r="B424" s="3" t="s">
        <v>694</v>
      </c>
      <c r="C424" s="379" t="s">
        <v>695</v>
      </c>
      <c r="D424" s="40">
        <v>30000000</v>
      </c>
      <c r="E424" s="20">
        <v>0.05</v>
      </c>
      <c r="F424" s="40">
        <f>D424*E424</f>
        <v>1500000</v>
      </c>
      <c r="G424" s="40"/>
      <c r="H424" s="40"/>
      <c r="I424" s="23"/>
      <c r="J424" s="24"/>
      <c r="K424" s="40"/>
      <c r="L424" s="40"/>
      <c r="M424" s="3"/>
    </row>
    <row r="425" spans="1:13" ht="30" customHeight="1" x14ac:dyDescent="0.2">
      <c r="A425" s="404">
        <v>333</v>
      </c>
      <c r="B425" s="415" t="s">
        <v>1238</v>
      </c>
      <c r="C425" s="379" t="s">
        <v>1239</v>
      </c>
      <c r="D425" s="139">
        <v>320000000</v>
      </c>
      <c r="E425" s="20">
        <v>0.05</v>
      </c>
      <c r="F425" s="294">
        <f>D425*E425</f>
        <v>16000000</v>
      </c>
      <c r="G425" s="139"/>
      <c r="H425" s="139"/>
      <c r="I425" s="146"/>
      <c r="J425" s="24"/>
      <c r="K425" s="139"/>
      <c r="L425" s="139"/>
      <c r="M425" s="3"/>
    </row>
    <row r="426" spans="1:13" ht="30" customHeight="1" x14ac:dyDescent="0.2">
      <c r="A426" s="405"/>
      <c r="B426" s="416"/>
      <c r="C426" s="379" t="s">
        <v>1240</v>
      </c>
      <c r="D426" s="139">
        <v>100000000</v>
      </c>
      <c r="E426" s="20">
        <v>0.05</v>
      </c>
      <c r="F426" s="294">
        <f>D426*E426</f>
        <v>5000000</v>
      </c>
      <c r="G426" s="139"/>
      <c r="H426" s="139"/>
      <c r="I426" s="146"/>
      <c r="J426" s="24"/>
      <c r="K426" s="139"/>
      <c r="L426" s="139"/>
      <c r="M426" s="3"/>
    </row>
    <row r="427" spans="1:13" ht="30" customHeight="1" x14ac:dyDescent="0.2">
      <c r="A427" s="4">
        <v>334</v>
      </c>
      <c r="B427" s="315" t="s">
        <v>1638</v>
      </c>
      <c r="C427" s="379" t="s">
        <v>1239</v>
      </c>
      <c r="D427" s="314">
        <v>100000000</v>
      </c>
      <c r="E427" s="20">
        <v>0.05</v>
      </c>
      <c r="F427" s="314">
        <f>D427*E427</f>
        <v>5000000</v>
      </c>
      <c r="G427" s="314"/>
      <c r="H427" s="314"/>
      <c r="I427" s="318"/>
      <c r="J427" s="24"/>
      <c r="K427" s="314"/>
      <c r="L427" s="314"/>
      <c r="M427" s="3"/>
    </row>
    <row r="428" spans="1:13" ht="30" customHeight="1" x14ac:dyDescent="0.2">
      <c r="A428" s="4">
        <v>335</v>
      </c>
      <c r="B428" s="345" t="s">
        <v>1654</v>
      </c>
      <c r="C428" s="379" t="s">
        <v>1239</v>
      </c>
      <c r="D428" s="342">
        <v>10000000</v>
      </c>
      <c r="E428" s="20">
        <v>0.05</v>
      </c>
      <c r="F428" s="342">
        <f>D428*E428</f>
        <v>500000</v>
      </c>
      <c r="G428" s="342"/>
      <c r="H428" s="342"/>
      <c r="I428" s="353"/>
      <c r="J428" s="24"/>
      <c r="K428" s="342"/>
      <c r="L428" s="342"/>
      <c r="M428" s="3"/>
    </row>
    <row r="429" spans="1:13" ht="30" customHeight="1" x14ac:dyDescent="0.2">
      <c r="A429" s="4">
        <v>336</v>
      </c>
      <c r="B429" s="345" t="s">
        <v>1666</v>
      </c>
      <c r="C429" s="379"/>
      <c r="D429" s="342"/>
      <c r="E429" s="20"/>
      <c r="F429" s="342">
        <v>10500000</v>
      </c>
      <c r="G429" s="342"/>
      <c r="H429" s="342"/>
      <c r="I429" s="353"/>
      <c r="J429" s="24"/>
      <c r="K429" s="342"/>
      <c r="L429" s="342"/>
      <c r="M429" s="3"/>
    </row>
    <row r="430" spans="1:13" ht="30" customHeight="1" x14ac:dyDescent="0.2">
      <c r="A430" s="4">
        <v>337</v>
      </c>
      <c r="B430" s="3" t="s">
        <v>1668</v>
      </c>
      <c r="C430" s="379"/>
      <c r="D430" s="11"/>
      <c r="E430" s="20"/>
      <c r="F430" s="11"/>
      <c r="G430" s="11"/>
      <c r="H430" s="11"/>
      <c r="I430" s="23"/>
      <c r="J430" s="24"/>
      <c r="K430" s="11"/>
      <c r="L430" s="11"/>
      <c r="M430" s="3"/>
    </row>
  </sheetData>
  <mergeCells count="467">
    <mergeCell ref="B11:B12"/>
    <mergeCell ref="E11:E12"/>
    <mergeCell ref="K11:K12"/>
    <mergeCell ref="D11:D12"/>
    <mergeCell ref="F11:F12"/>
    <mergeCell ref="D62:F62"/>
    <mergeCell ref="K62:L62"/>
    <mergeCell ref="B71:B72"/>
    <mergeCell ref="C71:C72"/>
    <mergeCell ref="F71:F72"/>
    <mergeCell ref="E71:E72"/>
    <mergeCell ref="G71:G72"/>
    <mergeCell ref="H71:H72"/>
    <mergeCell ref="I71:I72"/>
    <mergeCell ref="J71:J72"/>
    <mergeCell ref="K71:K72"/>
    <mergeCell ref="L71:L72"/>
    <mergeCell ref="B30:B31"/>
    <mergeCell ref="C30:C31"/>
    <mergeCell ref="D30:D31"/>
    <mergeCell ref="K24:K25"/>
    <mergeCell ref="L24:L25"/>
    <mergeCell ref="L30:L31"/>
    <mergeCell ref="K51:K52"/>
    <mergeCell ref="A51:A52"/>
    <mergeCell ref="B51:B52"/>
    <mergeCell ref="C51:C52"/>
    <mergeCell ref="A62:A63"/>
    <mergeCell ref="B53:B57"/>
    <mergeCell ref="C53:C57"/>
    <mergeCell ref="A53:A57"/>
    <mergeCell ref="E30:E31"/>
    <mergeCell ref="F30:F31"/>
    <mergeCell ref="A32:A33"/>
    <mergeCell ref="B425:B426"/>
    <mergeCell ref="B298:B299"/>
    <mergeCell ref="B214:B216"/>
    <mergeCell ref="C214:C216"/>
    <mergeCell ref="D396:D397"/>
    <mergeCell ref="E396:E397"/>
    <mergeCell ref="B387:B388"/>
    <mergeCell ref="D366:D367"/>
    <mergeCell ref="E366:F367"/>
    <mergeCell ref="B272:B273"/>
    <mergeCell ref="B389:B390"/>
    <mergeCell ref="E370:F371"/>
    <mergeCell ref="B218:B220"/>
    <mergeCell ref="C218:C220"/>
    <mergeCell ref="D218:D220"/>
    <mergeCell ref="E280:F280"/>
    <mergeCell ref="B280:B281"/>
    <mergeCell ref="C280:C281"/>
    <mergeCell ref="B393:B394"/>
    <mergeCell ref="C393:C394"/>
    <mergeCell ref="D393:D394"/>
    <mergeCell ref="E393:F394"/>
    <mergeCell ref="B383:B384"/>
    <mergeCell ref="C383:C384"/>
    <mergeCell ref="A414:A415"/>
    <mergeCell ref="B414:B415"/>
    <mergeCell ref="K414:K415"/>
    <mergeCell ref="L414:L415"/>
    <mergeCell ref="B377:B381"/>
    <mergeCell ref="C377:C381"/>
    <mergeCell ref="D377:D381"/>
    <mergeCell ref="M377:M381"/>
    <mergeCell ref="A396:A397"/>
    <mergeCell ref="B396:B397"/>
    <mergeCell ref="C396:C397"/>
    <mergeCell ref="F396:F397"/>
    <mergeCell ref="A393:A394"/>
    <mergeCell ref="K393:K394"/>
    <mergeCell ref="L393:L394"/>
    <mergeCell ref="A383:A384"/>
    <mergeCell ref="D383:D384"/>
    <mergeCell ref="L396:L397"/>
    <mergeCell ref="A389:A390"/>
    <mergeCell ref="C389:C390"/>
    <mergeCell ref="L387:L388"/>
    <mergeCell ref="F387:F388"/>
    <mergeCell ref="E387:E388"/>
    <mergeCell ref="D387:D388"/>
    <mergeCell ref="M13:M14"/>
    <mergeCell ref="A13:A14"/>
    <mergeCell ref="B13:B14"/>
    <mergeCell ref="C13:C14"/>
    <mergeCell ref="D24:D25"/>
    <mergeCell ref="E24:E25"/>
    <mergeCell ref="F24:F25"/>
    <mergeCell ref="H25:I25"/>
    <mergeCell ref="B196:B197"/>
    <mergeCell ref="A37:A38"/>
    <mergeCell ref="B37:B38"/>
    <mergeCell ref="G37:G38"/>
    <mergeCell ref="H37:H38"/>
    <mergeCell ref="I37:I38"/>
    <mergeCell ref="J37:J38"/>
    <mergeCell ref="M118:M119"/>
    <mergeCell ref="K121:K122"/>
    <mergeCell ref="L121:L122"/>
    <mergeCell ref="A196:A197"/>
    <mergeCell ref="M152:M154"/>
    <mergeCell ref="F196:F197"/>
    <mergeCell ref="K196:K197"/>
    <mergeCell ref="L196:L197"/>
    <mergeCell ref="A65:A68"/>
    <mergeCell ref="A24:A25"/>
    <mergeCell ref="B24:B25"/>
    <mergeCell ref="C24:C25"/>
    <mergeCell ref="E270:E271"/>
    <mergeCell ref="F270:F271"/>
    <mergeCell ref="K270:K271"/>
    <mergeCell ref="A416:A417"/>
    <mergeCell ref="B416:B417"/>
    <mergeCell ref="C416:C417"/>
    <mergeCell ref="D416:D417"/>
    <mergeCell ref="E416:E417"/>
    <mergeCell ref="F416:F417"/>
    <mergeCell ref="A340:A341"/>
    <mergeCell ref="B340:B341"/>
    <mergeCell ref="C340:C341"/>
    <mergeCell ref="D340:D341"/>
    <mergeCell ref="E340:E341"/>
    <mergeCell ref="F340:F341"/>
    <mergeCell ref="A355:A356"/>
    <mergeCell ref="B355:B356"/>
    <mergeCell ref="C355:C356"/>
    <mergeCell ref="D355:D356"/>
    <mergeCell ref="E355:E356"/>
    <mergeCell ref="F355:F356"/>
    <mergeCell ref="M420:M421"/>
    <mergeCell ref="J372:J373"/>
    <mergeCell ref="J366:J367"/>
    <mergeCell ref="L218:L220"/>
    <mergeCell ref="L319:L320"/>
    <mergeCell ref="K355:K356"/>
    <mergeCell ref="K153:K154"/>
    <mergeCell ref="L152:L154"/>
    <mergeCell ref="M24:M25"/>
    <mergeCell ref="L289:L291"/>
    <mergeCell ref="K65:K66"/>
    <mergeCell ref="L65:L66"/>
    <mergeCell ref="K396:K397"/>
    <mergeCell ref="M414:M415"/>
    <mergeCell ref="M289:M291"/>
    <mergeCell ref="M326:M327"/>
    <mergeCell ref="L340:L341"/>
    <mergeCell ref="M342:M343"/>
    <mergeCell ref="M298:M299"/>
    <mergeCell ref="L298:L299"/>
    <mergeCell ref="G281:K281"/>
    <mergeCell ref="M256:M257"/>
    <mergeCell ref="M272:M273"/>
    <mergeCell ref="K30:K31"/>
    <mergeCell ref="F420:F421"/>
    <mergeCell ref="K420:K421"/>
    <mergeCell ref="K289:K291"/>
    <mergeCell ref="K383:K384"/>
    <mergeCell ref="L366:L367"/>
    <mergeCell ref="K298:K299"/>
    <mergeCell ref="K118:K119"/>
    <mergeCell ref="L274:L275"/>
    <mergeCell ref="L118:L119"/>
    <mergeCell ref="L270:L271"/>
    <mergeCell ref="K274:K275"/>
    <mergeCell ref="K272:K273"/>
    <mergeCell ref="K372:K373"/>
    <mergeCell ref="K366:K367"/>
    <mergeCell ref="K218:K220"/>
    <mergeCell ref="L157:L158"/>
    <mergeCell ref="L370:L371"/>
    <mergeCell ref="L342:L343"/>
    <mergeCell ref="K342:K343"/>
    <mergeCell ref="L256:L257"/>
    <mergeCell ref="K32:K33"/>
    <mergeCell ref="G57:L57"/>
    <mergeCell ref="L73:L77"/>
    <mergeCell ref="K73:K77"/>
    <mergeCell ref="K327:K333"/>
    <mergeCell ref="L327:L333"/>
    <mergeCell ref="A420:A421"/>
    <mergeCell ref="M73:M76"/>
    <mergeCell ref="B420:B421"/>
    <mergeCell ref="C420:C421"/>
    <mergeCell ref="D420:D421"/>
    <mergeCell ref="A214:A216"/>
    <mergeCell ref="K416:K417"/>
    <mergeCell ref="L416:L417"/>
    <mergeCell ref="M416:M417"/>
    <mergeCell ref="K199:K200"/>
    <mergeCell ref="L199:L200"/>
    <mergeCell ref="B166:B167"/>
    <mergeCell ref="L116:L117"/>
    <mergeCell ref="G199:G200"/>
    <mergeCell ref="H199:H200"/>
    <mergeCell ref="I199:I200"/>
    <mergeCell ref="M196:M197"/>
    <mergeCell ref="E420:E421"/>
    <mergeCell ref="C118:C119"/>
    <mergeCell ref="C113:C114"/>
    <mergeCell ref="L420:L421"/>
    <mergeCell ref="I118:I119"/>
    <mergeCell ref="J199:J200"/>
    <mergeCell ref="F85:F86"/>
    <mergeCell ref="L32:L33"/>
    <mergeCell ref="B174:B175"/>
    <mergeCell ref="C174:C175"/>
    <mergeCell ref="D85:D86"/>
    <mergeCell ref="E85:E86"/>
    <mergeCell ref="K116:K117"/>
    <mergeCell ref="K113:K114"/>
    <mergeCell ref="L113:L114"/>
    <mergeCell ref="K85:K86"/>
    <mergeCell ref="L85:L86"/>
    <mergeCell ref="L100:L101"/>
    <mergeCell ref="H118:H119"/>
    <mergeCell ref="K69:K70"/>
    <mergeCell ref="L69:L70"/>
    <mergeCell ref="G118:G119"/>
    <mergeCell ref="D51:D52"/>
    <mergeCell ref="E51:E52"/>
    <mergeCell ref="F51:F52"/>
    <mergeCell ref="D152:D154"/>
    <mergeCell ref="E152:E154"/>
    <mergeCell ref="F152:F154"/>
    <mergeCell ref="D32:D33"/>
    <mergeCell ref="E32:E33"/>
    <mergeCell ref="F32:F33"/>
    <mergeCell ref="D121:D122"/>
    <mergeCell ref="E121:E122"/>
    <mergeCell ref="F121:F122"/>
    <mergeCell ref="D53:F53"/>
    <mergeCell ref="A199:A200"/>
    <mergeCell ref="B199:B200"/>
    <mergeCell ref="B32:B33"/>
    <mergeCell ref="C32:C33"/>
    <mergeCell ref="A118:A119"/>
    <mergeCell ref="B118:B119"/>
    <mergeCell ref="B100:B101"/>
    <mergeCell ref="C100:C101"/>
    <mergeCell ref="A164:A165"/>
    <mergeCell ref="A121:A122"/>
    <mergeCell ref="B121:B122"/>
    <mergeCell ref="C121:C122"/>
    <mergeCell ref="A116:A117"/>
    <mergeCell ref="B116:B117"/>
    <mergeCell ref="C116:C117"/>
    <mergeCell ref="A109:A111"/>
    <mergeCell ref="B69:B70"/>
    <mergeCell ref="A157:A158"/>
    <mergeCell ref="B157:B158"/>
    <mergeCell ref="A152:A154"/>
    <mergeCell ref="B152:B154"/>
    <mergeCell ref="C152:C154"/>
    <mergeCell ref="A113:A114"/>
    <mergeCell ref="B113:B114"/>
    <mergeCell ref="M37:M38"/>
    <mergeCell ref="B164:B165"/>
    <mergeCell ref="C164:C165"/>
    <mergeCell ref="D164:D165"/>
    <mergeCell ref="E164:E165"/>
    <mergeCell ref="F164:F165"/>
    <mergeCell ref="H100:H101"/>
    <mergeCell ref="I100:I101"/>
    <mergeCell ref="J100:J101"/>
    <mergeCell ref="K100:K101"/>
    <mergeCell ref="K109:K111"/>
    <mergeCell ref="L109:L111"/>
    <mergeCell ref="B109:B111"/>
    <mergeCell ref="K142:K143"/>
    <mergeCell ref="L142:L143"/>
    <mergeCell ref="J118:J119"/>
    <mergeCell ref="B62:B63"/>
    <mergeCell ref="M65:M66"/>
    <mergeCell ref="D65:D66"/>
    <mergeCell ref="E65:E66"/>
    <mergeCell ref="F65:F66"/>
    <mergeCell ref="B65:B68"/>
    <mergeCell ref="C65:C68"/>
    <mergeCell ref="C142:C143"/>
    <mergeCell ref="L51:L52"/>
    <mergeCell ref="K37:K38"/>
    <mergeCell ref="L37:L38"/>
    <mergeCell ref="D54:D56"/>
    <mergeCell ref="E54:E56"/>
    <mergeCell ref="F54:F56"/>
    <mergeCell ref="L54:L56"/>
    <mergeCell ref="D370:D371"/>
    <mergeCell ref="D298:D299"/>
    <mergeCell ref="F272:F273"/>
    <mergeCell ref="K166:K167"/>
    <mergeCell ref="L166:L167"/>
    <mergeCell ref="K370:K371"/>
    <mergeCell ref="L355:L356"/>
    <mergeCell ref="K340:K341"/>
    <mergeCell ref="D289:D291"/>
    <mergeCell ref="E289:E291"/>
    <mergeCell ref="E218:E220"/>
    <mergeCell ref="F218:F220"/>
    <mergeCell ref="G69:G70"/>
    <mergeCell ref="H69:H70"/>
    <mergeCell ref="I69:I70"/>
    <mergeCell ref="J69:J70"/>
    <mergeCell ref="K157:K158"/>
    <mergeCell ref="G109:G111"/>
    <mergeCell ref="H109:H111"/>
    <mergeCell ref="I109:I111"/>
    <mergeCell ref="J109:J111"/>
    <mergeCell ref="A73:A77"/>
    <mergeCell ref="A69:A70"/>
    <mergeCell ref="C69:C70"/>
    <mergeCell ref="B73:B77"/>
    <mergeCell ref="C73:C77"/>
    <mergeCell ref="D73:D77"/>
    <mergeCell ref="E73:E77"/>
    <mergeCell ref="F73:F77"/>
    <mergeCell ref="A71:A72"/>
    <mergeCell ref="B85:B86"/>
    <mergeCell ref="A85:A86"/>
    <mergeCell ref="C85:C86"/>
    <mergeCell ref="G81:J81"/>
    <mergeCell ref="B142:B143"/>
    <mergeCell ref="C109:C111"/>
    <mergeCell ref="B123:B124"/>
    <mergeCell ref="A123:A124"/>
    <mergeCell ref="C123:C124"/>
    <mergeCell ref="B133:B134"/>
    <mergeCell ref="C133:C134"/>
    <mergeCell ref="G303:L303"/>
    <mergeCell ref="C256:C257"/>
    <mergeCell ref="D270:D271"/>
    <mergeCell ref="A242:A243"/>
    <mergeCell ref="B242:B243"/>
    <mergeCell ref="C242:C243"/>
    <mergeCell ref="B270:B271"/>
    <mergeCell ref="C298:C299"/>
    <mergeCell ref="A289:A291"/>
    <mergeCell ref="B289:B291"/>
    <mergeCell ref="C289:C291"/>
    <mergeCell ref="A174:A175"/>
    <mergeCell ref="B238:B239"/>
    <mergeCell ref="A256:A257"/>
    <mergeCell ref="B256:B257"/>
    <mergeCell ref="J256:J257"/>
    <mergeCell ref="K256:K257"/>
    <mergeCell ref="L383:L384"/>
    <mergeCell ref="K377:K381"/>
    <mergeCell ref="L377:L381"/>
    <mergeCell ref="G372:G373"/>
    <mergeCell ref="H372:H373"/>
    <mergeCell ref="I372:I373"/>
    <mergeCell ref="L372:L373"/>
    <mergeCell ref="A377:A381"/>
    <mergeCell ref="G357:G358"/>
    <mergeCell ref="K357:K358"/>
    <mergeCell ref="L357:L358"/>
    <mergeCell ref="H357:H358"/>
    <mergeCell ref="I357:I358"/>
    <mergeCell ref="J357:J358"/>
    <mergeCell ref="B365:B367"/>
    <mergeCell ref="C365:C367"/>
    <mergeCell ref="D166:D167"/>
    <mergeCell ref="E166:E167"/>
    <mergeCell ref="F166:F167"/>
    <mergeCell ref="C357:C358"/>
    <mergeCell ref="L242:L243"/>
    <mergeCell ref="J319:J320"/>
    <mergeCell ref="K319:K320"/>
    <mergeCell ref="L272:L273"/>
    <mergeCell ref="F289:F290"/>
    <mergeCell ref="E196:E197"/>
    <mergeCell ref="I319:I320"/>
    <mergeCell ref="C272:C273"/>
    <mergeCell ref="C270:C271"/>
    <mergeCell ref="C196:C197"/>
    <mergeCell ref="E298:E299"/>
    <mergeCell ref="F298:F299"/>
    <mergeCell ref="C326:C333"/>
    <mergeCell ref="C274:C276"/>
    <mergeCell ref="E274:F275"/>
    <mergeCell ref="C352:C353"/>
    <mergeCell ref="G353:K353"/>
    <mergeCell ref="D196:D197"/>
    <mergeCell ref="L391:L392"/>
    <mergeCell ref="M274:M275"/>
    <mergeCell ref="B169:B171"/>
    <mergeCell ref="A169:A171"/>
    <mergeCell ref="C169:C171"/>
    <mergeCell ref="D169:D171"/>
    <mergeCell ref="E169:E171"/>
    <mergeCell ref="F169:F171"/>
    <mergeCell ref="K169:K171"/>
    <mergeCell ref="L169:L171"/>
    <mergeCell ref="A236:A237"/>
    <mergeCell ref="B236:B237"/>
    <mergeCell ref="M357:M358"/>
    <mergeCell ref="D274:D275"/>
    <mergeCell ref="A298:A299"/>
    <mergeCell ref="G319:G320"/>
    <mergeCell ref="H319:H320"/>
    <mergeCell ref="B352:B353"/>
    <mergeCell ref="A352:A353"/>
    <mergeCell ref="M355:M356"/>
    <mergeCell ref="A270:A271"/>
    <mergeCell ref="D242:D243"/>
    <mergeCell ref="E242:E243"/>
    <mergeCell ref="B357:B358"/>
    <mergeCell ref="B301:B303"/>
    <mergeCell ref="C301:C303"/>
    <mergeCell ref="A391:A392"/>
    <mergeCell ref="B391:B392"/>
    <mergeCell ref="C391:C392"/>
    <mergeCell ref="D391:D392"/>
    <mergeCell ref="E391:E392"/>
    <mergeCell ref="F242:F243"/>
    <mergeCell ref="K242:K243"/>
    <mergeCell ref="D302:F302"/>
    <mergeCell ref="K391:K392"/>
    <mergeCell ref="A357:A358"/>
    <mergeCell ref="A272:A273"/>
    <mergeCell ref="A280:A281"/>
    <mergeCell ref="A301:A303"/>
    <mergeCell ref="A365:A367"/>
    <mergeCell ref="A387:A388"/>
    <mergeCell ref="D272:D273"/>
    <mergeCell ref="F391:F392"/>
    <mergeCell ref="E327:F333"/>
    <mergeCell ref="A274:A276"/>
    <mergeCell ref="B274:B276"/>
    <mergeCell ref="C387:C388"/>
    <mergeCell ref="E383:E384"/>
    <mergeCell ref="F383:F384"/>
    <mergeCell ref="E377:F381"/>
    <mergeCell ref="A342:A343"/>
    <mergeCell ref="C342:C343"/>
    <mergeCell ref="B342:B343"/>
    <mergeCell ref="B370:B372"/>
    <mergeCell ref="A370:A372"/>
    <mergeCell ref="C370:C372"/>
    <mergeCell ref="A326:A333"/>
    <mergeCell ref="B326:B333"/>
    <mergeCell ref="D327:D333"/>
    <mergeCell ref="E272:E273"/>
    <mergeCell ref="K80:K81"/>
    <mergeCell ref="L80:L81"/>
    <mergeCell ref="A80:A81"/>
    <mergeCell ref="B80:B81"/>
    <mergeCell ref="C80:C81"/>
    <mergeCell ref="M80:M81"/>
    <mergeCell ref="A425:A426"/>
    <mergeCell ref="L13:L14"/>
    <mergeCell ref="L11:L12"/>
    <mergeCell ref="C11:C12"/>
    <mergeCell ref="C414:C415"/>
    <mergeCell ref="K54:K56"/>
    <mergeCell ref="A401:A402"/>
    <mergeCell ref="B401:B402"/>
    <mergeCell ref="C401:C402"/>
    <mergeCell ref="D402:F402"/>
    <mergeCell ref="A11:A12"/>
    <mergeCell ref="A30:A31"/>
    <mergeCell ref="A100:A101"/>
    <mergeCell ref="A133:A134"/>
    <mergeCell ref="A142:A143"/>
    <mergeCell ref="A166:A167"/>
    <mergeCell ref="A218:A220"/>
    <mergeCell ref="A238:A23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1"/>
  <sheetViews>
    <sheetView rightToLeft="1" zoomScale="60" zoomScaleNormal="60" workbookViewId="0">
      <pane ySplit="1" topLeftCell="A182" activePane="bottomLeft" state="frozen"/>
      <selection pane="bottomLeft" activeCell="I170" sqref="I170"/>
    </sheetView>
  </sheetViews>
  <sheetFormatPr defaultRowHeight="14.25" x14ac:dyDescent="0.2"/>
  <cols>
    <col min="1" max="1" width="5.75" style="5" customWidth="1"/>
    <col min="2" max="2" width="33.625" customWidth="1"/>
    <col min="3" max="3" width="15.625" customWidth="1"/>
    <col min="4" max="5" width="15.75" customWidth="1"/>
    <col min="6" max="6" width="20.75" style="5" customWidth="1"/>
    <col min="7" max="7" width="11.75" customWidth="1"/>
    <col min="8" max="11" width="20.75" customWidth="1"/>
    <col min="12" max="12" width="24.875" customWidth="1"/>
    <col min="13" max="14" width="20.75" customWidth="1"/>
    <col min="15" max="15" width="26" customWidth="1"/>
    <col min="16" max="17" width="20.75" customWidth="1"/>
    <col min="18" max="18" width="81.125" customWidth="1"/>
  </cols>
  <sheetData>
    <row r="1" spans="1:18" ht="50.1" customHeight="1" x14ac:dyDescent="0.2">
      <c r="A1" s="1" t="s">
        <v>0</v>
      </c>
      <c r="B1" s="8" t="s">
        <v>1</v>
      </c>
      <c r="C1" s="8" t="s">
        <v>681</v>
      </c>
      <c r="D1" s="8" t="s">
        <v>2</v>
      </c>
      <c r="E1" s="8" t="s">
        <v>3</v>
      </c>
      <c r="F1" s="1" t="s">
        <v>589</v>
      </c>
      <c r="G1" s="1" t="s">
        <v>5</v>
      </c>
      <c r="H1" s="1" t="s">
        <v>598</v>
      </c>
      <c r="I1" s="1" t="s">
        <v>584</v>
      </c>
      <c r="J1" s="1" t="s">
        <v>4</v>
      </c>
      <c r="K1" s="1" t="s">
        <v>581</v>
      </c>
      <c r="L1" s="1" t="s">
        <v>579</v>
      </c>
      <c r="M1" s="1" t="s">
        <v>599</v>
      </c>
      <c r="N1" s="10" t="s">
        <v>612</v>
      </c>
      <c r="O1" s="10" t="s">
        <v>6</v>
      </c>
      <c r="P1" s="10" t="s">
        <v>592</v>
      </c>
      <c r="Q1" s="10" t="s">
        <v>654</v>
      </c>
      <c r="R1" s="2" t="s">
        <v>586</v>
      </c>
    </row>
    <row r="2" spans="1:18" ht="30" customHeight="1" x14ac:dyDescent="0.2">
      <c r="A2" s="4">
        <v>1</v>
      </c>
      <c r="B2" s="22" t="s">
        <v>600</v>
      </c>
      <c r="C2" s="26"/>
      <c r="D2" s="12"/>
      <c r="E2" s="7"/>
      <c r="F2" s="149">
        <v>600000000</v>
      </c>
      <c r="G2" s="20">
        <v>0.06</v>
      </c>
      <c r="H2" s="149">
        <f>F2*G2</f>
        <v>36000000</v>
      </c>
      <c r="I2" s="149"/>
      <c r="J2" s="149"/>
      <c r="K2" s="158"/>
      <c r="L2" s="24"/>
      <c r="M2" s="149"/>
      <c r="N2" s="149"/>
      <c r="O2" s="25"/>
      <c r="P2" s="25"/>
      <c r="Q2" s="44"/>
      <c r="R2" s="26"/>
    </row>
    <row r="3" spans="1:18" ht="30" customHeight="1" x14ac:dyDescent="0.2">
      <c r="A3" s="4">
        <v>2</v>
      </c>
      <c r="B3" s="22" t="s">
        <v>603</v>
      </c>
      <c r="C3" s="26"/>
      <c r="D3" s="12"/>
      <c r="E3" s="7"/>
      <c r="F3" s="149">
        <v>300000000</v>
      </c>
      <c r="G3" s="20">
        <v>0.05</v>
      </c>
      <c r="H3" s="149">
        <f>F3*G3</f>
        <v>15000000</v>
      </c>
      <c r="I3" s="149"/>
      <c r="J3" s="149"/>
      <c r="K3" s="158"/>
      <c r="L3" s="24"/>
      <c r="M3" s="149"/>
      <c r="N3" s="149"/>
      <c r="O3" s="25"/>
      <c r="P3" s="25"/>
      <c r="Q3" s="44"/>
      <c r="R3" s="26"/>
    </row>
    <row r="4" spans="1:18" ht="30" customHeight="1" x14ac:dyDescent="0.2">
      <c r="A4" s="4">
        <v>3</v>
      </c>
      <c r="B4" s="22" t="s">
        <v>606</v>
      </c>
      <c r="C4" s="161" t="s">
        <v>683</v>
      </c>
      <c r="D4" s="12"/>
      <c r="E4" s="7"/>
      <c r="F4" s="149">
        <v>36000000</v>
      </c>
      <c r="G4" s="20">
        <v>7.0000000000000007E-2</v>
      </c>
      <c r="H4" s="149">
        <v>2500000</v>
      </c>
      <c r="I4" s="149"/>
      <c r="J4" s="149"/>
      <c r="K4" s="158"/>
      <c r="L4" s="28"/>
      <c r="M4" s="149"/>
      <c r="N4" s="149"/>
      <c r="O4" s="25"/>
      <c r="P4" s="25"/>
      <c r="Q4" s="44">
        <v>9154443379</v>
      </c>
      <c r="R4" s="26"/>
    </row>
    <row r="5" spans="1:18" ht="30" customHeight="1" x14ac:dyDescent="0.2">
      <c r="A5" s="4">
        <v>4</v>
      </c>
      <c r="B5" s="22" t="s">
        <v>631</v>
      </c>
      <c r="C5" s="26"/>
      <c r="D5" s="12"/>
      <c r="E5" s="7"/>
      <c r="F5" s="149">
        <v>535000000</v>
      </c>
      <c r="G5" s="20">
        <v>5.7000000000000002E-2</v>
      </c>
      <c r="H5" s="149">
        <v>30000000</v>
      </c>
      <c r="I5" s="149"/>
      <c r="J5" s="149"/>
      <c r="K5" s="158"/>
      <c r="L5" s="28"/>
      <c r="M5" s="149"/>
      <c r="N5" s="149"/>
      <c r="O5" s="25"/>
      <c r="P5" s="25"/>
      <c r="Q5" s="44"/>
      <c r="R5" s="26"/>
    </row>
    <row r="6" spans="1:18" ht="30" customHeight="1" x14ac:dyDescent="0.2">
      <c r="A6" s="4">
        <v>5</v>
      </c>
      <c r="B6" s="22" t="s">
        <v>639</v>
      </c>
      <c r="C6" s="26"/>
      <c r="D6" s="12"/>
      <c r="E6" s="7"/>
      <c r="F6" s="149">
        <v>20000000</v>
      </c>
      <c r="G6" s="20">
        <v>7.0000000000000007E-2</v>
      </c>
      <c r="H6" s="149">
        <v>1400000</v>
      </c>
      <c r="I6" s="149"/>
      <c r="J6" s="149"/>
      <c r="K6" s="158"/>
      <c r="L6" s="28"/>
      <c r="M6" s="149"/>
      <c r="N6" s="149"/>
      <c r="O6" s="25"/>
      <c r="P6" s="25"/>
      <c r="Q6" s="44"/>
      <c r="R6" s="33"/>
    </row>
    <row r="7" spans="1:18" ht="30" customHeight="1" x14ac:dyDescent="0.2">
      <c r="A7" s="4"/>
      <c r="B7" s="68" t="s">
        <v>732</v>
      </c>
      <c r="C7" s="26"/>
      <c r="D7" s="12"/>
      <c r="E7" s="7"/>
      <c r="F7" s="149">
        <v>115000000</v>
      </c>
      <c r="G7" s="20">
        <v>0.05</v>
      </c>
      <c r="H7" s="149">
        <f>F7*G7</f>
        <v>5750000</v>
      </c>
      <c r="I7" s="149"/>
      <c r="J7" s="149"/>
      <c r="K7" s="158"/>
      <c r="L7" s="28"/>
      <c r="M7" s="149"/>
      <c r="N7" s="149"/>
      <c r="O7" s="25"/>
      <c r="P7" s="25"/>
      <c r="Q7" s="44"/>
      <c r="R7" s="33"/>
    </row>
    <row r="8" spans="1:18" ht="30" customHeight="1" x14ac:dyDescent="0.2">
      <c r="A8" s="4"/>
      <c r="B8" s="68" t="s">
        <v>154</v>
      </c>
      <c r="C8" s="26"/>
      <c r="D8" s="12"/>
      <c r="E8" s="7"/>
      <c r="F8" s="149">
        <v>45000000</v>
      </c>
      <c r="G8" s="20">
        <v>0.05</v>
      </c>
      <c r="H8" s="149">
        <f>F8*G8</f>
        <v>2250000</v>
      </c>
      <c r="I8" s="149"/>
      <c r="J8" s="149"/>
      <c r="K8" s="158"/>
      <c r="L8" s="30"/>
      <c r="M8" s="149"/>
      <c r="N8" s="149"/>
      <c r="O8" s="25"/>
      <c r="P8" s="25"/>
      <c r="Q8" s="44"/>
      <c r="R8" s="33"/>
    </row>
    <row r="9" spans="1:18" ht="30" customHeight="1" x14ac:dyDescent="0.2">
      <c r="A9" s="4"/>
      <c r="B9" s="22" t="s">
        <v>672</v>
      </c>
      <c r="C9" s="26"/>
      <c r="D9" s="12"/>
      <c r="E9" s="7"/>
      <c r="F9" s="149">
        <v>400000000</v>
      </c>
      <c r="G9" s="20">
        <v>4.4999999999999998E-2</v>
      </c>
      <c r="H9" s="149">
        <f>F9*G9</f>
        <v>18000000</v>
      </c>
      <c r="I9" s="149"/>
      <c r="J9" s="149"/>
      <c r="K9" s="36"/>
      <c r="L9" s="28"/>
      <c r="M9" s="149"/>
      <c r="N9" s="149"/>
      <c r="O9" s="25"/>
      <c r="P9" s="25"/>
      <c r="Q9" s="44"/>
      <c r="R9" s="33"/>
    </row>
    <row r="10" spans="1:18" ht="30" customHeight="1" x14ac:dyDescent="0.2">
      <c r="A10" s="4"/>
      <c r="B10" s="22" t="s">
        <v>703</v>
      </c>
      <c r="C10" s="26"/>
      <c r="D10" s="12"/>
      <c r="E10" s="7"/>
      <c r="F10" s="149">
        <v>10000000</v>
      </c>
      <c r="G10" s="20">
        <v>0.05</v>
      </c>
      <c r="H10" s="149">
        <f>F10*G10</f>
        <v>500000</v>
      </c>
      <c r="I10" s="149"/>
      <c r="J10" s="149"/>
      <c r="K10" s="158"/>
      <c r="L10" s="28"/>
      <c r="M10" s="149"/>
      <c r="N10" s="149"/>
      <c r="O10" s="25"/>
      <c r="P10" s="25"/>
      <c r="Q10" s="44"/>
      <c r="R10" s="33"/>
    </row>
    <row r="11" spans="1:18" ht="30" customHeight="1" x14ac:dyDescent="0.2">
      <c r="A11" s="404"/>
      <c r="B11" s="406" t="s">
        <v>718</v>
      </c>
      <c r="C11" s="451"/>
      <c r="D11" s="419"/>
      <c r="E11" s="421"/>
      <c r="F11" s="421">
        <v>15000000</v>
      </c>
      <c r="G11" s="423"/>
      <c r="H11" s="421">
        <v>1050000</v>
      </c>
      <c r="I11" s="149"/>
      <c r="J11" s="149"/>
      <c r="K11" s="158"/>
      <c r="L11" s="30"/>
      <c r="M11" s="421"/>
      <c r="N11" s="421"/>
      <c r="O11" s="540"/>
      <c r="P11" s="540"/>
      <c r="Q11" s="413"/>
      <c r="R11" s="530"/>
    </row>
    <row r="12" spans="1:18" ht="30" customHeight="1" x14ac:dyDescent="0.2">
      <c r="A12" s="405"/>
      <c r="B12" s="407"/>
      <c r="C12" s="452"/>
      <c r="D12" s="420"/>
      <c r="E12" s="422"/>
      <c r="F12" s="422"/>
      <c r="G12" s="424"/>
      <c r="H12" s="422"/>
      <c r="I12" s="149"/>
      <c r="J12" s="149"/>
      <c r="K12" s="158"/>
      <c r="L12" s="58"/>
      <c r="M12" s="422"/>
      <c r="N12" s="422"/>
      <c r="O12" s="541"/>
      <c r="P12" s="541"/>
      <c r="Q12" s="414"/>
      <c r="R12" s="531"/>
    </row>
    <row r="13" spans="1:18" ht="30" customHeight="1" x14ac:dyDescent="0.2">
      <c r="A13" s="151"/>
      <c r="B13" s="160" t="s">
        <v>724</v>
      </c>
      <c r="C13" s="161" t="s">
        <v>727</v>
      </c>
      <c r="D13" s="157"/>
      <c r="E13" s="149"/>
      <c r="F13" s="149">
        <v>75000000</v>
      </c>
      <c r="G13" s="152"/>
      <c r="H13" s="149">
        <v>3750000</v>
      </c>
      <c r="I13" s="149"/>
      <c r="J13" s="149"/>
      <c r="K13" s="158"/>
      <c r="L13" s="58"/>
      <c r="M13" s="149"/>
      <c r="N13" s="149"/>
      <c r="O13" s="25"/>
      <c r="P13" s="25"/>
      <c r="Q13" s="44"/>
      <c r="R13" s="161"/>
    </row>
    <row r="14" spans="1:18" ht="30" customHeight="1" x14ac:dyDescent="0.2">
      <c r="A14" s="151"/>
      <c r="B14" s="160" t="s">
        <v>746</v>
      </c>
      <c r="C14" s="161" t="s">
        <v>683</v>
      </c>
      <c r="D14" s="157"/>
      <c r="E14" s="149"/>
      <c r="F14" s="149">
        <v>80000000</v>
      </c>
      <c r="G14" s="153"/>
      <c r="H14" s="149">
        <v>4800000</v>
      </c>
      <c r="I14" s="149"/>
      <c r="J14" s="149"/>
      <c r="K14" s="36"/>
      <c r="L14" s="158"/>
      <c r="M14" s="149"/>
      <c r="N14" s="149"/>
      <c r="O14" s="25"/>
      <c r="P14" s="25"/>
      <c r="Q14" s="44"/>
      <c r="R14" s="161"/>
    </row>
    <row r="15" spans="1:18" ht="30" customHeight="1" x14ac:dyDescent="0.2">
      <c r="A15" s="151"/>
      <c r="B15" s="160" t="s">
        <v>754</v>
      </c>
      <c r="C15" s="161" t="s">
        <v>886</v>
      </c>
      <c r="D15" s="157"/>
      <c r="E15" s="149"/>
      <c r="F15" s="149">
        <v>150000000</v>
      </c>
      <c r="G15" s="152">
        <v>0.04</v>
      </c>
      <c r="H15" s="149">
        <f>F15*G15</f>
        <v>6000000</v>
      </c>
      <c r="I15" s="149"/>
      <c r="J15" s="149"/>
      <c r="K15" s="158"/>
      <c r="L15" s="70"/>
      <c r="M15" s="149"/>
      <c r="N15" s="149"/>
      <c r="O15" s="25"/>
      <c r="P15" s="25"/>
      <c r="Q15" s="44"/>
      <c r="R15" s="161"/>
    </row>
    <row r="16" spans="1:18" ht="30" customHeight="1" x14ac:dyDescent="0.2">
      <c r="A16" s="151"/>
      <c r="B16" s="160" t="s">
        <v>762</v>
      </c>
      <c r="C16" s="161"/>
      <c r="D16" s="162" t="s">
        <v>749</v>
      </c>
      <c r="E16" s="149"/>
      <c r="F16" s="149">
        <v>13000000</v>
      </c>
      <c r="G16" s="152">
        <v>0.05</v>
      </c>
      <c r="H16" s="149">
        <f>F16*G16</f>
        <v>650000</v>
      </c>
      <c r="I16" s="149"/>
      <c r="J16" s="149"/>
      <c r="K16" s="158"/>
      <c r="L16" s="70"/>
      <c r="M16" s="149"/>
      <c r="N16" s="149"/>
      <c r="O16" s="71" t="s">
        <v>763</v>
      </c>
      <c r="P16" s="25"/>
      <c r="Q16" s="44"/>
      <c r="R16" s="161"/>
    </row>
    <row r="17" spans="1:18" ht="30" customHeight="1" x14ac:dyDescent="0.2">
      <c r="A17" s="151"/>
      <c r="B17" s="160" t="s">
        <v>811</v>
      </c>
      <c r="C17" s="161"/>
      <c r="D17" s="162"/>
      <c r="E17" s="149"/>
      <c r="F17" s="149">
        <v>63580000</v>
      </c>
      <c r="G17" s="152">
        <v>7.0000000000000007E-2</v>
      </c>
      <c r="H17" s="149">
        <v>4450000</v>
      </c>
      <c r="I17" s="149"/>
      <c r="J17" s="149"/>
      <c r="K17" s="158"/>
      <c r="L17" s="70"/>
      <c r="M17" s="149"/>
      <c r="N17" s="149"/>
      <c r="O17" s="71"/>
      <c r="P17" s="25"/>
      <c r="Q17" s="44"/>
      <c r="R17" s="161"/>
    </row>
    <row r="18" spans="1:18" ht="30" customHeight="1" x14ac:dyDescent="0.2">
      <c r="A18" s="151"/>
      <c r="B18" s="160" t="s">
        <v>816</v>
      </c>
      <c r="C18" s="161"/>
      <c r="D18" s="162"/>
      <c r="E18" s="149"/>
      <c r="F18" s="149">
        <v>80000000</v>
      </c>
      <c r="G18" s="152">
        <v>0.04</v>
      </c>
      <c r="H18" s="149">
        <f>F18*G18</f>
        <v>3200000</v>
      </c>
      <c r="I18" s="149"/>
      <c r="J18" s="149"/>
      <c r="K18" s="158"/>
      <c r="L18" s="70"/>
      <c r="M18" s="149"/>
      <c r="N18" s="149"/>
      <c r="O18" s="71"/>
      <c r="P18" s="25"/>
      <c r="Q18" s="44"/>
      <c r="R18" s="161"/>
    </row>
    <row r="19" spans="1:18" ht="30" customHeight="1" x14ac:dyDescent="0.2">
      <c r="A19" s="151"/>
      <c r="B19" s="160" t="s">
        <v>1090</v>
      </c>
      <c r="C19" s="161"/>
      <c r="D19" s="162"/>
      <c r="E19" s="149"/>
      <c r="F19" s="149">
        <v>100000000</v>
      </c>
      <c r="G19" s="152">
        <v>0.06</v>
      </c>
      <c r="H19" s="149">
        <f t="shared" ref="H19:H20" si="0">F19*G19</f>
        <v>6000000</v>
      </c>
      <c r="I19" s="149"/>
      <c r="J19" s="149"/>
      <c r="K19" s="158"/>
      <c r="L19" s="70"/>
      <c r="M19" s="149"/>
      <c r="N19" s="149"/>
      <c r="O19" s="71"/>
      <c r="P19" s="25"/>
      <c r="Q19" s="44"/>
      <c r="R19" s="161"/>
    </row>
    <row r="20" spans="1:18" ht="30" customHeight="1" x14ac:dyDescent="0.2">
      <c r="A20" s="151"/>
      <c r="B20" s="160" t="s">
        <v>885</v>
      </c>
      <c r="C20" s="161" t="s">
        <v>886</v>
      </c>
      <c r="D20" s="162"/>
      <c r="E20" s="149"/>
      <c r="F20" s="149">
        <v>50000000</v>
      </c>
      <c r="G20" s="152">
        <v>0.05</v>
      </c>
      <c r="H20" s="149">
        <f t="shared" si="0"/>
        <v>2500000</v>
      </c>
      <c r="I20" s="149"/>
      <c r="J20" s="149"/>
      <c r="K20" s="158"/>
      <c r="L20" s="70"/>
      <c r="M20" s="149"/>
      <c r="N20" s="149"/>
      <c r="O20" s="71"/>
      <c r="P20" s="25"/>
      <c r="Q20" s="44"/>
      <c r="R20" s="161"/>
    </row>
    <row r="21" spans="1:18" ht="30" customHeight="1" x14ac:dyDescent="0.2">
      <c r="A21" s="151"/>
      <c r="B21" s="160" t="s">
        <v>892</v>
      </c>
      <c r="C21" s="161"/>
      <c r="D21" s="162"/>
      <c r="E21" s="149"/>
      <c r="F21" s="149">
        <v>7500000</v>
      </c>
      <c r="G21" s="153"/>
      <c r="H21" s="149">
        <v>300000</v>
      </c>
      <c r="I21" s="149"/>
      <c r="J21" s="149"/>
      <c r="K21" s="158"/>
      <c r="L21" s="70"/>
      <c r="M21" s="149"/>
      <c r="N21" s="149"/>
      <c r="O21" s="71">
        <v>9156849525</v>
      </c>
      <c r="P21" s="25"/>
      <c r="Q21" s="44"/>
      <c r="R21" s="161"/>
    </row>
    <row r="22" spans="1:18" ht="30" customHeight="1" x14ac:dyDescent="0.2">
      <c r="A22" s="151"/>
      <c r="B22" s="160" t="s">
        <v>939</v>
      </c>
      <c r="C22" s="161"/>
      <c r="D22" s="162"/>
      <c r="E22" s="149"/>
      <c r="F22" s="149">
        <v>32000000</v>
      </c>
      <c r="G22" s="153"/>
      <c r="H22" s="149">
        <v>1600000</v>
      </c>
      <c r="I22" s="149"/>
      <c r="J22" s="149"/>
      <c r="K22" s="158"/>
      <c r="L22" s="70"/>
      <c r="M22" s="149"/>
      <c r="N22" s="149"/>
      <c r="O22" s="71"/>
      <c r="P22" s="25"/>
      <c r="Q22" s="118" t="s">
        <v>1093</v>
      </c>
      <c r="R22" s="161"/>
    </row>
    <row r="23" spans="1:18" ht="30" customHeight="1" x14ac:dyDescent="0.2">
      <c r="A23" s="404"/>
      <c r="B23" s="406" t="s">
        <v>995</v>
      </c>
      <c r="C23" s="530"/>
      <c r="D23" s="479"/>
      <c r="E23" s="421"/>
      <c r="F23" s="421">
        <v>300000000</v>
      </c>
      <c r="G23" s="442">
        <v>0.05</v>
      </c>
      <c r="H23" s="421">
        <f>F23*G23</f>
        <v>15000000</v>
      </c>
      <c r="I23" s="149"/>
      <c r="J23" s="149"/>
      <c r="K23" s="158"/>
      <c r="L23" s="70"/>
      <c r="M23" s="421"/>
      <c r="N23" s="421"/>
      <c r="O23" s="538"/>
      <c r="P23" s="540"/>
      <c r="Q23" s="413"/>
      <c r="R23" s="530"/>
    </row>
    <row r="24" spans="1:18" ht="30" customHeight="1" x14ac:dyDescent="0.2">
      <c r="A24" s="405"/>
      <c r="B24" s="407"/>
      <c r="C24" s="531"/>
      <c r="D24" s="480"/>
      <c r="E24" s="422"/>
      <c r="F24" s="422"/>
      <c r="G24" s="443"/>
      <c r="H24" s="422"/>
      <c r="I24" s="149"/>
      <c r="J24" s="437"/>
      <c r="K24" s="439"/>
      <c r="L24" s="70"/>
      <c r="M24" s="422"/>
      <c r="N24" s="422"/>
      <c r="O24" s="539"/>
      <c r="P24" s="541"/>
      <c r="Q24" s="414"/>
      <c r="R24" s="531"/>
    </row>
    <row r="25" spans="1:18" ht="30" customHeight="1" x14ac:dyDescent="0.2">
      <c r="A25" s="151"/>
      <c r="B25" s="160" t="s">
        <v>1020</v>
      </c>
      <c r="C25" s="161" t="s">
        <v>1022</v>
      </c>
      <c r="D25" s="162" t="s">
        <v>1021</v>
      </c>
      <c r="E25" s="149"/>
      <c r="F25" s="149">
        <v>317000000</v>
      </c>
      <c r="G25" s="152"/>
      <c r="H25" s="149">
        <v>22190000</v>
      </c>
      <c r="I25" s="149"/>
      <c r="J25" s="105"/>
      <c r="K25" s="106"/>
      <c r="L25" s="70"/>
      <c r="M25" s="149"/>
      <c r="N25" s="149"/>
      <c r="O25" s="71"/>
      <c r="P25" s="25"/>
      <c r="Q25" s="44"/>
      <c r="R25" s="161"/>
    </row>
    <row r="26" spans="1:18" ht="30" customHeight="1" x14ac:dyDescent="0.2">
      <c r="A26" s="151"/>
      <c r="B26" s="160" t="s">
        <v>1040</v>
      </c>
      <c r="C26" s="161"/>
      <c r="D26" s="162"/>
      <c r="E26" s="149"/>
      <c r="F26" s="149">
        <v>140000000</v>
      </c>
      <c r="G26" s="152">
        <v>7.0000000000000007E-2</v>
      </c>
      <c r="H26" s="149">
        <f>F26*G26</f>
        <v>9800000.0000000019</v>
      </c>
      <c r="I26" s="149"/>
      <c r="J26" s="105"/>
      <c r="K26" s="27"/>
      <c r="L26" s="70"/>
      <c r="M26" s="149"/>
      <c r="N26" s="149"/>
      <c r="O26" s="71"/>
      <c r="P26" s="25"/>
      <c r="Q26" s="44"/>
      <c r="R26" s="161"/>
    </row>
    <row r="27" spans="1:18" ht="30" customHeight="1" x14ac:dyDescent="0.2">
      <c r="A27" s="151"/>
      <c r="B27" s="160" t="s">
        <v>1044</v>
      </c>
      <c r="C27" s="161"/>
      <c r="D27" s="162"/>
      <c r="E27" s="149"/>
      <c r="F27" s="149">
        <v>40000000</v>
      </c>
      <c r="G27" s="152">
        <v>0.05</v>
      </c>
      <c r="H27" s="149">
        <f>F27*G27</f>
        <v>2000000</v>
      </c>
      <c r="I27" s="149"/>
      <c r="J27" s="105"/>
      <c r="K27" s="27"/>
      <c r="L27" s="70"/>
      <c r="M27" s="149"/>
      <c r="N27" s="149"/>
      <c r="O27" s="71"/>
      <c r="P27" s="25"/>
      <c r="Q27" s="118"/>
      <c r="R27" s="117"/>
    </row>
    <row r="28" spans="1:18" ht="30" customHeight="1" x14ac:dyDescent="0.2">
      <c r="A28" s="151"/>
      <c r="B28" s="160" t="s">
        <v>1060</v>
      </c>
      <c r="C28" s="161" t="s">
        <v>1061</v>
      </c>
      <c r="D28" s="162"/>
      <c r="E28" s="149"/>
      <c r="F28" s="149">
        <v>35000000</v>
      </c>
      <c r="G28" s="152">
        <v>5.8000000000000003E-2</v>
      </c>
      <c r="H28" s="149">
        <v>2000000</v>
      </c>
      <c r="I28" s="149"/>
      <c r="J28" s="105"/>
      <c r="K28" s="27"/>
      <c r="L28" s="70"/>
      <c r="M28" s="149"/>
      <c r="N28" s="149"/>
      <c r="O28" s="71"/>
      <c r="P28" s="25"/>
      <c r="Q28" s="118"/>
      <c r="R28" s="117"/>
    </row>
    <row r="29" spans="1:18" ht="30" customHeight="1" x14ac:dyDescent="0.2">
      <c r="A29" s="151"/>
      <c r="B29" s="160" t="s">
        <v>1150</v>
      </c>
      <c r="C29" s="161"/>
      <c r="D29" s="162"/>
      <c r="E29" s="149"/>
      <c r="F29" s="149">
        <v>500000000</v>
      </c>
      <c r="G29" s="152">
        <v>4.4999999999999998E-2</v>
      </c>
      <c r="H29" s="149">
        <f>F29*G29</f>
        <v>22500000</v>
      </c>
      <c r="I29" s="149"/>
      <c r="J29" s="105"/>
      <c r="K29" s="27"/>
      <c r="L29" s="70"/>
      <c r="M29" s="149"/>
      <c r="N29" s="149"/>
      <c r="O29" s="71"/>
      <c r="P29" s="25"/>
      <c r="Q29" s="118"/>
      <c r="R29" s="117"/>
    </row>
    <row r="30" spans="1:18" ht="30" customHeight="1" x14ac:dyDescent="0.2">
      <c r="A30" s="151"/>
      <c r="B30" s="160" t="s">
        <v>1154</v>
      </c>
      <c r="C30" s="161" t="s">
        <v>1156</v>
      </c>
      <c r="D30" s="162"/>
      <c r="E30" s="149"/>
      <c r="F30" s="149">
        <v>500000000</v>
      </c>
      <c r="G30" s="152">
        <v>7.0000000000000007E-2</v>
      </c>
      <c r="H30" s="149">
        <f>F30*G30</f>
        <v>35000000</v>
      </c>
      <c r="I30" s="149"/>
      <c r="J30" s="105"/>
      <c r="K30" s="27"/>
      <c r="L30" s="70"/>
      <c r="M30" s="149"/>
      <c r="N30" s="149"/>
      <c r="O30" s="71"/>
      <c r="P30" s="25"/>
      <c r="Q30" s="118"/>
      <c r="R30" s="117"/>
    </row>
    <row r="31" spans="1:18" ht="30" customHeight="1" x14ac:dyDescent="0.2">
      <c r="A31" s="404"/>
      <c r="B31" s="406" t="s">
        <v>1167</v>
      </c>
      <c r="C31" s="530"/>
      <c r="D31" s="479"/>
      <c r="E31" s="421"/>
      <c r="F31" s="421">
        <v>590000000</v>
      </c>
      <c r="G31" s="442"/>
      <c r="H31" s="421">
        <v>30000000</v>
      </c>
      <c r="I31" s="149"/>
      <c r="J31" s="105"/>
      <c r="K31" s="27"/>
      <c r="L31" s="70"/>
      <c r="M31" s="421"/>
      <c r="N31" s="421"/>
      <c r="O31" s="71"/>
      <c r="P31" s="25"/>
      <c r="Q31" s="118"/>
      <c r="R31" s="117"/>
    </row>
    <row r="32" spans="1:18" ht="30" customHeight="1" x14ac:dyDescent="0.2">
      <c r="A32" s="405"/>
      <c r="B32" s="407"/>
      <c r="C32" s="531"/>
      <c r="D32" s="480"/>
      <c r="E32" s="422"/>
      <c r="F32" s="422"/>
      <c r="G32" s="443"/>
      <c r="H32" s="422"/>
      <c r="I32" s="149"/>
      <c r="J32" s="105"/>
      <c r="K32" s="27"/>
      <c r="L32" s="70"/>
      <c r="M32" s="422"/>
      <c r="N32" s="422"/>
      <c r="O32" s="71"/>
      <c r="P32" s="25"/>
      <c r="Q32" s="118"/>
      <c r="R32" s="117"/>
    </row>
    <row r="33" spans="1:18" ht="30" customHeight="1" x14ac:dyDescent="0.2">
      <c r="A33" s="151"/>
      <c r="B33" s="160" t="s">
        <v>1187</v>
      </c>
      <c r="C33" s="161"/>
      <c r="D33" s="162"/>
      <c r="E33" s="149"/>
      <c r="F33" s="154"/>
      <c r="G33" s="153"/>
      <c r="H33" s="154"/>
      <c r="I33" s="149"/>
      <c r="J33" s="105"/>
      <c r="K33" s="27"/>
      <c r="L33" s="70"/>
      <c r="M33" s="149"/>
      <c r="N33" s="149"/>
      <c r="O33" s="71"/>
      <c r="P33" s="25"/>
      <c r="Q33" s="118"/>
      <c r="R33" s="117"/>
    </row>
    <row r="34" spans="1:18" ht="30" customHeight="1" x14ac:dyDescent="0.2">
      <c r="A34" s="151"/>
      <c r="B34" s="160" t="s">
        <v>1192</v>
      </c>
      <c r="C34" s="161"/>
      <c r="D34" s="162"/>
      <c r="E34" s="149"/>
      <c r="F34" s="149">
        <v>20000000</v>
      </c>
      <c r="G34" s="152">
        <v>0.04</v>
      </c>
      <c r="H34" s="149">
        <f>F34*G34</f>
        <v>800000</v>
      </c>
      <c r="I34" s="149"/>
      <c r="J34" s="105"/>
      <c r="K34" s="27"/>
      <c r="L34" s="70"/>
      <c r="M34" s="149"/>
      <c r="N34" s="149"/>
      <c r="O34" s="71"/>
      <c r="P34" s="25"/>
      <c r="Q34" s="118"/>
      <c r="R34" s="117"/>
    </row>
    <row r="35" spans="1:18" ht="30" customHeight="1" x14ac:dyDescent="0.2">
      <c r="A35" s="4">
        <v>6</v>
      </c>
      <c r="B35" s="22" t="s">
        <v>486</v>
      </c>
      <c r="C35" s="26"/>
      <c r="D35" s="12"/>
      <c r="E35" s="7"/>
      <c r="F35" s="149"/>
      <c r="G35" s="20"/>
      <c r="H35" s="149">
        <f t="shared" ref="H35:H108" si="1">F35*G35</f>
        <v>0</v>
      </c>
      <c r="I35" s="149"/>
      <c r="J35" s="149"/>
      <c r="K35" s="158"/>
      <c r="L35" s="24"/>
      <c r="M35" s="149"/>
      <c r="N35" s="149"/>
      <c r="O35" s="25"/>
      <c r="P35" s="25"/>
      <c r="Q35" s="44"/>
      <c r="R35" s="26"/>
    </row>
    <row r="36" spans="1:18" ht="30" customHeight="1" x14ac:dyDescent="0.2">
      <c r="A36" s="4">
        <v>7</v>
      </c>
      <c r="B36" s="3" t="s">
        <v>487</v>
      </c>
      <c r="C36" s="3"/>
      <c r="D36" s="9"/>
      <c r="E36" s="6"/>
      <c r="F36" s="149"/>
      <c r="G36" s="20"/>
      <c r="H36" s="149">
        <f t="shared" si="1"/>
        <v>0</v>
      </c>
      <c r="I36" s="149"/>
      <c r="J36" s="149"/>
      <c r="K36" s="158"/>
      <c r="L36" s="24"/>
      <c r="M36" s="149"/>
      <c r="N36" s="149"/>
      <c r="O36" s="16"/>
      <c r="P36" s="16"/>
      <c r="Q36" s="44"/>
      <c r="R36" s="46"/>
    </row>
    <row r="37" spans="1:18" ht="30" customHeight="1" x14ac:dyDescent="0.2">
      <c r="A37" s="4">
        <v>8</v>
      </c>
      <c r="B37" s="3" t="s">
        <v>488</v>
      </c>
      <c r="C37" s="3"/>
      <c r="D37" s="9"/>
      <c r="E37" s="6"/>
      <c r="F37" s="149"/>
      <c r="G37" s="20"/>
      <c r="H37" s="149">
        <f t="shared" si="1"/>
        <v>0</v>
      </c>
      <c r="I37" s="149"/>
      <c r="J37" s="149"/>
      <c r="K37" s="158"/>
      <c r="L37" s="24"/>
      <c r="M37" s="149"/>
      <c r="N37" s="149"/>
      <c r="O37" s="16"/>
      <c r="P37" s="16"/>
      <c r="Q37" s="44"/>
      <c r="R37" s="46"/>
    </row>
    <row r="38" spans="1:18" ht="30" customHeight="1" x14ac:dyDescent="0.2">
      <c r="A38" s="4">
        <v>9</v>
      </c>
      <c r="B38" s="3" t="s">
        <v>489</v>
      </c>
      <c r="C38" s="3"/>
      <c r="D38" s="9"/>
      <c r="E38" s="6"/>
      <c r="F38" s="149"/>
      <c r="G38" s="20"/>
      <c r="H38" s="149">
        <f t="shared" si="1"/>
        <v>0</v>
      </c>
      <c r="I38" s="149"/>
      <c r="J38" s="149"/>
      <c r="K38" s="158"/>
      <c r="L38" s="24"/>
      <c r="M38" s="149"/>
      <c r="N38" s="149"/>
      <c r="O38" s="16"/>
      <c r="P38" s="16"/>
      <c r="Q38" s="44"/>
      <c r="R38" s="46"/>
    </row>
    <row r="39" spans="1:18" ht="30" customHeight="1" x14ac:dyDescent="0.2">
      <c r="A39" s="4">
        <v>10</v>
      </c>
      <c r="B39" s="3" t="s">
        <v>490</v>
      </c>
      <c r="C39" s="3"/>
      <c r="D39" s="9"/>
      <c r="E39" s="6"/>
      <c r="F39" s="149"/>
      <c r="G39" s="20"/>
      <c r="H39" s="149">
        <f t="shared" si="1"/>
        <v>0</v>
      </c>
      <c r="I39" s="149"/>
      <c r="J39" s="149"/>
      <c r="K39" s="158"/>
      <c r="L39" s="24"/>
      <c r="M39" s="149"/>
      <c r="N39" s="149"/>
      <c r="O39" s="16"/>
      <c r="P39" s="16"/>
      <c r="Q39" s="44"/>
      <c r="R39" s="46"/>
    </row>
    <row r="40" spans="1:18" ht="30" customHeight="1" x14ac:dyDescent="0.2">
      <c r="A40" s="4">
        <v>11</v>
      </c>
      <c r="B40" s="3" t="s">
        <v>491</v>
      </c>
      <c r="C40" s="3"/>
      <c r="D40" s="9"/>
      <c r="E40" s="6"/>
      <c r="F40" s="149"/>
      <c r="G40" s="20"/>
      <c r="H40" s="149">
        <f t="shared" si="1"/>
        <v>0</v>
      </c>
      <c r="I40" s="149"/>
      <c r="J40" s="149"/>
      <c r="K40" s="158"/>
      <c r="L40" s="24"/>
      <c r="M40" s="149"/>
      <c r="N40" s="149"/>
      <c r="O40" s="16"/>
      <c r="P40" s="16"/>
      <c r="Q40" s="44"/>
      <c r="R40" s="46"/>
    </row>
    <row r="41" spans="1:18" ht="30" customHeight="1" x14ac:dyDescent="0.2">
      <c r="A41" s="4">
        <v>12</v>
      </c>
      <c r="B41" s="3" t="s">
        <v>492</v>
      </c>
      <c r="C41" s="3"/>
      <c r="D41" s="9"/>
      <c r="E41" s="6"/>
      <c r="F41" s="149"/>
      <c r="G41" s="20"/>
      <c r="H41" s="149">
        <f t="shared" si="1"/>
        <v>0</v>
      </c>
      <c r="I41" s="149"/>
      <c r="J41" s="149"/>
      <c r="K41" s="158"/>
      <c r="L41" s="24"/>
      <c r="M41" s="149"/>
      <c r="N41" s="149"/>
      <c r="O41" s="16"/>
      <c r="P41" s="16"/>
      <c r="Q41" s="44"/>
      <c r="R41" s="46"/>
    </row>
    <row r="42" spans="1:18" ht="30" customHeight="1" x14ac:dyDescent="0.2">
      <c r="A42" s="4">
        <v>13</v>
      </c>
      <c r="B42" s="3" t="s">
        <v>493</v>
      </c>
      <c r="C42" s="3"/>
      <c r="D42" s="9"/>
      <c r="E42" s="6"/>
      <c r="F42" s="149"/>
      <c r="G42" s="20"/>
      <c r="H42" s="149">
        <f t="shared" si="1"/>
        <v>0</v>
      </c>
      <c r="I42" s="149"/>
      <c r="J42" s="149"/>
      <c r="K42" s="158"/>
      <c r="L42" s="24"/>
      <c r="M42" s="149"/>
      <c r="N42" s="149"/>
      <c r="O42" s="16"/>
      <c r="P42" s="16"/>
      <c r="Q42" s="44"/>
      <c r="R42" s="46"/>
    </row>
    <row r="43" spans="1:18" ht="30" customHeight="1" x14ac:dyDescent="0.2">
      <c r="A43" s="4">
        <v>14</v>
      </c>
      <c r="B43" s="3" t="s">
        <v>494</v>
      </c>
      <c r="C43" s="3"/>
      <c r="D43" s="9"/>
      <c r="E43" s="6"/>
      <c r="F43" s="149"/>
      <c r="G43" s="20"/>
      <c r="H43" s="149">
        <f t="shared" si="1"/>
        <v>0</v>
      </c>
      <c r="I43" s="149"/>
      <c r="J43" s="149"/>
      <c r="K43" s="158"/>
      <c r="L43" s="24"/>
      <c r="M43" s="149"/>
      <c r="N43" s="149"/>
      <c r="O43" s="16"/>
      <c r="P43" s="16"/>
      <c r="Q43" s="44"/>
      <c r="R43" s="46"/>
    </row>
    <row r="44" spans="1:18" ht="30" customHeight="1" x14ac:dyDescent="0.2">
      <c r="A44" s="4">
        <v>15</v>
      </c>
      <c r="B44" s="3" t="s">
        <v>495</v>
      </c>
      <c r="C44" s="3"/>
      <c r="D44" s="9"/>
      <c r="E44" s="6"/>
      <c r="F44" s="149"/>
      <c r="G44" s="20"/>
      <c r="H44" s="149">
        <f t="shared" si="1"/>
        <v>0</v>
      </c>
      <c r="I44" s="149"/>
      <c r="J44" s="149"/>
      <c r="K44" s="158"/>
      <c r="L44" s="24"/>
      <c r="M44" s="149"/>
      <c r="N44" s="149"/>
      <c r="O44" s="16"/>
      <c r="P44" s="16"/>
      <c r="Q44" s="44"/>
      <c r="R44" s="46"/>
    </row>
    <row r="45" spans="1:18" ht="30" customHeight="1" x14ac:dyDescent="0.2">
      <c r="A45" s="4">
        <v>16</v>
      </c>
      <c r="B45" s="3" t="s">
        <v>496</v>
      </c>
      <c r="C45" s="3"/>
      <c r="D45" s="9"/>
      <c r="E45" s="6"/>
      <c r="F45" s="149"/>
      <c r="G45" s="20"/>
      <c r="H45" s="149">
        <f t="shared" si="1"/>
        <v>0</v>
      </c>
      <c r="I45" s="149"/>
      <c r="J45" s="149"/>
      <c r="K45" s="158"/>
      <c r="L45" s="24"/>
      <c r="M45" s="149"/>
      <c r="N45" s="149"/>
      <c r="O45" s="16"/>
      <c r="P45" s="16"/>
      <c r="Q45" s="44"/>
      <c r="R45" s="46"/>
    </row>
    <row r="46" spans="1:18" ht="30" customHeight="1" x14ac:dyDescent="0.2">
      <c r="A46" s="4">
        <v>17</v>
      </c>
      <c r="B46" s="3" t="s">
        <v>497</v>
      </c>
      <c r="C46" s="3"/>
      <c r="D46" s="9"/>
      <c r="E46" s="6"/>
      <c r="F46" s="149"/>
      <c r="G46" s="20"/>
      <c r="H46" s="149">
        <f t="shared" si="1"/>
        <v>0</v>
      </c>
      <c r="I46" s="149"/>
      <c r="J46" s="149"/>
      <c r="K46" s="158"/>
      <c r="L46" s="24"/>
      <c r="M46" s="149"/>
      <c r="N46" s="149"/>
      <c r="O46" s="16"/>
      <c r="P46" s="16"/>
      <c r="Q46" s="44"/>
      <c r="R46" s="46"/>
    </row>
    <row r="47" spans="1:18" ht="30" customHeight="1" x14ac:dyDescent="0.2">
      <c r="A47" s="404">
        <v>18</v>
      </c>
      <c r="B47" s="415" t="s">
        <v>498</v>
      </c>
      <c r="C47" s="404"/>
      <c r="D47" s="419"/>
      <c r="E47" s="421"/>
      <c r="F47" s="421">
        <v>350000000</v>
      </c>
      <c r="G47" s="442">
        <v>7.0000000000000007E-2</v>
      </c>
      <c r="H47" s="421">
        <f t="shared" si="1"/>
        <v>24500000.000000004</v>
      </c>
      <c r="I47" s="149"/>
      <c r="J47" s="149"/>
      <c r="K47" s="158"/>
      <c r="L47" s="24"/>
      <c r="M47" s="421"/>
      <c r="N47" s="421"/>
      <c r="O47" s="411"/>
      <c r="P47" s="411"/>
      <c r="Q47" s="413"/>
      <c r="R47" s="451"/>
    </row>
    <row r="48" spans="1:18" ht="30" customHeight="1" x14ac:dyDescent="0.2">
      <c r="A48" s="405"/>
      <c r="B48" s="416"/>
      <c r="C48" s="405"/>
      <c r="D48" s="420"/>
      <c r="E48" s="422"/>
      <c r="F48" s="422"/>
      <c r="G48" s="443"/>
      <c r="H48" s="422"/>
      <c r="I48" s="149"/>
      <c r="J48" s="149"/>
      <c r="K48" s="36"/>
      <c r="L48" s="24"/>
      <c r="M48" s="422"/>
      <c r="N48" s="422"/>
      <c r="O48" s="412"/>
      <c r="P48" s="412"/>
      <c r="Q48" s="414"/>
      <c r="R48" s="452"/>
    </row>
    <row r="49" spans="1:18" ht="30" customHeight="1" x14ac:dyDescent="0.2">
      <c r="A49" s="4">
        <v>19</v>
      </c>
      <c r="B49" s="3" t="s">
        <v>499</v>
      </c>
      <c r="C49" s="3"/>
      <c r="D49" s="9"/>
      <c r="E49" s="6"/>
      <c r="F49" s="149"/>
      <c r="G49" s="20"/>
      <c r="H49" s="149">
        <f t="shared" si="1"/>
        <v>0</v>
      </c>
      <c r="I49" s="149"/>
      <c r="J49" s="149"/>
      <c r="K49" s="158"/>
      <c r="L49" s="24"/>
      <c r="M49" s="149"/>
      <c r="N49" s="149"/>
      <c r="O49" s="16"/>
      <c r="P49" s="16"/>
      <c r="Q49" s="44"/>
      <c r="R49" s="46"/>
    </row>
    <row r="50" spans="1:18" ht="30" customHeight="1" x14ac:dyDescent="0.2">
      <c r="A50" s="4">
        <v>20</v>
      </c>
      <c r="B50" s="3" t="s">
        <v>500</v>
      </c>
      <c r="C50" s="3"/>
      <c r="D50" s="9"/>
      <c r="E50" s="6"/>
      <c r="F50" s="149"/>
      <c r="G50" s="20"/>
      <c r="H50" s="149">
        <f t="shared" si="1"/>
        <v>0</v>
      </c>
      <c r="I50" s="149"/>
      <c r="J50" s="149"/>
      <c r="K50" s="158"/>
      <c r="L50" s="24"/>
      <c r="M50" s="149"/>
      <c r="N50" s="149"/>
      <c r="O50" s="16"/>
      <c r="P50" s="16"/>
      <c r="Q50" s="44"/>
      <c r="R50" s="46"/>
    </row>
    <row r="51" spans="1:18" ht="30" customHeight="1" x14ac:dyDescent="0.2">
      <c r="A51" s="404">
        <v>21</v>
      </c>
      <c r="B51" s="415" t="s">
        <v>45</v>
      </c>
      <c r="C51" s="494" t="s">
        <v>841</v>
      </c>
      <c r="D51" s="526" t="s">
        <v>1023</v>
      </c>
      <c r="E51" s="421"/>
      <c r="F51" s="421">
        <v>3284000000</v>
      </c>
      <c r="G51" s="442">
        <v>7.0000000000000007E-2</v>
      </c>
      <c r="H51" s="421">
        <v>229880000</v>
      </c>
      <c r="I51" s="149"/>
      <c r="J51" s="149"/>
      <c r="K51" s="36"/>
      <c r="L51" s="24"/>
      <c r="M51" s="421"/>
      <c r="N51" s="421"/>
      <c r="O51" s="411"/>
      <c r="P51" s="411"/>
      <c r="Q51" s="413"/>
      <c r="R51" s="451"/>
    </row>
    <row r="52" spans="1:18" ht="30" customHeight="1" x14ac:dyDescent="0.2">
      <c r="A52" s="468"/>
      <c r="B52" s="469"/>
      <c r="C52" s="468"/>
      <c r="D52" s="527"/>
      <c r="E52" s="462"/>
      <c r="F52" s="462"/>
      <c r="G52" s="514"/>
      <c r="H52" s="462"/>
      <c r="I52" s="149"/>
      <c r="J52" s="149"/>
      <c r="K52" s="36"/>
      <c r="L52" s="24"/>
      <c r="M52" s="462"/>
      <c r="N52" s="462"/>
      <c r="O52" s="466"/>
      <c r="P52" s="466"/>
      <c r="Q52" s="467"/>
      <c r="R52" s="553"/>
    </row>
    <row r="53" spans="1:18" ht="30" customHeight="1" x14ac:dyDescent="0.2">
      <c r="A53" s="468"/>
      <c r="B53" s="469"/>
      <c r="C53" s="468"/>
      <c r="D53" s="527"/>
      <c r="E53" s="462"/>
      <c r="F53" s="462"/>
      <c r="G53" s="514"/>
      <c r="H53" s="462"/>
      <c r="I53" s="149"/>
      <c r="J53" s="149"/>
      <c r="K53" s="36"/>
      <c r="L53" s="24"/>
      <c r="M53" s="462"/>
      <c r="N53" s="462"/>
      <c r="O53" s="466"/>
      <c r="P53" s="466"/>
      <c r="Q53" s="467"/>
      <c r="R53" s="553"/>
    </row>
    <row r="54" spans="1:18" ht="30" customHeight="1" x14ac:dyDescent="0.2">
      <c r="A54" s="405"/>
      <c r="B54" s="416"/>
      <c r="C54" s="405"/>
      <c r="D54" s="528"/>
      <c r="E54" s="422"/>
      <c r="F54" s="422"/>
      <c r="G54" s="443"/>
      <c r="H54" s="422"/>
      <c r="I54" s="149"/>
      <c r="J54" s="149"/>
      <c r="K54" s="36"/>
      <c r="L54" s="24"/>
      <c r="M54" s="422"/>
      <c r="N54" s="422"/>
      <c r="O54" s="412"/>
      <c r="P54" s="412"/>
      <c r="Q54" s="414"/>
      <c r="R54" s="452"/>
    </row>
    <row r="55" spans="1:18" ht="30" customHeight="1" x14ac:dyDescent="0.2">
      <c r="A55" s="4">
        <v>22</v>
      </c>
      <c r="B55" s="3" t="s">
        <v>501</v>
      </c>
      <c r="C55" s="3"/>
      <c r="D55" s="9"/>
      <c r="E55" s="6"/>
      <c r="F55" s="149"/>
      <c r="G55" s="20"/>
      <c r="H55" s="149">
        <f t="shared" si="1"/>
        <v>0</v>
      </c>
      <c r="I55" s="149"/>
      <c r="J55" s="149"/>
      <c r="K55" s="158"/>
      <c r="L55" s="24"/>
      <c r="M55" s="149"/>
      <c r="N55" s="149"/>
      <c r="O55" s="16"/>
      <c r="P55" s="16"/>
      <c r="Q55" s="44"/>
      <c r="R55" s="46"/>
    </row>
    <row r="56" spans="1:18" ht="30" customHeight="1" x14ac:dyDescent="0.2">
      <c r="A56" s="4">
        <v>23</v>
      </c>
      <c r="B56" s="3" t="s">
        <v>502</v>
      </c>
      <c r="C56" s="3"/>
      <c r="D56" s="9"/>
      <c r="E56" s="6"/>
      <c r="F56" s="149"/>
      <c r="G56" s="20"/>
      <c r="H56" s="149">
        <f t="shared" si="1"/>
        <v>0</v>
      </c>
      <c r="I56" s="149"/>
      <c r="J56" s="149"/>
      <c r="K56" s="158"/>
      <c r="L56" s="24"/>
      <c r="M56" s="149"/>
      <c r="N56" s="149"/>
      <c r="O56" s="16"/>
      <c r="P56" s="16"/>
      <c r="Q56" s="44"/>
      <c r="R56" s="46"/>
    </row>
    <row r="57" spans="1:18" ht="30" customHeight="1" x14ac:dyDescent="0.2">
      <c r="A57" s="4">
        <v>24</v>
      </c>
      <c r="B57" s="3" t="s">
        <v>503</v>
      </c>
      <c r="C57" s="3"/>
      <c r="D57" s="9"/>
      <c r="E57" s="6"/>
      <c r="F57" s="149"/>
      <c r="G57" s="20"/>
      <c r="H57" s="149">
        <f t="shared" si="1"/>
        <v>0</v>
      </c>
      <c r="I57" s="149"/>
      <c r="J57" s="149"/>
      <c r="K57" s="158"/>
      <c r="L57" s="24"/>
      <c r="M57" s="149"/>
      <c r="N57" s="149"/>
      <c r="O57" s="16"/>
      <c r="P57" s="16"/>
      <c r="Q57" s="44"/>
      <c r="R57" s="46"/>
    </row>
    <row r="58" spans="1:18" ht="30" customHeight="1" x14ac:dyDescent="0.2">
      <c r="A58" s="4">
        <v>25</v>
      </c>
      <c r="B58" s="3" t="s">
        <v>504</v>
      </c>
      <c r="C58" s="3"/>
      <c r="D58" s="9"/>
      <c r="E58" s="6"/>
      <c r="F58" s="149"/>
      <c r="G58" s="20"/>
      <c r="H58" s="149">
        <f t="shared" si="1"/>
        <v>0</v>
      </c>
      <c r="I58" s="149"/>
      <c r="J58" s="149"/>
      <c r="K58" s="158"/>
      <c r="L58" s="24"/>
      <c r="M58" s="149"/>
      <c r="N58" s="149"/>
      <c r="O58" s="16"/>
      <c r="P58" s="16"/>
      <c r="Q58" s="44"/>
      <c r="R58" s="46"/>
    </row>
    <row r="59" spans="1:18" ht="30" customHeight="1" x14ac:dyDescent="0.2">
      <c r="A59" s="4">
        <v>26</v>
      </c>
      <c r="B59" s="3" t="s">
        <v>505</v>
      </c>
      <c r="C59" s="3"/>
      <c r="D59" s="9"/>
      <c r="E59" s="6"/>
      <c r="F59" s="149"/>
      <c r="G59" s="20"/>
      <c r="H59" s="149">
        <f t="shared" si="1"/>
        <v>0</v>
      </c>
      <c r="I59" s="149"/>
      <c r="J59" s="149"/>
      <c r="K59" s="158"/>
      <c r="L59" s="24"/>
      <c r="M59" s="149"/>
      <c r="N59" s="149"/>
      <c r="O59" s="16"/>
      <c r="P59" s="16"/>
      <c r="Q59" s="44"/>
      <c r="R59" s="46"/>
    </row>
    <row r="60" spans="1:18" ht="30" customHeight="1" x14ac:dyDescent="0.2">
      <c r="A60" s="404">
        <v>27</v>
      </c>
      <c r="B60" s="415" t="s">
        <v>506</v>
      </c>
      <c r="C60" s="404"/>
      <c r="D60" s="419"/>
      <c r="E60" s="421"/>
      <c r="F60" s="421">
        <v>1250000000</v>
      </c>
      <c r="G60" s="423"/>
      <c r="H60" s="421">
        <v>81250000</v>
      </c>
      <c r="I60" s="149"/>
      <c r="J60" s="149"/>
      <c r="K60" s="158"/>
      <c r="L60" s="24"/>
      <c r="M60" s="149"/>
      <c r="N60" s="149"/>
      <c r="O60" s="16"/>
      <c r="P60" s="16"/>
      <c r="Q60" s="44"/>
      <c r="R60" s="46"/>
    </row>
    <row r="61" spans="1:18" ht="30" customHeight="1" x14ac:dyDescent="0.2">
      <c r="A61" s="405"/>
      <c r="B61" s="416"/>
      <c r="C61" s="405"/>
      <c r="D61" s="420"/>
      <c r="E61" s="422"/>
      <c r="F61" s="422"/>
      <c r="G61" s="424"/>
      <c r="H61" s="422"/>
      <c r="I61" s="149"/>
      <c r="J61" s="149"/>
      <c r="K61" s="158"/>
      <c r="L61" s="24"/>
      <c r="M61" s="149"/>
      <c r="N61" s="149"/>
      <c r="O61" s="16"/>
      <c r="P61" s="16"/>
      <c r="Q61" s="44"/>
      <c r="R61" s="46"/>
    </row>
    <row r="62" spans="1:18" ht="30" customHeight="1" x14ac:dyDescent="0.2">
      <c r="A62" s="4">
        <v>28</v>
      </c>
      <c r="B62" s="3" t="s">
        <v>507</v>
      </c>
      <c r="C62" s="3"/>
      <c r="D62" s="9"/>
      <c r="E62" s="6"/>
      <c r="F62" s="149"/>
      <c r="G62" s="20"/>
      <c r="H62" s="149">
        <f t="shared" si="1"/>
        <v>0</v>
      </c>
      <c r="I62" s="149"/>
      <c r="J62" s="149"/>
      <c r="K62" s="158"/>
      <c r="L62" s="24"/>
      <c r="M62" s="149"/>
      <c r="N62" s="149"/>
      <c r="O62" s="16"/>
      <c r="P62" s="16"/>
      <c r="Q62" s="44"/>
      <c r="R62" s="46"/>
    </row>
    <row r="63" spans="1:18" ht="30" customHeight="1" x14ac:dyDescent="0.2">
      <c r="A63" s="4">
        <v>29</v>
      </c>
      <c r="B63" s="3" t="s">
        <v>508</v>
      </c>
      <c r="C63" s="3"/>
      <c r="D63" s="9"/>
      <c r="E63" s="6"/>
      <c r="F63" s="149"/>
      <c r="G63" s="20"/>
      <c r="H63" s="149">
        <f t="shared" si="1"/>
        <v>0</v>
      </c>
      <c r="I63" s="149"/>
      <c r="J63" s="149"/>
      <c r="K63" s="158"/>
      <c r="L63" s="24"/>
      <c r="M63" s="149"/>
      <c r="N63" s="149"/>
      <c r="O63" s="16"/>
      <c r="P63" s="16"/>
      <c r="Q63" s="44"/>
      <c r="R63" s="46"/>
    </row>
    <row r="64" spans="1:18" ht="30" customHeight="1" x14ac:dyDescent="0.2">
      <c r="A64" s="4">
        <v>30</v>
      </c>
      <c r="B64" s="3" t="s">
        <v>509</v>
      </c>
      <c r="C64" s="3"/>
      <c r="D64" s="9"/>
      <c r="E64" s="6"/>
      <c r="F64" s="149"/>
      <c r="G64" s="20"/>
      <c r="H64" s="149">
        <f t="shared" si="1"/>
        <v>0</v>
      </c>
      <c r="I64" s="149"/>
      <c r="J64" s="149"/>
      <c r="K64" s="158"/>
      <c r="L64" s="24"/>
      <c r="M64" s="149"/>
      <c r="N64" s="149"/>
      <c r="O64" s="16"/>
      <c r="P64" s="16"/>
      <c r="Q64" s="44"/>
      <c r="R64" s="46"/>
    </row>
    <row r="65" spans="1:18" ht="30" customHeight="1" x14ac:dyDescent="0.2">
      <c r="A65" s="4">
        <v>31</v>
      </c>
      <c r="B65" s="3" t="s">
        <v>453</v>
      </c>
      <c r="C65" s="3"/>
      <c r="D65" s="9"/>
      <c r="E65" s="6"/>
      <c r="F65" s="149"/>
      <c r="G65" s="20"/>
      <c r="H65" s="149">
        <f t="shared" si="1"/>
        <v>0</v>
      </c>
      <c r="I65" s="149"/>
      <c r="J65" s="149"/>
      <c r="K65" s="158"/>
      <c r="L65" s="24"/>
      <c r="M65" s="149"/>
      <c r="N65" s="149"/>
      <c r="O65" s="16"/>
      <c r="P65" s="16"/>
      <c r="Q65" s="44"/>
      <c r="R65" s="46"/>
    </row>
    <row r="66" spans="1:18" ht="30" customHeight="1" x14ac:dyDescent="0.2">
      <c r="A66" s="4">
        <v>32</v>
      </c>
      <c r="B66" s="3" t="s">
        <v>510</v>
      </c>
      <c r="C66" s="3"/>
      <c r="D66" s="9"/>
      <c r="E66" s="6"/>
      <c r="F66" s="149"/>
      <c r="G66" s="20"/>
      <c r="H66" s="149">
        <f t="shared" si="1"/>
        <v>0</v>
      </c>
      <c r="I66" s="149"/>
      <c r="J66" s="149"/>
      <c r="K66" s="158"/>
      <c r="L66" s="24"/>
      <c r="M66" s="149"/>
      <c r="N66" s="149"/>
      <c r="O66" s="16"/>
      <c r="P66" s="16"/>
      <c r="Q66" s="44"/>
      <c r="R66" s="46"/>
    </row>
    <row r="67" spans="1:18" ht="30" customHeight="1" x14ac:dyDescent="0.2">
      <c r="A67" s="4">
        <v>33</v>
      </c>
      <c r="B67" s="3" t="s">
        <v>511</v>
      </c>
      <c r="C67" s="3"/>
      <c r="D67" s="9"/>
      <c r="E67" s="6"/>
      <c r="F67" s="149"/>
      <c r="G67" s="20"/>
      <c r="H67" s="149">
        <f t="shared" si="1"/>
        <v>0</v>
      </c>
      <c r="I67" s="149"/>
      <c r="J67" s="149"/>
      <c r="K67" s="158"/>
      <c r="L67" s="24"/>
      <c r="M67" s="149"/>
      <c r="N67" s="149"/>
      <c r="O67" s="16"/>
      <c r="P67" s="16"/>
      <c r="Q67" s="44"/>
      <c r="R67" s="46"/>
    </row>
    <row r="68" spans="1:18" ht="30" customHeight="1" x14ac:dyDescent="0.2">
      <c r="A68" s="4">
        <v>34</v>
      </c>
      <c r="B68" s="3" t="s">
        <v>512</v>
      </c>
      <c r="C68" s="3"/>
      <c r="D68" s="9"/>
      <c r="E68" s="6"/>
      <c r="F68" s="149"/>
      <c r="G68" s="20"/>
      <c r="H68" s="149">
        <f t="shared" si="1"/>
        <v>0</v>
      </c>
      <c r="I68" s="149"/>
      <c r="J68" s="149"/>
      <c r="K68" s="158"/>
      <c r="L68" s="24"/>
      <c r="M68" s="149"/>
      <c r="N68" s="149"/>
      <c r="O68" s="16"/>
      <c r="P68" s="16"/>
      <c r="Q68" s="44"/>
      <c r="R68" s="46"/>
    </row>
    <row r="69" spans="1:18" ht="30" customHeight="1" x14ac:dyDescent="0.2">
      <c r="A69" s="4">
        <v>35</v>
      </c>
      <c r="B69" s="3" t="s">
        <v>513</v>
      </c>
      <c r="C69" s="3"/>
      <c r="D69" s="9"/>
      <c r="E69" s="6"/>
      <c r="F69" s="149"/>
      <c r="G69" s="20"/>
      <c r="H69" s="149">
        <f t="shared" si="1"/>
        <v>0</v>
      </c>
      <c r="I69" s="149"/>
      <c r="J69" s="149"/>
      <c r="K69" s="158"/>
      <c r="L69" s="24"/>
      <c r="M69" s="149"/>
      <c r="N69" s="149"/>
      <c r="O69" s="16"/>
      <c r="P69" s="16"/>
      <c r="Q69" s="44"/>
      <c r="R69" s="46"/>
    </row>
    <row r="70" spans="1:18" ht="30" customHeight="1" x14ac:dyDescent="0.2">
      <c r="A70" s="4">
        <v>36</v>
      </c>
      <c r="B70" s="3" t="s">
        <v>514</v>
      </c>
      <c r="C70" s="3"/>
      <c r="D70" s="9"/>
      <c r="E70" s="6"/>
      <c r="F70" s="149"/>
      <c r="G70" s="20"/>
      <c r="H70" s="149">
        <f t="shared" si="1"/>
        <v>0</v>
      </c>
      <c r="I70" s="149"/>
      <c r="J70" s="149"/>
      <c r="K70" s="158"/>
      <c r="L70" s="24"/>
      <c r="M70" s="149"/>
      <c r="N70" s="149"/>
      <c r="O70" s="16"/>
      <c r="P70" s="16"/>
      <c r="Q70" s="44"/>
      <c r="R70" s="46"/>
    </row>
    <row r="71" spans="1:18" ht="30" customHeight="1" x14ac:dyDescent="0.2">
      <c r="A71" s="4">
        <v>37</v>
      </c>
      <c r="B71" s="3" t="s">
        <v>515</v>
      </c>
      <c r="C71" s="3"/>
      <c r="D71" s="9"/>
      <c r="E71" s="6"/>
      <c r="F71" s="149"/>
      <c r="G71" s="20"/>
      <c r="H71" s="149">
        <f t="shared" si="1"/>
        <v>0</v>
      </c>
      <c r="I71" s="149"/>
      <c r="J71" s="149"/>
      <c r="K71" s="158"/>
      <c r="L71" s="24"/>
      <c r="M71" s="149"/>
      <c r="N71" s="149"/>
      <c r="O71" s="16"/>
      <c r="P71" s="16"/>
      <c r="Q71" s="44"/>
      <c r="R71" s="46"/>
    </row>
    <row r="72" spans="1:18" ht="30" customHeight="1" x14ac:dyDescent="0.2">
      <c r="A72" s="4">
        <v>38</v>
      </c>
      <c r="B72" s="3" t="s">
        <v>7</v>
      </c>
      <c r="C72" s="3"/>
      <c r="D72" s="9"/>
      <c r="E72" s="6"/>
      <c r="F72" s="149"/>
      <c r="G72" s="20"/>
      <c r="H72" s="149">
        <f t="shared" si="1"/>
        <v>0</v>
      </c>
      <c r="I72" s="149"/>
      <c r="J72" s="149"/>
      <c r="K72" s="158"/>
      <c r="L72" s="24"/>
      <c r="M72" s="149"/>
      <c r="N72" s="149"/>
      <c r="O72" s="16"/>
      <c r="P72" s="16"/>
      <c r="Q72" s="44"/>
      <c r="R72" s="46"/>
    </row>
    <row r="73" spans="1:18" ht="30" customHeight="1" x14ac:dyDescent="0.2">
      <c r="A73" s="4">
        <v>39</v>
      </c>
      <c r="B73" s="3" t="s">
        <v>516</v>
      </c>
      <c r="C73" s="3"/>
      <c r="D73" s="9"/>
      <c r="E73" s="6"/>
      <c r="F73" s="149"/>
      <c r="G73" s="20"/>
      <c r="H73" s="149">
        <f t="shared" si="1"/>
        <v>0</v>
      </c>
      <c r="I73" s="149"/>
      <c r="J73" s="149"/>
      <c r="K73" s="158"/>
      <c r="L73" s="24"/>
      <c r="M73" s="149"/>
      <c r="N73" s="149"/>
      <c r="O73" s="16"/>
      <c r="P73" s="16"/>
      <c r="Q73" s="44"/>
      <c r="R73" s="46"/>
    </row>
    <row r="74" spans="1:18" ht="30" customHeight="1" x14ac:dyDescent="0.2">
      <c r="A74" s="4">
        <v>40</v>
      </c>
      <c r="B74" s="3" t="s">
        <v>517</v>
      </c>
      <c r="C74" s="3"/>
      <c r="D74" s="9"/>
      <c r="E74" s="6"/>
      <c r="F74" s="149"/>
      <c r="G74" s="20"/>
      <c r="H74" s="149">
        <f t="shared" si="1"/>
        <v>0</v>
      </c>
      <c r="I74" s="149"/>
      <c r="J74" s="149"/>
      <c r="K74" s="158"/>
      <c r="L74" s="24"/>
      <c r="M74" s="149"/>
      <c r="N74" s="149"/>
      <c r="O74" s="16"/>
      <c r="P74" s="16"/>
      <c r="Q74" s="44"/>
      <c r="R74" s="46"/>
    </row>
    <row r="75" spans="1:18" ht="30" customHeight="1" x14ac:dyDescent="0.2">
      <c r="A75" s="4">
        <v>41</v>
      </c>
      <c r="B75" s="3" t="s">
        <v>518</v>
      </c>
      <c r="C75" s="3"/>
      <c r="D75" s="9"/>
      <c r="E75" s="6"/>
      <c r="F75" s="149"/>
      <c r="G75" s="20"/>
      <c r="H75" s="149">
        <f t="shared" si="1"/>
        <v>0</v>
      </c>
      <c r="I75" s="149"/>
      <c r="J75" s="149"/>
      <c r="K75" s="158"/>
      <c r="L75" s="24"/>
      <c r="M75" s="149"/>
      <c r="N75" s="149"/>
      <c r="O75" s="16"/>
      <c r="P75" s="16"/>
      <c r="Q75" s="44"/>
      <c r="R75" s="46"/>
    </row>
    <row r="76" spans="1:18" ht="30" customHeight="1" x14ac:dyDescent="0.2">
      <c r="A76" s="4">
        <v>42</v>
      </c>
      <c r="B76" s="3" t="s">
        <v>519</v>
      </c>
      <c r="C76" s="3"/>
      <c r="D76" s="9"/>
      <c r="E76" s="6"/>
      <c r="F76" s="149"/>
      <c r="G76" s="20"/>
      <c r="H76" s="149">
        <f t="shared" si="1"/>
        <v>0</v>
      </c>
      <c r="I76" s="149"/>
      <c r="J76" s="149"/>
      <c r="K76" s="158"/>
      <c r="L76" s="24"/>
      <c r="M76" s="149"/>
      <c r="N76" s="149"/>
      <c r="O76" s="16"/>
      <c r="P76" s="16"/>
      <c r="Q76" s="44"/>
      <c r="R76" s="46"/>
    </row>
    <row r="77" spans="1:18" ht="30" customHeight="1" x14ac:dyDescent="0.2">
      <c r="A77" s="4">
        <v>43</v>
      </c>
      <c r="B77" s="3" t="s">
        <v>520</v>
      </c>
      <c r="C77" s="3"/>
      <c r="D77" s="9"/>
      <c r="E77" s="6"/>
      <c r="F77" s="149"/>
      <c r="G77" s="20"/>
      <c r="H77" s="149">
        <f t="shared" si="1"/>
        <v>0</v>
      </c>
      <c r="I77" s="149"/>
      <c r="J77" s="149"/>
      <c r="K77" s="158"/>
      <c r="L77" s="24"/>
      <c r="M77" s="149"/>
      <c r="N77" s="149"/>
      <c r="O77" s="16"/>
      <c r="P77" s="16"/>
      <c r="Q77" s="44"/>
      <c r="R77" s="46"/>
    </row>
    <row r="78" spans="1:18" ht="30" customHeight="1" x14ac:dyDescent="0.2">
      <c r="A78" s="4">
        <v>44</v>
      </c>
      <c r="B78" s="3" t="s">
        <v>521</v>
      </c>
      <c r="C78" s="3"/>
      <c r="D78" s="9"/>
      <c r="E78" s="6"/>
      <c r="F78" s="149"/>
      <c r="G78" s="20"/>
      <c r="H78" s="149">
        <f t="shared" si="1"/>
        <v>0</v>
      </c>
      <c r="I78" s="149"/>
      <c r="J78" s="149"/>
      <c r="K78" s="158"/>
      <c r="L78" s="24"/>
      <c r="M78" s="149"/>
      <c r="N78" s="149"/>
      <c r="O78" s="16"/>
      <c r="P78" s="16"/>
      <c r="Q78" s="44"/>
      <c r="R78" s="46"/>
    </row>
    <row r="79" spans="1:18" ht="30" customHeight="1" x14ac:dyDescent="0.2">
      <c r="A79" s="4">
        <v>45</v>
      </c>
      <c r="B79" s="3" t="s">
        <v>522</v>
      </c>
      <c r="C79" s="3"/>
      <c r="D79" s="9"/>
      <c r="E79" s="6"/>
      <c r="F79" s="149"/>
      <c r="G79" s="20"/>
      <c r="H79" s="149">
        <f t="shared" si="1"/>
        <v>0</v>
      </c>
      <c r="I79" s="149"/>
      <c r="J79" s="149"/>
      <c r="K79" s="158"/>
      <c r="L79" s="24"/>
      <c r="M79" s="149"/>
      <c r="N79" s="149"/>
      <c r="O79" s="16"/>
      <c r="P79" s="16"/>
      <c r="Q79" s="44"/>
      <c r="R79" s="46"/>
    </row>
    <row r="80" spans="1:18" ht="30" customHeight="1" x14ac:dyDescent="0.2">
      <c r="A80" s="4">
        <v>46</v>
      </c>
      <c r="B80" s="3" t="s">
        <v>483</v>
      </c>
      <c r="C80" s="3"/>
      <c r="D80" s="9"/>
      <c r="E80" s="6"/>
      <c r="F80" s="149"/>
      <c r="G80" s="20"/>
      <c r="H80" s="149">
        <f t="shared" si="1"/>
        <v>0</v>
      </c>
      <c r="I80" s="149"/>
      <c r="J80" s="149"/>
      <c r="K80" s="158"/>
      <c r="L80" s="24"/>
      <c r="M80" s="149"/>
      <c r="N80" s="149"/>
      <c r="O80" s="16"/>
      <c r="P80" s="16"/>
      <c r="Q80" s="44"/>
      <c r="R80" s="46"/>
    </row>
    <row r="81" spans="1:18" ht="30" customHeight="1" x14ac:dyDescent="0.2">
      <c r="A81" s="4">
        <v>47</v>
      </c>
      <c r="B81" s="3" t="s">
        <v>523</v>
      </c>
      <c r="C81" s="3"/>
      <c r="D81" s="9"/>
      <c r="E81" s="6"/>
      <c r="F81" s="149"/>
      <c r="G81" s="20"/>
      <c r="H81" s="149">
        <f t="shared" si="1"/>
        <v>0</v>
      </c>
      <c r="I81" s="149"/>
      <c r="J81" s="149"/>
      <c r="K81" s="158"/>
      <c r="L81" s="24"/>
      <c r="M81" s="149"/>
      <c r="N81" s="149"/>
      <c r="O81" s="16"/>
      <c r="P81" s="16"/>
      <c r="Q81" s="44"/>
      <c r="R81" s="46"/>
    </row>
    <row r="82" spans="1:18" ht="30" customHeight="1" x14ac:dyDescent="0.2">
      <c r="A82" s="4">
        <v>48</v>
      </c>
      <c r="B82" s="3" t="s">
        <v>524</v>
      </c>
      <c r="C82" s="3"/>
      <c r="D82" s="9"/>
      <c r="E82" s="6"/>
      <c r="F82" s="149"/>
      <c r="G82" s="20"/>
      <c r="H82" s="149">
        <f t="shared" si="1"/>
        <v>0</v>
      </c>
      <c r="I82" s="149"/>
      <c r="J82" s="149"/>
      <c r="K82" s="158"/>
      <c r="L82" s="24"/>
      <c r="M82" s="149"/>
      <c r="N82" s="149"/>
      <c r="O82" s="16"/>
      <c r="P82" s="16"/>
      <c r="Q82" s="44"/>
      <c r="R82" s="46"/>
    </row>
    <row r="83" spans="1:18" ht="30" customHeight="1" x14ac:dyDescent="0.2">
      <c r="A83" s="4">
        <v>49</v>
      </c>
      <c r="B83" s="3" t="s">
        <v>525</v>
      </c>
      <c r="C83" s="3"/>
      <c r="D83" s="9"/>
      <c r="E83" s="6"/>
      <c r="F83" s="149"/>
      <c r="G83" s="20"/>
      <c r="H83" s="149">
        <f t="shared" si="1"/>
        <v>0</v>
      </c>
      <c r="I83" s="149"/>
      <c r="J83" s="149"/>
      <c r="K83" s="158"/>
      <c r="L83" s="24"/>
      <c r="M83" s="149"/>
      <c r="N83" s="149"/>
      <c r="O83" s="16"/>
      <c r="P83" s="16"/>
      <c r="Q83" s="44"/>
      <c r="R83" s="46"/>
    </row>
    <row r="84" spans="1:18" ht="30" customHeight="1" x14ac:dyDescent="0.2">
      <c r="A84" s="4">
        <v>50</v>
      </c>
      <c r="B84" s="3" t="s">
        <v>526</v>
      </c>
      <c r="C84" s="3"/>
      <c r="D84" s="9"/>
      <c r="E84" s="6"/>
      <c r="F84" s="149"/>
      <c r="G84" s="20"/>
      <c r="H84" s="149">
        <f t="shared" si="1"/>
        <v>0</v>
      </c>
      <c r="I84" s="149"/>
      <c r="J84" s="149"/>
      <c r="K84" s="158"/>
      <c r="L84" s="24"/>
      <c r="M84" s="149"/>
      <c r="N84" s="149"/>
      <c r="O84" s="16"/>
      <c r="P84" s="16"/>
      <c r="Q84" s="44"/>
      <c r="R84" s="46"/>
    </row>
    <row r="85" spans="1:18" ht="30" customHeight="1" x14ac:dyDescent="0.2">
      <c r="A85" s="4">
        <v>51</v>
      </c>
      <c r="B85" s="3" t="s">
        <v>527</v>
      </c>
      <c r="C85" s="3"/>
      <c r="D85" s="9"/>
      <c r="E85" s="6"/>
      <c r="F85" s="149"/>
      <c r="G85" s="20"/>
      <c r="H85" s="149">
        <f t="shared" si="1"/>
        <v>0</v>
      </c>
      <c r="I85" s="149"/>
      <c r="J85" s="149"/>
      <c r="K85" s="158"/>
      <c r="L85" s="24"/>
      <c r="M85" s="149"/>
      <c r="N85" s="149"/>
      <c r="O85" s="16"/>
      <c r="P85" s="16"/>
      <c r="Q85" s="44"/>
      <c r="R85" s="46"/>
    </row>
    <row r="86" spans="1:18" ht="30" customHeight="1" x14ac:dyDescent="0.2">
      <c r="A86" s="4">
        <v>52</v>
      </c>
      <c r="B86" s="3" t="s">
        <v>528</v>
      </c>
      <c r="C86" s="3"/>
      <c r="D86" s="9"/>
      <c r="E86" s="6"/>
      <c r="F86" s="149"/>
      <c r="G86" s="20"/>
      <c r="H86" s="149">
        <f t="shared" si="1"/>
        <v>0</v>
      </c>
      <c r="I86" s="149"/>
      <c r="J86" s="149"/>
      <c r="K86" s="158"/>
      <c r="L86" s="24"/>
      <c r="M86" s="149"/>
      <c r="N86" s="149"/>
      <c r="O86" s="16"/>
      <c r="P86" s="16"/>
      <c r="Q86" s="44"/>
      <c r="R86" s="46"/>
    </row>
    <row r="87" spans="1:18" ht="30" customHeight="1" x14ac:dyDescent="0.2">
      <c r="A87" s="404">
        <v>53</v>
      </c>
      <c r="B87" s="415" t="s">
        <v>392</v>
      </c>
      <c r="C87" s="404"/>
      <c r="D87" s="419"/>
      <c r="E87" s="421"/>
      <c r="F87" s="149">
        <v>160000000</v>
      </c>
      <c r="G87" s="20">
        <v>0.05</v>
      </c>
      <c r="H87" s="149">
        <f t="shared" si="1"/>
        <v>8000000</v>
      </c>
      <c r="I87" s="149"/>
      <c r="J87" s="149"/>
      <c r="K87" s="158"/>
      <c r="L87" s="89"/>
      <c r="M87" s="421"/>
      <c r="N87" s="421"/>
      <c r="O87" s="16"/>
      <c r="P87" s="16"/>
      <c r="Q87" s="44"/>
      <c r="R87" s="183"/>
    </row>
    <row r="88" spans="1:18" ht="30" customHeight="1" x14ac:dyDescent="0.2">
      <c r="A88" s="405"/>
      <c r="B88" s="416"/>
      <c r="C88" s="405"/>
      <c r="D88" s="420"/>
      <c r="E88" s="422"/>
      <c r="F88" s="149">
        <v>200000000</v>
      </c>
      <c r="G88" s="20">
        <v>7.0000000000000007E-2</v>
      </c>
      <c r="H88" s="149">
        <f t="shared" si="1"/>
        <v>14000000.000000002</v>
      </c>
      <c r="I88" s="149"/>
      <c r="J88" s="149"/>
      <c r="K88" s="158"/>
      <c r="L88" s="126"/>
      <c r="M88" s="422"/>
      <c r="N88" s="422"/>
      <c r="O88" s="16"/>
      <c r="P88" s="16"/>
      <c r="Q88" s="44"/>
      <c r="R88" s="183"/>
    </row>
    <row r="89" spans="1:18" ht="30" customHeight="1" x14ac:dyDescent="0.2">
      <c r="A89" s="4">
        <v>54</v>
      </c>
      <c r="B89" s="3" t="s">
        <v>529</v>
      </c>
      <c r="C89" s="4" t="s">
        <v>841</v>
      </c>
      <c r="D89" s="130" t="s">
        <v>1144</v>
      </c>
      <c r="E89" s="6"/>
      <c r="F89" s="149">
        <v>45000000</v>
      </c>
      <c r="G89" s="20">
        <v>0.04</v>
      </c>
      <c r="H89" s="149">
        <v>2050000</v>
      </c>
      <c r="I89" s="149"/>
      <c r="J89" s="149"/>
      <c r="K89" s="158"/>
      <c r="L89" s="21"/>
      <c r="M89" s="149"/>
      <c r="N89" s="149"/>
      <c r="O89" s="16"/>
      <c r="P89" s="16"/>
      <c r="Q89" s="44"/>
      <c r="R89" s="46"/>
    </row>
    <row r="90" spans="1:18" ht="30" customHeight="1" x14ac:dyDescent="0.2">
      <c r="A90" s="404">
        <v>55</v>
      </c>
      <c r="B90" s="415" t="s">
        <v>530</v>
      </c>
      <c r="C90" s="404"/>
      <c r="D90" s="419"/>
      <c r="E90" s="421"/>
      <c r="F90" s="6">
        <v>93000000</v>
      </c>
      <c r="G90" s="20">
        <v>7.0000000000000007E-2</v>
      </c>
      <c r="H90" s="6">
        <v>6500000</v>
      </c>
      <c r="I90" s="149"/>
      <c r="J90" s="149"/>
      <c r="K90" s="36"/>
      <c r="L90" s="24"/>
      <c r="M90" s="421"/>
      <c r="N90" s="421"/>
      <c r="O90" s="16"/>
      <c r="P90" s="16"/>
      <c r="Q90" s="44"/>
      <c r="R90" s="46"/>
    </row>
    <row r="91" spans="1:18" ht="30" customHeight="1" x14ac:dyDescent="0.2">
      <c r="A91" s="405"/>
      <c r="B91" s="416"/>
      <c r="C91" s="405"/>
      <c r="D91" s="420"/>
      <c r="E91" s="422"/>
      <c r="F91" s="149">
        <v>257000000</v>
      </c>
      <c r="G91" s="20">
        <v>0.06</v>
      </c>
      <c r="H91" s="6">
        <v>16000000</v>
      </c>
      <c r="I91" s="149"/>
      <c r="J91" s="149"/>
      <c r="K91" s="158"/>
      <c r="L91" s="24"/>
      <c r="M91" s="422"/>
      <c r="N91" s="422"/>
      <c r="O91" s="16"/>
      <c r="P91" s="16"/>
      <c r="Q91" s="44"/>
      <c r="R91" s="46"/>
    </row>
    <row r="92" spans="1:18" ht="30" customHeight="1" x14ac:dyDescent="0.2">
      <c r="A92" s="404">
        <v>56</v>
      </c>
      <c r="B92" s="415" t="s">
        <v>531</v>
      </c>
      <c r="C92" s="404"/>
      <c r="D92" s="419"/>
      <c r="E92" s="421"/>
      <c r="F92" s="149">
        <v>130000000</v>
      </c>
      <c r="G92" s="20">
        <v>7.0000000000000007E-2</v>
      </c>
      <c r="H92" s="149">
        <f>F92*G92</f>
        <v>9100000</v>
      </c>
      <c r="I92" s="421"/>
      <c r="J92" s="421"/>
      <c r="K92" s="517"/>
      <c r="L92" s="479"/>
      <c r="M92" s="421"/>
      <c r="N92" s="421"/>
      <c r="O92" s="411"/>
      <c r="P92" s="411"/>
      <c r="Q92" s="515" t="s">
        <v>1145</v>
      </c>
      <c r="R92" s="451"/>
    </row>
    <row r="93" spans="1:18" ht="30" customHeight="1" x14ac:dyDescent="0.2">
      <c r="A93" s="405"/>
      <c r="B93" s="416"/>
      <c r="C93" s="405"/>
      <c r="D93" s="420"/>
      <c r="E93" s="422"/>
      <c r="F93" s="149">
        <v>100000000</v>
      </c>
      <c r="G93" s="20">
        <v>5.3999999999999999E-2</v>
      </c>
      <c r="H93" s="149">
        <v>5360000</v>
      </c>
      <c r="I93" s="422"/>
      <c r="J93" s="422"/>
      <c r="K93" s="518"/>
      <c r="L93" s="480"/>
      <c r="M93" s="422"/>
      <c r="N93" s="422"/>
      <c r="O93" s="412"/>
      <c r="P93" s="412"/>
      <c r="Q93" s="516"/>
      <c r="R93" s="452"/>
    </row>
    <row r="94" spans="1:18" ht="30" customHeight="1" x14ac:dyDescent="0.2">
      <c r="A94" s="4">
        <v>57</v>
      </c>
      <c r="B94" s="3" t="s">
        <v>532</v>
      </c>
      <c r="C94" s="3"/>
      <c r="D94" s="9"/>
      <c r="E94" s="6"/>
      <c r="F94" s="149">
        <v>50000000</v>
      </c>
      <c r="G94" s="20">
        <v>0.04</v>
      </c>
      <c r="H94" s="149">
        <f t="shared" si="1"/>
        <v>2000000</v>
      </c>
      <c r="I94" s="149"/>
      <c r="J94" s="149"/>
      <c r="K94" s="158"/>
      <c r="L94" s="21"/>
      <c r="M94" s="149"/>
      <c r="N94" s="149"/>
      <c r="O94" s="16"/>
      <c r="P94" s="16"/>
      <c r="Q94" s="44"/>
      <c r="R94" s="46"/>
    </row>
    <row r="95" spans="1:18" ht="30" customHeight="1" x14ac:dyDescent="0.2">
      <c r="A95" s="404">
        <v>58</v>
      </c>
      <c r="B95" s="415" t="s">
        <v>1092</v>
      </c>
      <c r="C95" s="404"/>
      <c r="D95" s="419"/>
      <c r="E95" s="421"/>
      <c r="F95" s="409"/>
      <c r="G95" s="423"/>
      <c r="H95" s="409">
        <f t="shared" si="1"/>
        <v>0</v>
      </c>
      <c r="I95" s="149"/>
      <c r="J95" s="149"/>
      <c r="K95" s="166"/>
      <c r="L95" s="24"/>
      <c r="M95" s="421"/>
      <c r="N95" s="421"/>
      <c r="O95" s="16"/>
      <c r="P95" s="16"/>
      <c r="Q95" s="118" t="s">
        <v>1094</v>
      </c>
      <c r="R95" s="46"/>
    </row>
    <row r="96" spans="1:18" ht="30" customHeight="1" x14ac:dyDescent="0.2">
      <c r="A96" s="405"/>
      <c r="B96" s="416"/>
      <c r="C96" s="405"/>
      <c r="D96" s="420"/>
      <c r="E96" s="422"/>
      <c r="F96" s="410"/>
      <c r="G96" s="424"/>
      <c r="H96" s="410"/>
      <c r="I96" s="149"/>
      <c r="J96" s="149"/>
      <c r="K96" s="166"/>
      <c r="L96" s="24"/>
      <c r="M96" s="422"/>
      <c r="N96" s="422"/>
      <c r="O96" s="16"/>
      <c r="P96" s="16"/>
      <c r="Q96" s="118"/>
      <c r="R96" s="46"/>
    </row>
    <row r="97" spans="1:18" ht="30" customHeight="1" x14ac:dyDescent="0.2">
      <c r="A97" s="4">
        <v>59</v>
      </c>
      <c r="B97" s="3" t="s">
        <v>533</v>
      </c>
      <c r="C97" s="3"/>
      <c r="D97" s="9"/>
      <c r="E97" s="6"/>
      <c r="F97" s="149">
        <v>300000000</v>
      </c>
      <c r="G97" s="20">
        <v>5.5E-2</v>
      </c>
      <c r="H97" s="149">
        <f t="shared" si="1"/>
        <v>16500000</v>
      </c>
      <c r="I97" s="149"/>
      <c r="J97" s="149"/>
      <c r="K97" s="158"/>
      <c r="L97" s="24"/>
      <c r="M97" s="149"/>
      <c r="N97" s="149"/>
      <c r="O97" s="16"/>
      <c r="P97" s="16"/>
      <c r="Q97" s="44"/>
      <c r="R97" s="46"/>
    </row>
    <row r="98" spans="1:18" ht="30" customHeight="1" x14ac:dyDescent="0.2">
      <c r="A98" s="4">
        <v>60</v>
      </c>
      <c r="B98" s="3" t="s">
        <v>534</v>
      </c>
      <c r="C98" s="3"/>
      <c r="D98" s="9"/>
      <c r="E98" s="6"/>
      <c r="F98" s="149">
        <v>100000000</v>
      </c>
      <c r="G98" s="20">
        <v>0.05</v>
      </c>
      <c r="H98" s="149">
        <f t="shared" si="1"/>
        <v>5000000</v>
      </c>
      <c r="I98" s="149"/>
      <c r="J98" s="149"/>
      <c r="K98" s="158"/>
      <c r="L98" s="24"/>
      <c r="M98" s="149"/>
      <c r="N98" s="149"/>
      <c r="O98" s="16"/>
      <c r="P98" s="16"/>
      <c r="Q98" s="44"/>
      <c r="R98" s="46"/>
    </row>
    <row r="99" spans="1:18" ht="30" customHeight="1" x14ac:dyDescent="0.2">
      <c r="A99" s="4">
        <v>61</v>
      </c>
      <c r="B99" s="3" t="s">
        <v>535</v>
      </c>
      <c r="C99" s="3"/>
      <c r="D99" s="9"/>
      <c r="E99" s="6"/>
      <c r="F99" s="149">
        <v>70000000</v>
      </c>
      <c r="G99" s="20">
        <v>0.05</v>
      </c>
      <c r="H99" s="149">
        <f t="shared" si="1"/>
        <v>3500000</v>
      </c>
      <c r="I99" s="149"/>
      <c r="J99" s="149"/>
      <c r="K99" s="158"/>
      <c r="L99" s="6"/>
      <c r="M99" s="149"/>
      <c r="N99" s="149"/>
      <c r="O99" s="16"/>
      <c r="P99" s="16"/>
      <c r="Q99" s="44"/>
      <c r="R99" s="46"/>
    </row>
    <row r="100" spans="1:18" ht="30" customHeight="1" x14ac:dyDescent="0.2">
      <c r="A100" s="4">
        <v>62</v>
      </c>
      <c r="B100" s="3" t="s">
        <v>536</v>
      </c>
      <c r="C100" s="3"/>
      <c r="D100" s="9"/>
      <c r="E100" s="6"/>
      <c r="F100" s="149">
        <v>100000000</v>
      </c>
      <c r="G100" s="20">
        <v>0.04</v>
      </c>
      <c r="H100" s="149">
        <f t="shared" si="1"/>
        <v>4000000</v>
      </c>
      <c r="I100" s="149"/>
      <c r="J100" s="149"/>
      <c r="K100" s="158"/>
      <c r="L100" s="24"/>
      <c r="M100" s="149"/>
      <c r="N100" s="149"/>
      <c r="O100" s="16"/>
      <c r="P100" s="16"/>
      <c r="Q100" s="44"/>
      <c r="R100" s="46"/>
    </row>
    <row r="101" spans="1:18" ht="30" customHeight="1" x14ac:dyDescent="0.2">
      <c r="A101" s="4">
        <v>63</v>
      </c>
      <c r="B101" s="3" t="s">
        <v>537</v>
      </c>
      <c r="C101" s="3"/>
      <c r="D101" s="9"/>
      <c r="E101" s="6"/>
      <c r="F101" s="149">
        <v>20000000</v>
      </c>
      <c r="G101" s="20">
        <v>0.05</v>
      </c>
      <c r="H101" s="149">
        <f t="shared" si="1"/>
        <v>1000000</v>
      </c>
      <c r="I101" s="149"/>
      <c r="J101" s="149"/>
      <c r="K101" s="158"/>
      <c r="L101" s="6"/>
      <c r="M101" s="149"/>
      <c r="N101" s="149"/>
      <c r="O101" s="16"/>
      <c r="P101" s="16"/>
      <c r="Q101" s="44"/>
      <c r="R101" s="46"/>
    </row>
    <row r="102" spans="1:18" ht="30" customHeight="1" x14ac:dyDescent="0.2">
      <c r="A102" s="4">
        <v>64</v>
      </c>
      <c r="B102" s="3" t="s">
        <v>538</v>
      </c>
      <c r="C102" s="3"/>
      <c r="D102" s="9"/>
      <c r="E102" s="6"/>
      <c r="F102" s="149">
        <v>100000000</v>
      </c>
      <c r="G102" s="20">
        <v>0.04</v>
      </c>
      <c r="H102" s="149">
        <f t="shared" si="1"/>
        <v>4000000</v>
      </c>
      <c r="I102" s="149"/>
      <c r="J102" s="149"/>
      <c r="K102" s="158"/>
      <c r="L102" s="89"/>
      <c r="M102" s="149"/>
      <c r="N102" s="149"/>
      <c r="O102" s="16"/>
      <c r="P102" s="16"/>
      <c r="Q102" s="44"/>
      <c r="R102" s="46"/>
    </row>
    <row r="103" spans="1:18" ht="30" customHeight="1" x14ac:dyDescent="0.2">
      <c r="A103" s="4">
        <v>65</v>
      </c>
      <c r="B103" s="3" t="s">
        <v>539</v>
      </c>
      <c r="C103" s="3"/>
      <c r="D103" s="9"/>
      <c r="E103" s="6"/>
      <c r="F103" s="154"/>
      <c r="G103" s="45"/>
      <c r="H103" s="154">
        <f t="shared" si="1"/>
        <v>0</v>
      </c>
      <c r="I103" s="149"/>
      <c r="J103" s="149"/>
      <c r="K103" s="158"/>
      <c r="L103" s="24"/>
      <c r="M103" s="149"/>
      <c r="N103" s="149"/>
      <c r="O103" s="16"/>
      <c r="P103" s="16"/>
      <c r="Q103" s="44"/>
      <c r="R103" s="46"/>
    </row>
    <row r="104" spans="1:18" ht="30" customHeight="1" x14ac:dyDescent="0.2">
      <c r="A104" s="4">
        <v>66</v>
      </c>
      <c r="B104" s="3" t="s">
        <v>437</v>
      </c>
      <c r="C104" s="3"/>
      <c r="D104" s="9"/>
      <c r="E104" s="6"/>
      <c r="F104" s="149">
        <v>70000000</v>
      </c>
      <c r="G104" s="20">
        <v>0.05</v>
      </c>
      <c r="H104" s="149">
        <f t="shared" si="1"/>
        <v>3500000</v>
      </c>
      <c r="I104" s="149"/>
      <c r="J104" s="149"/>
      <c r="K104" s="158"/>
      <c r="L104" s="6"/>
      <c r="M104" s="149"/>
      <c r="N104" s="149"/>
      <c r="O104" s="16"/>
      <c r="P104" s="16"/>
      <c r="Q104" s="44"/>
      <c r="R104" s="46"/>
    </row>
    <row r="105" spans="1:18" ht="30" customHeight="1" x14ac:dyDescent="0.2">
      <c r="A105" s="4">
        <v>67</v>
      </c>
      <c r="B105" s="415" t="s">
        <v>540</v>
      </c>
      <c r="C105" s="404"/>
      <c r="D105" s="419"/>
      <c r="E105" s="421"/>
      <c r="F105" s="149">
        <v>30000000</v>
      </c>
      <c r="G105" s="20">
        <v>0.05</v>
      </c>
      <c r="H105" s="149">
        <f t="shared" si="1"/>
        <v>1500000</v>
      </c>
      <c r="I105" s="149"/>
      <c r="J105" s="149"/>
      <c r="K105" s="158"/>
      <c r="L105" s="30"/>
      <c r="M105" s="149"/>
      <c r="N105" s="149"/>
      <c r="O105" s="16"/>
      <c r="P105" s="16"/>
      <c r="Q105" s="44"/>
      <c r="R105" s="46"/>
    </row>
    <row r="106" spans="1:18" ht="30" customHeight="1" x14ac:dyDescent="0.2">
      <c r="A106" s="4"/>
      <c r="B106" s="416"/>
      <c r="C106" s="405"/>
      <c r="D106" s="420"/>
      <c r="E106" s="422"/>
      <c r="F106" s="149">
        <v>30000000</v>
      </c>
      <c r="G106" s="20">
        <v>4.4999999999999998E-2</v>
      </c>
      <c r="H106" s="149">
        <f t="shared" si="1"/>
        <v>1350000</v>
      </c>
      <c r="I106" s="149"/>
      <c r="J106" s="149"/>
      <c r="K106" s="158"/>
      <c r="L106" s="30"/>
      <c r="M106" s="149"/>
      <c r="N106" s="149"/>
      <c r="O106" s="16"/>
      <c r="P106" s="16"/>
      <c r="Q106" s="44"/>
      <c r="R106" s="46"/>
    </row>
    <row r="107" spans="1:18" ht="30" customHeight="1" x14ac:dyDescent="0.2">
      <c r="A107" s="4">
        <v>68</v>
      </c>
      <c r="B107" s="3" t="s">
        <v>541</v>
      </c>
      <c r="C107" s="3"/>
      <c r="D107" s="9"/>
      <c r="E107" s="6"/>
      <c r="F107" s="154"/>
      <c r="G107" s="45"/>
      <c r="H107" s="154">
        <f t="shared" si="1"/>
        <v>0</v>
      </c>
      <c r="I107" s="149"/>
      <c r="J107" s="149"/>
      <c r="K107" s="158"/>
      <c r="L107" s="21"/>
      <c r="M107" s="149"/>
      <c r="N107" s="149"/>
      <c r="O107" s="16"/>
      <c r="P107" s="16"/>
      <c r="Q107" s="44"/>
      <c r="R107" s="46"/>
    </row>
    <row r="108" spans="1:18" ht="30" customHeight="1" x14ac:dyDescent="0.2">
      <c r="A108" s="4">
        <v>69</v>
      </c>
      <c r="B108" s="3" t="s">
        <v>542</v>
      </c>
      <c r="C108" s="3"/>
      <c r="D108" s="9"/>
      <c r="E108" s="6"/>
      <c r="F108" s="149">
        <v>20000000</v>
      </c>
      <c r="G108" s="20">
        <v>0.05</v>
      </c>
      <c r="H108" s="149">
        <f t="shared" si="1"/>
        <v>1000000</v>
      </c>
      <c r="I108" s="149"/>
      <c r="J108" s="149"/>
      <c r="K108" s="158"/>
      <c r="L108" s="24"/>
      <c r="M108" s="149"/>
      <c r="N108" s="149"/>
      <c r="O108" s="16"/>
      <c r="P108" s="16"/>
      <c r="Q108" s="44"/>
      <c r="R108" s="46"/>
    </row>
    <row r="109" spans="1:18" ht="30" customHeight="1" x14ac:dyDescent="0.2">
      <c r="A109" s="4">
        <v>70</v>
      </c>
      <c r="B109" s="3" t="s">
        <v>543</v>
      </c>
      <c r="C109" s="3"/>
      <c r="D109" s="9"/>
      <c r="E109" s="6"/>
      <c r="F109" s="154"/>
      <c r="G109" s="45"/>
      <c r="H109" s="154">
        <f t="shared" ref="H109:H178" si="2">F109*G109</f>
        <v>0</v>
      </c>
      <c r="I109" s="149"/>
      <c r="J109" s="149"/>
      <c r="K109" s="158"/>
      <c r="L109" s="24"/>
      <c r="M109" s="149"/>
      <c r="N109" s="149"/>
      <c r="O109" s="16"/>
      <c r="P109" s="16"/>
      <c r="Q109" s="44"/>
      <c r="R109" s="46"/>
    </row>
    <row r="110" spans="1:18" ht="30" customHeight="1" x14ac:dyDescent="0.2">
      <c r="A110" s="4">
        <v>71</v>
      </c>
      <c r="B110" s="3" t="s">
        <v>544</v>
      </c>
      <c r="C110" s="3"/>
      <c r="D110" s="9"/>
      <c r="E110" s="6"/>
      <c r="F110" s="149">
        <v>100000000</v>
      </c>
      <c r="G110" s="20">
        <v>0.04</v>
      </c>
      <c r="H110" s="149">
        <f t="shared" si="2"/>
        <v>4000000</v>
      </c>
      <c r="I110" s="149"/>
      <c r="J110" s="149"/>
      <c r="K110" s="158"/>
      <c r="L110" s="6"/>
      <c r="M110" s="149"/>
      <c r="N110" s="149"/>
      <c r="O110" s="16"/>
      <c r="P110" s="16"/>
      <c r="Q110" s="44"/>
      <c r="R110" s="46"/>
    </row>
    <row r="111" spans="1:18" ht="30" customHeight="1" x14ac:dyDescent="0.2">
      <c r="A111" s="4">
        <v>72</v>
      </c>
      <c r="B111" s="3" t="s">
        <v>545</v>
      </c>
      <c r="C111" s="3"/>
      <c r="D111" s="9"/>
      <c r="E111" s="6"/>
      <c r="F111" s="149">
        <v>65000000</v>
      </c>
      <c r="G111" s="20">
        <v>3.4000000000000002E-2</v>
      </c>
      <c r="H111" s="149">
        <v>2200000</v>
      </c>
      <c r="I111" s="149"/>
      <c r="J111" s="149"/>
      <c r="K111" s="158"/>
      <c r="L111" s="6"/>
      <c r="M111" s="149"/>
      <c r="N111" s="149"/>
      <c r="O111" s="16"/>
      <c r="P111" s="16"/>
      <c r="Q111" s="44"/>
      <c r="R111" s="46"/>
    </row>
    <row r="112" spans="1:18" ht="30" customHeight="1" x14ac:dyDescent="0.2">
      <c r="A112" s="4">
        <v>73</v>
      </c>
      <c r="B112" s="3" t="s">
        <v>546</v>
      </c>
      <c r="C112" s="3"/>
      <c r="D112" s="9"/>
      <c r="E112" s="6"/>
      <c r="F112" s="154"/>
      <c r="G112" s="45"/>
      <c r="H112" s="154">
        <f t="shared" si="2"/>
        <v>0</v>
      </c>
      <c r="I112" s="149"/>
      <c r="J112" s="149"/>
      <c r="K112" s="158"/>
      <c r="L112" s="24"/>
      <c r="M112" s="149"/>
      <c r="N112" s="149"/>
      <c r="O112" s="16"/>
      <c r="P112" s="16"/>
      <c r="Q112" s="44"/>
      <c r="R112" s="46"/>
    </row>
    <row r="113" spans="1:18" ht="30" customHeight="1" x14ac:dyDescent="0.2">
      <c r="A113" s="4">
        <v>74</v>
      </c>
      <c r="B113" s="3" t="s">
        <v>547</v>
      </c>
      <c r="C113" s="3"/>
      <c r="D113" s="9"/>
      <c r="E113" s="6"/>
      <c r="F113" s="149">
        <v>1000000000</v>
      </c>
      <c r="G113" s="20">
        <v>0.05</v>
      </c>
      <c r="H113" s="149">
        <f t="shared" si="2"/>
        <v>50000000</v>
      </c>
      <c r="I113" s="149"/>
      <c r="J113" s="149"/>
      <c r="K113" s="158"/>
      <c r="L113" s="24"/>
      <c r="M113" s="149"/>
      <c r="N113" s="149"/>
      <c r="O113" s="16"/>
      <c r="P113" s="16"/>
      <c r="Q113" s="44"/>
      <c r="R113" s="46"/>
    </row>
    <row r="114" spans="1:18" ht="30" customHeight="1" x14ac:dyDescent="0.2">
      <c r="A114" s="4">
        <v>75</v>
      </c>
      <c r="B114" s="431" t="s">
        <v>548</v>
      </c>
      <c r="C114" s="483" t="s">
        <v>810</v>
      </c>
      <c r="D114" s="419"/>
      <c r="E114" s="421"/>
      <c r="F114" s="149">
        <v>14000000</v>
      </c>
      <c r="G114" s="20">
        <v>4.2999999999999997E-2</v>
      </c>
      <c r="H114" s="149">
        <v>600000</v>
      </c>
      <c r="I114" s="149"/>
      <c r="J114" s="149"/>
      <c r="K114" s="158"/>
      <c r="L114" s="24"/>
      <c r="M114" s="421"/>
      <c r="N114" s="421"/>
      <c r="O114" s="16"/>
      <c r="P114" s="16"/>
      <c r="Q114" s="44"/>
      <c r="R114" s="46"/>
    </row>
    <row r="115" spans="1:18" ht="30" customHeight="1" x14ac:dyDescent="0.2">
      <c r="A115" s="4"/>
      <c r="B115" s="432"/>
      <c r="C115" s="484"/>
      <c r="D115" s="420"/>
      <c r="E115" s="422"/>
      <c r="F115" s="149">
        <v>20000000</v>
      </c>
      <c r="G115" s="20">
        <v>4.4999999999999998E-2</v>
      </c>
      <c r="H115" s="149">
        <f>F115*G115</f>
        <v>900000</v>
      </c>
      <c r="I115" s="149"/>
      <c r="J115" s="149"/>
      <c r="K115" s="158"/>
      <c r="L115" s="24"/>
      <c r="M115" s="422"/>
      <c r="N115" s="422"/>
      <c r="O115" s="16"/>
      <c r="P115" s="16"/>
      <c r="Q115" s="44"/>
      <c r="R115" s="46"/>
    </row>
    <row r="116" spans="1:18" ht="30" customHeight="1" x14ac:dyDescent="0.2">
      <c r="A116" s="4">
        <v>76</v>
      </c>
      <c r="B116" s="3" t="s">
        <v>549</v>
      </c>
      <c r="C116" s="3"/>
      <c r="D116" s="9"/>
      <c r="E116" s="6"/>
      <c r="F116" s="149">
        <v>40000000</v>
      </c>
      <c r="G116" s="20">
        <v>0.05</v>
      </c>
      <c r="H116" s="149">
        <f t="shared" si="2"/>
        <v>2000000</v>
      </c>
      <c r="I116" s="149"/>
      <c r="J116" s="149"/>
      <c r="K116" s="158"/>
      <c r="L116" s="89"/>
      <c r="M116" s="149"/>
      <c r="N116" s="149"/>
      <c r="O116" s="16"/>
      <c r="P116" s="16"/>
      <c r="Q116" s="44"/>
      <c r="R116" s="46"/>
    </row>
    <row r="117" spans="1:18" ht="30" customHeight="1" x14ac:dyDescent="0.2">
      <c r="A117" s="4">
        <v>77</v>
      </c>
      <c r="B117" s="3" t="s">
        <v>550</v>
      </c>
      <c r="C117" s="3"/>
      <c r="D117" s="9"/>
      <c r="E117" s="6"/>
      <c r="F117" s="149">
        <v>252000000</v>
      </c>
      <c r="G117" s="20">
        <v>4.4999999999999998E-2</v>
      </c>
      <c r="H117" s="149">
        <f t="shared" si="2"/>
        <v>11340000</v>
      </c>
      <c r="I117" s="149"/>
      <c r="J117" s="149"/>
      <c r="K117" s="166"/>
      <c r="L117" s="24"/>
      <c r="M117" s="149"/>
      <c r="N117" s="149"/>
      <c r="O117" s="16"/>
      <c r="P117" s="16"/>
      <c r="Q117" s="44"/>
      <c r="R117" s="46"/>
    </row>
    <row r="118" spans="1:18" ht="30" customHeight="1" x14ac:dyDescent="0.2">
      <c r="A118" s="4">
        <v>78</v>
      </c>
      <c r="B118" s="3" t="s">
        <v>551</v>
      </c>
      <c r="C118" s="3"/>
      <c r="D118" s="9"/>
      <c r="E118" s="6"/>
      <c r="F118" s="149">
        <v>100000000</v>
      </c>
      <c r="G118" s="20">
        <v>4.4999999999999998E-2</v>
      </c>
      <c r="H118" s="149">
        <f t="shared" si="2"/>
        <v>4500000</v>
      </c>
      <c r="I118" s="149"/>
      <c r="J118" s="149"/>
      <c r="K118" s="158"/>
      <c r="L118" s="90"/>
      <c r="M118" s="149"/>
      <c r="N118" s="149"/>
      <c r="O118" s="16"/>
      <c r="P118" s="16"/>
      <c r="Q118" s="44"/>
      <c r="R118" s="46"/>
    </row>
    <row r="119" spans="1:18" ht="30" customHeight="1" x14ac:dyDescent="0.2">
      <c r="A119" s="4">
        <v>79</v>
      </c>
      <c r="B119" s="3" t="s">
        <v>552</v>
      </c>
      <c r="C119" s="3"/>
      <c r="D119" s="9"/>
      <c r="E119" s="6"/>
      <c r="F119" s="149">
        <v>20000000</v>
      </c>
      <c r="G119" s="20">
        <v>0.05</v>
      </c>
      <c r="H119" s="149">
        <f t="shared" si="2"/>
        <v>1000000</v>
      </c>
      <c r="I119" s="149"/>
      <c r="J119" s="149"/>
      <c r="K119" s="158"/>
      <c r="L119" s="24"/>
      <c r="M119" s="149"/>
      <c r="N119" s="149"/>
      <c r="O119" s="16"/>
      <c r="P119" s="16"/>
      <c r="Q119" s="44"/>
      <c r="R119" s="46"/>
    </row>
    <row r="120" spans="1:18" ht="30" customHeight="1" x14ac:dyDescent="0.2">
      <c r="A120" s="4">
        <v>80</v>
      </c>
      <c r="B120" s="3" t="s">
        <v>553</v>
      </c>
      <c r="C120" s="3"/>
      <c r="D120" s="9"/>
      <c r="E120" s="6"/>
      <c r="F120" s="149">
        <v>10000000</v>
      </c>
      <c r="G120" s="20">
        <v>4.4999999999999998E-2</v>
      </c>
      <c r="H120" s="149">
        <f t="shared" si="2"/>
        <v>450000</v>
      </c>
      <c r="I120" s="149"/>
      <c r="J120" s="149"/>
      <c r="K120" s="158"/>
      <c r="L120" s="21"/>
      <c r="M120" s="149"/>
      <c r="N120" s="149"/>
      <c r="O120" s="16"/>
      <c r="P120" s="16"/>
      <c r="Q120" s="44"/>
      <c r="R120" s="46"/>
    </row>
    <row r="121" spans="1:18" ht="30" customHeight="1" x14ac:dyDescent="0.2">
      <c r="A121" s="4">
        <v>81</v>
      </c>
      <c r="B121" s="3" t="s">
        <v>554</v>
      </c>
      <c r="C121" s="3"/>
      <c r="D121" s="9"/>
      <c r="E121" s="6"/>
      <c r="F121" s="149">
        <v>300000000</v>
      </c>
      <c r="G121" s="20">
        <v>4.4999999999999998E-2</v>
      </c>
      <c r="H121" s="149">
        <f t="shared" si="2"/>
        <v>13500000</v>
      </c>
      <c r="I121" s="149"/>
      <c r="J121" s="149"/>
      <c r="K121" s="158"/>
      <c r="L121" s="24"/>
      <c r="M121" s="149"/>
      <c r="N121" s="149"/>
      <c r="O121" s="16"/>
      <c r="P121" s="16"/>
      <c r="Q121" s="44"/>
      <c r="R121" s="104"/>
    </row>
    <row r="122" spans="1:18" ht="30" customHeight="1" x14ac:dyDescent="0.2">
      <c r="A122" s="4">
        <v>82</v>
      </c>
      <c r="B122" s="3" t="s">
        <v>555</v>
      </c>
      <c r="C122" s="3"/>
      <c r="D122" s="9"/>
      <c r="E122" s="6"/>
      <c r="F122" s="149"/>
      <c r="G122" s="20"/>
      <c r="H122" s="149">
        <f t="shared" si="2"/>
        <v>0</v>
      </c>
      <c r="I122" s="149"/>
      <c r="J122" s="149"/>
      <c r="K122" s="158"/>
      <c r="L122" s="24"/>
      <c r="M122" s="149"/>
      <c r="N122" s="149"/>
      <c r="O122" s="16"/>
      <c r="P122" s="16"/>
      <c r="Q122" s="44"/>
      <c r="R122" s="46"/>
    </row>
    <row r="123" spans="1:18" ht="30" customHeight="1" x14ac:dyDescent="0.2">
      <c r="A123" s="4">
        <v>83</v>
      </c>
      <c r="B123" s="3" t="s">
        <v>556</v>
      </c>
      <c r="C123" s="3"/>
      <c r="D123" s="9"/>
      <c r="E123" s="6"/>
      <c r="F123" s="149">
        <v>20000000</v>
      </c>
      <c r="G123" s="20">
        <v>0.05</v>
      </c>
      <c r="H123" s="149">
        <f t="shared" si="2"/>
        <v>1000000</v>
      </c>
      <c r="I123" s="149"/>
      <c r="J123" s="149"/>
      <c r="K123" s="158"/>
      <c r="L123" s="90"/>
      <c r="M123" s="149"/>
      <c r="N123" s="149"/>
      <c r="O123" s="16"/>
      <c r="P123" s="16"/>
      <c r="Q123" s="44"/>
      <c r="R123" s="46"/>
    </row>
    <row r="124" spans="1:18" ht="30" customHeight="1" x14ac:dyDescent="0.2">
      <c r="A124" s="4">
        <v>84</v>
      </c>
      <c r="B124" s="3" t="s">
        <v>557</v>
      </c>
      <c r="C124" s="3"/>
      <c r="D124" s="9"/>
      <c r="E124" s="6"/>
      <c r="F124" s="149">
        <v>100000000</v>
      </c>
      <c r="G124" s="20">
        <v>0.04</v>
      </c>
      <c r="H124" s="149">
        <f t="shared" si="2"/>
        <v>4000000</v>
      </c>
      <c r="I124" s="149"/>
      <c r="J124" s="149"/>
      <c r="K124" s="158"/>
      <c r="L124" s="24"/>
      <c r="M124" s="149"/>
      <c r="N124" s="149"/>
      <c r="O124" s="16"/>
      <c r="P124" s="16"/>
      <c r="Q124" s="44"/>
      <c r="R124" s="46"/>
    </row>
    <row r="125" spans="1:18" ht="30" customHeight="1" x14ac:dyDescent="0.2">
      <c r="A125" s="404">
        <v>85</v>
      </c>
      <c r="B125" s="415" t="s">
        <v>558</v>
      </c>
      <c r="C125" s="404"/>
      <c r="D125" s="511"/>
      <c r="E125" s="421"/>
      <c r="F125" s="409"/>
      <c r="G125" s="423"/>
      <c r="H125" s="421">
        <v>43000000</v>
      </c>
      <c r="I125" s="149"/>
      <c r="J125" s="149"/>
      <c r="K125" s="158"/>
      <c r="L125" s="24"/>
      <c r="M125" s="148"/>
      <c r="N125" s="421"/>
      <c r="O125" s="411"/>
      <c r="P125" s="411"/>
      <c r="Q125" s="413"/>
      <c r="R125" s="451"/>
    </row>
    <row r="126" spans="1:18" ht="30" customHeight="1" x14ac:dyDescent="0.2">
      <c r="A126" s="468"/>
      <c r="B126" s="469"/>
      <c r="C126" s="468"/>
      <c r="D126" s="512"/>
      <c r="E126" s="462"/>
      <c r="F126" s="500"/>
      <c r="G126" s="501"/>
      <c r="H126" s="462"/>
      <c r="I126" s="149"/>
      <c r="J126" s="149"/>
      <c r="K126" s="166"/>
      <c r="L126" s="24"/>
      <c r="M126" s="421"/>
      <c r="N126" s="462"/>
      <c r="O126" s="466"/>
      <c r="P126" s="466"/>
      <c r="Q126" s="467"/>
      <c r="R126" s="553"/>
    </row>
    <row r="127" spans="1:18" ht="30" customHeight="1" x14ac:dyDescent="0.2">
      <c r="A127" s="405"/>
      <c r="B127" s="416"/>
      <c r="C127" s="405"/>
      <c r="D127" s="513"/>
      <c r="E127" s="422"/>
      <c r="F127" s="410"/>
      <c r="G127" s="424"/>
      <c r="H127" s="422"/>
      <c r="I127" s="149"/>
      <c r="J127" s="149"/>
      <c r="K127" s="36"/>
      <c r="L127" s="24"/>
      <c r="M127" s="422"/>
      <c r="N127" s="422"/>
      <c r="O127" s="412"/>
      <c r="P127" s="412"/>
      <c r="Q127" s="414"/>
      <c r="R127" s="452"/>
    </row>
    <row r="128" spans="1:18" ht="30" customHeight="1" x14ac:dyDescent="0.2">
      <c r="A128" s="4">
        <v>86</v>
      </c>
      <c r="B128" s="3" t="s">
        <v>559</v>
      </c>
      <c r="C128" s="3"/>
      <c r="D128" s="9"/>
      <c r="E128" s="6"/>
      <c r="F128" s="149">
        <v>90000000</v>
      </c>
      <c r="G128" s="20">
        <v>4.4999999999999998E-2</v>
      </c>
      <c r="H128" s="149">
        <f t="shared" si="2"/>
        <v>4050000</v>
      </c>
      <c r="I128" s="149"/>
      <c r="J128" s="149"/>
      <c r="K128" s="158"/>
      <c r="L128" s="30"/>
      <c r="M128" s="149"/>
      <c r="N128" s="149"/>
      <c r="O128" s="16"/>
      <c r="P128" s="16"/>
      <c r="Q128" s="44"/>
      <c r="R128" s="46"/>
    </row>
    <row r="129" spans="1:18" ht="30" customHeight="1" x14ac:dyDescent="0.2">
      <c r="A129" s="4">
        <v>87</v>
      </c>
      <c r="B129" s="3" t="s">
        <v>560</v>
      </c>
      <c r="C129" s="3"/>
      <c r="D129" s="9"/>
      <c r="E129" s="6"/>
      <c r="F129" s="149">
        <v>50000000</v>
      </c>
      <c r="G129" s="20">
        <v>4.4999999999999998E-2</v>
      </c>
      <c r="H129" s="149">
        <f t="shared" si="2"/>
        <v>2250000</v>
      </c>
      <c r="I129" s="149"/>
      <c r="J129" s="149"/>
      <c r="K129" s="158"/>
      <c r="L129" s="21"/>
      <c r="M129" s="149"/>
      <c r="N129" s="149"/>
      <c r="O129" s="16"/>
      <c r="P129" s="16"/>
      <c r="Q129" s="44"/>
      <c r="R129" s="46"/>
    </row>
    <row r="130" spans="1:18" ht="30" customHeight="1" x14ac:dyDescent="0.2">
      <c r="A130" s="4">
        <v>88</v>
      </c>
      <c r="B130" s="3" t="s">
        <v>561</v>
      </c>
      <c r="C130" s="3"/>
      <c r="D130" s="9"/>
      <c r="E130" s="6"/>
      <c r="F130" s="149">
        <v>60000000</v>
      </c>
      <c r="G130" s="20">
        <v>0.05</v>
      </c>
      <c r="H130" s="149">
        <f t="shared" si="2"/>
        <v>3000000</v>
      </c>
      <c r="I130" s="149"/>
      <c r="J130" s="149"/>
      <c r="K130" s="158"/>
      <c r="L130" s="24"/>
      <c r="M130" s="149"/>
      <c r="N130" s="149"/>
      <c r="O130" s="16"/>
      <c r="P130" s="16"/>
      <c r="Q130" s="44"/>
      <c r="R130" s="46"/>
    </row>
    <row r="131" spans="1:18" ht="30" customHeight="1" x14ac:dyDescent="0.2">
      <c r="A131" s="4">
        <v>89</v>
      </c>
      <c r="B131" s="3" t="s">
        <v>562</v>
      </c>
      <c r="C131" s="3"/>
      <c r="D131" s="9"/>
      <c r="E131" s="6"/>
      <c r="F131" s="149">
        <v>200000000</v>
      </c>
      <c r="G131" s="20">
        <v>0.05</v>
      </c>
      <c r="H131" s="149">
        <f t="shared" si="2"/>
        <v>10000000</v>
      </c>
      <c r="I131" s="149"/>
      <c r="J131" s="149"/>
      <c r="K131" s="158"/>
      <c r="L131" s="21"/>
      <c r="M131" s="149"/>
      <c r="N131" s="149"/>
      <c r="O131" s="16"/>
      <c r="P131" s="16"/>
      <c r="Q131" s="44"/>
      <c r="R131" s="46"/>
    </row>
    <row r="132" spans="1:18" ht="30" customHeight="1" x14ac:dyDescent="0.2">
      <c r="A132" s="4">
        <v>90</v>
      </c>
      <c r="B132" s="3" t="s">
        <v>563</v>
      </c>
      <c r="C132" s="3"/>
      <c r="D132" s="9"/>
      <c r="E132" s="6"/>
      <c r="F132" s="154"/>
      <c r="G132" s="45"/>
      <c r="H132" s="154">
        <f t="shared" si="2"/>
        <v>0</v>
      </c>
      <c r="I132" s="149"/>
      <c r="J132" s="149"/>
      <c r="K132" s="158"/>
      <c r="L132" s="24"/>
      <c r="M132" s="149"/>
      <c r="N132" s="149"/>
      <c r="O132" s="16"/>
      <c r="P132" s="16"/>
      <c r="Q132" s="44"/>
      <c r="R132" s="46"/>
    </row>
    <row r="133" spans="1:18" ht="30" customHeight="1" x14ac:dyDescent="0.2">
      <c r="A133" s="4">
        <v>91</v>
      </c>
      <c r="B133" s="3" t="s">
        <v>564</v>
      </c>
      <c r="C133" s="3"/>
      <c r="D133" s="9"/>
      <c r="E133" s="6"/>
      <c r="F133" s="154"/>
      <c r="G133" s="45"/>
      <c r="H133" s="154">
        <f t="shared" si="2"/>
        <v>0</v>
      </c>
      <c r="I133" s="149"/>
      <c r="J133" s="149"/>
      <c r="K133" s="158"/>
      <c r="L133" s="24"/>
      <c r="M133" s="149"/>
      <c r="N133" s="149"/>
      <c r="O133" s="16"/>
      <c r="P133" s="16"/>
      <c r="Q133" s="44"/>
      <c r="R133" s="46"/>
    </row>
    <row r="134" spans="1:18" ht="30" customHeight="1" x14ac:dyDescent="0.2">
      <c r="A134" s="4">
        <v>92</v>
      </c>
      <c r="B134" s="3" t="s">
        <v>565</v>
      </c>
      <c r="C134" s="3"/>
      <c r="D134" s="9"/>
      <c r="E134" s="6"/>
      <c r="F134" s="149">
        <v>800000000</v>
      </c>
      <c r="G134" s="20">
        <v>0.05</v>
      </c>
      <c r="H134" s="149">
        <f t="shared" si="2"/>
        <v>40000000</v>
      </c>
      <c r="I134" s="149"/>
      <c r="J134" s="149"/>
      <c r="K134" s="158"/>
      <c r="L134" s="24"/>
      <c r="M134" s="149"/>
      <c r="N134" s="149"/>
      <c r="O134" s="16"/>
      <c r="P134" s="16"/>
      <c r="Q134" s="44"/>
      <c r="R134" s="46"/>
    </row>
    <row r="135" spans="1:18" ht="30" customHeight="1" x14ac:dyDescent="0.2">
      <c r="A135" s="4">
        <v>93</v>
      </c>
      <c r="B135" s="3" t="s">
        <v>566</v>
      </c>
      <c r="C135" s="3"/>
      <c r="D135" s="9"/>
      <c r="E135" s="6"/>
      <c r="F135" s="154"/>
      <c r="G135" s="45"/>
      <c r="H135" s="154">
        <f t="shared" si="2"/>
        <v>0</v>
      </c>
      <c r="I135" s="149"/>
      <c r="J135" s="149"/>
      <c r="K135" s="158"/>
      <c r="L135" s="24"/>
      <c r="M135" s="149"/>
      <c r="N135" s="149"/>
      <c r="O135" s="16"/>
      <c r="P135" s="16"/>
      <c r="Q135" s="44"/>
      <c r="R135" s="46"/>
    </row>
    <row r="136" spans="1:18" ht="30" customHeight="1" x14ac:dyDescent="0.2">
      <c r="A136" s="4">
        <v>94</v>
      </c>
      <c r="B136" s="3" t="s">
        <v>567</v>
      </c>
      <c r="C136" s="3"/>
      <c r="D136" s="9"/>
      <c r="E136" s="6"/>
      <c r="F136" s="154"/>
      <c r="G136" s="45"/>
      <c r="H136" s="154">
        <f t="shared" si="2"/>
        <v>0</v>
      </c>
      <c r="I136" s="149"/>
      <c r="J136" s="149"/>
      <c r="K136" s="158"/>
      <c r="L136" s="24"/>
      <c r="M136" s="149"/>
      <c r="N136" s="149"/>
      <c r="O136" s="16"/>
      <c r="P136" s="16"/>
      <c r="Q136" s="44"/>
      <c r="R136" s="46"/>
    </row>
    <row r="137" spans="1:18" ht="30" customHeight="1" x14ac:dyDescent="0.2">
      <c r="A137" s="4">
        <v>95</v>
      </c>
      <c r="B137" s="3" t="s">
        <v>568</v>
      </c>
      <c r="C137" s="3"/>
      <c r="D137" s="9"/>
      <c r="E137" s="6"/>
      <c r="F137" s="154"/>
      <c r="G137" s="45"/>
      <c r="H137" s="154">
        <f t="shared" si="2"/>
        <v>0</v>
      </c>
      <c r="I137" s="149"/>
      <c r="J137" s="149"/>
      <c r="K137" s="158"/>
      <c r="L137" s="24"/>
      <c r="M137" s="149"/>
      <c r="N137" s="149"/>
      <c r="O137" s="16"/>
      <c r="P137" s="16"/>
      <c r="Q137" s="44"/>
      <c r="R137" s="46"/>
    </row>
    <row r="138" spans="1:18" ht="30" customHeight="1" x14ac:dyDescent="0.2">
      <c r="A138" s="4">
        <v>96</v>
      </c>
      <c r="B138" s="3" t="s">
        <v>569</v>
      </c>
      <c r="C138" s="3"/>
      <c r="D138" s="9"/>
      <c r="E138" s="6"/>
      <c r="F138" s="149">
        <v>200000000</v>
      </c>
      <c r="G138" s="20">
        <v>0.04</v>
      </c>
      <c r="H138" s="149">
        <f t="shared" si="2"/>
        <v>8000000</v>
      </c>
      <c r="I138" s="149"/>
      <c r="J138" s="149"/>
      <c r="K138" s="158"/>
      <c r="L138" s="28"/>
      <c r="M138" s="149"/>
      <c r="N138" s="149"/>
      <c r="O138" s="16"/>
      <c r="P138" s="16"/>
      <c r="Q138" s="44"/>
      <c r="R138" s="104"/>
    </row>
    <row r="139" spans="1:18" ht="30" customHeight="1" x14ac:dyDescent="0.2">
      <c r="A139" s="4">
        <v>97</v>
      </c>
      <c r="B139" s="3" t="s">
        <v>570</v>
      </c>
      <c r="C139" s="3"/>
      <c r="D139" s="9"/>
      <c r="E139" s="6"/>
      <c r="F139" s="154"/>
      <c r="G139" s="45"/>
      <c r="H139" s="154">
        <f t="shared" si="2"/>
        <v>0</v>
      </c>
      <c r="I139" s="149"/>
      <c r="J139" s="149"/>
      <c r="K139" s="36"/>
      <c r="L139" s="24"/>
      <c r="M139" s="149"/>
      <c r="N139" s="149"/>
      <c r="O139" s="16"/>
      <c r="P139" s="16"/>
      <c r="Q139" s="44"/>
      <c r="R139" s="46"/>
    </row>
    <row r="140" spans="1:18" ht="30" customHeight="1" x14ac:dyDescent="0.2">
      <c r="A140" s="4">
        <v>98</v>
      </c>
      <c r="B140" s="3" t="s">
        <v>571</v>
      </c>
      <c r="C140" s="3"/>
      <c r="D140" s="9"/>
      <c r="E140" s="6"/>
      <c r="F140" s="149"/>
      <c r="G140" s="20"/>
      <c r="H140" s="149">
        <f t="shared" si="2"/>
        <v>0</v>
      </c>
      <c r="I140" s="149"/>
      <c r="J140" s="149"/>
      <c r="K140" s="158"/>
      <c r="L140" s="24"/>
      <c r="M140" s="149"/>
      <c r="N140" s="149"/>
      <c r="O140" s="16"/>
      <c r="P140" s="16"/>
      <c r="Q140" s="44"/>
      <c r="R140" s="46"/>
    </row>
    <row r="141" spans="1:18" ht="30" customHeight="1" x14ac:dyDescent="0.2">
      <c r="A141" s="4">
        <v>99</v>
      </c>
      <c r="B141" s="3" t="s">
        <v>572</v>
      </c>
      <c r="C141" s="3"/>
      <c r="D141" s="9"/>
      <c r="E141" s="6"/>
      <c r="F141" s="149"/>
      <c r="G141" s="20"/>
      <c r="H141" s="149">
        <f t="shared" si="2"/>
        <v>0</v>
      </c>
      <c r="I141" s="149"/>
      <c r="J141" s="149"/>
      <c r="K141" s="158"/>
      <c r="L141" s="24"/>
      <c r="M141" s="149"/>
      <c r="N141" s="149"/>
      <c r="O141" s="16"/>
      <c r="P141" s="16"/>
      <c r="Q141" s="44"/>
      <c r="R141" s="46"/>
    </row>
    <row r="142" spans="1:18" ht="30" customHeight="1" x14ac:dyDescent="0.2">
      <c r="A142" s="4">
        <v>100</v>
      </c>
      <c r="B142" s="3" t="s">
        <v>573</v>
      </c>
      <c r="C142" s="3"/>
      <c r="D142" s="9"/>
      <c r="E142" s="6"/>
      <c r="F142" s="149"/>
      <c r="G142" s="20"/>
      <c r="H142" s="149">
        <f t="shared" si="2"/>
        <v>0</v>
      </c>
      <c r="I142" s="149"/>
      <c r="J142" s="149"/>
      <c r="K142" s="158"/>
      <c r="L142" s="24"/>
      <c r="M142" s="149"/>
      <c r="N142" s="149"/>
      <c r="O142" s="16"/>
      <c r="P142" s="16"/>
      <c r="Q142" s="44"/>
      <c r="R142" s="46"/>
    </row>
    <row r="143" spans="1:18" ht="30" customHeight="1" x14ac:dyDescent="0.2">
      <c r="A143" s="4">
        <v>101</v>
      </c>
      <c r="B143" s="3" t="s">
        <v>413</v>
      </c>
      <c r="C143" s="3"/>
      <c r="D143" s="9"/>
      <c r="E143" s="6"/>
      <c r="F143" s="149">
        <v>100000000</v>
      </c>
      <c r="G143" s="20">
        <v>4.4999999999999998E-2</v>
      </c>
      <c r="H143" s="149">
        <f t="shared" si="2"/>
        <v>4500000</v>
      </c>
      <c r="I143" s="149"/>
      <c r="J143" s="149"/>
      <c r="K143" s="158"/>
      <c r="L143" s="24"/>
      <c r="M143" s="149"/>
      <c r="N143" s="149"/>
      <c r="O143" s="16"/>
      <c r="P143" s="16"/>
      <c r="Q143" s="44"/>
      <c r="R143" s="46"/>
    </row>
    <row r="144" spans="1:18" ht="30" customHeight="1" x14ac:dyDescent="0.2">
      <c r="A144" s="4">
        <v>102</v>
      </c>
      <c r="B144" s="3" t="s">
        <v>288</v>
      </c>
      <c r="C144" s="3"/>
      <c r="D144" s="9"/>
      <c r="E144" s="6"/>
      <c r="F144" s="149">
        <v>110000000</v>
      </c>
      <c r="G144" s="20">
        <v>0.04</v>
      </c>
      <c r="H144" s="149">
        <f t="shared" si="2"/>
        <v>4400000</v>
      </c>
      <c r="I144" s="149"/>
      <c r="J144" s="149"/>
      <c r="K144" s="158"/>
      <c r="L144" s="24"/>
      <c r="M144" s="149"/>
      <c r="N144" s="149"/>
      <c r="O144" s="16"/>
      <c r="P144" s="16"/>
      <c r="Q144" s="44"/>
      <c r="R144" s="46"/>
    </row>
    <row r="145" spans="1:18" ht="30" customHeight="1" x14ac:dyDescent="0.2">
      <c r="A145" s="404">
        <v>103</v>
      </c>
      <c r="B145" s="415" t="s">
        <v>8</v>
      </c>
      <c r="C145" s="404"/>
      <c r="D145" s="419"/>
      <c r="E145" s="421"/>
      <c r="F145" s="149">
        <v>100000000</v>
      </c>
      <c r="G145" s="20">
        <v>0.05</v>
      </c>
      <c r="H145" s="149">
        <f t="shared" si="2"/>
        <v>5000000</v>
      </c>
      <c r="I145" s="149"/>
      <c r="J145" s="149"/>
      <c r="K145" s="158"/>
      <c r="L145" s="30"/>
      <c r="M145" s="149"/>
      <c r="N145" s="149"/>
      <c r="O145" s="16"/>
      <c r="P145" s="16"/>
      <c r="Q145" s="44"/>
      <c r="R145" s="46"/>
    </row>
    <row r="146" spans="1:18" ht="30" customHeight="1" x14ac:dyDescent="0.2">
      <c r="A146" s="405"/>
      <c r="B146" s="416"/>
      <c r="C146" s="405"/>
      <c r="D146" s="420"/>
      <c r="E146" s="422"/>
      <c r="F146" s="149">
        <v>100000000</v>
      </c>
      <c r="G146" s="20">
        <v>0.06</v>
      </c>
      <c r="H146" s="149">
        <f t="shared" si="2"/>
        <v>6000000</v>
      </c>
      <c r="I146" s="149"/>
      <c r="J146" s="149"/>
      <c r="K146" s="158"/>
      <c r="L146" s="58"/>
      <c r="M146" s="149"/>
      <c r="N146" s="149"/>
      <c r="O146" s="16"/>
      <c r="P146" s="16"/>
      <c r="Q146" s="44"/>
      <c r="R146" s="46"/>
    </row>
    <row r="147" spans="1:18" ht="30" customHeight="1" x14ac:dyDescent="0.2">
      <c r="A147" s="4">
        <v>104</v>
      </c>
      <c r="B147" s="3" t="s">
        <v>574</v>
      </c>
      <c r="C147" s="3"/>
      <c r="D147" s="9"/>
      <c r="E147" s="6"/>
      <c r="F147" s="154"/>
      <c r="G147" s="45"/>
      <c r="H147" s="154">
        <f t="shared" si="2"/>
        <v>0</v>
      </c>
      <c r="I147" s="149"/>
      <c r="J147" s="149"/>
      <c r="K147" s="158"/>
      <c r="L147" s="28"/>
      <c r="M147" s="149"/>
      <c r="N147" s="149"/>
      <c r="O147" s="16"/>
      <c r="P147" s="16"/>
      <c r="Q147" s="44"/>
      <c r="R147" s="46"/>
    </row>
    <row r="148" spans="1:18" ht="30" customHeight="1" x14ac:dyDescent="0.2">
      <c r="A148" s="4">
        <v>105</v>
      </c>
      <c r="B148" s="3" t="s">
        <v>575</v>
      </c>
      <c r="C148" s="3"/>
      <c r="D148" s="9"/>
      <c r="E148" s="6"/>
      <c r="F148" s="154"/>
      <c r="G148" s="45"/>
      <c r="H148" s="154">
        <f t="shared" si="2"/>
        <v>0</v>
      </c>
      <c r="I148" s="149"/>
      <c r="J148" s="149"/>
      <c r="K148" s="158"/>
      <c r="L148" s="30"/>
      <c r="M148" s="149"/>
      <c r="N148" s="149"/>
      <c r="O148" s="16"/>
      <c r="P148" s="16"/>
      <c r="Q148" s="44"/>
      <c r="R148" s="46"/>
    </row>
    <row r="149" spans="1:18" ht="30" customHeight="1" x14ac:dyDescent="0.2">
      <c r="A149" s="4">
        <v>106</v>
      </c>
      <c r="B149" s="3" t="s">
        <v>576</v>
      </c>
      <c r="C149" s="3"/>
      <c r="D149" s="9"/>
      <c r="E149" s="6"/>
      <c r="F149" s="154"/>
      <c r="G149" s="45"/>
      <c r="H149" s="154">
        <f t="shared" si="2"/>
        <v>0</v>
      </c>
      <c r="I149" s="149"/>
      <c r="J149" s="149"/>
      <c r="K149" s="32"/>
      <c r="L149" s="24"/>
      <c r="M149" s="149"/>
      <c r="N149" s="149"/>
      <c r="O149" s="16"/>
      <c r="P149" s="16"/>
      <c r="Q149" s="44"/>
      <c r="R149" s="46"/>
    </row>
    <row r="150" spans="1:18" ht="30" customHeight="1" x14ac:dyDescent="0.2">
      <c r="A150" s="4">
        <v>107</v>
      </c>
      <c r="B150" s="3" t="s">
        <v>577</v>
      </c>
      <c r="C150" s="3"/>
      <c r="D150" s="9"/>
      <c r="E150" s="6"/>
      <c r="F150" s="149"/>
      <c r="G150" s="20"/>
      <c r="H150" s="149">
        <f t="shared" si="2"/>
        <v>0</v>
      </c>
      <c r="I150" s="149"/>
      <c r="J150" s="149"/>
      <c r="K150" s="158"/>
      <c r="L150" s="24"/>
      <c r="M150" s="149"/>
      <c r="N150" s="149"/>
      <c r="O150" s="16"/>
      <c r="P150" s="16"/>
      <c r="Q150" s="44"/>
      <c r="R150" s="46"/>
    </row>
    <row r="151" spans="1:18" ht="30" customHeight="1" x14ac:dyDescent="0.2">
      <c r="A151" s="4">
        <v>108</v>
      </c>
      <c r="B151" s="3" t="s">
        <v>254</v>
      </c>
      <c r="C151" s="3"/>
      <c r="D151" s="9"/>
      <c r="E151" s="6"/>
      <c r="F151" s="154"/>
      <c r="G151" s="45"/>
      <c r="H151" s="154">
        <f t="shared" si="2"/>
        <v>0</v>
      </c>
      <c r="I151" s="149"/>
      <c r="J151" s="149"/>
      <c r="K151" s="158"/>
      <c r="L151" s="30"/>
      <c r="M151" s="149"/>
      <c r="N151" s="149"/>
      <c r="O151" s="16"/>
      <c r="P151" s="16"/>
      <c r="Q151" s="44"/>
      <c r="R151" s="46"/>
    </row>
    <row r="152" spans="1:18" ht="30" customHeight="1" x14ac:dyDescent="0.2">
      <c r="A152" s="4">
        <v>109</v>
      </c>
      <c r="B152" s="3" t="s">
        <v>864</v>
      </c>
      <c r="C152" s="3"/>
      <c r="D152" s="9"/>
      <c r="E152" s="6"/>
      <c r="F152" s="154"/>
      <c r="G152" s="45"/>
      <c r="H152" s="154">
        <f t="shared" si="2"/>
        <v>0</v>
      </c>
      <c r="I152" s="149"/>
      <c r="J152" s="149"/>
      <c r="K152" s="158"/>
      <c r="L152" s="21"/>
      <c r="M152" s="149"/>
      <c r="N152" s="149"/>
      <c r="O152" s="16"/>
      <c r="P152" s="16"/>
      <c r="Q152" s="44"/>
      <c r="R152" s="46"/>
    </row>
    <row r="153" spans="1:18" ht="30" customHeight="1" x14ac:dyDescent="0.2">
      <c r="A153" s="4">
        <v>110</v>
      </c>
      <c r="B153" s="3" t="s">
        <v>9</v>
      </c>
      <c r="C153" s="3"/>
      <c r="D153" s="9"/>
      <c r="E153" s="6"/>
      <c r="F153" s="149">
        <v>30000000</v>
      </c>
      <c r="G153" s="20">
        <v>0.05</v>
      </c>
      <c r="H153" s="149">
        <f t="shared" si="2"/>
        <v>1500000</v>
      </c>
      <c r="I153" s="149"/>
      <c r="J153" s="149"/>
      <c r="K153" s="158"/>
      <c r="L153" s="24"/>
      <c r="M153" s="149"/>
      <c r="N153" s="149"/>
      <c r="O153" s="16"/>
      <c r="P153" s="16"/>
      <c r="Q153" s="44"/>
      <c r="R153" s="46"/>
    </row>
    <row r="154" spans="1:18" ht="30" customHeight="1" x14ac:dyDescent="0.2">
      <c r="A154" s="4">
        <v>111</v>
      </c>
      <c r="B154" s="3" t="s">
        <v>10</v>
      </c>
      <c r="C154" s="3"/>
      <c r="D154" s="9"/>
      <c r="E154" s="6"/>
      <c r="F154" s="154"/>
      <c r="G154" s="45"/>
      <c r="H154" s="154">
        <f t="shared" si="2"/>
        <v>0</v>
      </c>
      <c r="I154" s="149"/>
      <c r="J154" s="149"/>
      <c r="K154" s="32"/>
      <c r="L154" s="24"/>
      <c r="M154" s="149"/>
      <c r="N154" s="149"/>
      <c r="O154" s="16"/>
      <c r="P154" s="16"/>
      <c r="Q154" s="44"/>
      <c r="R154" s="46"/>
    </row>
    <row r="155" spans="1:18" ht="30" customHeight="1" x14ac:dyDescent="0.2">
      <c r="A155" s="4">
        <v>112</v>
      </c>
      <c r="B155" s="3" t="s">
        <v>11</v>
      </c>
      <c r="C155" s="3"/>
      <c r="D155" s="9"/>
      <c r="E155" s="6"/>
      <c r="F155" s="149">
        <v>50000000</v>
      </c>
      <c r="G155" s="20">
        <v>0.04</v>
      </c>
      <c r="H155" s="149">
        <f t="shared" si="2"/>
        <v>2000000</v>
      </c>
      <c r="I155" s="149"/>
      <c r="J155" s="149"/>
      <c r="K155" s="158"/>
      <c r="L155" s="74"/>
      <c r="M155" s="149"/>
      <c r="N155" s="149"/>
      <c r="O155" s="16"/>
      <c r="P155" s="16"/>
      <c r="Q155" s="44"/>
      <c r="R155" s="104"/>
    </row>
    <row r="156" spans="1:18" ht="30" customHeight="1" x14ac:dyDescent="0.2">
      <c r="A156" s="4">
        <v>113</v>
      </c>
      <c r="B156" s="3" t="s">
        <v>845</v>
      </c>
      <c r="C156" s="3"/>
      <c r="D156" s="9"/>
      <c r="E156" s="6"/>
      <c r="F156" s="149">
        <v>5000000</v>
      </c>
      <c r="G156" s="20">
        <v>0.05</v>
      </c>
      <c r="H156" s="149">
        <f t="shared" si="2"/>
        <v>250000</v>
      </c>
      <c r="I156" s="149"/>
      <c r="J156" s="149"/>
      <c r="K156" s="158"/>
      <c r="L156" s="24"/>
      <c r="M156" s="149"/>
      <c r="N156" s="149"/>
      <c r="O156" s="16"/>
      <c r="P156" s="16"/>
      <c r="Q156" s="44"/>
      <c r="R156" s="46"/>
    </row>
    <row r="157" spans="1:18" ht="30" customHeight="1" x14ac:dyDescent="0.2">
      <c r="A157" s="4">
        <v>114</v>
      </c>
      <c r="B157" s="3" t="s">
        <v>12</v>
      </c>
      <c r="C157" s="3"/>
      <c r="D157" s="9"/>
      <c r="E157" s="6"/>
      <c r="F157" s="149">
        <v>105000000</v>
      </c>
      <c r="G157" s="20">
        <v>0.04</v>
      </c>
      <c r="H157" s="149">
        <f t="shared" si="2"/>
        <v>4200000</v>
      </c>
      <c r="I157" s="149"/>
      <c r="J157" s="149"/>
      <c r="K157" s="158"/>
      <c r="L157" s="21"/>
      <c r="M157" s="149"/>
      <c r="N157" s="149"/>
      <c r="O157" s="16"/>
      <c r="P157" s="16"/>
      <c r="Q157" s="44"/>
      <c r="R157" s="46"/>
    </row>
    <row r="158" spans="1:18" ht="30" customHeight="1" x14ac:dyDescent="0.2">
      <c r="A158" s="4">
        <v>115</v>
      </c>
      <c r="B158" s="3" t="s">
        <v>13</v>
      </c>
      <c r="C158" s="3"/>
      <c r="D158" s="9"/>
      <c r="E158" s="6"/>
      <c r="F158" s="149">
        <v>50000000</v>
      </c>
      <c r="G158" s="20">
        <v>4.4999999999999998E-2</v>
      </c>
      <c r="H158" s="149">
        <f t="shared" si="2"/>
        <v>2250000</v>
      </c>
      <c r="I158" s="149"/>
      <c r="J158" s="149"/>
      <c r="K158" s="158"/>
      <c r="L158" s="24"/>
      <c r="M158" s="149"/>
      <c r="N158" s="149"/>
      <c r="O158" s="16"/>
      <c r="P158" s="16"/>
      <c r="Q158" s="44"/>
      <c r="R158" s="46"/>
    </row>
    <row r="159" spans="1:18" ht="30" customHeight="1" x14ac:dyDescent="0.2">
      <c r="A159" s="4">
        <v>116</v>
      </c>
      <c r="B159" s="3" t="s">
        <v>14</v>
      </c>
      <c r="C159" s="53" t="s">
        <v>841</v>
      </c>
      <c r="D159" s="9"/>
      <c r="E159" s="6"/>
      <c r="F159" s="149">
        <v>30000000</v>
      </c>
      <c r="G159" s="20">
        <v>0.04</v>
      </c>
      <c r="H159" s="149">
        <f t="shared" si="2"/>
        <v>1200000</v>
      </c>
      <c r="I159" s="149"/>
      <c r="J159" s="149"/>
      <c r="K159" s="158"/>
      <c r="L159" s="30"/>
      <c r="M159" s="149"/>
      <c r="N159" s="149"/>
      <c r="O159" s="16"/>
      <c r="P159" s="16"/>
      <c r="Q159" s="44"/>
      <c r="R159" s="184"/>
    </row>
    <row r="160" spans="1:18" ht="30" customHeight="1" x14ac:dyDescent="0.2">
      <c r="A160" s="4">
        <v>117</v>
      </c>
      <c r="B160" s="3" t="s">
        <v>15</v>
      </c>
      <c r="C160" s="3"/>
      <c r="D160" s="9"/>
      <c r="E160" s="6"/>
      <c r="F160" s="149">
        <v>55000000</v>
      </c>
      <c r="G160" s="20">
        <v>0.05</v>
      </c>
      <c r="H160" s="149">
        <f t="shared" si="2"/>
        <v>2750000</v>
      </c>
      <c r="I160" s="149"/>
      <c r="J160" s="149"/>
      <c r="K160" s="158"/>
      <c r="L160" s="24"/>
      <c r="M160" s="149"/>
      <c r="N160" s="149"/>
      <c r="O160" s="16"/>
      <c r="P160" s="16"/>
      <c r="Q160" s="44"/>
      <c r="R160" s="46"/>
    </row>
    <row r="161" spans="1:18" ht="30" customHeight="1" x14ac:dyDescent="0.2">
      <c r="A161" s="4">
        <v>118</v>
      </c>
      <c r="B161" s="3" t="s">
        <v>16</v>
      </c>
      <c r="C161" s="43" t="s">
        <v>682</v>
      </c>
      <c r="D161" s="6" t="s">
        <v>645</v>
      </c>
      <c r="E161" s="6" t="s">
        <v>679</v>
      </c>
      <c r="F161" s="149">
        <v>80000000</v>
      </c>
      <c r="G161" s="20">
        <v>0.05</v>
      </c>
      <c r="H161" s="149">
        <f t="shared" si="2"/>
        <v>4000000</v>
      </c>
      <c r="I161" s="149"/>
      <c r="J161" s="149"/>
      <c r="K161" s="158"/>
      <c r="L161" s="74"/>
      <c r="M161" s="149"/>
      <c r="N161" s="149"/>
      <c r="O161" s="16"/>
      <c r="P161" s="16"/>
      <c r="Q161" s="44">
        <v>9379394609</v>
      </c>
      <c r="R161" s="183"/>
    </row>
    <row r="162" spans="1:18" ht="30" customHeight="1" x14ac:dyDescent="0.2">
      <c r="A162" s="4">
        <v>119</v>
      </c>
      <c r="B162" s="3" t="s">
        <v>17</v>
      </c>
      <c r="C162" s="3"/>
      <c r="D162" s="9"/>
      <c r="E162" s="6"/>
      <c r="F162" s="149"/>
      <c r="G162" s="20"/>
      <c r="H162" s="149">
        <f t="shared" si="2"/>
        <v>0</v>
      </c>
      <c r="I162" s="149"/>
      <c r="J162" s="149"/>
      <c r="K162" s="158"/>
      <c r="L162" s="24"/>
      <c r="M162" s="149"/>
      <c r="N162" s="149"/>
      <c r="O162" s="16"/>
      <c r="P162" s="16"/>
      <c r="Q162" s="44"/>
      <c r="R162" s="46"/>
    </row>
    <row r="163" spans="1:18" ht="30" customHeight="1" x14ac:dyDescent="0.2">
      <c r="A163" s="4">
        <v>120</v>
      </c>
      <c r="B163" s="3" t="s">
        <v>18</v>
      </c>
      <c r="C163" s="3"/>
      <c r="D163" s="9"/>
      <c r="E163" s="6"/>
      <c r="F163" s="154"/>
      <c r="G163" s="45"/>
      <c r="H163" s="154">
        <f t="shared" si="2"/>
        <v>0</v>
      </c>
      <c r="I163" s="149"/>
      <c r="J163" s="149"/>
      <c r="K163" s="158"/>
      <c r="L163" s="24"/>
      <c r="M163" s="149"/>
      <c r="N163" s="149"/>
      <c r="O163" s="16"/>
      <c r="P163" s="16"/>
      <c r="Q163" s="44"/>
      <c r="R163" s="46"/>
    </row>
    <row r="164" spans="1:18" ht="30" customHeight="1" x14ac:dyDescent="0.2">
      <c r="A164" s="4">
        <v>121</v>
      </c>
      <c r="B164" s="3" t="s">
        <v>19</v>
      </c>
      <c r="C164" s="3" t="s">
        <v>1189</v>
      </c>
      <c r="D164" s="9"/>
      <c r="E164" s="6"/>
      <c r="F164" s="149">
        <v>180000000</v>
      </c>
      <c r="G164" s="20">
        <v>0.05</v>
      </c>
      <c r="H164" s="149">
        <f t="shared" si="2"/>
        <v>9000000</v>
      </c>
      <c r="I164" s="149"/>
      <c r="J164" s="149"/>
      <c r="K164" s="36"/>
      <c r="L164" s="24"/>
      <c r="M164" s="149"/>
      <c r="N164" s="149"/>
      <c r="O164" s="16"/>
      <c r="P164" s="16"/>
      <c r="Q164" s="44"/>
      <c r="R164" s="46"/>
    </row>
    <row r="165" spans="1:18" ht="30" customHeight="1" x14ac:dyDescent="0.2">
      <c r="A165" s="4">
        <v>122</v>
      </c>
      <c r="B165" s="3" t="s">
        <v>20</v>
      </c>
      <c r="C165" s="3"/>
      <c r="D165" s="9"/>
      <c r="E165" s="6"/>
      <c r="F165" s="149"/>
      <c r="G165" s="20"/>
      <c r="H165" s="149">
        <f t="shared" si="2"/>
        <v>0</v>
      </c>
      <c r="I165" s="149"/>
      <c r="J165" s="149"/>
      <c r="K165" s="158"/>
      <c r="L165" s="24"/>
      <c r="M165" s="149"/>
      <c r="N165" s="149"/>
      <c r="O165" s="16"/>
      <c r="P165" s="16"/>
      <c r="Q165" s="44"/>
      <c r="R165" s="46"/>
    </row>
    <row r="166" spans="1:18" ht="30" customHeight="1" x14ac:dyDescent="0.2">
      <c r="A166" s="4">
        <v>123</v>
      </c>
      <c r="B166" s="3" t="s">
        <v>21</v>
      </c>
      <c r="C166" s="3"/>
      <c r="D166" s="9"/>
      <c r="E166" s="6"/>
      <c r="F166" s="149"/>
      <c r="G166" s="20"/>
      <c r="H166" s="149">
        <f t="shared" si="2"/>
        <v>0</v>
      </c>
      <c r="I166" s="149"/>
      <c r="J166" s="149"/>
      <c r="K166" s="158"/>
      <c r="L166" s="24"/>
      <c r="M166" s="149"/>
      <c r="N166" s="149"/>
      <c r="O166" s="16"/>
      <c r="P166" s="16"/>
      <c r="Q166" s="44"/>
      <c r="R166" s="46"/>
    </row>
    <row r="167" spans="1:18" ht="30" customHeight="1" x14ac:dyDescent="0.2">
      <c r="A167" s="4">
        <v>124</v>
      </c>
      <c r="B167" s="3" t="s">
        <v>22</v>
      </c>
      <c r="C167" s="3"/>
      <c r="D167" s="9"/>
      <c r="E167" s="6"/>
      <c r="F167" s="149"/>
      <c r="G167" s="20"/>
      <c r="H167" s="149">
        <f t="shared" si="2"/>
        <v>0</v>
      </c>
      <c r="I167" s="149"/>
      <c r="J167" s="149"/>
      <c r="K167" s="158"/>
      <c r="L167" s="24"/>
      <c r="M167" s="149"/>
      <c r="N167" s="149"/>
      <c r="O167" s="16"/>
      <c r="P167" s="16"/>
      <c r="Q167" s="44"/>
      <c r="R167" s="46"/>
    </row>
    <row r="168" spans="1:18" ht="30" customHeight="1" x14ac:dyDescent="0.2">
      <c r="A168" s="4">
        <v>125</v>
      </c>
      <c r="B168" s="3" t="s">
        <v>23</v>
      </c>
      <c r="C168" s="3"/>
      <c r="D168" s="9"/>
      <c r="E168" s="6"/>
      <c r="F168" s="154"/>
      <c r="G168" s="45"/>
      <c r="H168" s="154">
        <f t="shared" si="2"/>
        <v>0</v>
      </c>
      <c r="I168" s="149"/>
      <c r="J168" s="149"/>
      <c r="K168" s="36"/>
      <c r="L168" s="24"/>
      <c r="M168" s="149"/>
      <c r="N168" s="149"/>
      <c r="O168" s="16"/>
      <c r="P168" s="16"/>
      <c r="Q168" s="44"/>
      <c r="R168" s="46"/>
    </row>
    <row r="169" spans="1:18" ht="30" customHeight="1" x14ac:dyDescent="0.2">
      <c r="A169" s="4">
        <v>126</v>
      </c>
      <c r="B169" s="3" t="s">
        <v>24</v>
      </c>
      <c r="C169" s="3"/>
      <c r="D169" s="9"/>
      <c r="E169" s="6"/>
      <c r="F169" s="149"/>
      <c r="G169" s="20"/>
      <c r="H169" s="149">
        <f t="shared" si="2"/>
        <v>0</v>
      </c>
      <c r="I169" s="149"/>
      <c r="J169" s="149"/>
      <c r="K169" s="158"/>
      <c r="L169" s="24"/>
      <c r="M169" s="149"/>
      <c r="N169" s="149"/>
      <c r="O169" s="16"/>
      <c r="P169" s="16"/>
      <c r="Q169" s="44"/>
      <c r="R169" s="46"/>
    </row>
    <row r="170" spans="1:18" ht="30" customHeight="1" x14ac:dyDescent="0.2">
      <c r="A170" s="404">
        <v>127</v>
      </c>
      <c r="B170" s="404" t="s">
        <v>25</v>
      </c>
      <c r="C170" s="404"/>
      <c r="D170" s="419"/>
      <c r="E170" s="421"/>
      <c r="F170" s="421">
        <v>50000000</v>
      </c>
      <c r="G170" s="442">
        <v>0.04</v>
      </c>
      <c r="H170" s="421">
        <f t="shared" si="2"/>
        <v>2000000</v>
      </c>
      <c r="I170" s="149">
        <v>500000</v>
      </c>
      <c r="J170" s="149" t="s">
        <v>1336</v>
      </c>
      <c r="K170" s="158" t="s">
        <v>1351</v>
      </c>
      <c r="L170" s="21" t="s">
        <v>789</v>
      </c>
      <c r="M170" s="421">
        <f>I170+I171</f>
        <v>500000</v>
      </c>
      <c r="N170" s="421">
        <f>H170-M170</f>
        <v>1500000</v>
      </c>
      <c r="O170" s="411"/>
      <c r="P170" s="411"/>
      <c r="Q170" s="413"/>
      <c r="R170" s="451"/>
    </row>
    <row r="171" spans="1:18" ht="30" customHeight="1" x14ac:dyDescent="0.2">
      <c r="A171" s="405"/>
      <c r="B171" s="405"/>
      <c r="C171" s="405"/>
      <c r="D171" s="420"/>
      <c r="E171" s="422"/>
      <c r="F171" s="422"/>
      <c r="G171" s="443"/>
      <c r="H171" s="422"/>
      <c r="I171" s="149"/>
      <c r="J171" s="149"/>
      <c r="K171" s="158"/>
      <c r="L171" s="21"/>
      <c r="M171" s="422"/>
      <c r="N171" s="422"/>
      <c r="O171" s="412"/>
      <c r="P171" s="412"/>
      <c r="Q171" s="414"/>
      <c r="R171" s="452"/>
    </row>
    <row r="172" spans="1:18" ht="30" customHeight="1" x14ac:dyDescent="0.2">
      <c r="A172" s="4">
        <v>128</v>
      </c>
      <c r="B172" s="3" t="s">
        <v>26</v>
      </c>
      <c r="C172" s="43" t="s">
        <v>1032</v>
      </c>
      <c r="D172" s="9"/>
      <c r="E172" s="6"/>
      <c r="F172" s="149">
        <v>20000000</v>
      </c>
      <c r="G172" s="20">
        <v>0.05</v>
      </c>
      <c r="H172" s="149">
        <f t="shared" si="2"/>
        <v>1000000</v>
      </c>
      <c r="I172" s="149"/>
      <c r="J172" s="149"/>
      <c r="K172" s="158"/>
      <c r="L172" s="24"/>
      <c r="M172" s="149"/>
      <c r="N172" s="149"/>
      <c r="O172" s="16"/>
      <c r="P172" s="16"/>
      <c r="Q172" s="44"/>
      <c r="R172" s="46"/>
    </row>
    <row r="173" spans="1:18" ht="30" customHeight="1" x14ac:dyDescent="0.2">
      <c r="A173" s="404">
        <v>129</v>
      </c>
      <c r="B173" s="404" t="s">
        <v>1170</v>
      </c>
      <c r="C173" s="404"/>
      <c r="D173" s="419"/>
      <c r="E173" s="421"/>
      <c r="F173" s="149">
        <v>120000000</v>
      </c>
      <c r="G173" s="20"/>
      <c r="H173" s="149">
        <v>5400000</v>
      </c>
      <c r="I173" s="421"/>
      <c r="J173" s="421"/>
      <c r="K173" s="477"/>
      <c r="L173" s="479"/>
      <c r="M173" s="421"/>
      <c r="N173" s="421"/>
      <c r="O173" s="16"/>
      <c r="P173" s="16"/>
      <c r="Q173" s="44"/>
      <c r="R173" s="46"/>
    </row>
    <row r="174" spans="1:18" ht="30" customHeight="1" x14ac:dyDescent="0.2">
      <c r="A174" s="405"/>
      <c r="B174" s="405"/>
      <c r="C174" s="405"/>
      <c r="D174" s="420"/>
      <c r="E174" s="422"/>
      <c r="F174" s="149">
        <v>22000000</v>
      </c>
      <c r="G174" s="20"/>
      <c r="H174" s="149">
        <v>1200000</v>
      </c>
      <c r="I174" s="422"/>
      <c r="J174" s="422"/>
      <c r="K174" s="478"/>
      <c r="L174" s="480"/>
      <c r="M174" s="422"/>
      <c r="N174" s="422"/>
      <c r="O174" s="16"/>
      <c r="P174" s="16"/>
      <c r="Q174" s="44"/>
      <c r="R174" s="46"/>
    </row>
    <row r="175" spans="1:18" ht="30" customHeight="1" x14ac:dyDescent="0.2">
      <c r="A175" s="4">
        <v>130</v>
      </c>
      <c r="B175" s="3" t="s">
        <v>27</v>
      </c>
      <c r="C175" s="3"/>
      <c r="D175" s="9"/>
      <c r="E175" s="6"/>
      <c r="F175" s="149">
        <v>25000000</v>
      </c>
      <c r="G175" s="20">
        <v>0.05</v>
      </c>
      <c r="H175" s="149">
        <f t="shared" si="2"/>
        <v>1250000</v>
      </c>
      <c r="I175" s="149"/>
      <c r="J175" s="149"/>
      <c r="K175" s="158"/>
      <c r="L175" s="24"/>
      <c r="M175" s="149"/>
      <c r="N175" s="149"/>
      <c r="O175" s="16"/>
      <c r="P175" s="16"/>
      <c r="Q175" s="44"/>
      <c r="R175" s="46"/>
    </row>
    <row r="176" spans="1:18" ht="30" customHeight="1" x14ac:dyDescent="0.2">
      <c r="A176" s="4">
        <v>131</v>
      </c>
      <c r="B176" s="3" t="s">
        <v>28</v>
      </c>
      <c r="C176" s="3"/>
      <c r="D176" s="9"/>
      <c r="E176" s="6"/>
      <c r="F176" s="149"/>
      <c r="G176" s="20"/>
      <c r="H176" s="149">
        <f t="shared" si="2"/>
        <v>0</v>
      </c>
      <c r="I176" s="149"/>
      <c r="J176" s="149"/>
      <c r="K176" s="158"/>
      <c r="L176" s="24"/>
      <c r="M176" s="149"/>
      <c r="N176" s="149"/>
      <c r="O176" s="16"/>
      <c r="P176" s="16"/>
      <c r="Q176" s="44"/>
      <c r="R176" s="46"/>
    </row>
    <row r="177" spans="1:18" ht="30" customHeight="1" x14ac:dyDescent="0.2">
      <c r="A177" s="4">
        <v>132</v>
      </c>
      <c r="B177" s="3" t="s">
        <v>29</v>
      </c>
      <c r="C177" s="3"/>
      <c r="D177" s="9"/>
      <c r="E177" s="6"/>
      <c r="F177" s="149"/>
      <c r="G177" s="20"/>
      <c r="H177" s="149">
        <f t="shared" si="2"/>
        <v>0</v>
      </c>
      <c r="I177" s="149"/>
      <c r="J177" s="149"/>
      <c r="K177" s="158"/>
      <c r="L177" s="24"/>
      <c r="M177" s="149"/>
      <c r="N177" s="149"/>
      <c r="O177" s="16"/>
      <c r="P177" s="16"/>
      <c r="Q177" s="44"/>
      <c r="R177" s="46"/>
    </row>
    <row r="178" spans="1:18" ht="30" customHeight="1" x14ac:dyDescent="0.2">
      <c r="A178" s="4">
        <v>133</v>
      </c>
      <c r="B178" s="3" t="s">
        <v>30</v>
      </c>
      <c r="C178" s="3"/>
      <c r="D178" s="9"/>
      <c r="E178" s="6"/>
      <c r="F178" s="149"/>
      <c r="G178" s="20"/>
      <c r="H178" s="149">
        <f t="shared" si="2"/>
        <v>0</v>
      </c>
      <c r="I178" s="149"/>
      <c r="J178" s="149"/>
      <c r="K178" s="158"/>
      <c r="L178" s="24"/>
      <c r="M178" s="149"/>
      <c r="N178" s="149"/>
      <c r="O178" s="16"/>
      <c r="P178" s="16"/>
      <c r="Q178" s="44"/>
      <c r="R178" s="46"/>
    </row>
    <row r="179" spans="1:18" ht="30" customHeight="1" x14ac:dyDescent="0.2">
      <c r="A179" s="4">
        <v>134</v>
      </c>
      <c r="B179" s="3" t="s">
        <v>31</v>
      </c>
      <c r="C179" s="3"/>
      <c r="D179" s="9"/>
      <c r="E179" s="6"/>
      <c r="F179" s="149">
        <v>20000000</v>
      </c>
      <c r="G179" s="20">
        <v>4.4999999999999998E-2</v>
      </c>
      <c r="H179" s="149">
        <f t="shared" ref="H179:H246" si="3">F179*G179</f>
        <v>900000</v>
      </c>
      <c r="I179" s="149"/>
      <c r="J179" s="149"/>
      <c r="K179" s="158"/>
      <c r="L179" s="24"/>
      <c r="M179" s="149"/>
      <c r="N179" s="149"/>
      <c r="O179" s="16"/>
      <c r="P179" s="16"/>
      <c r="Q179" s="44"/>
      <c r="R179" s="46"/>
    </row>
    <row r="180" spans="1:18" ht="30" customHeight="1" x14ac:dyDescent="0.2">
      <c r="A180" s="4">
        <v>135</v>
      </c>
      <c r="B180" s="3" t="s">
        <v>32</v>
      </c>
      <c r="C180" s="3"/>
      <c r="D180" s="9"/>
      <c r="E180" s="6"/>
      <c r="F180" s="149">
        <v>180000000</v>
      </c>
      <c r="G180" s="20">
        <v>0.05</v>
      </c>
      <c r="H180" s="149">
        <f t="shared" si="3"/>
        <v>9000000</v>
      </c>
      <c r="I180" s="149"/>
      <c r="J180" s="149"/>
      <c r="K180" s="158"/>
      <c r="L180" s="24"/>
      <c r="M180" s="149"/>
      <c r="N180" s="149"/>
      <c r="O180" s="16"/>
      <c r="P180" s="16"/>
      <c r="Q180" s="44"/>
      <c r="R180" s="46"/>
    </row>
    <row r="181" spans="1:18" ht="30" customHeight="1" x14ac:dyDescent="0.2">
      <c r="A181" s="4">
        <v>136</v>
      </c>
      <c r="B181" s="3" t="s">
        <v>1176</v>
      </c>
      <c r="C181" s="3"/>
      <c r="D181" s="9"/>
      <c r="E181" s="6"/>
      <c r="F181" s="149">
        <v>200000000</v>
      </c>
      <c r="G181" s="20">
        <v>0.05</v>
      </c>
      <c r="H181" s="149">
        <f t="shared" si="3"/>
        <v>10000000</v>
      </c>
      <c r="I181" s="149"/>
      <c r="J181" s="149"/>
      <c r="K181" s="158"/>
      <c r="L181" s="24"/>
      <c r="M181" s="149"/>
      <c r="N181" s="149"/>
      <c r="O181" s="16"/>
      <c r="P181" s="16"/>
      <c r="Q181" s="44"/>
      <c r="R181" s="46"/>
    </row>
    <row r="182" spans="1:18" ht="30" customHeight="1" x14ac:dyDescent="0.2">
      <c r="A182" s="4">
        <v>137</v>
      </c>
      <c r="B182" s="3" t="s">
        <v>33</v>
      </c>
      <c r="C182" s="3"/>
      <c r="D182" s="9"/>
      <c r="E182" s="6"/>
      <c r="F182" s="149">
        <v>50000000</v>
      </c>
      <c r="G182" s="20">
        <v>0.05</v>
      </c>
      <c r="H182" s="149">
        <f t="shared" si="3"/>
        <v>2500000</v>
      </c>
      <c r="I182" s="149"/>
      <c r="J182" s="149"/>
      <c r="K182" s="158"/>
      <c r="L182" s="24"/>
      <c r="M182" s="149"/>
      <c r="N182" s="149"/>
      <c r="O182" s="16"/>
      <c r="P182" s="16"/>
      <c r="Q182" s="44"/>
      <c r="R182" s="46"/>
    </row>
    <row r="183" spans="1:18" ht="30" customHeight="1" x14ac:dyDescent="0.2">
      <c r="A183" s="4">
        <v>138</v>
      </c>
      <c r="B183" s="3" t="s">
        <v>34</v>
      </c>
      <c r="C183" s="43" t="s">
        <v>1022</v>
      </c>
      <c r="D183" s="9"/>
      <c r="E183" s="6"/>
      <c r="F183" s="149">
        <v>20000000</v>
      </c>
      <c r="G183" s="20">
        <v>0.04</v>
      </c>
      <c r="H183" s="149">
        <f t="shared" si="3"/>
        <v>800000</v>
      </c>
      <c r="I183" s="149"/>
      <c r="J183" s="149"/>
      <c r="K183" s="158"/>
      <c r="L183" s="24"/>
      <c r="M183" s="149"/>
      <c r="N183" s="149"/>
      <c r="O183" s="16"/>
      <c r="P183" s="16"/>
      <c r="Q183" s="44"/>
      <c r="R183" s="46"/>
    </row>
    <row r="184" spans="1:18" ht="30" customHeight="1" x14ac:dyDescent="0.2">
      <c r="A184" s="4">
        <v>139</v>
      </c>
      <c r="B184" s="3" t="s">
        <v>35</v>
      </c>
      <c r="C184" s="43" t="s">
        <v>882</v>
      </c>
      <c r="D184" s="9"/>
      <c r="E184" s="6"/>
      <c r="F184" s="149">
        <v>100000000</v>
      </c>
      <c r="G184" s="20">
        <v>0.05</v>
      </c>
      <c r="H184" s="149">
        <f t="shared" si="3"/>
        <v>5000000</v>
      </c>
      <c r="I184" s="149"/>
      <c r="J184" s="149"/>
      <c r="K184" s="158"/>
      <c r="L184" s="30"/>
      <c r="M184" s="149"/>
      <c r="N184" s="149"/>
      <c r="O184" s="16"/>
      <c r="P184" s="16"/>
      <c r="Q184" s="44"/>
      <c r="R184" s="46"/>
    </row>
    <row r="185" spans="1:18" ht="30" customHeight="1" x14ac:dyDescent="0.2">
      <c r="A185" s="4">
        <v>140</v>
      </c>
      <c r="B185" s="3" t="s">
        <v>1080</v>
      </c>
      <c r="C185" s="3"/>
      <c r="D185" s="9"/>
      <c r="E185" s="6"/>
      <c r="F185" s="149">
        <v>50000000</v>
      </c>
      <c r="G185" s="20">
        <v>0.05</v>
      </c>
      <c r="H185" s="149">
        <f t="shared" si="3"/>
        <v>2500000</v>
      </c>
      <c r="I185" s="149"/>
      <c r="J185" s="149"/>
      <c r="K185" s="158"/>
      <c r="L185" s="24"/>
      <c r="M185" s="149"/>
      <c r="N185" s="149"/>
      <c r="O185" s="16"/>
      <c r="P185" s="16"/>
      <c r="Q185" s="44"/>
      <c r="R185" s="46"/>
    </row>
    <row r="186" spans="1:18" ht="30" customHeight="1" x14ac:dyDescent="0.2">
      <c r="A186" s="4">
        <v>141</v>
      </c>
      <c r="B186" s="3" t="s">
        <v>1166</v>
      </c>
      <c r="C186" s="3"/>
      <c r="D186" s="9"/>
      <c r="E186" s="6"/>
      <c r="F186" s="149">
        <v>50000000</v>
      </c>
      <c r="G186" s="20">
        <v>7.0000000000000007E-2</v>
      </c>
      <c r="H186" s="149">
        <f t="shared" si="3"/>
        <v>3500000.0000000005</v>
      </c>
      <c r="I186" s="149"/>
      <c r="J186" s="149"/>
      <c r="K186" s="158"/>
      <c r="L186" s="24"/>
      <c r="M186" s="149"/>
      <c r="N186" s="149"/>
      <c r="O186" s="16"/>
      <c r="P186" s="16"/>
      <c r="Q186" s="44"/>
      <c r="R186" s="46"/>
    </row>
    <row r="187" spans="1:18" ht="30" customHeight="1" x14ac:dyDescent="0.2">
      <c r="A187" s="4">
        <v>142</v>
      </c>
      <c r="B187" s="3" t="s">
        <v>37</v>
      </c>
      <c r="C187" s="3"/>
      <c r="D187" s="9"/>
      <c r="E187" s="6"/>
      <c r="F187" s="149"/>
      <c r="G187" s="20"/>
      <c r="H187" s="149">
        <f t="shared" si="3"/>
        <v>0</v>
      </c>
      <c r="I187" s="149"/>
      <c r="J187" s="149"/>
      <c r="K187" s="158"/>
      <c r="L187" s="24"/>
      <c r="M187" s="149"/>
      <c r="N187" s="149"/>
      <c r="O187" s="16"/>
      <c r="P187" s="16"/>
      <c r="Q187" s="44"/>
      <c r="R187" s="46"/>
    </row>
    <row r="188" spans="1:18" ht="30" customHeight="1" x14ac:dyDescent="0.2">
      <c r="A188" s="4">
        <v>143</v>
      </c>
      <c r="B188" s="3" t="s">
        <v>38</v>
      </c>
      <c r="C188" s="3"/>
      <c r="D188" s="9"/>
      <c r="E188" s="6"/>
      <c r="F188" s="149"/>
      <c r="G188" s="20"/>
      <c r="H188" s="149">
        <f t="shared" si="3"/>
        <v>0</v>
      </c>
      <c r="I188" s="149"/>
      <c r="J188" s="149"/>
      <c r="K188" s="158"/>
      <c r="L188" s="24"/>
      <c r="M188" s="149"/>
      <c r="N188" s="149"/>
      <c r="O188" s="16"/>
      <c r="P188" s="16"/>
      <c r="Q188" s="44"/>
      <c r="R188" s="46"/>
    </row>
    <row r="189" spans="1:18" ht="30" customHeight="1" x14ac:dyDescent="0.2">
      <c r="A189" s="4">
        <v>144</v>
      </c>
      <c r="B189" s="3" t="s">
        <v>39</v>
      </c>
      <c r="C189" s="3"/>
      <c r="D189" s="9"/>
      <c r="E189" s="6"/>
      <c r="F189" s="149">
        <v>18000000</v>
      </c>
      <c r="G189" s="20">
        <v>4.4999999999999998E-2</v>
      </c>
      <c r="H189" s="149">
        <f t="shared" si="3"/>
        <v>810000</v>
      </c>
      <c r="I189" s="149"/>
      <c r="J189" s="149"/>
      <c r="K189" s="158"/>
      <c r="L189" s="6"/>
      <c r="M189" s="149"/>
      <c r="N189" s="149"/>
      <c r="O189" s="16"/>
      <c r="P189" s="16"/>
      <c r="Q189" s="44"/>
      <c r="R189" s="46"/>
    </row>
    <row r="190" spans="1:18" ht="30" customHeight="1" x14ac:dyDescent="0.2">
      <c r="A190" s="4">
        <v>145</v>
      </c>
      <c r="B190" s="3" t="s">
        <v>40</v>
      </c>
      <c r="C190" s="3"/>
      <c r="D190" s="9"/>
      <c r="E190" s="6"/>
      <c r="F190" s="149"/>
      <c r="G190" s="20"/>
      <c r="H190" s="149">
        <f t="shared" si="3"/>
        <v>0</v>
      </c>
      <c r="I190" s="149"/>
      <c r="J190" s="149"/>
      <c r="K190" s="158"/>
      <c r="L190" s="24"/>
      <c r="M190" s="149"/>
      <c r="N190" s="149"/>
      <c r="O190" s="16"/>
      <c r="P190" s="16"/>
      <c r="Q190" s="44"/>
      <c r="R190" s="46"/>
    </row>
    <row r="191" spans="1:18" ht="30" customHeight="1" x14ac:dyDescent="0.2">
      <c r="A191" s="4">
        <v>146</v>
      </c>
      <c r="B191" s="3" t="s">
        <v>41</v>
      </c>
      <c r="C191" s="53" t="s">
        <v>1009</v>
      </c>
      <c r="D191" s="9"/>
      <c r="E191" s="6"/>
      <c r="F191" s="154"/>
      <c r="G191" s="45"/>
      <c r="H191" s="149">
        <v>400000</v>
      </c>
      <c r="I191" s="149"/>
      <c r="J191" s="149"/>
      <c r="K191" s="158"/>
      <c r="L191" s="24"/>
      <c r="M191" s="149"/>
      <c r="N191" s="149"/>
      <c r="O191" s="16"/>
      <c r="P191" s="16"/>
      <c r="Q191" s="44"/>
      <c r="R191" s="104"/>
    </row>
    <row r="192" spans="1:18" ht="30" customHeight="1" x14ac:dyDescent="0.2">
      <c r="A192" s="404">
        <v>147</v>
      </c>
      <c r="B192" s="431" t="s">
        <v>42</v>
      </c>
      <c r="C192" s="433"/>
      <c r="D192" s="435"/>
      <c r="E192" s="409"/>
      <c r="F192" s="154">
        <v>5000000</v>
      </c>
      <c r="G192" s="45">
        <v>0.05</v>
      </c>
      <c r="H192" s="154">
        <f t="shared" si="3"/>
        <v>250000</v>
      </c>
      <c r="I192" s="149"/>
      <c r="J192" s="149"/>
      <c r="K192" s="158"/>
      <c r="L192" s="24"/>
      <c r="M192" s="149"/>
      <c r="N192" s="149"/>
      <c r="O192" s="119"/>
      <c r="P192" s="119"/>
      <c r="Q192" s="120"/>
      <c r="R192" s="46"/>
    </row>
    <row r="193" spans="1:18" ht="30" customHeight="1" x14ac:dyDescent="0.2">
      <c r="A193" s="468"/>
      <c r="B193" s="507"/>
      <c r="C193" s="508"/>
      <c r="D193" s="509"/>
      <c r="E193" s="500"/>
      <c r="F193" s="154"/>
      <c r="G193" s="45"/>
      <c r="H193" s="154"/>
      <c r="I193" s="149"/>
      <c r="J193" s="149"/>
      <c r="K193" s="158"/>
      <c r="L193" s="24"/>
      <c r="M193" s="149"/>
      <c r="N193" s="149"/>
      <c r="O193" s="119"/>
      <c r="P193" s="119"/>
      <c r="Q193" s="120"/>
      <c r="R193" s="46"/>
    </row>
    <row r="194" spans="1:18" ht="30" customHeight="1" x14ac:dyDescent="0.2">
      <c r="A194" s="405"/>
      <c r="B194" s="432"/>
      <c r="C194" s="434"/>
      <c r="D194" s="436"/>
      <c r="E194" s="410"/>
      <c r="F194" s="154"/>
      <c r="G194" s="45"/>
      <c r="H194" s="154"/>
      <c r="I194" s="149"/>
      <c r="J194" s="149"/>
      <c r="K194" s="158"/>
      <c r="L194" s="24"/>
      <c r="M194" s="149"/>
      <c r="N194" s="149"/>
      <c r="O194" s="119"/>
      <c r="P194" s="119"/>
      <c r="Q194" s="120"/>
      <c r="R194" s="46"/>
    </row>
    <row r="195" spans="1:18" ht="30" customHeight="1" x14ac:dyDescent="0.2">
      <c r="A195" s="4">
        <v>148</v>
      </c>
      <c r="B195" s="3" t="s">
        <v>43</v>
      </c>
      <c r="C195" s="3"/>
      <c r="D195" s="9"/>
      <c r="E195" s="6"/>
      <c r="F195" s="149">
        <v>40000000</v>
      </c>
      <c r="G195" s="20">
        <v>0.05</v>
      </c>
      <c r="H195" s="149">
        <f t="shared" si="3"/>
        <v>2000000</v>
      </c>
      <c r="I195" s="149"/>
      <c r="J195" s="149"/>
      <c r="K195" s="158"/>
      <c r="L195" s="24"/>
      <c r="M195" s="149"/>
      <c r="N195" s="149"/>
      <c r="O195" s="16"/>
      <c r="P195" s="16"/>
      <c r="Q195" s="44"/>
      <c r="R195" s="46"/>
    </row>
    <row r="196" spans="1:18" ht="30" customHeight="1" x14ac:dyDescent="0.2">
      <c r="A196" s="404">
        <v>149</v>
      </c>
      <c r="B196" s="415" t="s">
        <v>44</v>
      </c>
      <c r="C196" s="404"/>
      <c r="D196" s="419"/>
      <c r="E196" s="421"/>
      <c r="F196" s="409"/>
      <c r="G196" s="423"/>
      <c r="H196" s="409">
        <f t="shared" si="3"/>
        <v>0</v>
      </c>
      <c r="I196" s="149"/>
      <c r="J196" s="149"/>
      <c r="K196" s="158"/>
      <c r="L196" s="24"/>
      <c r="M196" s="421"/>
      <c r="N196" s="421"/>
      <c r="O196" s="16"/>
      <c r="P196" s="16"/>
      <c r="Q196" s="44"/>
      <c r="R196" s="46"/>
    </row>
    <row r="197" spans="1:18" ht="30" customHeight="1" x14ac:dyDescent="0.2">
      <c r="A197" s="405"/>
      <c r="B197" s="469"/>
      <c r="C197" s="468"/>
      <c r="D197" s="470"/>
      <c r="E197" s="462"/>
      <c r="F197" s="500"/>
      <c r="G197" s="501"/>
      <c r="H197" s="500"/>
      <c r="I197" s="149"/>
      <c r="J197" s="149"/>
      <c r="K197" s="158"/>
      <c r="L197" s="24"/>
      <c r="M197" s="462"/>
      <c r="N197" s="462"/>
      <c r="O197" s="16"/>
      <c r="P197" s="16"/>
      <c r="Q197" s="44"/>
      <c r="R197" s="46"/>
    </row>
    <row r="198" spans="1:18" ht="30" customHeight="1" x14ac:dyDescent="0.2">
      <c r="A198" s="151"/>
      <c r="B198" s="416"/>
      <c r="C198" s="405"/>
      <c r="D198" s="420"/>
      <c r="E198" s="422"/>
      <c r="F198" s="410"/>
      <c r="G198" s="424"/>
      <c r="H198" s="410"/>
      <c r="I198" s="149"/>
      <c r="J198" s="149"/>
      <c r="K198" s="158"/>
      <c r="L198" s="24"/>
      <c r="M198" s="422"/>
      <c r="N198" s="422"/>
      <c r="O198" s="16"/>
      <c r="P198" s="16"/>
      <c r="Q198" s="44"/>
      <c r="R198" s="46"/>
    </row>
    <row r="199" spans="1:18" ht="30" customHeight="1" x14ac:dyDescent="0.2">
      <c r="A199" s="4">
        <v>150</v>
      </c>
      <c r="B199" s="3" t="s">
        <v>45</v>
      </c>
      <c r="C199" s="3"/>
      <c r="D199" s="9"/>
      <c r="E199" s="6"/>
      <c r="F199" s="149"/>
      <c r="G199" s="20"/>
      <c r="H199" s="149">
        <f t="shared" si="3"/>
        <v>0</v>
      </c>
      <c r="I199" s="149"/>
      <c r="J199" s="149"/>
      <c r="K199" s="158"/>
      <c r="L199" s="24"/>
      <c r="M199" s="149"/>
      <c r="N199" s="149"/>
      <c r="O199" s="16"/>
      <c r="P199" s="16"/>
      <c r="Q199" s="44"/>
      <c r="R199" s="46"/>
    </row>
    <row r="200" spans="1:18" ht="30" customHeight="1" x14ac:dyDescent="0.2">
      <c r="A200" s="4">
        <v>151</v>
      </c>
      <c r="B200" s="3" t="s">
        <v>46</v>
      </c>
      <c r="C200" s="3"/>
      <c r="D200" s="9"/>
      <c r="E200" s="6"/>
      <c r="F200" s="149" t="s">
        <v>1664</v>
      </c>
      <c r="G200" s="20"/>
      <c r="H200" s="149" t="e">
        <f t="shared" si="3"/>
        <v>#VALUE!</v>
      </c>
      <c r="I200" s="149"/>
      <c r="J200" s="149"/>
      <c r="K200" s="158"/>
      <c r="L200" s="24"/>
      <c r="M200" s="149"/>
      <c r="N200" s="149"/>
      <c r="O200" s="16"/>
      <c r="P200" s="16"/>
      <c r="Q200" s="44"/>
      <c r="R200" s="46"/>
    </row>
    <row r="201" spans="1:18" ht="30" customHeight="1" x14ac:dyDescent="0.2">
      <c r="A201" s="4">
        <v>152</v>
      </c>
      <c r="B201" s="3" t="s">
        <v>47</v>
      </c>
      <c r="C201" s="3"/>
      <c r="D201" s="9"/>
      <c r="E201" s="6"/>
      <c r="F201" s="149">
        <v>150000000</v>
      </c>
      <c r="G201" s="20">
        <v>7.0000000000000007E-2</v>
      </c>
      <c r="H201" s="149">
        <f t="shared" si="3"/>
        <v>10500000.000000002</v>
      </c>
      <c r="I201" s="149"/>
      <c r="J201" s="149"/>
      <c r="K201" s="166"/>
      <c r="L201" s="24"/>
      <c r="M201" s="149"/>
      <c r="N201" s="149"/>
      <c r="O201" s="16"/>
      <c r="P201" s="16"/>
      <c r="Q201" s="44"/>
      <c r="R201" s="46"/>
    </row>
    <row r="202" spans="1:18" ht="30" customHeight="1" x14ac:dyDescent="0.2">
      <c r="A202" s="4">
        <v>153</v>
      </c>
      <c r="B202" s="3" t="s">
        <v>48</v>
      </c>
      <c r="C202" s="3"/>
      <c r="D202" s="9"/>
      <c r="E202" s="6"/>
      <c r="F202" s="149">
        <v>25000000</v>
      </c>
      <c r="G202" s="20">
        <v>0.04</v>
      </c>
      <c r="H202" s="149">
        <f t="shared" si="3"/>
        <v>1000000</v>
      </c>
      <c r="I202" s="149"/>
      <c r="J202" s="149"/>
      <c r="K202" s="158"/>
      <c r="L202" s="21"/>
      <c r="M202" s="149"/>
      <c r="N202" s="149"/>
      <c r="O202" s="16"/>
      <c r="P202" s="16"/>
      <c r="Q202" s="44"/>
      <c r="R202" s="46"/>
    </row>
    <row r="203" spans="1:18" ht="30" customHeight="1" x14ac:dyDescent="0.2">
      <c r="A203" s="4">
        <v>154</v>
      </c>
      <c r="B203" s="3" t="s">
        <v>49</v>
      </c>
      <c r="C203" s="3"/>
      <c r="D203" s="9"/>
      <c r="E203" s="6"/>
      <c r="F203" s="149">
        <v>90000000</v>
      </c>
      <c r="G203" s="20">
        <v>4.4999999999999998E-2</v>
      </c>
      <c r="H203" s="149">
        <v>4000000</v>
      </c>
      <c r="I203" s="149"/>
      <c r="J203" s="149"/>
      <c r="K203" s="158"/>
      <c r="L203" s="24"/>
      <c r="M203" s="149"/>
      <c r="N203" s="149"/>
      <c r="O203" s="16"/>
      <c r="P203" s="16"/>
      <c r="Q203" s="44"/>
      <c r="R203" s="46"/>
    </row>
    <row r="204" spans="1:18" ht="30" customHeight="1" x14ac:dyDescent="0.2">
      <c r="A204" s="4">
        <v>155</v>
      </c>
      <c r="B204" s="3" t="s">
        <v>50</v>
      </c>
      <c r="C204" s="3"/>
      <c r="D204" s="9"/>
      <c r="E204" s="6"/>
      <c r="F204" s="149"/>
      <c r="G204" s="20"/>
      <c r="H204" s="149">
        <f t="shared" si="3"/>
        <v>0</v>
      </c>
      <c r="I204" s="149"/>
      <c r="J204" s="149"/>
      <c r="K204" s="158"/>
      <c r="L204" s="24"/>
      <c r="M204" s="149"/>
      <c r="N204" s="149"/>
      <c r="O204" s="16"/>
      <c r="P204" s="16"/>
      <c r="Q204" s="44"/>
      <c r="R204" s="46"/>
    </row>
    <row r="205" spans="1:18" ht="30" customHeight="1" x14ac:dyDescent="0.2">
      <c r="A205" s="4">
        <v>156</v>
      </c>
      <c r="B205" s="3" t="s">
        <v>51</v>
      </c>
      <c r="C205" s="3"/>
      <c r="D205" s="9"/>
      <c r="E205" s="6"/>
      <c r="F205" s="149"/>
      <c r="G205" s="20"/>
      <c r="H205" s="149">
        <f t="shared" si="3"/>
        <v>0</v>
      </c>
      <c r="I205" s="149"/>
      <c r="J205" s="149"/>
      <c r="K205" s="158"/>
      <c r="L205" s="24"/>
      <c r="M205" s="149"/>
      <c r="N205" s="149"/>
      <c r="O205" s="16"/>
      <c r="P205" s="16"/>
      <c r="Q205" s="44"/>
      <c r="R205" s="46"/>
    </row>
    <row r="206" spans="1:18" ht="30" customHeight="1" x14ac:dyDescent="0.2">
      <c r="A206" s="4">
        <v>157</v>
      </c>
      <c r="B206" s="3" t="s">
        <v>52</v>
      </c>
      <c r="C206" s="3"/>
      <c r="D206" s="9"/>
      <c r="E206" s="6"/>
      <c r="F206" s="149"/>
      <c r="G206" s="20"/>
      <c r="H206" s="149">
        <f t="shared" si="3"/>
        <v>0</v>
      </c>
      <c r="I206" s="149"/>
      <c r="J206" s="149"/>
      <c r="K206" s="158"/>
      <c r="L206" s="24"/>
      <c r="M206" s="149"/>
      <c r="N206" s="149"/>
      <c r="O206" s="16"/>
      <c r="P206" s="16"/>
      <c r="Q206" s="44"/>
      <c r="R206" s="46"/>
    </row>
    <row r="207" spans="1:18" ht="30" customHeight="1" x14ac:dyDescent="0.2">
      <c r="A207" s="4">
        <v>158</v>
      </c>
      <c r="B207" s="3" t="s">
        <v>53</v>
      </c>
      <c r="C207" s="3"/>
      <c r="D207" s="9"/>
      <c r="E207" s="6"/>
      <c r="F207" s="149"/>
      <c r="G207" s="20"/>
      <c r="H207" s="149">
        <f t="shared" si="3"/>
        <v>0</v>
      </c>
      <c r="I207" s="149"/>
      <c r="J207" s="149"/>
      <c r="K207" s="158"/>
      <c r="L207" s="24"/>
      <c r="M207" s="149"/>
      <c r="N207" s="149"/>
      <c r="O207" s="16"/>
      <c r="P207" s="16"/>
      <c r="Q207" s="44"/>
      <c r="R207" s="46"/>
    </row>
    <row r="208" spans="1:18" ht="30" customHeight="1" x14ac:dyDescent="0.2">
      <c r="A208" s="4">
        <v>159</v>
      </c>
      <c r="B208" s="3" t="s">
        <v>54</v>
      </c>
      <c r="C208" s="3"/>
      <c r="D208" s="9"/>
      <c r="E208" s="6"/>
      <c r="F208" s="149"/>
      <c r="G208" s="20"/>
      <c r="H208" s="149">
        <f t="shared" si="3"/>
        <v>0</v>
      </c>
      <c r="I208" s="149"/>
      <c r="J208" s="149"/>
      <c r="K208" s="158"/>
      <c r="L208" s="24"/>
      <c r="M208" s="149"/>
      <c r="N208" s="149"/>
      <c r="O208" s="16"/>
      <c r="P208" s="16"/>
      <c r="Q208" s="44"/>
      <c r="R208" s="46"/>
    </row>
    <row r="209" spans="1:18" ht="30" customHeight="1" x14ac:dyDescent="0.2">
      <c r="A209" s="4">
        <v>160</v>
      </c>
      <c r="B209" s="3" t="s">
        <v>55</v>
      </c>
      <c r="C209" s="3"/>
      <c r="D209" s="9"/>
      <c r="E209" s="6"/>
      <c r="F209" s="149"/>
      <c r="G209" s="20"/>
      <c r="H209" s="149">
        <f t="shared" si="3"/>
        <v>0</v>
      </c>
      <c r="I209" s="149"/>
      <c r="J209" s="149"/>
      <c r="K209" s="158"/>
      <c r="L209" s="24"/>
      <c r="M209" s="149"/>
      <c r="N209" s="149"/>
      <c r="O209" s="16"/>
      <c r="P209" s="16"/>
      <c r="Q209" s="44"/>
      <c r="R209" s="46"/>
    </row>
    <row r="210" spans="1:18" ht="30" customHeight="1" x14ac:dyDescent="0.2">
      <c r="A210" s="4">
        <v>161</v>
      </c>
      <c r="B210" s="3" t="s">
        <v>56</v>
      </c>
      <c r="C210" s="3"/>
      <c r="D210" s="9"/>
      <c r="E210" s="6"/>
      <c r="F210" s="149"/>
      <c r="G210" s="20"/>
      <c r="H210" s="149">
        <f t="shared" si="3"/>
        <v>0</v>
      </c>
      <c r="I210" s="149"/>
      <c r="J210" s="149"/>
      <c r="K210" s="158"/>
      <c r="L210" s="24"/>
      <c r="M210" s="149"/>
      <c r="N210" s="149"/>
      <c r="O210" s="16"/>
      <c r="P210" s="16"/>
      <c r="Q210" s="44"/>
      <c r="R210" s="46"/>
    </row>
    <row r="211" spans="1:18" ht="30" customHeight="1" x14ac:dyDescent="0.2">
      <c r="A211" s="4">
        <v>162</v>
      </c>
      <c r="B211" s="3" t="s">
        <v>57</v>
      </c>
      <c r="C211" s="3"/>
      <c r="D211" s="9"/>
      <c r="E211" s="6"/>
      <c r="F211" s="149">
        <v>8000000</v>
      </c>
      <c r="G211" s="20">
        <v>0.04</v>
      </c>
      <c r="H211" s="149">
        <f t="shared" si="3"/>
        <v>320000</v>
      </c>
      <c r="I211" s="149"/>
      <c r="J211" s="149"/>
      <c r="K211" s="158"/>
      <c r="L211" s="24"/>
      <c r="M211" s="149"/>
      <c r="N211" s="149"/>
      <c r="O211" s="16"/>
      <c r="P211" s="16"/>
      <c r="Q211" s="44"/>
      <c r="R211" s="46"/>
    </row>
    <row r="212" spans="1:18" ht="30" customHeight="1" x14ac:dyDescent="0.2">
      <c r="A212" s="4">
        <v>163</v>
      </c>
      <c r="B212" s="3" t="s">
        <v>58</v>
      </c>
      <c r="C212" s="3"/>
      <c r="D212" s="9"/>
      <c r="E212" s="6"/>
      <c r="F212" s="149"/>
      <c r="G212" s="20"/>
      <c r="H212" s="149">
        <f t="shared" si="3"/>
        <v>0</v>
      </c>
      <c r="I212" s="149"/>
      <c r="J212" s="149"/>
      <c r="K212" s="158"/>
      <c r="L212" s="24"/>
      <c r="M212" s="149"/>
      <c r="N212" s="149"/>
      <c r="O212" s="16"/>
      <c r="P212" s="16"/>
      <c r="Q212" s="44"/>
      <c r="R212" s="46"/>
    </row>
    <row r="213" spans="1:18" ht="30" customHeight="1" x14ac:dyDescent="0.2">
      <c r="A213" s="4">
        <v>164</v>
      </c>
      <c r="B213" s="3" t="s">
        <v>59</v>
      </c>
      <c r="C213" s="3"/>
      <c r="D213" s="9"/>
      <c r="E213" s="6"/>
      <c r="F213" s="149">
        <v>200000000</v>
      </c>
      <c r="G213" s="20">
        <v>0.05</v>
      </c>
      <c r="H213" s="149">
        <f t="shared" si="3"/>
        <v>10000000</v>
      </c>
      <c r="I213" s="149"/>
      <c r="J213" s="149"/>
      <c r="K213" s="158"/>
      <c r="L213" s="24"/>
      <c r="M213" s="149"/>
      <c r="N213" s="149"/>
      <c r="O213" s="16"/>
      <c r="P213" s="16"/>
      <c r="Q213" s="44"/>
      <c r="R213" s="46"/>
    </row>
    <row r="214" spans="1:18" ht="30" customHeight="1" x14ac:dyDescent="0.2">
      <c r="A214" s="4">
        <v>165</v>
      </c>
      <c r="B214" s="3" t="s">
        <v>60</v>
      </c>
      <c r="C214" s="3"/>
      <c r="D214" s="9"/>
      <c r="E214" s="6"/>
      <c r="F214" s="149"/>
      <c r="G214" s="20"/>
      <c r="H214" s="149">
        <f t="shared" si="3"/>
        <v>0</v>
      </c>
      <c r="I214" s="149"/>
      <c r="J214" s="149"/>
      <c r="K214" s="158"/>
      <c r="L214" s="24"/>
      <c r="M214" s="149"/>
      <c r="N214" s="149"/>
      <c r="O214" s="16"/>
      <c r="P214" s="16"/>
      <c r="Q214" s="44"/>
      <c r="R214" s="46"/>
    </row>
    <row r="215" spans="1:18" ht="30" customHeight="1" x14ac:dyDescent="0.2">
      <c r="A215" s="4">
        <v>166</v>
      </c>
      <c r="B215" s="3" t="s">
        <v>61</v>
      </c>
      <c r="C215" s="43" t="s">
        <v>1022</v>
      </c>
      <c r="D215" s="9"/>
      <c r="E215" s="6"/>
      <c r="F215" s="149">
        <v>15000000</v>
      </c>
      <c r="G215" s="20">
        <v>0.05</v>
      </c>
      <c r="H215" s="149">
        <f t="shared" si="3"/>
        <v>750000</v>
      </c>
      <c r="I215" s="149"/>
      <c r="J215" s="149"/>
      <c r="K215" s="158"/>
      <c r="L215" s="24"/>
      <c r="M215" s="149"/>
      <c r="N215" s="149"/>
      <c r="O215" s="16"/>
      <c r="P215" s="16"/>
      <c r="Q215" s="44"/>
      <c r="R215" s="46"/>
    </row>
    <row r="216" spans="1:18" ht="30" customHeight="1" x14ac:dyDescent="0.2">
      <c r="A216" s="4">
        <v>167</v>
      </c>
      <c r="B216" s="3" t="s">
        <v>62</v>
      </c>
      <c r="C216" s="3"/>
      <c r="D216" s="9"/>
      <c r="E216" s="6"/>
      <c r="F216" s="149"/>
      <c r="G216" s="20"/>
      <c r="H216" s="149">
        <f t="shared" si="3"/>
        <v>0</v>
      </c>
      <c r="I216" s="149"/>
      <c r="J216" s="149"/>
      <c r="K216" s="158"/>
      <c r="L216" s="24"/>
      <c r="M216" s="149"/>
      <c r="N216" s="149"/>
      <c r="O216" s="16"/>
      <c r="P216" s="16"/>
      <c r="Q216" s="44"/>
      <c r="R216" s="46"/>
    </row>
    <row r="217" spans="1:18" ht="30" customHeight="1" x14ac:dyDescent="0.2">
      <c r="A217" s="4">
        <v>168</v>
      </c>
      <c r="B217" s="3" t="s">
        <v>63</v>
      </c>
      <c r="C217" s="3"/>
      <c r="D217" s="9"/>
      <c r="E217" s="6"/>
      <c r="F217" s="149"/>
      <c r="G217" s="20"/>
      <c r="H217" s="149">
        <f t="shared" si="3"/>
        <v>0</v>
      </c>
      <c r="I217" s="149"/>
      <c r="J217" s="149"/>
      <c r="K217" s="158"/>
      <c r="L217" s="24"/>
      <c r="M217" s="149"/>
      <c r="N217" s="149"/>
      <c r="O217" s="16"/>
      <c r="P217" s="16"/>
      <c r="Q217" s="44"/>
      <c r="R217" s="46"/>
    </row>
    <row r="218" spans="1:18" ht="30" customHeight="1" x14ac:dyDescent="0.2">
      <c r="A218" s="4">
        <v>169</v>
      </c>
      <c r="B218" s="3" t="s">
        <v>64</v>
      </c>
      <c r="C218" s="3"/>
      <c r="D218" s="9"/>
      <c r="E218" s="6"/>
      <c r="F218" s="154"/>
      <c r="G218" s="45"/>
      <c r="H218" s="154">
        <f t="shared" si="3"/>
        <v>0</v>
      </c>
      <c r="I218" s="149"/>
      <c r="J218" s="149"/>
      <c r="K218" s="158"/>
      <c r="L218" s="24"/>
      <c r="M218" s="149"/>
      <c r="N218" s="149"/>
      <c r="O218" s="16"/>
      <c r="P218" s="16"/>
      <c r="Q218" s="44"/>
      <c r="R218" s="46"/>
    </row>
    <row r="219" spans="1:18" ht="30" customHeight="1" x14ac:dyDescent="0.2">
      <c r="A219" s="4">
        <v>170</v>
      </c>
      <c r="B219" s="3" t="s">
        <v>65</v>
      </c>
      <c r="C219" s="3"/>
      <c r="D219" s="9"/>
      <c r="E219" s="6"/>
      <c r="F219" s="149"/>
      <c r="G219" s="20"/>
      <c r="H219" s="149">
        <f t="shared" si="3"/>
        <v>0</v>
      </c>
      <c r="I219" s="149"/>
      <c r="J219" s="149"/>
      <c r="K219" s="158"/>
      <c r="L219" s="24"/>
      <c r="M219" s="149"/>
      <c r="N219" s="149"/>
      <c r="O219" s="16"/>
      <c r="P219" s="16"/>
      <c r="Q219" s="44"/>
      <c r="R219" s="46"/>
    </row>
    <row r="220" spans="1:18" ht="30" customHeight="1" x14ac:dyDescent="0.2">
      <c r="A220" s="4">
        <v>171</v>
      </c>
      <c r="B220" s="3" t="s">
        <v>66</v>
      </c>
      <c r="C220" s="3"/>
      <c r="D220" s="9"/>
      <c r="E220" s="6"/>
      <c r="F220" s="149"/>
      <c r="G220" s="20"/>
      <c r="H220" s="149">
        <f t="shared" si="3"/>
        <v>0</v>
      </c>
      <c r="I220" s="149"/>
      <c r="J220" s="149"/>
      <c r="K220" s="158"/>
      <c r="L220" s="24"/>
      <c r="M220" s="149"/>
      <c r="N220" s="149"/>
      <c r="O220" s="16"/>
      <c r="P220" s="16"/>
      <c r="Q220" s="44"/>
      <c r="R220" s="46"/>
    </row>
    <row r="221" spans="1:18" ht="30" customHeight="1" x14ac:dyDescent="0.2">
      <c r="A221" s="4">
        <v>172</v>
      </c>
      <c r="B221" s="3" t="s">
        <v>67</v>
      </c>
      <c r="C221" s="3"/>
      <c r="D221" s="9"/>
      <c r="E221" s="6"/>
      <c r="F221" s="149"/>
      <c r="G221" s="20"/>
      <c r="H221" s="149">
        <f t="shared" si="3"/>
        <v>0</v>
      </c>
      <c r="I221" s="149"/>
      <c r="J221" s="149"/>
      <c r="K221" s="158"/>
      <c r="L221" s="24"/>
      <c r="M221" s="149"/>
      <c r="N221" s="149"/>
      <c r="O221" s="16"/>
      <c r="P221" s="16"/>
      <c r="Q221" s="44"/>
      <c r="R221" s="46"/>
    </row>
    <row r="222" spans="1:18" ht="30" customHeight="1" x14ac:dyDescent="0.2">
      <c r="A222" s="4">
        <v>173</v>
      </c>
      <c r="B222" s="3" t="s">
        <v>68</v>
      </c>
      <c r="C222" s="3"/>
      <c r="D222" s="9"/>
      <c r="E222" s="6"/>
      <c r="F222" s="149"/>
      <c r="G222" s="20"/>
      <c r="H222" s="149">
        <f t="shared" si="3"/>
        <v>0</v>
      </c>
      <c r="I222" s="149"/>
      <c r="J222" s="149"/>
      <c r="K222" s="158"/>
      <c r="L222" s="24"/>
      <c r="M222" s="149"/>
      <c r="N222" s="149"/>
      <c r="O222" s="16"/>
      <c r="P222" s="16"/>
      <c r="Q222" s="44"/>
      <c r="R222" s="46"/>
    </row>
    <row r="223" spans="1:18" ht="30" customHeight="1" x14ac:dyDescent="0.2">
      <c r="A223" s="4">
        <v>174</v>
      </c>
      <c r="B223" s="3" t="s">
        <v>69</v>
      </c>
      <c r="C223" s="3"/>
      <c r="D223" s="9"/>
      <c r="E223" s="6"/>
      <c r="F223" s="149"/>
      <c r="G223" s="20"/>
      <c r="H223" s="149">
        <f t="shared" si="3"/>
        <v>0</v>
      </c>
      <c r="I223" s="149"/>
      <c r="J223" s="149"/>
      <c r="K223" s="158"/>
      <c r="L223" s="24"/>
      <c r="M223" s="149"/>
      <c r="N223" s="149"/>
      <c r="O223" s="16"/>
      <c r="P223" s="16"/>
      <c r="Q223" s="44"/>
      <c r="R223" s="46"/>
    </row>
    <row r="224" spans="1:18" ht="30" customHeight="1" x14ac:dyDescent="0.2">
      <c r="A224" s="4">
        <v>175</v>
      </c>
      <c r="B224" s="3" t="s">
        <v>70</v>
      </c>
      <c r="C224" s="3"/>
      <c r="D224" s="9"/>
      <c r="E224" s="6"/>
      <c r="F224" s="149"/>
      <c r="G224" s="20"/>
      <c r="H224" s="149">
        <f t="shared" si="3"/>
        <v>0</v>
      </c>
      <c r="I224" s="149"/>
      <c r="J224" s="149"/>
      <c r="K224" s="158"/>
      <c r="L224" s="24"/>
      <c r="M224" s="149"/>
      <c r="N224" s="149"/>
      <c r="O224" s="16"/>
      <c r="P224" s="16"/>
      <c r="Q224" s="44"/>
      <c r="R224" s="46"/>
    </row>
    <row r="225" spans="1:18" ht="30" customHeight="1" x14ac:dyDescent="0.2">
      <c r="A225" s="4">
        <v>176</v>
      </c>
      <c r="B225" s="3" t="s">
        <v>71</v>
      </c>
      <c r="C225" s="3"/>
      <c r="D225" s="9"/>
      <c r="E225" s="6"/>
      <c r="F225" s="149"/>
      <c r="G225" s="20"/>
      <c r="H225" s="149">
        <f t="shared" si="3"/>
        <v>0</v>
      </c>
      <c r="I225" s="149"/>
      <c r="J225" s="149"/>
      <c r="K225" s="158"/>
      <c r="L225" s="24"/>
      <c r="M225" s="149"/>
      <c r="N225" s="149"/>
      <c r="O225" s="16"/>
      <c r="P225" s="16"/>
      <c r="Q225" s="44"/>
      <c r="R225" s="46"/>
    </row>
    <row r="226" spans="1:18" ht="30" customHeight="1" x14ac:dyDescent="0.2">
      <c r="A226" s="4">
        <v>177</v>
      </c>
      <c r="B226" s="3" t="s">
        <v>72</v>
      </c>
      <c r="C226" s="3"/>
      <c r="D226" s="9"/>
      <c r="E226" s="6"/>
      <c r="F226" s="149"/>
      <c r="G226" s="20"/>
      <c r="H226" s="149">
        <f t="shared" si="3"/>
        <v>0</v>
      </c>
      <c r="I226" s="149"/>
      <c r="J226" s="149"/>
      <c r="K226" s="158"/>
      <c r="L226" s="24"/>
      <c r="M226" s="149"/>
      <c r="N226" s="149"/>
      <c r="O226" s="16"/>
      <c r="P226" s="16"/>
      <c r="Q226" s="44"/>
      <c r="R226" s="46"/>
    </row>
    <row r="227" spans="1:18" ht="30" customHeight="1" x14ac:dyDescent="0.2">
      <c r="A227" s="4">
        <v>178</v>
      </c>
      <c r="B227" s="3" t="s">
        <v>73</v>
      </c>
      <c r="C227" s="3"/>
      <c r="D227" s="9"/>
      <c r="E227" s="6"/>
      <c r="F227" s="149"/>
      <c r="G227" s="20"/>
      <c r="H227" s="149">
        <f t="shared" si="3"/>
        <v>0</v>
      </c>
      <c r="I227" s="149"/>
      <c r="J227" s="149"/>
      <c r="K227" s="158"/>
      <c r="L227" s="24"/>
      <c r="M227" s="149"/>
      <c r="N227" s="149"/>
      <c r="O227" s="16"/>
      <c r="P227" s="16"/>
      <c r="Q227" s="44"/>
      <c r="R227" s="46"/>
    </row>
    <row r="228" spans="1:18" ht="30" customHeight="1" x14ac:dyDescent="0.2">
      <c r="A228" s="4">
        <v>179</v>
      </c>
      <c r="B228" s="3" t="s">
        <v>74</v>
      </c>
      <c r="C228" s="3"/>
      <c r="D228" s="9"/>
      <c r="E228" s="6"/>
      <c r="F228" s="149"/>
      <c r="G228" s="20"/>
      <c r="H228" s="149">
        <f t="shared" si="3"/>
        <v>0</v>
      </c>
      <c r="I228" s="149"/>
      <c r="J228" s="149"/>
      <c r="K228" s="158"/>
      <c r="L228" s="24"/>
      <c r="M228" s="149"/>
      <c r="N228" s="149"/>
      <c r="O228" s="16"/>
      <c r="P228" s="16"/>
      <c r="Q228" s="44"/>
      <c r="R228" s="46"/>
    </row>
    <row r="229" spans="1:18" ht="30" customHeight="1" x14ac:dyDescent="0.2">
      <c r="A229" s="4">
        <v>180</v>
      </c>
      <c r="B229" s="3" t="s">
        <v>75</v>
      </c>
      <c r="C229" s="3"/>
      <c r="D229" s="9"/>
      <c r="E229" s="6"/>
      <c r="F229" s="149"/>
      <c r="G229" s="20"/>
      <c r="H229" s="149">
        <f t="shared" si="3"/>
        <v>0</v>
      </c>
      <c r="I229" s="149"/>
      <c r="J229" s="149"/>
      <c r="K229" s="158"/>
      <c r="L229" s="24"/>
      <c r="M229" s="149"/>
      <c r="N229" s="149"/>
      <c r="O229" s="16"/>
      <c r="P229" s="16"/>
      <c r="Q229" s="44"/>
      <c r="R229" s="46"/>
    </row>
    <row r="230" spans="1:18" ht="30" customHeight="1" x14ac:dyDescent="0.2">
      <c r="A230" s="4">
        <v>181</v>
      </c>
      <c r="B230" s="3" t="s">
        <v>76</v>
      </c>
      <c r="C230" s="3"/>
      <c r="D230" s="9"/>
      <c r="E230" s="6"/>
      <c r="F230" s="149"/>
      <c r="G230" s="20"/>
      <c r="H230" s="149">
        <f t="shared" si="3"/>
        <v>0</v>
      </c>
      <c r="I230" s="149"/>
      <c r="J230" s="149"/>
      <c r="K230" s="158"/>
      <c r="L230" s="24"/>
      <c r="M230" s="149"/>
      <c r="N230" s="149"/>
      <c r="O230" s="16"/>
      <c r="P230" s="16"/>
      <c r="Q230" s="44"/>
      <c r="R230" s="46"/>
    </row>
    <row r="231" spans="1:18" ht="30" customHeight="1" x14ac:dyDescent="0.2">
      <c r="A231" s="4">
        <v>182</v>
      </c>
      <c r="B231" s="3" t="s">
        <v>77</v>
      </c>
      <c r="C231" s="3"/>
      <c r="D231" s="9"/>
      <c r="E231" s="6"/>
      <c r="F231" s="149"/>
      <c r="G231" s="20"/>
      <c r="H231" s="149">
        <f t="shared" si="3"/>
        <v>0</v>
      </c>
      <c r="I231" s="149"/>
      <c r="J231" s="149"/>
      <c r="K231" s="158"/>
      <c r="L231" s="24"/>
      <c r="M231" s="149"/>
      <c r="N231" s="149"/>
      <c r="O231" s="16"/>
      <c r="P231" s="16"/>
      <c r="Q231" s="44"/>
      <c r="R231" s="46"/>
    </row>
    <row r="232" spans="1:18" ht="30" customHeight="1" x14ac:dyDescent="0.2">
      <c r="A232" s="4">
        <v>183</v>
      </c>
      <c r="B232" s="3" t="s">
        <v>78</v>
      </c>
      <c r="C232" s="3"/>
      <c r="D232" s="9"/>
      <c r="E232" s="6"/>
      <c r="F232" s="149"/>
      <c r="G232" s="20"/>
      <c r="H232" s="149">
        <f t="shared" si="3"/>
        <v>0</v>
      </c>
      <c r="I232" s="149"/>
      <c r="J232" s="149"/>
      <c r="K232" s="158"/>
      <c r="L232" s="24"/>
      <c r="M232" s="149"/>
      <c r="N232" s="149"/>
      <c r="O232" s="16"/>
      <c r="P232" s="16"/>
      <c r="Q232" s="44"/>
      <c r="R232" s="46"/>
    </row>
    <row r="233" spans="1:18" ht="30" customHeight="1" x14ac:dyDescent="0.2">
      <c r="A233" s="4">
        <v>184</v>
      </c>
      <c r="B233" s="3" t="s">
        <v>79</v>
      </c>
      <c r="C233" s="3"/>
      <c r="D233" s="9"/>
      <c r="E233" s="6"/>
      <c r="F233" s="149"/>
      <c r="G233" s="20"/>
      <c r="H233" s="149">
        <f t="shared" si="3"/>
        <v>0</v>
      </c>
      <c r="I233" s="149"/>
      <c r="J233" s="149"/>
      <c r="K233" s="158"/>
      <c r="L233" s="24"/>
      <c r="M233" s="149"/>
      <c r="N233" s="149"/>
      <c r="O233" s="16"/>
      <c r="P233" s="16"/>
      <c r="Q233" s="44"/>
      <c r="R233" s="46"/>
    </row>
    <row r="234" spans="1:18" ht="30" customHeight="1" x14ac:dyDescent="0.2">
      <c r="A234" s="4">
        <v>185</v>
      </c>
      <c r="B234" s="3" t="s">
        <v>80</v>
      </c>
      <c r="C234" s="3"/>
      <c r="D234" s="9"/>
      <c r="E234" s="6"/>
      <c r="F234" s="149"/>
      <c r="G234" s="20"/>
      <c r="H234" s="149">
        <f t="shared" si="3"/>
        <v>0</v>
      </c>
      <c r="I234" s="149"/>
      <c r="J234" s="149"/>
      <c r="K234" s="158"/>
      <c r="L234" s="24"/>
      <c r="M234" s="149"/>
      <c r="N234" s="149"/>
      <c r="O234" s="16"/>
      <c r="P234" s="16"/>
      <c r="Q234" s="44"/>
      <c r="R234" s="46"/>
    </row>
    <row r="235" spans="1:18" ht="30" customHeight="1" x14ac:dyDescent="0.2">
      <c r="A235" s="4">
        <v>186</v>
      </c>
      <c r="B235" s="3" t="s">
        <v>81</v>
      </c>
      <c r="C235" s="3"/>
      <c r="D235" s="9"/>
      <c r="E235" s="6"/>
      <c r="F235" s="149"/>
      <c r="G235" s="20"/>
      <c r="H235" s="149">
        <f t="shared" si="3"/>
        <v>0</v>
      </c>
      <c r="I235" s="149"/>
      <c r="J235" s="149"/>
      <c r="K235" s="158"/>
      <c r="L235" s="24"/>
      <c r="M235" s="149"/>
      <c r="N235" s="149"/>
      <c r="O235" s="16"/>
      <c r="P235" s="16"/>
      <c r="Q235" s="44"/>
      <c r="R235" s="46"/>
    </row>
    <row r="236" spans="1:18" ht="30" customHeight="1" x14ac:dyDescent="0.2">
      <c r="A236" s="4">
        <v>187</v>
      </c>
      <c r="B236" s="3" t="s">
        <v>82</v>
      </c>
      <c r="C236" s="3"/>
      <c r="D236" s="9"/>
      <c r="E236" s="6"/>
      <c r="F236" s="149"/>
      <c r="G236" s="20"/>
      <c r="H236" s="149">
        <f t="shared" si="3"/>
        <v>0</v>
      </c>
      <c r="I236" s="149"/>
      <c r="J236" s="149"/>
      <c r="K236" s="158"/>
      <c r="L236" s="24"/>
      <c r="M236" s="149"/>
      <c r="N236" s="149"/>
      <c r="O236" s="16"/>
      <c r="P236" s="16"/>
      <c r="Q236" s="44"/>
      <c r="R236" s="46"/>
    </row>
    <row r="237" spans="1:18" ht="30" customHeight="1" x14ac:dyDescent="0.2">
      <c r="A237" s="4">
        <v>188</v>
      </c>
      <c r="B237" s="3" t="s">
        <v>83</v>
      </c>
      <c r="C237" s="3"/>
      <c r="D237" s="9"/>
      <c r="E237" s="6"/>
      <c r="F237" s="149"/>
      <c r="G237" s="20"/>
      <c r="H237" s="149">
        <f t="shared" si="3"/>
        <v>0</v>
      </c>
      <c r="I237" s="149"/>
      <c r="J237" s="149"/>
      <c r="K237" s="158"/>
      <c r="L237" s="24"/>
      <c r="M237" s="149"/>
      <c r="N237" s="149"/>
      <c r="O237" s="16"/>
      <c r="P237" s="16"/>
      <c r="Q237" s="44"/>
      <c r="R237" s="46"/>
    </row>
    <row r="238" spans="1:18" ht="30" customHeight="1" x14ac:dyDescent="0.2">
      <c r="A238" s="4">
        <v>189</v>
      </c>
      <c r="B238" s="3" t="s">
        <v>84</v>
      </c>
      <c r="C238" s="3"/>
      <c r="D238" s="9"/>
      <c r="E238" s="6"/>
      <c r="F238" s="149"/>
      <c r="G238" s="20"/>
      <c r="H238" s="149">
        <f t="shared" si="3"/>
        <v>0</v>
      </c>
      <c r="I238" s="149"/>
      <c r="J238" s="149"/>
      <c r="K238" s="158"/>
      <c r="L238" s="24"/>
      <c r="M238" s="149"/>
      <c r="N238" s="149"/>
      <c r="O238" s="16"/>
      <c r="P238" s="16"/>
      <c r="Q238" s="44"/>
      <c r="R238" s="46"/>
    </row>
    <row r="239" spans="1:18" ht="30" customHeight="1" x14ac:dyDescent="0.2">
      <c r="A239" s="4">
        <v>190</v>
      </c>
      <c r="B239" s="3" t="s">
        <v>85</v>
      </c>
      <c r="C239" s="3"/>
      <c r="D239" s="9"/>
      <c r="E239" s="6"/>
      <c r="F239" s="149"/>
      <c r="G239" s="20"/>
      <c r="H239" s="149">
        <f t="shared" si="3"/>
        <v>0</v>
      </c>
      <c r="I239" s="149"/>
      <c r="J239" s="149"/>
      <c r="K239" s="158"/>
      <c r="L239" s="24"/>
      <c r="M239" s="149"/>
      <c r="N239" s="149"/>
      <c r="O239" s="16"/>
      <c r="P239" s="16"/>
      <c r="Q239" s="44"/>
      <c r="R239" s="46"/>
    </row>
    <row r="240" spans="1:18" ht="30" customHeight="1" x14ac:dyDescent="0.2">
      <c r="A240" s="4">
        <v>191</v>
      </c>
      <c r="B240" s="3" t="s">
        <v>86</v>
      </c>
      <c r="C240" s="3"/>
      <c r="D240" s="9"/>
      <c r="E240" s="6"/>
      <c r="F240" s="149"/>
      <c r="G240" s="20"/>
      <c r="H240" s="149">
        <f t="shared" si="3"/>
        <v>0</v>
      </c>
      <c r="I240" s="149"/>
      <c r="J240" s="149"/>
      <c r="K240" s="158"/>
      <c r="L240" s="24"/>
      <c r="M240" s="149"/>
      <c r="N240" s="149"/>
      <c r="O240" s="16"/>
      <c r="P240" s="16"/>
      <c r="Q240" s="44"/>
      <c r="R240" s="46"/>
    </row>
    <row r="241" spans="1:18" ht="30" customHeight="1" x14ac:dyDescent="0.2">
      <c r="A241" s="4">
        <v>192</v>
      </c>
      <c r="B241" s="3" t="s">
        <v>87</v>
      </c>
      <c r="C241" s="3"/>
      <c r="D241" s="9"/>
      <c r="E241" s="6"/>
      <c r="F241" s="149"/>
      <c r="G241" s="20"/>
      <c r="H241" s="149">
        <f t="shared" si="3"/>
        <v>0</v>
      </c>
      <c r="I241" s="149"/>
      <c r="J241" s="149"/>
      <c r="K241" s="158"/>
      <c r="L241" s="24"/>
      <c r="M241" s="149"/>
      <c r="N241" s="149"/>
      <c r="O241" s="16"/>
      <c r="P241" s="16"/>
      <c r="Q241" s="44"/>
      <c r="R241" s="46"/>
    </row>
    <row r="242" spans="1:18" ht="30" customHeight="1" x14ac:dyDescent="0.2">
      <c r="A242" s="4">
        <v>193</v>
      </c>
      <c r="B242" s="3" t="s">
        <v>88</v>
      </c>
      <c r="C242" s="3"/>
      <c r="D242" s="9"/>
      <c r="E242" s="6"/>
      <c r="F242" s="149"/>
      <c r="G242" s="20"/>
      <c r="H242" s="149">
        <f t="shared" si="3"/>
        <v>0</v>
      </c>
      <c r="I242" s="149"/>
      <c r="J242" s="149"/>
      <c r="K242" s="158"/>
      <c r="L242" s="24"/>
      <c r="M242" s="149"/>
      <c r="N242" s="149"/>
      <c r="O242" s="16"/>
      <c r="P242" s="16"/>
      <c r="Q242" s="44"/>
      <c r="R242" s="46"/>
    </row>
    <row r="243" spans="1:18" ht="30" customHeight="1" x14ac:dyDescent="0.2">
      <c r="A243" s="4">
        <v>194</v>
      </c>
      <c r="B243" s="3" t="s">
        <v>89</v>
      </c>
      <c r="C243" s="3"/>
      <c r="D243" s="9"/>
      <c r="E243" s="6"/>
      <c r="F243" s="149"/>
      <c r="G243" s="20"/>
      <c r="H243" s="149">
        <f t="shared" si="3"/>
        <v>0</v>
      </c>
      <c r="I243" s="149"/>
      <c r="J243" s="149"/>
      <c r="K243" s="158"/>
      <c r="L243" s="24"/>
      <c r="M243" s="149"/>
      <c r="N243" s="149"/>
      <c r="O243" s="16"/>
      <c r="P243" s="16"/>
      <c r="Q243" s="44"/>
      <c r="R243" s="46"/>
    </row>
    <row r="244" spans="1:18" ht="30" customHeight="1" x14ac:dyDescent="0.2">
      <c r="A244" s="4">
        <v>195</v>
      </c>
      <c r="B244" s="3" t="s">
        <v>90</v>
      </c>
      <c r="C244" s="3"/>
      <c r="D244" s="9"/>
      <c r="E244" s="6"/>
      <c r="F244" s="149"/>
      <c r="G244" s="20"/>
      <c r="H244" s="149">
        <f t="shared" si="3"/>
        <v>0</v>
      </c>
      <c r="I244" s="149"/>
      <c r="J244" s="149"/>
      <c r="K244" s="158"/>
      <c r="L244" s="24"/>
      <c r="M244" s="149"/>
      <c r="N244" s="149"/>
      <c r="O244" s="16"/>
      <c r="P244" s="16"/>
      <c r="Q244" s="44"/>
      <c r="R244" s="46"/>
    </row>
    <row r="245" spans="1:18" ht="30" customHeight="1" x14ac:dyDescent="0.2">
      <c r="A245" s="4">
        <v>196</v>
      </c>
      <c r="B245" s="3" t="s">
        <v>91</v>
      </c>
      <c r="C245" s="3"/>
      <c r="D245" s="9"/>
      <c r="E245" s="6"/>
      <c r="F245" s="149"/>
      <c r="G245" s="20"/>
      <c r="H245" s="149">
        <f t="shared" si="3"/>
        <v>0</v>
      </c>
      <c r="I245" s="149"/>
      <c r="J245" s="149"/>
      <c r="K245" s="158"/>
      <c r="L245" s="24"/>
      <c r="M245" s="149"/>
      <c r="N245" s="149"/>
      <c r="O245" s="16"/>
      <c r="P245" s="16"/>
      <c r="Q245" s="44"/>
      <c r="R245" s="46"/>
    </row>
    <row r="246" spans="1:18" ht="30" customHeight="1" x14ac:dyDescent="0.2">
      <c r="A246" s="4">
        <v>197</v>
      </c>
      <c r="B246" s="3" t="s">
        <v>92</v>
      </c>
      <c r="C246" s="3"/>
      <c r="D246" s="9"/>
      <c r="E246" s="6"/>
      <c r="F246" s="149"/>
      <c r="G246" s="20"/>
      <c r="H246" s="149">
        <f t="shared" si="3"/>
        <v>0</v>
      </c>
      <c r="I246" s="149"/>
      <c r="J246" s="149"/>
      <c r="K246" s="158"/>
      <c r="L246" s="24"/>
      <c r="M246" s="149"/>
      <c r="N246" s="149"/>
      <c r="O246" s="16"/>
      <c r="P246" s="16"/>
      <c r="Q246" s="44"/>
      <c r="R246" s="46"/>
    </row>
    <row r="247" spans="1:18" ht="30" customHeight="1" x14ac:dyDescent="0.2">
      <c r="A247" s="4">
        <v>198</v>
      </c>
      <c r="B247" s="3" t="s">
        <v>93</v>
      </c>
      <c r="C247" s="3"/>
      <c r="D247" s="9"/>
      <c r="E247" s="6"/>
      <c r="F247" s="149"/>
      <c r="G247" s="20"/>
      <c r="H247" s="149">
        <f t="shared" ref="H247:H317" si="4">F247*G247</f>
        <v>0</v>
      </c>
      <c r="I247" s="149"/>
      <c r="J247" s="149"/>
      <c r="K247" s="158"/>
      <c r="L247" s="24"/>
      <c r="M247" s="149"/>
      <c r="N247" s="149"/>
      <c r="O247" s="16"/>
      <c r="P247" s="16"/>
      <c r="Q247" s="44"/>
      <c r="R247" s="46"/>
    </row>
    <row r="248" spans="1:18" ht="30" customHeight="1" x14ac:dyDescent="0.2">
      <c r="A248" s="4">
        <v>199</v>
      </c>
      <c r="B248" s="3" t="s">
        <v>94</v>
      </c>
      <c r="C248" s="3"/>
      <c r="D248" s="9"/>
      <c r="E248" s="6"/>
      <c r="F248" s="149"/>
      <c r="G248" s="20"/>
      <c r="H248" s="149">
        <f t="shared" si="4"/>
        <v>0</v>
      </c>
      <c r="I248" s="149"/>
      <c r="J248" s="149"/>
      <c r="K248" s="158"/>
      <c r="L248" s="24"/>
      <c r="M248" s="149"/>
      <c r="N248" s="149"/>
      <c r="O248" s="16"/>
      <c r="P248" s="16"/>
      <c r="Q248" s="44"/>
      <c r="R248" s="46"/>
    </row>
    <row r="249" spans="1:18" ht="30" customHeight="1" x14ac:dyDescent="0.2">
      <c r="A249" s="4">
        <v>200</v>
      </c>
      <c r="B249" s="3" t="s">
        <v>95</v>
      </c>
      <c r="C249" s="3"/>
      <c r="D249" s="9"/>
      <c r="E249" s="6"/>
      <c r="F249" s="149"/>
      <c r="G249" s="20"/>
      <c r="H249" s="149">
        <f t="shared" si="4"/>
        <v>0</v>
      </c>
      <c r="I249" s="149"/>
      <c r="J249" s="149"/>
      <c r="K249" s="158"/>
      <c r="L249" s="24"/>
      <c r="M249" s="149"/>
      <c r="N249" s="149"/>
      <c r="O249" s="16"/>
      <c r="P249" s="16"/>
      <c r="Q249" s="44"/>
      <c r="R249" s="46"/>
    </row>
    <row r="250" spans="1:18" ht="30" customHeight="1" x14ac:dyDescent="0.2">
      <c r="A250" s="4">
        <v>201</v>
      </c>
      <c r="B250" s="3" t="s">
        <v>96</v>
      </c>
      <c r="C250" s="3"/>
      <c r="D250" s="9"/>
      <c r="E250" s="6"/>
      <c r="F250" s="149"/>
      <c r="G250" s="20"/>
      <c r="H250" s="149">
        <f t="shared" si="4"/>
        <v>0</v>
      </c>
      <c r="I250" s="149"/>
      <c r="J250" s="149"/>
      <c r="K250" s="158"/>
      <c r="L250" s="24"/>
      <c r="M250" s="149"/>
      <c r="N250" s="149"/>
      <c r="O250" s="16"/>
      <c r="P250" s="16"/>
      <c r="Q250" s="44"/>
      <c r="R250" s="46"/>
    </row>
    <row r="251" spans="1:18" ht="30" customHeight="1" x14ac:dyDescent="0.2">
      <c r="A251" s="4">
        <v>202</v>
      </c>
      <c r="B251" s="3" t="s">
        <v>97</v>
      </c>
      <c r="C251" s="3"/>
      <c r="D251" s="9"/>
      <c r="E251" s="6"/>
      <c r="F251" s="149"/>
      <c r="G251" s="20"/>
      <c r="H251" s="149">
        <f t="shared" si="4"/>
        <v>0</v>
      </c>
      <c r="I251" s="149"/>
      <c r="J251" s="149"/>
      <c r="K251" s="158"/>
      <c r="L251" s="24"/>
      <c r="M251" s="149"/>
      <c r="N251" s="149"/>
      <c r="O251" s="16"/>
      <c r="P251" s="16"/>
      <c r="Q251" s="44"/>
      <c r="R251" s="46"/>
    </row>
    <row r="252" spans="1:18" ht="30" customHeight="1" x14ac:dyDescent="0.2">
      <c r="A252" s="4">
        <v>203</v>
      </c>
      <c r="B252" s="3" t="s">
        <v>98</v>
      </c>
      <c r="C252" s="3"/>
      <c r="D252" s="9"/>
      <c r="E252" s="6"/>
      <c r="F252" s="149"/>
      <c r="G252" s="20"/>
      <c r="H252" s="149">
        <f t="shared" si="4"/>
        <v>0</v>
      </c>
      <c r="I252" s="149"/>
      <c r="J252" s="149"/>
      <c r="K252" s="158"/>
      <c r="L252" s="24"/>
      <c r="M252" s="149"/>
      <c r="N252" s="149"/>
      <c r="O252" s="16"/>
      <c r="P252" s="16"/>
      <c r="Q252" s="44"/>
      <c r="R252" s="46"/>
    </row>
    <row r="253" spans="1:18" ht="30" customHeight="1" x14ac:dyDescent="0.2">
      <c r="A253" s="4">
        <v>204</v>
      </c>
      <c r="B253" s="3" t="s">
        <v>99</v>
      </c>
      <c r="C253" s="3"/>
      <c r="D253" s="9"/>
      <c r="E253" s="6"/>
      <c r="F253" s="154"/>
      <c r="G253" s="45"/>
      <c r="H253" s="154">
        <f t="shared" si="4"/>
        <v>0</v>
      </c>
      <c r="I253" s="149"/>
      <c r="J253" s="149"/>
      <c r="K253" s="158"/>
      <c r="L253" s="24"/>
      <c r="M253" s="149"/>
      <c r="N253" s="149"/>
      <c r="O253" s="16"/>
      <c r="P253" s="16"/>
      <c r="Q253" s="44"/>
      <c r="R253" s="46"/>
    </row>
    <row r="254" spans="1:18" ht="30" customHeight="1" x14ac:dyDescent="0.2">
      <c r="A254" s="4">
        <v>205</v>
      </c>
      <c r="B254" s="3" t="s">
        <v>100</v>
      </c>
      <c r="C254" s="3"/>
      <c r="D254" s="9"/>
      <c r="E254" s="6"/>
      <c r="F254" s="149"/>
      <c r="G254" s="20"/>
      <c r="H254" s="149">
        <f t="shared" si="4"/>
        <v>0</v>
      </c>
      <c r="I254" s="149"/>
      <c r="J254" s="149"/>
      <c r="K254" s="158"/>
      <c r="L254" s="24"/>
      <c r="M254" s="149"/>
      <c r="N254" s="149"/>
      <c r="O254" s="16"/>
      <c r="P254" s="16"/>
      <c r="Q254" s="44"/>
      <c r="R254" s="46"/>
    </row>
    <row r="255" spans="1:18" ht="30" customHeight="1" x14ac:dyDescent="0.2">
      <c r="A255" s="4">
        <v>206</v>
      </c>
      <c r="B255" s="3" t="s">
        <v>101</v>
      </c>
      <c r="C255" s="3"/>
      <c r="D255" s="9"/>
      <c r="E255" s="6"/>
      <c r="F255" s="149"/>
      <c r="G255" s="20"/>
      <c r="H255" s="149">
        <f t="shared" si="4"/>
        <v>0</v>
      </c>
      <c r="I255" s="149"/>
      <c r="J255" s="149"/>
      <c r="K255" s="158"/>
      <c r="L255" s="24"/>
      <c r="M255" s="149"/>
      <c r="N255" s="149"/>
      <c r="O255" s="16"/>
      <c r="P255" s="16"/>
      <c r="Q255" s="44"/>
      <c r="R255" s="46"/>
    </row>
    <row r="256" spans="1:18" ht="30" customHeight="1" x14ac:dyDescent="0.2">
      <c r="A256" s="4">
        <v>207</v>
      </c>
      <c r="B256" s="3" t="s">
        <v>102</v>
      </c>
      <c r="C256" s="3"/>
      <c r="D256" s="9"/>
      <c r="E256" s="6"/>
      <c r="F256" s="149"/>
      <c r="G256" s="20"/>
      <c r="H256" s="149">
        <f t="shared" si="4"/>
        <v>0</v>
      </c>
      <c r="I256" s="149"/>
      <c r="J256" s="149"/>
      <c r="K256" s="158"/>
      <c r="L256" s="24"/>
      <c r="M256" s="149"/>
      <c r="N256" s="149"/>
      <c r="O256" s="16"/>
      <c r="P256" s="16"/>
      <c r="Q256" s="44"/>
      <c r="R256" s="46"/>
    </row>
    <row r="257" spans="1:18" ht="30" customHeight="1" x14ac:dyDescent="0.2">
      <c r="A257" s="4">
        <v>208</v>
      </c>
      <c r="B257" s="3" t="s">
        <v>103</v>
      </c>
      <c r="C257" s="3"/>
      <c r="D257" s="9"/>
      <c r="E257" s="6"/>
      <c r="F257" s="149">
        <v>100000000</v>
      </c>
      <c r="G257" s="20">
        <v>0.05</v>
      </c>
      <c r="H257" s="149">
        <f t="shared" si="4"/>
        <v>5000000</v>
      </c>
      <c r="I257" s="149"/>
      <c r="J257" s="149"/>
      <c r="K257" s="158"/>
      <c r="L257" s="24"/>
      <c r="M257" s="149"/>
      <c r="N257" s="149"/>
      <c r="O257" s="16"/>
      <c r="P257" s="16"/>
      <c r="Q257" s="44"/>
      <c r="R257" s="46"/>
    </row>
    <row r="258" spans="1:18" ht="30" customHeight="1" x14ac:dyDescent="0.2">
      <c r="A258" s="4">
        <v>209</v>
      </c>
      <c r="B258" s="3" t="s">
        <v>104</v>
      </c>
      <c r="C258" s="3"/>
      <c r="D258" s="9"/>
      <c r="E258" s="6"/>
      <c r="F258" s="149"/>
      <c r="G258" s="20"/>
      <c r="H258" s="149">
        <f t="shared" si="4"/>
        <v>0</v>
      </c>
      <c r="I258" s="149"/>
      <c r="J258" s="149"/>
      <c r="K258" s="158"/>
      <c r="L258" s="24"/>
      <c r="M258" s="149"/>
      <c r="N258" s="149"/>
      <c r="O258" s="16"/>
      <c r="P258" s="16"/>
      <c r="Q258" s="44"/>
      <c r="R258" s="46"/>
    </row>
    <row r="259" spans="1:18" ht="30" customHeight="1" x14ac:dyDescent="0.2">
      <c r="A259" s="4">
        <v>210</v>
      </c>
      <c r="B259" s="3" t="s">
        <v>105</v>
      </c>
      <c r="C259" s="3"/>
      <c r="D259" s="9"/>
      <c r="E259" s="6"/>
      <c r="F259" s="149"/>
      <c r="G259" s="20"/>
      <c r="H259" s="149">
        <f t="shared" si="4"/>
        <v>0</v>
      </c>
      <c r="I259" s="149"/>
      <c r="J259" s="149"/>
      <c r="K259" s="158"/>
      <c r="L259" s="24"/>
      <c r="M259" s="149"/>
      <c r="N259" s="149"/>
      <c r="O259" s="16"/>
      <c r="P259" s="16"/>
      <c r="Q259" s="44"/>
      <c r="R259" s="46"/>
    </row>
    <row r="260" spans="1:18" ht="30" customHeight="1" x14ac:dyDescent="0.2">
      <c r="A260" s="4">
        <v>211</v>
      </c>
      <c r="B260" s="3" t="s">
        <v>106</v>
      </c>
      <c r="C260" s="3"/>
      <c r="D260" s="9"/>
      <c r="E260" s="6"/>
      <c r="F260" s="149">
        <v>15000000</v>
      </c>
      <c r="G260" s="20">
        <v>4.7E-2</v>
      </c>
      <c r="H260" s="149">
        <v>700000</v>
      </c>
      <c r="I260" s="149"/>
      <c r="J260" s="149"/>
      <c r="K260" s="158"/>
      <c r="L260" s="24"/>
      <c r="M260" s="149"/>
      <c r="N260" s="149"/>
      <c r="O260" s="16"/>
      <c r="P260" s="16"/>
      <c r="Q260" s="44"/>
      <c r="R260" s="46"/>
    </row>
    <row r="261" spans="1:18" ht="30" customHeight="1" x14ac:dyDescent="0.2">
      <c r="A261" s="4">
        <v>212</v>
      </c>
      <c r="B261" s="3" t="s">
        <v>107</v>
      </c>
      <c r="C261" s="3"/>
      <c r="D261" s="9"/>
      <c r="E261" s="6"/>
      <c r="F261" s="149"/>
      <c r="G261" s="20"/>
      <c r="H261" s="149">
        <f t="shared" si="4"/>
        <v>0</v>
      </c>
      <c r="I261" s="149"/>
      <c r="J261" s="149"/>
      <c r="K261" s="158"/>
      <c r="L261" s="24"/>
      <c r="M261" s="149"/>
      <c r="N261" s="149"/>
      <c r="O261" s="16"/>
      <c r="P261" s="16"/>
      <c r="Q261" s="44"/>
      <c r="R261" s="46"/>
    </row>
    <row r="262" spans="1:18" ht="30" customHeight="1" x14ac:dyDescent="0.2">
      <c r="A262" s="4">
        <v>213</v>
      </c>
      <c r="B262" s="3" t="s">
        <v>108</v>
      </c>
      <c r="C262" s="3"/>
      <c r="D262" s="9"/>
      <c r="E262" s="6"/>
      <c r="F262" s="149">
        <v>70000000</v>
      </c>
      <c r="G262" s="20">
        <v>0.05</v>
      </c>
      <c r="H262" s="149">
        <f t="shared" si="4"/>
        <v>3500000</v>
      </c>
      <c r="I262" s="149"/>
      <c r="J262" s="149"/>
      <c r="K262" s="158"/>
      <c r="L262" s="24"/>
      <c r="M262" s="149"/>
      <c r="N262" s="149"/>
      <c r="O262" s="16"/>
      <c r="P262" s="16"/>
      <c r="Q262" s="44"/>
      <c r="R262" s="46"/>
    </row>
    <row r="263" spans="1:18" ht="30" customHeight="1" x14ac:dyDescent="0.2">
      <c r="A263" s="4">
        <v>214</v>
      </c>
      <c r="B263" s="3" t="s">
        <v>109</v>
      </c>
      <c r="C263" s="3"/>
      <c r="D263" s="9"/>
      <c r="E263" s="6"/>
      <c r="F263" s="154"/>
      <c r="G263" s="45"/>
      <c r="H263" s="154">
        <f t="shared" si="4"/>
        <v>0</v>
      </c>
      <c r="I263" s="149"/>
      <c r="J263" s="149"/>
      <c r="K263" s="158"/>
      <c r="L263" s="21"/>
      <c r="M263" s="149"/>
      <c r="N263" s="149"/>
      <c r="O263" s="16"/>
      <c r="P263" s="16"/>
      <c r="Q263" s="44"/>
      <c r="R263" s="46"/>
    </row>
    <row r="264" spans="1:18" ht="30" customHeight="1" x14ac:dyDescent="0.2">
      <c r="A264" s="4">
        <v>215</v>
      </c>
      <c r="B264" s="3" t="s">
        <v>110</v>
      </c>
      <c r="C264" s="3"/>
      <c r="D264" s="9"/>
      <c r="E264" s="6"/>
      <c r="F264" s="149"/>
      <c r="G264" s="20"/>
      <c r="H264" s="149">
        <f t="shared" si="4"/>
        <v>0</v>
      </c>
      <c r="I264" s="149"/>
      <c r="J264" s="149"/>
      <c r="K264" s="158"/>
      <c r="L264" s="24"/>
      <c r="M264" s="149"/>
      <c r="N264" s="149"/>
      <c r="O264" s="16"/>
      <c r="P264" s="16"/>
      <c r="Q264" s="44"/>
      <c r="R264" s="46"/>
    </row>
    <row r="265" spans="1:18" ht="30" customHeight="1" x14ac:dyDescent="0.2">
      <c r="A265" s="4">
        <v>216</v>
      </c>
      <c r="B265" s="3" t="s">
        <v>111</v>
      </c>
      <c r="C265" s="3"/>
      <c r="D265" s="9"/>
      <c r="E265" s="6"/>
      <c r="F265" s="149"/>
      <c r="G265" s="20"/>
      <c r="H265" s="149">
        <f t="shared" si="4"/>
        <v>0</v>
      </c>
      <c r="I265" s="149"/>
      <c r="J265" s="149"/>
      <c r="K265" s="158"/>
      <c r="L265" s="24"/>
      <c r="M265" s="149"/>
      <c r="N265" s="149"/>
      <c r="O265" s="16"/>
      <c r="P265" s="16"/>
      <c r="Q265" s="44"/>
      <c r="R265" s="46"/>
    </row>
    <row r="266" spans="1:18" ht="30" customHeight="1" x14ac:dyDescent="0.2">
      <c r="A266" s="4">
        <v>217</v>
      </c>
      <c r="B266" s="3" t="s">
        <v>112</v>
      </c>
      <c r="C266" s="3"/>
      <c r="D266" s="9"/>
      <c r="E266" s="6"/>
      <c r="F266" s="149">
        <v>45000000</v>
      </c>
      <c r="G266" s="20">
        <v>0.04</v>
      </c>
      <c r="H266" s="149">
        <f t="shared" si="4"/>
        <v>1800000</v>
      </c>
      <c r="I266" s="149"/>
      <c r="J266" s="149"/>
      <c r="K266" s="158"/>
      <c r="L266" s="24"/>
      <c r="M266" s="149"/>
      <c r="N266" s="149"/>
      <c r="O266" s="16"/>
      <c r="P266" s="16"/>
      <c r="Q266" s="44"/>
      <c r="R266" s="46"/>
    </row>
    <row r="267" spans="1:18" ht="30" customHeight="1" x14ac:dyDescent="0.2">
      <c r="A267" s="4">
        <v>218</v>
      </c>
      <c r="B267" s="3" t="s">
        <v>113</v>
      </c>
      <c r="C267" s="3"/>
      <c r="D267" s="9"/>
      <c r="E267" s="6"/>
      <c r="F267" s="149"/>
      <c r="G267" s="20"/>
      <c r="H267" s="149">
        <f t="shared" si="4"/>
        <v>0</v>
      </c>
      <c r="I267" s="149"/>
      <c r="J267" s="149"/>
      <c r="K267" s="158"/>
      <c r="L267" s="24"/>
      <c r="M267" s="149"/>
      <c r="N267" s="149"/>
      <c r="O267" s="16"/>
      <c r="P267" s="16"/>
      <c r="Q267" s="44"/>
      <c r="R267" s="46"/>
    </row>
    <row r="268" spans="1:18" ht="30" customHeight="1" x14ac:dyDescent="0.2">
      <c r="A268" s="4">
        <v>219</v>
      </c>
      <c r="B268" s="3" t="s">
        <v>114</v>
      </c>
      <c r="C268" s="3"/>
      <c r="D268" s="9"/>
      <c r="E268" s="6"/>
      <c r="F268" s="149"/>
      <c r="G268" s="20"/>
      <c r="H268" s="149">
        <f t="shared" si="4"/>
        <v>0</v>
      </c>
      <c r="I268" s="149"/>
      <c r="J268" s="149"/>
      <c r="K268" s="158"/>
      <c r="L268" s="24"/>
      <c r="M268" s="149"/>
      <c r="N268" s="149"/>
      <c r="O268" s="16"/>
      <c r="P268" s="16"/>
      <c r="Q268" s="44"/>
      <c r="R268" s="46"/>
    </row>
    <row r="269" spans="1:18" ht="30" customHeight="1" x14ac:dyDescent="0.2">
      <c r="A269" s="4">
        <v>220</v>
      </c>
      <c r="B269" s="3" t="s">
        <v>115</v>
      </c>
      <c r="C269" s="3"/>
      <c r="D269" s="9"/>
      <c r="E269" s="6"/>
      <c r="F269" s="149"/>
      <c r="G269" s="20"/>
      <c r="H269" s="149">
        <f t="shared" si="4"/>
        <v>0</v>
      </c>
      <c r="I269" s="149"/>
      <c r="J269" s="149"/>
      <c r="K269" s="158"/>
      <c r="L269" s="24"/>
      <c r="M269" s="149"/>
      <c r="N269" s="149"/>
      <c r="O269" s="16"/>
      <c r="P269" s="16"/>
      <c r="Q269" s="44"/>
      <c r="R269" s="46"/>
    </row>
    <row r="270" spans="1:18" ht="30" customHeight="1" x14ac:dyDescent="0.2">
      <c r="A270" s="4">
        <v>221</v>
      </c>
      <c r="B270" s="3" t="s">
        <v>116</v>
      </c>
      <c r="C270" s="3"/>
      <c r="D270" s="9"/>
      <c r="E270" s="6"/>
      <c r="F270" s="149"/>
      <c r="G270" s="20"/>
      <c r="H270" s="149">
        <f t="shared" si="4"/>
        <v>0</v>
      </c>
      <c r="I270" s="149"/>
      <c r="J270" s="149"/>
      <c r="K270" s="158"/>
      <c r="L270" s="24"/>
      <c r="M270" s="149"/>
      <c r="N270" s="149"/>
      <c r="O270" s="16"/>
      <c r="P270" s="16"/>
      <c r="Q270" s="44"/>
      <c r="R270" s="46"/>
    </row>
    <row r="271" spans="1:18" ht="30" customHeight="1" x14ac:dyDescent="0.2">
      <c r="A271" s="4">
        <v>222</v>
      </c>
      <c r="B271" s="3" t="s">
        <v>117</v>
      </c>
      <c r="C271" s="3"/>
      <c r="D271" s="9"/>
      <c r="E271" s="6"/>
      <c r="F271" s="149"/>
      <c r="G271" s="20"/>
      <c r="H271" s="149">
        <f t="shared" si="4"/>
        <v>0</v>
      </c>
      <c r="I271" s="149"/>
      <c r="J271" s="149"/>
      <c r="K271" s="158"/>
      <c r="L271" s="24"/>
      <c r="M271" s="149"/>
      <c r="N271" s="149"/>
      <c r="O271" s="16"/>
      <c r="P271" s="16"/>
      <c r="Q271" s="44"/>
      <c r="R271" s="46"/>
    </row>
    <row r="272" spans="1:18" ht="30" customHeight="1" x14ac:dyDescent="0.2">
      <c r="A272" s="4">
        <v>223</v>
      </c>
      <c r="B272" s="3" t="s">
        <v>118</v>
      </c>
      <c r="C272" s="3"/>
      <c r="D272" s="9"/>
      <c r="E272" s="6"/>
      <c r="F272" s="154"/>
      <c r="G272" s="45"/>
      <c r="H272" s="154">
        <f t="shared" si="4"/>
        <v>0</v>
      </c>
      <c r="I272" s="149"/>
      <c r="J272" s="149"/>
      <c r="K272" s="158"/>
      <c r="L272" s="24"/>
      <c r="M272" s="149"/>
      <c r="N272" s="149"/>
      <c r="O272" s="16"/>
      <c r="P272" s="16"/>
      <c r="Q272" s="44"/>
      <c r="R272" s="46"/>
    </row>
    <row r="273" spans="1:18" ht="30" customHeight="1" x14ac:dyDescent="0.2">
      <c r="A273" s="404">
        <v>224</v>
      </c>
      <c r="B273" s="404" t="s">
        <v>119</v>
      </c>
      <c r="C273" s="150"/>
      <c r="D273" s="419"/>
      <c r="E273" s="421"/>
      <c r="F273" s="421">
        <v>203000000</v>
      </c>
      <c r="G273" s="442">
        <v>0.05</v>
      </c>
      <c r="H273" s="421">
        <f t="shared" si="4"/>
        <v>10150000</v>
      </c>
      <c r="I273" s="149"/>
      <c r="J273" s="149"/>
      <c r="K273" s="158"/>
      <c r="L273" s="24"/>
      <c r="M273" s="421"/>
      <c r="N273" s="421"/>
      <c r="O273" s="16"/>
      <c r="P273" s="16"/>
      <c r="Q273" s="44"/>
      <c r="R273" s="46"/>
    </row>
    <row r="274" spans="1:18" ht="30" customHeight="1" x14ac:dyDescent="0.2">
      <c r="A274" s="405"/>
      <c r="B274" s="405"/>
      <c r="C274" s="151"/>
      <c r="D274" s="420"/>
      <c r="E274" s="422"/>
      <c r="F274" s="422"/>
      <c r="G274" s="443"/>
      <c r="H274" s="422"/>
      <c r="I274" s="149"/>
      <c r="J274" s="149"/>
      <c r="K274" s="158"/>
      <c r="L274" s="24"/>
      <c r="M274" s="422"/>
      <c r="N274" s="422"/>
      <c r="O274" s="16"/>
      <c r="P274" s="16"/>
      <c r="Q274" s="44"/>
      <c r="R274" s="46"/>
    </row>
    <row r="275" spans="1:18" ht="30" customHeight="1" x14ac:dyDescent="0.2">
      <c r="A275" s="4">
        <v>225</v>
      </c>
      <c r="B275" s="3" t="s">
        <v>120</v>
      </c>
      <c r="C275" s="3"/>
      <c r="D275" s="9"/>
      <c r="E275" s="6"/>
      <c r="F275" s="149"/>
      <c r="G275" s="20"/>
      <c r="H275" s="149">
        <f t="shared" si="4"/>
        <v>0</v>
      </c>
      <c r="I275" s="149"/>
      <c r="J275" s="149"/>
      <c r="K275" s="158"/>
      <c r="L275" s="24"/>
      <c r="M275" s="149"/>
      <c r="N275" s="149"/>
      <c r="O275" s="16"/>
      <c r="P275" s="16"/>
      <c r="Q275" s="44"/>
      <c r="R275" s="46"/>
    </row>
    <row r="276" spans="1:18" ht="30" customHeight="1" x14ac:dyDescent="0.2">
      <c r="A276" s="4">
        <v>226</v>
      </c>
      <c r="B276" s="415" t="s">
        <v>648</v>
      </c>
      <c r="C276" s="404"/>
      <c r="D276" s="419"/>
      <c r="E276" s="421"/>
      <c r="F276" s="421">
        <v>275000000</v>
      </c>
      <c r="G276" s="442">
        <v>4.2000000000000003E-2</v>
      </c>
      <c r="H276" s="421">
        <f>F276*G276</f>
        <v>11550000</v>
      </c>
      <c r="I276" s="149"/>
      <c r="J276" s="149"/>
      <c r="K276" s="158"/>
      <c r="L276" s="24"/>
      <c r="M276" s="421"/>
      <c r="N276" s="421"/>
      <c r="O276" s="411"/>
      <c r="P276" s="411"/>
      <c r="Q276" s="44">
        <v>9157054132</v>
      </c>
      <c r="R276" s="451"/>
    </row>
    <row r="277" spans="1:18" ht="30" customHeight="1" x14ac:dyDescent="0.2">
      <c r="A277" s="4"/>
      <c r="B277" s="416"/>
      <c r="C277" s="405"/>
      <c r="D277" s="420"/>
      <c r="E277" s="422"/>
      <c r="F277" s="422"/>
      <c r="G277" s="443"/>
      <c r="H277" s="422"/>
      <c r="I277" s="149"/>
      <c r="J277" s="149"/>
      <c r="K277" s="158"/>
      <c r="L277" s="24"/>
      <c r="M277" s="422"/>
      <c r="N277" s="422"/>
      <c r="O277" s="412"/>
      <c r="P277" s="412"/>
      <c r="Q277" s="44"/>
      <c r="R277" s="452"/>
    </row>
    <row r="278" spans="1:18" ht="30" customHeight="1" x14ac:dyDescent="0.2">
      <c r="A278" s="404">
        <v>227</v>
      </c>
      <c r="B278" s="404" t="s">
        <v>121</v>
      </c>
      <c r="C278" s="404"/>
      <c r="D278" s="419"/>
      <c r="E278" s="421"/>
      <c r="F278" s="409"/>
      <c r="G278" s="423"/>
      <c r="H278" s="409">
        <f t="shared" si="4"/>
        <v>0</v>
      </c>
      <c r="I278" s="149"/>
      <c r="J278" s="149"/>
      <c r="K278" s="36"/>
      <c r="L278" s="24"/>
      <c r="M278" s="421"/>
      <c r="N278" s="421"/>
      <c r="O278" s="411"/>
      <c r="P278" s="16"/>
      <c r="Q278" s="44"/>
      <c r="R278" s="46"/>
    </row>
    <row r="279" spans="1:18" ht="30" customHeight="1" x14ac:dyDescent="0.2">
      <c r="A279" s="405"/>
      <c r="B279" s="405"/>
      <c r="C279" s="405"/>
      <c r="D279" s="420"/>
      <c r="E279" s="422"/>
      <c r="F279" s="410"/>
      <c r="G279" s="424"/>
      <c r="H279" s="410"/>
      <c r="I279" s="149"/>
      <c r="J279" s="149"/>
      <c r="K279" s="36"/>
      <c r="L279" s="24"/>
      <c r="M279" s="422"/>
      <c r="N279" s="422"/>
      <c r="O279" s="412"/>
      <c r="P279" s="16"/>
      <c r="Q279" s="44"/>
      <c r="R279" s="46"/>
    </row>
    <row r="280" spans="1:18" ht="30" customHeight="1" x14ac:dyDescent="0.2">
      <c r="A280" s="4">
        <v>228</v>
      </c>
      <c r="B280" s="3" t="s">
        <v>122</v>
      </c>
      <c r="C280" s="3"/>
      <c r="D280" s="9"/>
      <c r="E280" s="6"/>
      <c r="F280" s="154"/>
      <c r="G280" s="45"/>
      <c r="H280" s="154">
        <f t="shared" si="4"/>
        <v>0</v>
      </c>
      <c r="I280" s="149"/>
      <c r="J280" s="149"/>
      <c r="K280" s="158"/>
      <c r="L280" s="24"/>
      <c r="M280" s="149"/>
      <c r="N280" s="149"/>
      <c r="O280" s="16"/>
      <c r="P280" s="16"/>
      <c r="Q280" s="44"/>
      <c r="R280" s="46"/>
    </row>
    <row r="281" spans="1:18" ht="30" customHeight="1" x14ac:dyDescent="0.2">
      <c r="A281" s="4">
        <v>229</v>
      </c>
      <c r="B281" s="3" t="s">
        <v>123</v>
      </c>
      <c r="C281" s="3"/>
      <c r="D281" s="9"/>
      <c r="E281" s="6"/>
      <c r="F281" s="149"/>
      <c r="G281" s="20"/>
      <c r="H281" s="149">
        <f t="shared" si="4"/>
        <v>0</v>
      </c>
      <c r="I281" s="149"/>
      <c r="J281" s="149"/>
      <c r="K281" s="158"/>
      <c r="L281" s="24"/>
      <c r="M281" s="149"/>
      <c r="N281" s="149"/>
      <c r="O281" s="16"/>
      <c r="P281" s="16"/>
      <c r="Q281" s="44"/>
      <c r="R281" s="46"/>
    </row>
    <row r="282" spans="1:18" ht="30" customHeight="1" x14ac:dyDescent="0.2">
      <c r="A282" s="4">
        <v>230</v>
      </c>
      <c r="B282" s="3" t="s">
        <v>124</v>
      </c>
      <c r="C282" s="3"/>
      <c r="D282" s="9"/>
      <c r="E282" s="6"/>
      <c r="F282" s="149">
        <v>10000000</v>
      </c>
      <c r="G282" s="20">
        <v>0.05</v>
      </c>
      <c r="H282" s="149">
        <f t="shared" si="4"/>
        <v>500000</v>
      </c>
      <c r="I282" s="149"/>
      <c r="J282" s="149"/>
      <c r="K282" s="158"/>
      <c r="L282" s="24"/>
      <c r="M282" s="149"/>
      <c r="N282" s="149"/>
      <c r="O282" s="16"/>
      <c r="P282" s="16"/>
      <c r="Q282" s="44"/>
      <c r="R282" s="46"/>
    </row>
    <row r="283" spans="1:18" ht="30" customHeight="1" x14ac:dyDescent="0.2">
      <c r="A283" s="4">
        <v>231</v>
      </c>
      <c r="B283" s="3" t="s">
        <v>125</v>
      </c>
      <c r="C283" s="3"/>
      <c r="D283" s="9"/>
      <c r="E283" s="6"/>
      <c r="F283" s="154"/>
      <c r="G283" s="45"/>
      <c r="H283" s="154">
        <f t="shared" si="4"/>
        <v>0</v>
      </c>
      <c r="I283" s="149"/>
      <c r="J283" s="149"/>
      <c r="K283" s="158"/>
      <c r="L283" s="21"/>
      <c r="M283" s="149"/>
      <c r="N283" s="149"/>
      <c r="O283" s="16"/>
      <c r="P283" s="16"/>
      <c r="Q283" s="44"/>
      <c r="R283" s="104"/>
    </row>
    <row r="284" spans="1:18" ht="30" customHeight="1" x14ac:dyDescent="0.2">
      <c r="A284" s="4">
        <v>232</v>
      </c>
      <c r="B284" s="3" t="s">
        <v>126</v>
      </c>
      <c r="C284" s="3"/>
      <c r="D284" s="9"/>
      <c r="E284" s="6"/>
      <c r="F284" s="149"/>
      <c r="G284" s="20"/>
      <c r="H284" s="149">
        <f t="shared" si="4"/>
        <v>0</v>
      </c>
      <c r="I284" s="149"/>
      <c r="J284" s="149"/>
      <c r="K284" s="158"/>
      <c r="L284" s="24"/>
      <c r="M284" s="149"/>
      <c r="N284" s="149"/>
      <c r="O284" s="16"/>
      <c r="P284" s="16"/>
      <c r="Q284" s="44"/>
      <c r="R284" s="46"/>
    </row>
    <row r="285" spans="1:18" ht="30" customHeight="1" x14ac:dyDescent="0.2">
      <c r="A285" s="4">
        <v>233</v>
      </c>
      <c r="B285" s="3" t="s">
        <v>127</v>
      </c>
      <c r="C285" s="3"/>
      <c r="D285" s="9"/>
      <c r="E285" s="6"/>
      <c r="F285" s="149"/>
      <c r="G285" s="20"/>
      <c r="H285" s="149">
        <f t="shared" si="4"/>
        <v>0</v>
      </c>
      <c r="I285" s="149"/>
      <c r="J285" s="149"/>
      <c r="K285" s="158"/>
      <c r="L285" s="24"/>
      <c r="M285" s="149"/>
      <c r="N285" s="149"/>
      <c r="O285" s="16"/>
      <c r="P285" s="16"/>
      <c r="Q285" s="44"/>
      <c r="R285" s="46"/>
    </row>
    <row r="286" spans="1:18" ht="30" customHeight="1" x14ac:dyDescent="0.2">
      <c r="A286" s="4">
        <v>234</v>
      </c>
      <c r="B286" s="3" t="s">
        <v>128</v>
      </c>
      <c r="C286" s="3"/>
      <c r="D286" s="9"/>
      <c r="E286" s="6"/>
      <c r="F286" s="149"/>
      <c r="G286" s="20"/>
      <c r="H286" s="149">
        <f t="shared" si="4"/>
        <v>0</v>
      </c>
      <c r="I286" s="149"/>
      <c r="J286" s="149"/>
      <c r="K286" s="158"/>
      <c r="L286" s="24"/>
      <c r="M286" s="149"/>
      <c r="N286" s="149"/>
      <c r="O286" s="16"/>
      <c r="P286" s="16"/>
      <c r="Q286" s="44"/>
      <c r="R286" s="46"/>
    </row>
    <row r="287" spans="1:18" ht="30" customHeight="1" x14ac:dyDescent="0.2">
      <c r="A287" s="4">
        <v>235</v>
      </c>
      <c r="B287" s="3" t="s">
        <v>129</v>
      </c>
      <c r="C287" s="3"/>
      <c r="D287" s="9"/>
      <c r="E287" s="6"/>
      <c r="F287" s="149"/>
      <c r="G287" s="20"/>
      <c r="H287" s="149">
        <f t="shared" si="4"/>
        <v>0</v>
      </c>
      <c r="I287" s="149"/>
      <c r="J287" s="149"/>
      <c r="K287" s="158"/>
      <c r="L287" s="24"/>
      <c r="M287" s="149"/>
      <c r="N287" s="149"/>
      <c r="O287" s="16"/>
      <c r="P287" s="16"/>
      <c r="Q287" s="44"/>
      <c r="R287" s="46"/>
    </row>
    <row r="288" spans="1:18" ht="30" customHeight="1" x14ac:dyDescent="0.2">
      <c r="A288" s="4">
        <v>236</v>
      </c>
      <c r="B288" s="3" t="s">
        <v>130</v>
      </c>
      <c r="C288" s="3"/>
      <c r="D288" s="9"/>
      <c r="E288" s="6"/>
      <c r="F288" s="149"/>
      <c r="G288" s="20"/>
      <c r="H288" s="149">
        <f t="shared" si="4"/>
        <v>0</v>
      </c>
      <c r="I288" s="149"/>
      <c r="J288" s="149"/>
      <c r="K288" s="158"/>
      <c r="L288" s="24"/>
      <c r="M288" s="149"/>
      <c r="N288" s="149"/>
      <c r="O288" s="16"/>
      <c r="P288" s="16"/>
      <c r="Q288" s="44"/>
      <c r="R288" s="46"/>
    </row>
    <row r="289" spans="1:18" ht="30" customHeight="1" x14ac:dyDescent="0.2">
      <c r="A289" s="4">
        <v>237</v>
      </c>
      <c r="B289" s="3" t="s">
        <v>131</v>
      </c>
      <c r="C289" s="3"/>
      <c r="D289" s="9"/>
      <c r="E289" s="6"/>
      <c r="F289" s="154"/>
      <c r="G289" s="45"/>
      <c r="H289" s="154">
        <f t="shared" si="4"/>
        <v>0</v>
      </c>
      <c r="I289" s="149"/>
      <c r="J289" s="149"/>
      <c r="K289" s="158"/>
      <c r="L289" s="24"/>
      <c r="M289" s="149"/>
      <c r="N289" s="149"/>
      <c r="O289" s="16"/>
      <c r="P289" s="16"/>
      <c r="Q289" s="44"/>
      <c r="R289" s="46"/>
    </row>
    <row r="290" spans="1:18" ht="30" customHeight="1" x14ac:dyDescent="0.2">
      <c r="A290" s="4">
        <v>238</v>
      </c>
      <c r="B290" s="3" t="s">
        <v>132</v>
      </c>
      <c r="C290" s="3"/>
      <c r="D290" s="9"/>
      <c r="E290" s="6"/>
      <c r="F290" s="149"/>
      <c r="G290" s="20"/>
      <c r="H290" s="149">
        <f t="shared" si="4"/>
        <v>0</v>
      </c>
      <c r="I290" s="149"/>
      <c r="J290" s="149"/>
      <c r="K290" s="158"/>
      <c r="L290" s="24"/>
      <c r="M290" s="149"/>
      <c r="N290" s="149"/>
      <c r="O290" s="16"/>
      <c r="P290" s="16"/>
      <c r="Q290" s="44"/>
      <c r="R290" s="46"/>
    </row>
    <row r="291" spans="1:18" ht="30" customHeight="1" x14ac:dyDescent="0.2">
      <c r="A291" s="4">
        <v>239</v>
      </c>
      <c r="B291" s="3" t="s">
        <v>133</v>
      </c>
      <c r="C291" s="3"/>
      <c r="D291" s="9"/>
      <c r="E291" s="6"/>
      <c r="F291" s="149"/>
      <c r="G291" s="20"/>
      <c r="H291" s="149">
        <f t="shared" si="4"/>
        <v>0</v>
      </c>
      <c r="I291" s="149"/>
      <c r="J291" s="149"/>
      <c r="K291" s="158"/>
      <c r="L291" s="24"/>
      <c r="M291" s="149"/>
      <c r="N291" s="149"/>
      <c r="O291" s="16"/>
      <c r="P291" s="16"/>
      <c r="Q291" s="44"/>
      <c r="R291" s="46"/>
    </row>
    <row r="292" spans="1:18" ht="30" customHeight="1" x14ac:dyDescent="0.2">
      <c r="A292" s="4">
        <v>240</v>
      </c>
      <c r="B292" s="3" t="s">
        <v>134</v>
      </c>
      <c r="C292" s="3"/>
      <c r="D292" s="9"/>
      <c r="E292" s="6"/>
      <c r="F292" s="149">
        <v>20000000</v>
      </c>
      <c r="G292" s="20">
        <v>0.05</v>
      </c>
      <c r="H292" s="149">
        <f>F292*G292</f>
        <v>1000000</v>
      </c>
      <c r="I292" s="149"/>
      <c r="J292" s="149"/>
      <c r="K292" s="158"/>
      <c r="L292" s="21"/>
      <c r="M292" s="149"/>
      <c r="N292" s="149"/>
      <c r="O292" s="16"/>
      <c r="P292" s="16"/>
      <c r="Q292" s="44">
        <v>9303150997</v>
      </c>
      <c r="R292" s="46"/>
    </row>
    <row r="293" spans="1:18" ht="30" customHeight="1" x14ac:dyDescent="0.2">
      <c r="A293" s="4">
        <v>241</v>
      </c>
      <c r="B293" s="3" t="s">
        <v>135</v>
      </c>
      <c r="C293" s="3"/>
      <c r="D293" s="9"/>
      <c r="E293" s="6"/>
      <c r="F293" s="154"/>
      <c r="G293" s="45"/>
      <c r="H293" s="154">
        <f t="shared" si="4"/>
        <v>0</v>
      </c>
      <c r="I293" s="149"/>
      <c r="J293" s="149"/>
      <c r="K293" s="158"/>
      <c r="L293" s="30"/>
      <c r="M293" s="149"/>
      <c r="N293" s="149"/>
      <c r="O293" s="16"/>
      <c r="P293" s="16"/>
      <c r="Q293" s="44"/>
      <c r="R293" s="46"/>
    </row>
    <row r="294" spans="1:18" ht="30" customHeight="1" x14ac:dyDescent="0.2">
      <c r="A294" s="4">
        <v>242</v>
      </c>
      <c r="B294" s="3" t="s">
        <v>136</v>
      </c>
      <c r="C294" s="3"/>
      <c r="D294" s="9"/>
      <c r="E294" s="6"/>
      <c r="F294" s="154"/>
      <c r="G294" s="45"/>
      <c r="H294" s="154">
        <f t="shared" si="4"/>
        <v>0</v>
      </c>
      <c r="I294" s="149"/>
      <c r="J294" s="149"/>
      <c r="K294" s="158"/>
      <c r="L294" s="24"/>
      <c r="M294" s="149"/>
      <c r="N294" s="149"/>
      <c r="O294" s="16"/>
      <c r="P294" s="16"/>
      <c r="Q294" s="44"/>
      <c r="R294" s="46"/>
    </row>
    <row r="295" spans="1:18" ht="30" customHeight="1" x14ac:dyDescent="0.2">
      <c r="A295" s="4">
        <v>243</v>
      </c>
      <c r="B295" s="3" t="s">
        <v>137</v>
      </c>
      <c r="C295" s="3"/>
      <c r="D295" s="9"/>
      <c r="E295" s="6"/>
      <c r="F295" s="149"/>
      <c r="G295" s="20"/>
      <c r="H295" s="149">
        <f t="shared" si="4"/>
        <v>0</v>
      </c>
      <c r="I295" s="149"/>
      <c r="J295" s="149"/>
      <c r="K295" s="158"/>
      <c r="L295" s="24"/>
      <c r="M295" s="149"/>
      <c r="N295" s="149"/>
      <c r="O295" s="16"/>
      <c r="P295" s="16"/>
      <c r="Q295" s="44"/>
      <c r="R295" s="46"/>
    </row>
    <row r="296" spans="1:18" ht="30" customHeight="1" x14ac:dyDescent="0.2">
      <c r="A296" s="4">
        <v>244</v>
      </c>
      <c r="B296" s="3" t="s">
        <v>138</v>
      </c>
      <c r="C296" s="3"/>
      <c r="D296" s="9"/>
      <c r="E296" s="6"/>
      <c r="F296" s="149">
        <v>20000000</v>
      </c>
      <c r="G296" s="20">
        <v>0.05</v>
      </c>
      <c r="H296" s="149">
        <f t="shared" si="4"/>
        <v>1000000</v>
      </c>
      <c r="I296" s="149"/>
      <c r="J296" s="149"/>
      <c r="K296" s="158"/>
      <c r="L296" s="24"/>
      <c r="M296" s="149"/>
      <c r="N296" s="149"/>
      <c r="O296" s="16"/>
      <c r="P296" s="16"/>
      <c r="Q296" s="44"/>
      <c r="R296" s="46"/>
    </row>
    <row r="297" spans="1:18" ht="30" customHeight="1" x14ac:dyDescent="0.2">
      <c r="A297" s="4">
        <v>245</v>
      </c>
      <c r="B297" s="3" t="s">
        <v>139</v>
      </c>
      <c r="C297" s="3"/>
      <c r="D297" s="9"/>
      <c r="E297" s="6"/>
      <c r="F297" s="149">
        <v>30000000</v>
      </c>
      <c r="G297" s="20">
        <v>4.4999999999999998E-2</v>
      </c>
      <c r="H297" s="149">
        <f t="shared" si="4"/>
        <v>1350000</v>
      </c>
      <c r="I297" s="149"/>
      <c r="J297" s="149"/>
      <c r="K297" s="158"/>
      <c r="L297" s="30"/>
      <c r="M297" s="149"/>
      <c r="N297" s="149"/>
      <c r="O297" s="16"/>
      <c r="P297" s="16"/>
      <c r="Q297" s="44"/>
      <c r="R297" s="46"/>
    </row>
    <row r="298" spans="1:18" ht="30" customHeight="1" x14ac:dyDescent="0.2">
      <c r="A298" s="4">
        <v>246</v>
      </c>
      <c r="B298" s="3" t="s">
        <v>140</v>
      </c>
      <c r="C298" s="3"/>
      <c r="D298" s="9"/>
      <c r="E298" s="6"/>
      <c r="F298" s="149"/>
      <c r="G298" s="20"/>
      <c r="H298" s="149">
        <f t="shared" si="4"/>
        <v>0</v>
      </c>
      <c r="I298" s="149"/>
      <c r="J298" s="149"/>
      <c r="K298" s="158"/>
      <c r="L298" s="24"/>
      <c r="M298" s="149"/>
      <c r="N298" s="149"/>
      <c r="O298" s="16"/>
      <c r="P298" s="16"/>
      <c r="Q298" s="44"/>
      <c r="R298" s="46"/>
    </row>
    <row r="299" spans="1:18" ht="30" customHeight="1" x14ac:dyDescent="0.2">
      <c r="A299" s="4">
        <v>247</v>
      </c>
      <c r="B299" s="3" t="s">
        <v>141</v>
      </c>
      <c r="C299" s="3"/>
      <c r="D299" s="54" t="s">
        <v>699</v>
      </c>
      <c r="E299" s="6"/>
      <c r="F299" s="149">
        <v>55000000</v>
      </c>
      <c r="G299" s="20">
        <v>0.04</v>
      </c>
      <c r="H299" s="149">
        <f t="shared" si="4"/>
        <v>2200000</v>
      </c>
      <c r="I299" s="149"/>
      <c r="J299" s="149"/>
      <c r="K299" s="158"/>
      <c r="L299" s="24"/>
      <c r="M299" s="149"/>
      <c r="N299" s="149"/>
      <c r="O299" s="16"/>
      <c r="P299" s="16"/>
      <c r="Q299" s="44"/>
      <c r="R299" s="46"/>
    </row>
    <row r="300" spans="1:18" ht="30" customHeight="1" x14ac:dyDescent="0.2">
      <c r="A300" s="4">
        <v>248</v>
      </c>
      <c r="B300" s="13" t="s">
        <v>596</v>
      </c>
      <c r="C300" s="13"/>
      <c r="D300" s="14"/>
      <c r="E300" s="15"/>
      <c r="F300" s="149">
        <v>50000000</v>
      </c>
      <c r="G300" s="20">
        <v>0.05</v>
      </c>
      <c r="H300" s="149">
        <f t="shared" si="4"/>
        <v>2500000</v>
      </c>
      <c r="I300" s="149"/>
      <c r="J300" s="149"/>
      <c r="K300" s="158"/>
      <c r="L300" s="24"/>
      <c r="M300" s="149"/>
      <c r="N300" s="149"/>
      <c r="O300" s="17"/>
      <c r="P300" s="17"/>
      <c r="Q300" s="44"/>
      <c r="R300" s="185"/>
    </row>
    <row r="301" spans="1:18" ht="30" customHeight="1" x14ac:dyDescent="0.2">
      <c r="A301" s="4">
        <v>249</v>
      </c>
      <c r="B301" s="3" t="s">
        <v>142</v>
      </c>
      <c r="C301" s="3"/>
      <c r="D301" s="9"/>
      <c r="E301" s="6"/>
      <c r="F301" s="149"/>
      <c r="G301" s="20"/>
      <c r="H301" s="149">
        <f t="shared" si="4"/>
        <v>0</v>
      </c>
      <c r="I301" s="149"/>
      <c r="J301" s="149"/>
      <c r="K301" s="158"/>
      <c r="L301" s="24"/>
      <c r="M301" s="149"/>
      <c r="N301" s="149"/>
      <c r="O301" s="16"/>
      <c r="P301" s="16"/>
      <c r="Q301" s="44"/>
      <c r="R301" s="46"/>
    </row>
    <row r="302" spans="1:18" ht="30" customHeight="1" x14ac:dyDescent="0.2">
      <c r="A302" s="404">
        <v>250</v>
      </c>
      <c r="B302" s="415" t="s">
        <v>143</v>
      </c>
      <c r="C302" s="404"/>
      <c r="D302" s="419"/>
      <c r="E302" s="421"/>
      <c r="F302" s="409"/>
      <c r="G302" s="423"/>
      <c r="H302" s="421">
        <v>21000000</v>
      </c>
      <c r="I302" s="149"/>
      <c r="J302" s="149"/>
      <c r="K302" s="36"/>
      <c r="L302" s="24"/>
      <c r="M302" s="421"/>
      <c r="N302" s="421"/>
      <c r="O302" s="411"/>
      <c r="P302" s="411"/>
      <c r="Q302" s="413"/>
      <c r="R302" s="550"/>
    </row>
    <row r="303" spans="1:18" ht="30" customHeight="1" x14ac:dyDescent="0.2">
      <c r="A303" s="468"/>
      <c r="B303" s="469"/>
      <c r="C303" s="468"/>
      <c r="D303" s="470"/>
      <c r="E303" s="462"/>
      <c r="F303" s="500"/>
      <c r="G303" s="501"/>
      <c r="H303" s="422"/>
      <c r="I303" s="149"/>
      <c r="J303" s="149"/>
      <c r="K303" s="36"/>
      <c r="L303" s="24"/>
      <c r="M303" s="462"/>
      <c r="N303" s="462"/>
      <c r="O303" s="466"/>
      <c r="P303" s="466"/>
      <c r="Q303" s="467"/>
      <c r="R303" s="551"/>
    </row>
    <row r="304" spans="1:18" ht="30" customHeight="1" x14ac:dyDescent="0.2">
      <c r="A304" s="405"/>
      <c r="B304" s="416"/>
      <c r="C304" s="405"/>
      <c r="D304" s="420"/>
      <c r="E304" s="422"/>
      <c r="F304" s="410"/>
      <c r="G304" s="424"/>
      <c r="H304" s="149">
        <v>21000000</v>
      </c>
      <c r="I304" s="149"/>
      <c r="J304" s="149"/>
      <c r="K304" s="36"/>
      <c r="L304" s="24"/>
      <c r="M304" s="422"/>
      <c r="N304" s="422"/>
      <c r="O304" s="412"/>
      <c r="P304" s="412"/>
      <c r="Q304" s="414"/>
      <c r="R304" s="552"/>
    </row>
    <row r="305" spans="1:18" ht="30" customHeight="1" x14ac:dyDescent="0.2">
      <c r="A305" s="4">
        <v>251</v>
      </c>
      <c r="B305" s="3" t="s">
        <v>144</v>
      </c>
      <c r="C305" s="3"/>
      <c r="D305" s="9"/>
      <c r="E305" s="6"/>
      <c r="F305" s="149">
        <v>50000000</v>
      </c>
      <c r="G305" s="20">
        <v>0.04</v>
      </c>
      <c r="H305" s="149">
        <f t="shared" si="4"/>
        <v>2000000</v>
      </c>
      <c r="I305" s="149"/>
      <c r="J305" s="149"/>
      <c r="K305" s="158"/>
      <c r="L305" s="24"/>
      <c r="M305" s="149"/>
      <c r="N305" s="149"/>
      <c r="O305" s="16"/>
      <c r="P305" s="16"/>
      <c r="Q305" s="44"/>
      <c r="R305" s="46"/>
    </row>
    <row r="306" spans="1:18" ht="30" customHeight="1" x14ac:dyDescent="0.2">
      <c r="A306" s="4">
        <v>252</v>
      </c>
      <c r="B306" s="3" t="s">
        <v>145</v>
      </c>
      <c r="C306" s="3"/>
      <c r="D306" s="9"/>
      <c r="E306" s="6"/>
      <c r="F306" s="149">
        <v>37000000</v>
      </c>
      <c r="G306" s="20">
        <v>4.1000000000000002E-2</v>
      </c>
      <c r="H306" s="149">
        <v>1500000</v>
      </c>
      <c r="I306" s="149"/>
      <c r="J306" s="149"/>
      <c r="K306" s="158"/>
      <c r="L306" s="167"/>
      <c r="M306" s="149"/>
      <c r="N306" s="149"/>
      <c r="O306" s="16"/>
      <c r="P306" s="16"/>
      <c r="Q306" s="44"/>
      <c r="R306" s="46"/>
    </row>
    <row r="307" spans="1:18" ht="30" customHeight="1" x14ac:dyDescent="0.2">
      <c r="A307" s="4">
        <v>253</v>
      </c>
      <c r="B307" s="3" t="s">
        <v>146</v>
      </c>
      <c r="C307" s="3"/>
      <c r="D307" s="9"/>
      <c r="E307" s="6"/>
      <c r="F307" s="149">
        <v>62500000</v>
      </c>
      <c r="G307" s="20">
        <v>4.8000000000000001E-2</v>
      </c>
      <c r="H307" s="149">
        <f t="shared" si="4"/>
        <v>3000000</v>
      </c>
      <c r="I307" s="149"/>
      <c r="J307" s="149"/>
      <c r="K307" s="158"/>
      <c r="L307" s="24"/>
      <c r="M307" s="149"/>
      <c r="N307" s="149"/>
      <c r="O307" s="16"/>
      <c r="P307" s="16"/>
      <c r="Q307" s="44"/>
      <c r="R307" s="46"/>
    </row>
    <row r="308" spans="1:18" ht="30" customHeight="1" x14ac:dyDescent="0.2">
      <c r="A308" s="4">
        <v>254</v>
      </c>
      <c r="B308" s="3" t="s">
        <v>147</v>
      </c>
      <c r="C308" s="3"/>
      <c r="D308" s="9"/>
      <c r="E308" s="6"/>
      <c r="F308" s="149">
        <v>100000000</v>
      </c>
      <c r="G308" s="20">
        <v>0.05</v>
      </c>
      <c r="H308" s="149">
        <f t="shared" si="4"/>
        <v>5000000</v>
      </c>
      <c r="I308" s="149"/>
      <c r="J308" s="149"/>
      <c r="K308" s="21"/>
      <c r="L308" s="21"/>
      <c r="M308" s="149"/>
      <c r="N308" s="149"/>
      <c r="O308" s="16"/>
      <c r="P308" s="16"/>
      <c r="Q308" s="44"/>
      <c r="R308" s="46"/>
    </row>
    <row r="309" spans="1:18" ht="30" customHeight="1" x14ac:dyDescent="0.2">
      <c r="A309" s="4">
        <v>255</v>
      </c>
      <c r="B309" s="3" t="s">
        <v>148</v>
      </c>
      <c r="C309" s="3"/>
      <c r="D309" s="9"/>
      <c r="E309" s="6"/>
      <c r="F309" s="149">
        <v>50000000</v>
      </c>
      <c r="G309" s="20">
        <v>0.05</v>
      </c>
      <c r="H309" s="149">
        <f t="shared" si="4"/>
        <v>2500000</v>
      </c>
      <c r="I309" s="149"/>
      <c r="J309" s="149"/>
      <c r="K309" s="158"/>
      <c r="L309" s="24"/>
      <c r="M309" s="149"/>
      <c r="N309" s="149"/>
      <c r="O309" s="16"/>
      <c r="P309" s="16"/>
      <c r="Q309" s="44"/>
      <c r="R309" s="46"/>
    </row>
    <row r="310" spans="1:18" ht="30" customHeight="1" x14ac:dyDescent="0.2">
      <c r="A310" s="4">
        <v>256</v>
      </c>
      <c r="B310" s="3" t="s">
        <v>149</v>
      </c>
      <c r="C310" s="3"/>
      <c r="D310" s="9"/>
      <c r="E310" s="6"/>
      <c r="F310" s="149">
        <v>100000000</v>
      </c>
      <c r="G310" s="20">
        <v>0.04</v>
      </c>
      <c r="H310" s="149">
        <f t="shared" si="4"/>
        <v>4000000</v>
      </c>
      <c r="I310" s="149"/>
      <c r="J310" s="149"/>
      <c r="K310" s="158"/>
      <c r="L310" s="24"/>
      <c r="M310" s="149"/>
      <c r="N310" s="149"/>
      <c r="O310" s="16"/>
      <c r="P310" s="16"/>
      <c r="Q310" s="44"/>
      <c r="R310" s="46"/>
    </row>
    <row r="311" spans="1:18" ht="30" customHeight="1" x14ac:dyDescent="0.2">
      <c r="A311" s="404">
        <v>257</v>
      </c>
      <c r="B311" s="415" t="s">
        <v>891</v>
      </c>
      <c r="C311" s="404"/>
      <c r="D311" s="419"/>
      <c r="E311" s="421"/>
      <c r="F311" s="421">
        <v>30000000</v>
      </c>
      <c r="G311" s="423"/>
      <c r="H311" s="421">
        <v>2350000</v>
      </c>
      <c r="I311" s="149"/>
      <c r="J311" s="149"/>
      <c r="K311" s="158"/>
      <c r="L311" s="21"/>
      <c r="M311" s="421"/>
      <c r="N311" s="421"/>
      <c r="O311" s="411"/>
      <c r="P311" s="411"/>
      <c r="Q311" s="413"/>
      <c r="R311" s="492"/>
    </row>
    <row r="312" spans="1:18" ht="30" customHeight="1" x14ac:dyDescent="0.2">
      <c r="A312" s="405"/>
      <c r="B312" s="416"/>
      <c r="C312" s="405"/>
      <c r="D312" s="420"/>
      <c r="E312" s="422"/>
      <c r="F312" s="422"/>
      <c r="G312" s="424"/>
      <c r="H312" s="422"/>
      <c r="I312" s="149"/>
      <c r="J312" s="149"/>
      <c r="K312" s="158"/>
      <c r="L312" s="103"/>
      <c r="M312" s="422"/>
      <c r="N312" s="422"/>
      <c r="O312" s="412"/>
      <c r="P312" s="412"/>
      <c r="Q312" s="414"/>
      <c r="R312" s="493"/>
    </row>
    <row r="313" spans="1:18" ht="30" customHeight="1" x14ac:dyDescent="0.2">
      <c r="A313" s="4">
        <v>258</v>
      </c>
      <c r="B313" s="3" t="s">
        <v>150</v>
      </c>
      <c r="C313" s="3"/>
      <c r="D313" s="9"/>
      <c r="E313" s="6"/>
      <c r="F313" s="149">
        <v>100000000</v>
      </c>
      <c r="G313" s="20">
        <v>4.4999999999999998E-2</v>
      </c>
      <c r="H313" s="149">
        <f t="shared" si="4"/>
        <v>4500000</v>
      </c>
      <c r="I313" s="149"/>
      <c r="J313" s="149"/>
      <c r="K313" s="158"/>
      <c r="L313" s="24"/>
      <c r="M313" s="149"/>
      <c r="N313" s="149"/>
      <c r="O313" s="16"/>
      <c r="P313" s="16"/>
      <c r="Q313" s="44"/>
      <c r="R313" s="46"/>
    </row>
    <row r="314" spans="1:18" ht="30" customHeight="1" x14ac:dyDescent="0.2">
      <c r="A314" s="4">
        <v>259</v>
      </c>
      <c r="B314" s="3" t="s">
        <v>151</v>
      </c>
      <c r="C314" s="3"/>
      <c r="D314" s="9"/>
      <c r="E314" s="6"/>
      <c r="F314" s="149"/>
      <c r="G314" s="20"/>
      <c r="H314" s="149">
        <f t="shared" si="4"/>
        <v>0</v>
      </c>
      <c r="I314" s="149"/>
      <c r="J314" s="149"/>
      <c r="K314" s="158"/>
      <c r="L314" s="24"/>
      <c r="M314" s="149"/>
      <c r="N314" s="149"/>
      <c r="O314" s="16"/>
      <c r="P314" s="16"/>
      <c r="Q314" s="44"/>
      <c r="R314" s="46"/>
    </row>
    <row r="315" spans="1:18" ht="30" customHeight="1" x14ac:dyDescent="0.2">
      <c r="A315" s="404">
        <v>260</v>
      </c>
      <c r="B315" s="415" t="s">
        <v>837</v>
      </c>
      <c r="C315" s="404"/>
      <c r="D315" s="419"/>
      <c r="E315" s="421"/>
      <c r="F315" s="409"/>
      <c r="G315" s="423"/>
      <c r="H315" s="409">
        <f t="shared" si="4"/>
        <v>0</v>
      </c>
      <c r="I315" s="149"/>
      <c r="J315" s="149"/>
      <c r="K315" s="158"/>
      <c r="L315" s="24"/>
      <c r="M315" s="421"/>
      <c r="N315" s="421"/>
      <c r="O315" s="16"/>
      <c r="P315" s="16"/>
      <c r="Q315" s="44"/>
      <c r="R315" s="46"/>
    </row>
    <row r="316" spans="1:18" ht="30" customHeight="1" x14ac:dyDescent="0.2">
      <c r="A316" s="405"/>
      <c r="B316" s="416"/>
      <c r="C316" s="405"/>
      <c r="D316" s="420"/>
      <c r="E316" s="422"/>
      <c r="F316" s="410"/>
      <c r="G316" s="424"/>
      <c r="H316" s="410"/>
      <c r="I316" s="149"/>
      <c r="J316" s="149"/>
      <c r="K316" s="158"/>
      <c r="L316" s="24"/>
      <c r="M316" s="422"/>
      <c r="N316" s="422"/>
      <c r="O316" s="16"/>
      <c r="P316" s="16"/>
      <c r="Q316" s="44"/>
      <c r="R316" s="46"/>
    </row>
    <row r="317" spans="1:18" ht="30" customHeight="1" x14ac:dyDescent="0.2">
      <c r="A317" s="4">
        <v>261</v>
      </c>
      <c r="B317" s="3" t="s">
        <v>152</v>
      </c>
      <c r="C317" s="3"/>
      <c r="D317" s="9"/>
      <c r="E317" s="6"/>
      <c r="F317" s="149">
        <v>50000000</v>
      </c>
      <c r="G317" s="20">
        <v>0.05</v>
      </c>
      <c r="H317" s="149">
        <f t="shared" si="4"/>
        <v>2500000</v>
      </c>
      <c r="I317" s="149"/>
      <c r="J317" s="149"/>
      <c r="K317" s="158"/>
      <c r="L317" s="24"/>
      <c r="M317" s="149"/>
      <c r="N317" s="149"/>
      <c r="O317" s="16"/>
      <c r="P317" s="16"/>
      <c r="Q317" s="44"/>
      <c r="R317" s="46"/>
    </row>
    <row r="318" spans="1:18" ht="30" customHeight="1" x14ac:dyDescent="0.2">
      <c r="A318" s="4">
        <v>262</v>
      </c>
      <c r="B318" s="3" t="s">
        <v>636</v>
      </c>
      <c r="C318" s="3"/>
      <c r="D318" s="9"/>
      <c r="E318" s="6"/>
      <c r="F318" s="149">
        <v>60000000</v>
      </c>
      <c r="G318" s="20">
        <v>0.05</v>
      </c>
      <c r="H318" s="149">
        <f t="shared" ref="H318:H387" si="5">F318*G318</f>
        <v>3000000</v>
      </c>
      <c r="I318" s="149"/>
      <c r="J318" s="149"/>
      <c r="K318" s="158"/>
      <c r="L318" s="32"/>
      <c r="M318" s="149"/>
      <c r="N318" s="149"/>
      <c r="O318" s="16"/>
      <c r="P318" s="16"/>
      <c r="Q318" s="44"/>
      <c r="R318" s="46"/>
    </row>
    <row r="319" spans="1:18" ht="30" customHeight="1" x14ac:dyDescent="0.2">
      <c r="A319" s="4">
        <v>263</v>
      </c>
      <c r="B319" s="3" t="s">
        <v>153</v>
      </c>
      <c r="C319" s="3"/>
      <c r="D319" s="9"/>
      <c r="E319" s="6"/>
      <c r="F319" s="149"/>
      <c r="G319" s="20"/>
      <c r="H319" s="149">
        <f t="shared" si="5"/>
        <v>0</v>
      </c>
      <c r="I319" s="149"/>
      <c r="J319" s="149"/>
      <c r="K319" s="158"/>
      <c r="L319" s="24"/>
      <c r="M319" s="149"/>
      <c r="N319" s="149"/>
      <c r="O319" s="16"/>
      <c r="P319" s="16"/>
      <c r="Q319" s="44"/>
      <c r="R319" s="46"/>
    </row>
    <row r="320" spans="1:18" ht="30" customHeight="1" x14ac:dyDescent="0.2">
      <c r="A320" s="4">
        <v>264</v>
      </c>
      <c r="B320" s="3" t="s">
        <v>154</v>
      </c>
      <c r="C320" s="3"/>
      <c r="D320" s="9"/>
      <c r="E320" s="6"/>
      <c r="F320" s="149"/>
      <c r="G320" s="20"/>
      <c r="H320" s="149">
        <f t="shared" si="5"/>
        <v>0</v>
      </c>
      <c r="I320" s="149"/>
      <c r="J320" s="149"/>
      <c r="K320" s="158"/>
      <c r="L320" s="24"/>
      <c r="M320" s="149"/>
      <c r="N320" s="149"/>
      <c r="O320" s="16"/>
      <c r="P320" s="16"/>
      <c r="Q320" s="44"/>
      <c r="R320" s="46"/>
    </row>
    <row r="321" spans="1:18" ht="30" customHeight="1" x14ac:dyDescent="0.2">
      <c r="A321" s="4">
        <v>265</v>
      </c>
      <c r="B321" s="3" t="s">
        <v>155</v>
      </c>
      <c r="C321" s="3"/>
      <c r="D321" s="9"/>
      <c r="E321" s="6"/>
      <c r="F321" s="149">
        <v>85000000</v>
      </c>
      <c r="G321" s="20">
        <v>5.0999999999999997E-2</v>
      </c>
      <c r="H321" s="149">
        <v>4300000</v>
      </c>
      <c r="I321" s="149"/>
      <c r="J321" s="149"/>
      <c r="K321" s="158"/>
      <c r="L321" s="31"/>
      <c r="M321" s="149"/>
      <c r="N321" s="149"/>
      <c r="O321" s="16"/>
      <c r="P321" s="16"/>
      <c r="Q321" s="44"/>
      <c r="R321" s="46"/>
    </row>
    <row r="322" spans="1:18" ht="30" customHeight="1" x14ac:dyDescent="0.2">
      <c r="A322" s="4">
        <v>266</v>
      </c>
      <c r="B322" s="3" t="s">
        <v>156</v>
      </c>
      <c r="C322" s="3"/>
      <c r="D322" s="9"/>
      <c r="E322" s="6"/>
      <c r="F322" s="149"/>
      <c r="G322" s="20"/>
      <c r="H322" s="149">
        <f t="shared" si="5"/>
        <v>0</v>
      </c>
      <c r="I322" s="149"/>
      <c r="J322" s="149"/>
      <c r="K322" s="158"/>
      <c r="L322" s="24"/>
      <c r="M322" s="149"/>
      <c r="N322" s="149"/>
      <c r="O322" s="16"/>
      <c r="P322" s="16"/>
      <c r="Q322" s="44"/>
      <c r="R322" s="46"/>
    </row>
    <row r="323" spans="1:18" ht="30" customHeight="1" x14ac:dyDescent="0.2">
      <c r="A323" s="4">
        <v>267</v>
      </c>
      <c r="B323" s="3" t="s">
        <v>157</v>
      </c>
      <c r="C323" s="3"/>
      <c r="D323" s="9"/>
      <c r="E323" s="6"/>
      <c r="F323" s="149">
        <v>220000000</v>
      </c>
      <c r="G323" s="20">
        <v>7.0000000000000007E-2</v>
      </c>
      <c r="H323" s="149">
        <f t="shared" si="5"/>
        <v>15400000.000000002</v>
      </c>
      <c r="I323" s="149"/>
      <c r="J323" s="149"/>
      <c r="K323" s="166"/>
      <c r="L323" s="24"/>
      <c r="M323" s="149"/>
      <c r="N323" s="149"/>
      <c r="O323" s="16"/>
      <c r="P323" s="16"/>
      <c r="Q323" s="44"/>
      <c r="R323" s="46"/>
    </row>
    <row r="324" spans="1:18" ht="30" customHeight="1" x14ac:dyDescent="0.2">
      <c r="A324" s="4">
        <v>268</v>
      </c>
      <c r="B324" s="3" t="s">
        <v>158</v>
      </c>
      <c r="C324" s="3"/>
      <c r="D324" s="9"/>
      <c r="E324" s="6"/>
      <c r="F324" s="149"/>
      <c r="G324" s="20"/>
      <c r="H324" s="149">
        <f t="shared" si="5"/>
        <v>0</v>
      </c>
      <c r="I324" s="149"/>
      <c r="J324" s="149"/>
      <c r="K324" s="158"/>
      <c r="L324" s="24"/>
      <c r="M324" s="149"/>
      <c r="N324" s="149"/>
      <c r="O324" s="16"/>
      <c r="P324" s="16"/>
      <c r="Q324" s="44"/>
      <c r="R324" s="46"/>
    </row>
    <row r="325" spans="1:18" ht="30" customHeight="1" x14ac:dyDescent="0.2">
      <c r="A325" s="4">
        <v>269</v>
      </c>
      <c r="B325" s="3" t="s">
        <v>159</v>
      </c>
      <c r="C325" s="3"/>
      <c r="D325" s="9"/>
      <c r="E325" s="6"/>
      <c r="F325" s="154"/>
      <c r="G325" s="45"/>
      <c r="H325" s="154">
        <f t="shared" si="5"/>
        <v>0</v>
      </c>
      <c r="I325" s="149"/>
      <c r="J325" s="149"/>
      <c r="K325" s="158"/>
      <c r="L325" s="24"/>
      <c r="M325" s="149"/>
      <c r="N325" s="149"/>
      <c r="O325" s="16"/>
      <c r="P325" s="16"/>
      <c r="Q325" s="44"/>
      <c r="R325" s="46"/>
    </row>
    <row r="326" spans="1:18" ht="30" customHeight="1" x14ac:dyDescent="0.2">
      <c r="A326" s="4">
        <v>270</v>
      </c>
      <c r="B326" s="3" t="s">
        <v>160</v>
      </c>
      <c r="C326" s="60" t="s">
        <v>580</v>
      </c>
      <c r="D326" s="9"/>
      <c r="E326" s="6"/>
      <c r="F326" s="149">
        <v>10000000</v>
      </c>
      <c r="G326" s="20">
        <v>0.05</v>
      </c>
      <c r="H326" s="149">
        <f t="shared" si="5"/>
        <v>500000</v>
      </c>
      <c r="I326" s="149"/>
      <c r="J326" s="149"/>
      <c r="K326" s="158"/>
      <c r="L326" s="30"/>
      <c r="M326" s="149"/>
      <c r="N326" s="149"/>
      <c r="O326" s="16"/>
      <c r="P326" s="16"/>
      <c r="Q326" s="44"/>
      <c r="R326" s="46"/>
    </row>
    <row r="327" spans="1:18" ht="30" customHeight="1" x14ac:dyDescent="0.2">
      <c r="A327" s="4">
        <v>271</v>
      </c>
      <c r="B327" s="3" t="s">
        <v>161</v>
      </c>
      <c r="C327" s="3"/>
      <c r="D327" s="9"/>
      <c r="E327" s="6"/>
      <c r="F327" s="149">
        <v>200000000</v>
      </c>
      <c r="G327" s="20">
        <v>0.04</v>
      </c>
      <c r="H327" s="149">
        <f t="shared" si="5"/>
        <v>8000000</v>
      </c>
      <c r="I327" s="149"/>
      <c r="J327" s="149"/>
      <c r="K327" s="36"/>
      <c r="L327" s="24"/>
      <c r="M327" s="149"/>
      <c r="N327" s="149"/>
      <c r="O327" s="16"/>
      <c r="P327" s="16"/>
      <c r="Q327" s="44"/>
      <c r="R327" s="46"/>
    </row>
    <row r="328" spans="1:18" ht="30" customHeight="1" x14ac:dyDescent="0.2">
      <c r="A328" s="4">
        <v>272</v>
      </c>
      <c r="B328" s="3" t="s">
        <v>162</v>
      </c>
      <c r="C328" s="3"/>
      <c r="D328" s="9"/>
      <c r="E328" s="6"/>
      <c r="F328" s="154"/>
      <c r="G328" s="45"/>
      <c r="H328" s="154">
        <f t="shared" si="5"/>
        <v>0</v>
      </c>
      <c r="I328" s="149"/>
      <c r="J328" s="149"/>
      <c r="K328" s="166"/>
      <c r="L328" s="24"/>
      <c r="M328" s="149"/>
      <c r="N328" s="149"/>
      <c r="O328" s="16"/>
      <c r="P328" s="16"/>
      <c r="Q328" s="44"/>
      <c r="R328" s="46"/>
    </row>
    <row r="329" spans="1:18" ht="30" customHeight="1" x14ac:dyDescent="0.2">
      <c r="A329" s="4">
        <v>273</v>
      </c>
      <c r="B329" s="3" t="s">
        <v>163</v>
      </c>
      <c r="C329" s="3"/>
      <c r="D329" s="9"/>
      <c r="E329" s="6"/>
      <c r="F329" s="149"/>
      <c r="G329" s="20"/>
      <c r="H329" s="149">
        <f t="shared" si="5"/>
        <v>0</v>
      </c>
      <c r="I329" s="149"/>
      <c r="J329" s="149"/>
      <c r="K329" s="158"/>
      <c r="L329" s="24"/>
      <c r="M329" s="149"/>
      <c r="N329" s="149"/>
      <c r="O329" s="16"/>
      <c r="P329" s="16"/>
      <c r="Q329" s="44"/>
      <c r="R329" s="46"/>
    </row>
    <row r="330" spans="1:18" ht="30" customHeight="1" x14ac:dyDescent="0.2">
      <c r="A330" s="4">
        <v>274</v>
      </c>
      <c r="B330" s="3" t="s">
        <v>164</v>
      </c>
      <c r="C330" s="3"/>
      <c r="D330" s="9"/>
      <c r="E330" s="6"/>
      <c r="F330" s="149">
        <v>265000000</v>
      </c>
      <c r="G330" s="20">
        <v>0.05</v>
      </c>
      <c r="H330" s="149">
        <f>F330*G330</f>
        <v>13250000</v>
      </c>
      <c r="I330" s="149"/>
      <c r="J330" s="149"/>
      <c r="K330" s="166"/>
      <c r="L330" s="24"/>
      <c r="M330" s="149"/>
      <c r="N330" s="149"/>
      <c r="O330" s="16"/>
      <c r="P330" s="16"/>
      <c r="Q330" s="44">
        <v>9151199376</v>
      </c>
      <c r="R330" s="46"/>
    </row>
    <row r="331" spans="1:18" ht="30" customHeight="1" x14ac:dyDescent="0.2">
      <c r="A331" s="4">
        <v>275</v>
      </c>
      <c r="B331" s="3" t="s">
        <v>165</v>
      </c>
      <c r="C331" s="3"/>
      <c r="D331" s="9"/>
      <c r="E331" s="6"/>
      <c r="F331" s="149">
        <v>20000000</v>
      </c>
      <c r="G331" s="20">
        <v>0.05</v>
      </c>
      <c r="H331" s="149">
        <f t="shared" si="5"/>
        <v>1000000</v>
      </c>
      <c r="I331" s="149"/>
      <c r="J331" s="149"/>
      <c r="K331" s="158"/>
      <c r="L331" s="89"/>
      <c r="M331" s="149"/>
      <c r="N331" s="149"/>
      <c r="O331" s="16"/>
      <c r="P331" s="16"/>
      <c r="Q331" s="44"/>
      <c r="R331" s="46"/>
    </row>
    <row r="332" spans="1:18" ht="30" customHeight="1" x14ac:dyDescent="0.2">
      <c r="A332" s="4">
        <v>276</v>
      </c>
      <c r="B332" s="3" t="s">
        <v>166</v>
      </c>
      <c r="C332" s="53" t="s">
        <v>696</v>
      </c>
      <c r="D332" s="9"/>
      <c r="E332" s="6"/>
      <c r="F332" s="149">
        <v>180000000</v>
      </c>
      <c r="G332" s="20">
        <v>0.05</v>
      </c>
      <c r="H332" s="149">
        <f t="shared" si="5"/>
        <v>9000000</v>
      </c>
      <c r="I332" s="149"/>
      <c r="J332" s="149"/>
      <c r="K332" s="158"/>
      <c r="L332" s="24"/>
      <c r="M332" s="149"/>
      <c r="N332" s="149"/>
      <c r="O332" s="16"/>
      <c r="P332" s="16"/>
      <c r="Q332" s="44"/>
      <c r="R332" s="46"/>
    </row>
    <row r="333" spans="1:18" ht="30" customHeight="1" x14ac:dyDescent="0.2">
      <c r="A333" s="4">
        <v>277</v>
      </c>
      <c r="B333" s="3" t="s">
        <v>167</v>
      </c>
      <c r="C333" s="3"/>
      <c r="D333" s="9"/>
      <c r="E333" s="6"/>
      <c r="F333" s="149">
        <v>275000000</v>
      </c>
      <c r="G333" s="20">
        <v>0.05</v>
      </c>
      <c r="H333" s="149">
        <f t="shared" si="5"/>
        <v>13750000</v>
      </c>
      <c r="I333" s="149"/>
      <c r="J333" s="149"/>
      <c r="K333" s="36"/>
      <c r="L333" s="24"/>
      <c r="M333" s="149"/>
      <c r="N333" s="149"/>
      <c r="O333" s="16"/>
      <c r="P333" s="16"/>
      <c r="Q333" s="44"/>
      <c r="R333" s="46"/>
    </row>
    <row r="334" spans="1:18" ht="30" customHeight="1" x14ac:dyDescent="0.2">
      <c r="A334" s="4">
        <v>278</v>
      </c>
      <c r="B334" s="3" t="s">
        <v>168</v>
      </c>
      <c r="C334" s="3"/>
      <c r="D334" s="9"/>
      <c r="E334" s="6"/>
      <c r="F334" s="149"/>
      <c r="G334" s="20"/>
      <c r="H334" s="149">
        <f t="shared" si="5"/>
        <v>0</v>
      </c>
      <c r="I334" s="149"/>
      <c r="J334" s="149"/>
      <c r="K334" s="158"/>
      <c r="L334" s="24"/>
      <c r="M334" s="149"/>
      <c r="N334" s="149"/>
      <c r="O334" s="16"/>
      <c r="P334" s="16"/>
      <c r="Q334" s="44"/>
      <c r="R334" s="46"/>
    </row>
    <row r="335" spans="1:18" ht="30" customHeight="1" x14ac:dyDescent="0.2">
      <c r="A335" s="4">
        <v>279</v>
      </c>
      <c r="B335" s="3" t="s">
        <v>169</v>
      </c>
      <c r="C335" s="3"/>
      <c r="D335" s="9"/>
      <c r="E335" s="6"/>
      <c r="F335" s="149">
        <v>40000000</v>
      </c>
      <c r="G335" s="20">
        <v>0.05</v>
      </c>
      <c r="H335" s="149">
        <f t="shared" si="5"/>
        <v>2000000</v>
      </c>
      <c r="I335" s="149"/>
      <c r="J335" s="149"/>
      <c r="K335" s="158"/>
      <c r="L335" s="21"/>
      <c r="M335" s="149"/>
      <c r="N335" s="149"/>
      <c r="O335" s="16"/>
      <c r="P335" s="16"/>
      <c r="Q335" s="44"/>
      <c r="R335" s="46"/>
    </row>
    <row r="336" spans="1:18" ht="30" customHeight="1" x14ac:dyDescent="0.2">
      <c r="A336" s="4">
        <v>280</v>
      </c>
      <c r="B336" s="3" t="s">
        <v>170</v>
      </c>
      <c r="C336" s="3"/>
      <c r="D336" s="9"/>
      <c r="E336" s="6"/>
      <c r="F336" s="149">
        <v>100000000</v>
      </c>
      <c r="G336" s="20">
        <v>0.05</v>
      </c>
      <c r="H336" s="149">
        <f t="shared" si="5"/>
        <v>5000000</v>
      </c>
      <c r="I336" s="149"/>
      <c r="J336" s="149"/>
      <c r="K336" s="158"/>
      <c r="L336" s="21"/>
      <c r="M336" s="149"/>
      <c r="N336" s="149"/>
      <c r="O336" s="16"/>
      <c r="P336" s="16"/>
      <c r="Q336" s="44"/>
      <c r="R336" s="46"/>
    </row>
    <row r="337" spans="1:18" ht="30" customHeight="1" x14ac:dyDescent="0.2">
      <c r="A337" s="4">
        <v>281</v>
      </c>
      <c r="B337" s="3" t="s">
        <v>171</v>
      </c>
      <c r="C337" s="43" t="s">
        <v>810</v>
      </c>
      <c r="D337" s="9"/>
      <c r="E337" s="6"/>
      <c r="F337" s="149">
        <v>30000000</v>
      </c>
      <c r="G337" s="20">
        <v>0.05</v>
      </c>
      <c r="H337" s="149">
        <f t="shared" si="5"/>
        <v>1500000</v>
      </c>
      <c r="I337" s="149"/>
      <c r="J337" s="149"/>
      <c r="K337" s="158"/>
      <c r="L337" s="24"/>
      <c r="M337" s="149"/>
      <c r="N337" s="149"/>
      <c r="O337" s="16"/>
      <c r="P337" s="16"/>
      <c r="Q337" s="44"/>
      <c r="R337" s="46"/>
    </row>
    <row r="338" spans="1:18" ht="30" customHeight="1" x14ac:dyDescent="0.2">
      <c r="A338" s="4">
        <v>282</v>
      </c>
      <c r="B338" s="3" t="s">
        <v>172</v>
      </c>
      <c r="C338" s="3"/>
      <c r="D338" s="9"/>
      <c r="E338" s="6"/>
      <c r="F338" s="149"/>
      <c r="G338" s="20"/>
      <c r="H338" s="149">
        <f t="shared" si="5"/>
        <v>0</v>
      </c>
      <c r="I338" s="149"/>
      <c r="J338" s="149"/>
      <c r="K338" s="158"/>
      <c r="L338" s="24"/>
      <c r="M338" s="149"/>
      <c r="N338" s="149"/>
      <c r="O338" s="16"/>
      <c r="P338" s="16"/>
      <c r="Q338" s="44"/>
      <c r="R338" s="46"/>
    </row>
    <row r="339" spans="1:18" ht="30" customHeight="1" x14ac:dyDescent="0.2">
      <c r="A339" s="4">
        <v>283</v>
      </c>
      <c r="B339" s="3" t="s">
        <v>1198</v>
      </c>
      <c r="C339" s="3"/>
      <c r="D339" s="9"/>
      <c r="E339" s="6"/>
      <c r="F339" s="149">
        <v>12000000</v>
      </c>
      <c r="G339" s="20">
        <v>0.05</v>
      </c>
      <c r="H339" s="149">
        <f t="shared" si="5"/>
        <v>600000</v>
      </c>
      <c r="I339" s="421"/>
      <c r="J339" s="421"/>
      <c r="K339" s="477"/>
      <c r="L339" s="490"/>
      <c r="M339" s="421"/>
      <c r="N339" s="421"/>
      <c r="O339" s="179" t="s">
        <v>1246</v>
      </c>
      <c r="P339" s="180">
        <v>12000000</v>
      </c>
      <c r="Q339" s="44"/>
      <c r="R339" s="46"/>
    </row>
    <row r="340" spans="1:18" ht="30" customHeight="1" x14ac:dyDescent="0.2">
      <c r="A340" s="4"/>
      <c r="B340" s="3" t="s">
        <v>239</v>
      </c>
      <c r="C340" s="3"/>
      <c r="D340" s="9"/>
      <c r="E340" s="6"/>
      <c r="F340" s="149">
        <v>20000000</v>
      </c>
      <c r="G340" s="20">
        <v>0.05</v>
      </c>
      <c r="H340" s="149">
        <f>F340*G340</f>
        <v>1000000</v>
      </c>
      <c r="I340" s="422"/>
      <c r="J340" s="422"/>
      <c r="K340" s="478"/>
      <c r="L340" s="491"/>
      <c r="M340" s="422"/>
      <c r="N340" s="422"/>
      <c r="O340" s="16" t="s">
        <v>1247</v>
      </c>
      <c r="P340" s="16"/>
      <c r="Q340" s="44"/>
      <c r="R340" s="46"/>
    </row>
    <row r="341" spans="1:18" ht="30" customHeight="1" x14ac:dyDescent="0.2">
      <c r="A341" s="4">
        <v>284</v>
      </c>
      <c r="B341" s="3" t="s">
        <v>174</v>
      </c>
      <c r="C341" s="3"/>
      <c r="D341" s="9"/>
      <c r="E341" s="6"/>
      <c r="F341" s="154"/>
      <c r="G341" s="45"/>
      <c r="H341" s="154">
        <f t="shared" si="5"/>
        <v>0</v>
      </c>
      <c r="I341" s="149"/>
      <c r="J341" s="149"/>
      <c r="K341" s="158"/>
      <c r="L341" s="24"/>
      <c r="M341" s="149"/>
      <c r="N341" s="149"/>
      <c r="O341" s="16"/>
      <c r="P341" s="16"/>
      <c r="Q341" s="44"/>
      <c r="R341" s="46"/>
    </row>
    <row r="342" spans="1:18" ht="30" customHeight="1" x14ac:dyDescent="0.2">
      <c r="A342" s="4">
        <v>285</v>
      </c>
      <c r="B342" s="3" t="s">
        <v>175</v>
      </c>
      <c r="C342" s="3"/>
      <c r="D342" s="9"/>
      <c r="E342" s="6"/>
      <c r="F342" s="154"/>
      <c r="G342" s="45"/>
      <c r="H342" s="154">
        <f t="shared" si="5"/>
        <v>0</v>
      </c>
      <c r="I342" s="149"/>
      <c r="J342" s="149"/>
      <c r="K342" s="158"/>
      <c r="L342" s="21"/>
      <c r="M342" s="149"/>
      <c r="N342" s="149"/>
      <c r="O342" s="16"/>
      <c r="P342" s="16"/>
      <c r="Q342" s="44"/>
      <c r="R342" s="46"/>
    </row>
    <row r="343" spans="1:18" ht="30" customHeight="1" x14ac:dyDescent="0.2">
      <c r="A343" s="4">
        <v>286</v>
      </c>
      <c r="B343" s="3" t="s">
        <v>176</v>
      </c>
      <c r="C343" s="3"/>
      <c r="D343" s="9"/>
      <c r="E343" s="6"/>
      <c r="F343" s="149">
        <v>7000000</v>
      </c>
      <c r="G343" s="20">
        <v>0.04</v>
      </c>
      <c r="H343" s="149">
        <f t="shared" si="5"/>
        <v>280000</v>
      </c>
      <c r="I343" s="149"/>
      <c r="J343" s="149"/>
      <c r="K343" s="158"/>
      <c r="L343" s="24"/>
      <c r="M343" s="149"/>
      <c r="N343" s="149"/>
      <c r="O343" s="16"/>
      <c r="P343" s="16"/>
      <c r="Q343" s="44"/>
      <c r="R343" s="46"/>
    </row>
    <row r="344" spans="1:18" ht="30" customHeight="1" x14ac:dyDescent="0.2">
      <c r="A344" s="4">
        <v>287</v>
      </c>
      <c r="B344" s="3" t="s">
        <v>904</v>
      </c>
      <c r="C344" s="3"/>
      <c r="D344" s="9"/>
      <c r="E344" s="6"/>
      <c r="F344" s="154"/>
      <c r="G344" s="45"/>
      <c r="H344" s="154">
        <f t="shared" si="5"/>
        <v>0</v>
      </c>
      <c r="I344" s="149"/>
      <c r="J344" s="149"/>
      <c r="K344" s="158"/>
      <c r="L344" s="24"/>
      <c r="M344" s="149"/>
      <c r="N344" s="149"/>
      <c r="O344" s="16"/>
      <c r="P344" s="16"/>
      <c r="Q344" s="44"/>
      <c r="R344" s="186"/>
    </row>
    <row r="345" spans="1:18" ht="30" customHeight="1" x14ac:dyDescent="0.2">
      <c r="A345" s="4">
        <v>288</v>
      </c>
      <c r="B345" s="3" t="s">
        <v>177</v>
      </c>
      <c r="C345" s="3"/>
      <c r="D345" s="9"/>
      <c r="E345" s="6"/>
      <c r="F345" s="154"/>
      <c r="G345" s="45"/>
      <c r="H345" s="154">
        <f t="shared" si="5"/>
        <v>0</v>
      </c>
      <c r="I345" s="149"/>
      <c r="J345" s="149"/>
      <c r="K345" s="158"/>
      <c r="L345" s="28"/>
      <c r="M345" s="149"/>
      <c r="N345" s="149"/>
      <c r="O345" s="16"/>
      <c r="P345" s="16"/>
      <c r="Q345" s="44"/>
      <c r="R345" s="6"/>
    </row>
    <row r="346" spans="1:18" ht="30" customHeight="1" x14ac:dyDescent="0.2">
      <c r="A346" s="404">
        <v>289</v>
      </c>
      <c r="B346" s="415" t="s">
        <v>178</v>
      </c>
      <c r="C346" s="404"/>
      <c r="D346" s="419"/>
      <c r="E346" s="421"/>
      <c r="F346" s="149">
        <v>190000000</v>
      </c>
      <c r="G346" s="20">
        <v>5.5E-2</v>
      </c>
      <c r="H346" s="149">
        <f t="shared" si="5"/>
        <v>10450000</v>
      </c>
      <c r="I346" s="149"/>
      <c r="J346" s="149"/>
      <c r="K346" s="36"/>
      <c r="L346" s="24"/>
      <c r="M346" s="149"/>
      <c r="N346" s="149"/>
      <c r="O346" s="411"/>
      <c r="P346" s="411"/>
      <c r="Q346" s="413"/>
      <c r="R346" s="451"/>
    </row>
    <row r="347" spans="1:18" ht="30" customHeight="1" x14ac:dyDescent="0.2">
      <c r="A347" s="405"/>
      <c r="B347" s="469"/>
      <c r="C347" s="468"/>
      <c r="D347" s="470"/>
      <c r="E347" s="462"/>
      <c r="F347" s="421">
        <v>190000000</v>
      </c>
      <c r="G347" s="471" t="s">
        <v>987</v>
      </c>
      <c r="H347" s="472"/>
      <c r="I347" s="149"/>
      <c r="J347" s="149"/>
      <c r="K347" s="158"/>
      <c r="L347" s="30"/>
      <c r="M347" s="421"/>
      <c r="N347" s="421"/>
      <c r="O347" s="412"/>
      <c r="P347" s="412"/>
      <c r="Q347" s="414"/>
      <c r="R347" s="452"/>
    </row>
    <row r="348" spans="1:18" ht="30" customHeight="1" x14ac:dyDescent="0.2">
      <c r="A348" s="151"/>
      <c r="B348" s="416"/>
      <c r="C348" s="405"/>
      <c r="D348" s="420"/>
      <c r="E348" s="422"/>
      <c r="F348" s="422"/>
      <c r="G348" s="473"/>
      <c r="H348" s="474"/>
      <c r="I348" s="149"/>
      <c r="J348" s="149"/>
      <c r="K348" s="36"/>
      <c r="L348" s="58"/>
      <c r="M348" s="422"/>
      <c r="N348" s="422"/>
      <c r="O348" s="16"/>
      <c r="P348" s="16"/>
      <c r="Q348" s="44"/>
      <c r="R348" s="164"/>
    </row>
    <row r="349" spans="1:18" ht="30" customHeight="1" x14ac:dyDescent="0.2">
      <c r="A349" s="4">
        <v>290</v>
      </c>
      <c r="B349" s="3" t="s">
        <v>179</v>
      </c>
      <c r="C349" s="3"/>
      <c r="D349" s="9"/>
      <c r="E349" s="6"/>
      <c r="F349" s="149"/>
      <c r="G349" s="20"/>
      <c r="H349" s="149">
        <f t="shared" si="5"/>
        <v>0</v>
      </c>
      <c r="I349" s="149"/>
      <c r="J349" s="149"/>
      <c r="K349" s="158"/>
      <c r="L349" s="24"/>
      <c r="M349" s="149"/>
      <c r="N349" s="149"/>
      <c r="O349" s="16"/>
      <c r="P349" s="16"/>
      <c r="Q349" s="44"/>
      <c r="R349" s="46"/>
    </row>
    <row r="350" spans="1:18" ht="30" customHeight="1" x14ac:dyDescent="0.2">
      <c r="A350" s="4">
        <v>291</v>
      </c>
      <c r="B350" s="3" t="s">
        <v>180</v>
      </c>
      <c r="C350" s="3"/>
      <c r="D350" s="9"/>
      <c r="E350" s="6"/>
      <c r="F350" s="154"/>
      <c r="G350" s="45"/>
      <c r="H350" s="154">
        <f t="shared" si="5"/>
        <v>0</v>
      </c>
      <c r="I350" s="149"/>
      <c r="J350" s="149"/>
      <c r="K350" s="36"/>
      <c r="L350" s="24"/>
      <c r="M350" s="149"/>
      <c r="N350" s="149"/>
      <c r="O350" s="16"/>
      <c r="P350" s="16"/>
      <c r="Q350" s="44"/>
      <c r="R350" s="46"/>
    </row>
    <row r="351" spans="1:18" ht="30" customHeight="1" x14ac:dyDescent="0.2">
      <c r="A351" s="4">
        <v>292</v>
      </c>
      <c r="B351" s="3" t="s">
        <v>181</v>
      </c>
      <c r="C351" s="3"/>
      <c r="D351" s="9"/>
      <c r="E351" s="6"/>
      <c r="F351" s="149">
        <v>80000000</v>
      </c>
      <c r="G351" s="20">
        <v>4.4999999999999998E-2</v>
      </c>
      <c r="H351" s="149">
        <f t="shared" si="5"/>
        <v>3600000</v>
      </c>
      <c r="I351" s="149"/>
      <c r="J351" s="149"/>
      <c r="K351" s="158"/>
      <c r="L351" s="21"/>
      <c r="M351" s="149"/>
      <c r="N351" s="149"/>
      <c r="O351" s="16"/>
      <c r="P351" s="16"/>
      <c r="Q351" s="44"/>
      <c r="R351" s="46"/>
    </row>
    <row r="352" spans="1:18" ht="30" customHeight="1" x14ac:dyDescent="0.2">
      <c r="A352" s="4">
        <v>293</v>
      </c>
      <c r="B352" s="3" t="s">
        <v>826</v>
      </c>
      <c r="C352" s="3"/>
      <c r="D352" s="9"/>
      <c r="E352" s="6"/>
      <c r="F352" s="149">
        <v>250000000</v>
      </c>
      <c r="G352" s="20">
        <v>0.04</v>
      </c>
      <c r="H352" s="149">
        <f t="shared" si="5"/>
        <v>10000000</v>
      </c>
      <c r="I352" s="149"/>
      <c r="J352" s="149"/>
      <c r="K352" s="158"/>
      <c r="L352" s="21"/>
      <c r="M352" s="149"/>
      <c r="N352" s="149"/>
      <c r="O352" s="16"/>
      <c r="P352" s="16"/>
      <c r="Q352" s="44"/>
      <c r="R352" s="46"/>
    </row>
    <row r="353" spans="1:18" ht="30" customHeight="1" x14ac:dyDescent="0.2">
      <c r="A353" s="4">
        <v>294</v>
      </c>
      <c r="B353" s="3" t="s">
        <v>716</v>
      </c>
      <c r="C353" s="53" t="s">
        <v>717</v>
      </c>
      <c r="D353" s="9"/>
      <c r="E353" s="6"/>
      <c r="F353" s="149">
        <v>130000000</v>
      </c>
      <c r="G353" s="20">
        <v>4.4999999999999998E-2</v>
      </c>
      <c r="H353" s="149">
        <f t="shared" si="5"/>
        <v>5850000</v>
      </c>
      <c r="I353" s="149"/>
      <c r="J353" s="149"/>
      <c r="K353" s="158"/>
      <c r="L353" s="21"/>
      <c r="M353" s="149"/>
      <c r="N353" s="149"/>
      <c r="O353" s="16"/>
      <c r="P353" s="16"/>
      <c r="Q353" s="44"/>
      <c r="R353" s="46"/>
    </row>
    <row r="354" spans="1:18" ht="30" customHeight="1" x14ac:dyDescent="0.2">
      <c r="A354" s="4">
        <v>295</v>
      </c>
      <c r="B354" s="46" t="s">
        <v>182</v>
      </c>
      <c r="C354" s="46"/>
      <c r="D354" s="9"/>
      <c r="E354" s="6"/>
      <c r="F354" s="149">
        <v>200000000</v>
      </c>
      <c r="G354" s="20">
        <v>0.05</v>
      </c>
      <c r="H354" s="149">
        <f t="shared" si="5"/>
        <v>10000000</v>
      </c>
      <c r="I354" s="149"/>
      <c r="J354" s="149"/>
      <c r="K354" s="158"/>
      <c r="L354" s="24"/>
      <c r="M354" s="149"/>
      <c r="N354" s="149"/>
      <c r="O354" s="17"/>
      <c r="P354" s="17"/>
      <c r="Q354" s="44"/>
      <c r="R354" s="46"/>
    </row>
    <row r="355" spans="1:18" ht="30" customHeight="1" x14ac:dyDescent="0.2">
      <c r="A355" s="4">
        <v>296</v>
      </c>
      <c r="B355" s="3" t="s">
        <v>183</v>
      </c>
      <c r="C355" s="3"/>
      <c r="D355" s="9"/>
      <c r="E355" s="6"/>
      <c r="F355" s="149"/>
      <c r="G355" s="20"/>
      <c r="H355" s="149">
        <f t="shared" si="5"/>
        <v>0</v>
      </c>
      <c r="I355" s="149"/>
      <c r="J355" s="149"/>
      <c r="K355" s="158"/>
      <c r="L355" s="24"/>
      <c r="M355" s="149"/>
      <c r="N355" s="149"/>
      <c r="O355" s="16"/>
      <c r="P355" s="16"/>
      <c r="Q355" s="44"/>
      <c r="R355" s="46"/>
    </row>
    <row r="356" spans="1:18" ht="30" customHeight="1" x14ac:dyDescent="0.2">
      <c r="A356" s="4">
        <v>297</v>
      </c>
      <c r="B356" s="3" t="s">
        <v>184</v>
      </c>
      <c r="C356" s="3"/>
      <c r="D356" s="9"/>
      <c r="E356" s="6"/>
      <c r="F356" s="149">
        <v>20000000</v>
      </c>
      <c r="G356" s="20">
        <v>5.5E-2</v>
      </c>
      <c r="H356" s="149">
        <f t="shared" si="5"/>
        <v>1100000</v>
      </c>
      <c r="I356" s="149"/>
      <c r="J356" s="149"/>
      <c r="K356" s="158"/>
      <c r="L356" s="24"/>
      <c r="M356" s="149"/>
      <c r="N356" s="149"/>
      <c r="O356" s="16"/>
      <c r="P356" s="16"/>
      <c r="Q356" s="44"/>
      <c r="R356" s="46"/>
    </row>
    <row r="357" spans="1:18" ht="30" customHeight="1" x14ac:dyDescent="0.2">
      <c r="A357" s="4">
        <v>298</v>
      </c>
      <c r="B357" s="3" t="s">
        <v>185</v>
      </c>
      <c r="C357" s="3"/>
      <c r="D357" s="9"/>
      <c r="E357" s="6"/>
      <c r="F357" s="149"/>
      <c r="G357" s="20"/>
      <c r="H357" s="149">
        <f t="shared" si="5"/>
        <v>0</v>
      </c>
      <c r="I357" s="149"/>
      <c r="J357" s="149"/>
      <c r="K357" s="158"/>
      <c r="L357" s="24"/>
      <c r="M357" s="149"/>
      <c r="N357" s="149"/>
      <c r="O357" s="16"/>
      <c r="P357" s="16"/>
      <c r="Q357" s="44"/>
      <c r="R357" s="46"/>
    </row>
    <row r="358" spans="1:18" ht="30" customHeight="1" x14ac:dyDescent="0.2">
      <c r="A358" s="4">
        <v>299</v>
      </c>
      <c r="B358" s="3" t="s">
        <v>186</v>
      </c>
      <c r="C358" s="3"/>
      <c r="D358" s="9"/>
      <c r="E358" s="6"/>
      <c r="F358" s="149"/>
      <c r="G358" s="20"/>
      <c r="H358" s="149">
        <f t="shared" si="5"/>
        <v>0</v>
      </c>
      <c r="I358" s="149"/>
      <c r="J358" s="149"/>
      <c r="K358" s="158"/>
      <c r="L358" s="24"/>
      <c r="M358" s="149"/>
      <c r="N358" s="149"/>
      <c r="O358" s="16"/>
      <c r="P358" s="16"/>
      <c r="Q358" s="44"/>
      <c r="R358" s="46"/>
    </row>
    <row r="359" spans="1:18" ht="30" customHeight="1" x14ac:dyDescent="0.2">
      <c r="A359" s="4">
        <v>300</v>
      </c>
      <c r="B359" s="3" t="s">
        <v>187</v>
      </c>
      <c r="C359" s="3"/>
      <c r="D359" s="9"/>
      <c r="E359" s="6"/>
      <c r="F359" s="149"/>
      <c r="G359" s="20"/>
      <c r="H359" s="149">
        <f t="shared" si="5"/>
        <v>0</v>
      </c>
      <c r="I359" s="149"/>
      <c r="J359" s="149"/>
      <c r="K359" s="158"/>
      <c r="L359" s="24"/>
      <c r="M359" s="149"/>
      <c r="N359" s="149"/>
      <c r="O359" s="16"/>
      <c r="P359" s="16"/>
      <c r="Q359" s="44"/>
      <c r="R359" s="46"/>
    </row>
    <row r="360" spans="1:18" ht="30" customHeight="1" x14ac:dyDescent="0.2">
      <c r="A360" s="404">
        <v>301</v>
      </c>
      <c r="B360" s="415" t="s">
        <v>188</v>
      </c>
      <c r="C360" s="483" t="s">
        <v>834</v>
      </c>
      <c r="D360" s="419"/>
      <c r="E360" s="421"/>
      <c r="F360" s="421">
        <v>40000000</v>
      </c>
      <c r="G360" s="442">
        <v>5.5E-2</v>
      </c>
      <c r="H360" s="421">
        <f t="shared" si="5"/>
        <v>2200000</v>
      </c>
      <c r="I360" s="149"/>
      <c r="J360" s="149"/>
      <c r="K360" s="158"/>
      <c r="L360" s="21"/>
      <c r="M360" s="421"/>
      <c r="N360" s="421"/>
      <c r="O360" s="16"/>
      <c r="P360" s="16"/>
      <c r="Q360" s="44"/>
      <c r="R360" s="46"/>
    </row>
    <row r="361" spans="1:18" ht="30" customHeight="1" x14ac:dyDescent="0.2">
      <c r="A361" s="405"/>
      <c r="B361" s="416"/>
      <c r="C361" s="484"/>
      <c r="D361" s="420"/>
      <c r="E361" s="422"/>
      <c r="F361" s="422"/>
      <c r="G361" s="443"/>
      <c r="H361" s="422"/>
      <c r="I361" s="149"/>
      <c r="J361" s="149"/>
      <c r="K361" s="158"/>
      <c r="L361" s="21"/>
      <c r="M361" s="422"/>
      <c r="N361" s="422"/>
      <c r="O361" s="16"/>
      <c r="P361" s="16"/>
      <c r="Q361" s="44"/>
      <c r="R361" s="46"/>
    </row>
    <row r="362" spans="1:18" ht="30" customHeight="1" x14ac:dyDescent="0.2">
      <c r="A362" s="4">
        <v>302</v>
      </c>
      <c r="B362" s="3" t="s">
        <v>189</v>
      </c>
      <c r="C362" s="3"/>
      <c r="D362" s="9"/>
      <c r="E362" s="6"/>
      <c r="F362" s="149"/>
      <c r="G362" s="20"/>
      <c r="H362" s="149">
        <f t="shared" si="5"/>
        <v>0</v>
      </c>
      <c r="I362" s="149"/>
      <c r="J362" s="149"/>
      <c r="K362" s="158"/>
      <c r="L362" s="24"/>
      <c r="M362" s="149"/>
      <c r="N362" s="149"/>
      <c r="O362" s="16"/>
      <c r="P362" s="16"/>
      <c r="Q362" s="44"/>
      <c r="R362" s="46"/>
    </row>
    <row r="363" spans="1:18" ht="30" customHeight="1" x14ac:dyDescent="0.2">
      <c r="A363" s="404">
        <v>303</v>
      </c>
      <c r="B363" s="415" t="s">
        <v>190</v>
      </c>
      <c r="C363" s="404"/>
      <c r="D363" s="419"/>
      <c r="E363" s="421"/>
      <c r="F363" s="149">
        <v>560000000</v>
      </c>
      <c r="G363" s="20">
        <v>5.5E-2</v>
      </c>
      <c r="H363" s="149">
        <f t="shared" si="5"/>
        <v>30800000</v>
      </c>
      <c r="I363" s="149"/>
      <c r="J363" s="149"/>
      <c r="K363" s="36"/>
      <c r="L363" s="24"/>
      <c r="M363" s="421"/>
      <c r="N363" s="421"/>
      <c r="O363" s="411"/>
      <c r="P363" s="411"/>
      <c r="Q363" s="413"/>
      <c r="R363" s="451"/>
    </row>
    <row r="364" spans="1:18" ht="30" customHeight="1" x14ac:dyDescent="0.2">
      <c r="A364" s="405"/>
      <c r="B364" s="416"/>
      <c r="C364" s="405"/>
      <c r="D364" s="420"/>
      <c r="E364" s="422"/>
      <c r="F364" s="149">
        <v>105000000</v>
      </c>
      <c r="G364" s="152">
        <v>0.06</v>
      </c>
      <c r="H364" s="149">
        <f>F364*G364</f>
        <v>6300000</v>
      </c>
      <c r="I364" s="149"/>
      <c r="J364" s="149"/>
      <c r="K364" s="158"/>
      <c r="L364" s="158"/>
      <c r="M364" s="422"/>
      <c r="N364" s="422"/>
      <c r="O364" s="412"/>
      <c r="P364" s="412"/>
      <c r="Q364" s="414"/>
      <c r="R364" s="452"/>
    </row>
    <row r="365" spans="1:18" ht="30" customHeight="1" x14ac:dyDescent="0.2">
      <c r="A365" s="4">
        <v>304</v>
      </c>
      <c r="B365" s="3" t="s">
        <v>191</v>
      </c>
      <c r="C365" s="3"/>
      <c r="D365" s="9"/>
      <c r="E365" s="6"/>
      <c r="F365" s="149"/>
      <c r="G365" s="20"/>
      <c r="H365" s="149">
        <f t="shared" si="5"/>
        <v>0</v>
      </c>
      <c r="I365" s="149"/>
      <c r="J365" s="149"/>
      <c r="K365" s="158"/>
      <c r="L365" s="24"/>
      <c r="M365" s="149"/>
      <c r="N365" s="149"/>
      <c r="O365" s="16"/>
      <c r="P365" s="16"/>
      <c r="Q365" s="44"/>
      <c r="R365" s="46"/>
    </row>
    <row r="366" spans="1:18" ht="30" customHeight="1" x14ac:dyDescent="0.2">
      <c r="A366" s="4">
        <v>305</v>
      </c>
      <c r="B366" s="3"/>
      <c r="C366" s="3"/>
      <c r="D366" s="9"/>
      <c r="E366" s="6"/>
      <c r="F366" s="149"/>
      <c r="G366" s="20"/>
      <c r="H366" s="149">
        <f t="shared" si="5"/>
        <v>0</v>
      </c>
      <c r="I366" s="149"/>
      <c r="J366" s="149"/>
      <c r="K366" s="158"/>
      <c r="L366" s="24"/>
      <c r="M366" s="149"/>
      <c r="N366" s="149"/>
      <c r="O366" s="16"/>
      <c r="P366" s="16"/>
      <c r="Q366" s="44"/>
      <c r="R366" s="46"/>
    </row>
    <row r="367" spans="1:18" ht="30" customHeight="1" x14ac:dyDescent="0.2">
      <c r="A367" s="4">
        <v>306</v>
      </c>
      <c r="B367" s="3" t="s">
        <v>192</v>
      </c>
      <c r="C367" s="43" t="s">
        <v>682</v>
      </c>
      <c r="D367" s="9"/>
      <c r="E367" s="6"/>
      <c r="F367" s="149">
        <v>20000000</v>
      </c>
      <c r="G367" s="20">
        <v>0.05</v>
      </c>
      <c r="H367" s="149">
        <f t="shared" si="5"/>
        <v>1000000</v>
      </c>
      <c r="I367" s="149"/>
      <c r="J367" s="149"/>
      <c r="K367" s="158"/>
      <c r="L367" s="24"/>
      <c r="M367" s="149"/>
      <c r="N367" s="149"/>
      <c r="O367" s="16"/>
      <c r="P367" s="16"/>
      <c r="Q367" s="44"/>
      <c r="R367" s="46"/>
    </row>
    <row r="368" spans="1:18" ht="30" customHeight="1" x14ac:dyDescent="0.2">
      <c r="A368" s="4">
        <v>307</v>
      </c>
      <c r="B368" s="3" t="s">
        <v>193</v>
      </c>
      <c r="C368" s="3"/>
      <c r="D368" s="9"/>
      <c r="E368" s="6"/>
      <c r="F368" s="149">
        <v>8000000</v>
      </c>
      <c r="G368" s="20">
        <v>0.05</v>
      </c>
      <c r="H368" s="149">
        <f t="shared" si="5"/>
        <v>400000</v>
      </c>
      <c r="I368" s="149"/>
      <c r="J368" s="149"/>
      <c r="K368" s="158"/>
      <c r="L368" s="24"/>
      <c r="M368" s="149"/>
      <c r="N368" s="149"/>
      <c r="O368" s="16"/>
      <c r="P368" s="16"/>
      <c r="Q368" s="44"/>
      <c r="R368" s="46"/>
    </row>
    <row r="369" spans="1:18" ht="30" customHeight="1" x14ac:dyDescent="0.2">
      <c r="A369" s="4">
        <v>308</v>
      </c>
      <c r="B369" s="3" t="s">
        <v>194</v>
      </c>
      <c r="C369" s="3"/>
      <c r="D369" s="9"/>
      <c r="E369" s="6"/>
      <c r="F369" s="149"/>
      <c r="G369" s="20"/>
      <c r="H369" s="149">
        <f t="shared" si="5"/>
        <v>0</v>
      </c>
      <c r="I369" s="149"/>
      <c r="J369" s="149"/>
      <c r="K369" s="158"/>
      <c r="L369" s="24"/>
      <c r="M369" s="149"/>
      <c r="N369" s="149"/>
      <c r="O369" s="16"/>
      <c r="P369" s="16"/>
      <c r="Q369" s="44"/>
      <c r="R369" s="46"/>
    </row>
    <row r="370" spans="1:18" ht="30" customHeight="1" x14ac:dyDescent="0.2">
      <c r="A370" s="4">
        <v>309</v>
      </c>
      <c r="B370" s="3" t="s">
        <v>195</v>
      </c>
      <c r="C370" s="3"/>
      <c r="D370" s="9"/>
      <c r="E370" s="6"/>
      <c r="F370" s="149"/>
      <c r="G370" s="20"/>
      <c r="H370" s="149">
        <f t="shared" si="5"/>
        <v>0</v>
      </c>
      <c r="I370" s="149"/>
      <c r="J370" s="149"/>
      <c r="K370" s="158"/>
      <c r="L370" s="24"/>
      <c r="M370" s="149"/>
      <c r="N370" s="149"/>
      <c r="O370" s="16"/>
      <c r="P370" s="16"/>
      <c r="Q370" s="44"/>
      <c r="R370" s="46"/>
    </row>
    <row r="371" spans="1:18" ht="30" customHeight="1" x14ac:dyDescent="0.2">
      <c r="A371" s="4">
        <v>310</v>
      </c>
      <c r="B371" s="3" t="s">
        <v>196</v>
      </c>
      <c r="C371" s="3"/>
      <c r="D371" s="9"/>
      <c r="E371" s="6"/>
      <c r="F371" s="149">
        <v>95000000</v>
      </c>
      <c r="G371" s="20">
        <v>5.2999999999999999E-2</v>
      </c>
      <c r="H371" s="149">
        <v>5000000</v>
      </c>
      <c r="I371" s="149"/>
      <c r="J371" s="149"/>
      <c r="K371" s="158"/>
      <c r="L371" s="24"/>
      <c r="M371" s="149"/>
      <c r="N371" s="149"/>
      <c r="O371" s="16"/>
      <c r="P371" s="16"/>
      <c r="Q371" s="44"/>
      <c r="R371" s="46"/>
    </row>
    <row r="372" spans="1:18" ht="30" customHeight="1" x14ac:dyDescent="0.2">
      <c r="A372" s="4">
        <v>311</v>
      </c>
      <c r="B372" s="3" t="s">
        <v>197</v>
      </c>
      <c r="C372" s="3"/>
      <c r="D372" s="9"/>
      <c r="E372" s="6"/>
      <c r="F372" s="149">
        <v>200000000</v>
      </c>
      <c r="G372" s="20">
        <v>0.05</v>
      </c>
      <c r="H372" s="149">
        <f t="shared" si="5"/>
        <v>10000000</v>
      </c>
      <c r="I372" s="149"/>
      <c r="J372" s="149"/>
      <c r="K372" s="158"/>
      <c r="L372" s="24"/>
      <c r="M372" s="149"/>
      <c r="N372" s="149"/>
      <c r="O372" s="16"/>
      <c r="P372" s="16"/>
      <c r="Q372" s="44"/>
      <c r="R372" s="46"/>
    </row>
    <row r="373" spans="1:18" ht="30" customHeight="1" x14ac:dyDescent="0.2">
      <c r="A373" s="4">
        <v>312</v>
      </c>
      <c r="B373" s="3" t="s">
        <v>952</v>
      </c>
      <c r="C373" s="3"/>
      <c r="D373" s="9"/>
      <c r="E373" s="6"/>
      <c r="F373" s="154">
        <v>40000000</v>
      </c>
      <c r="G373" s="45">
        <v>4.2999999999999997E-2</v>
      </c>
      <c r="H373" s="154">
        <v>1750000</v>
      </c>
      <c r="I373" s="149"/>
      <c r="J373" s="149"/>
      <c r="K373" s="158"/>
      <c r="L373" s="24"/>
      <c r="M373" s="149"/>
      <c r="N373" s="149"/>
      <c r="O373" s="16"/>
      <c r="P373" s="16"/>
      <c r="Q373" s="44"/>
      <c r="R373" s="46"/>
    </row>
    <row r="374" spans="1:18" ht="30" customHeight="1" x14ac:dyDescent="0.2">
      <c r="A374" s="4">
        <v>313</v>
      </c>
      <c r="B374" s="3" t="s">
        <v>198</v>
      </c>
      <c r="C374" s="3"/>
      <c r="D374" s="9"/>
      <c r="E374" s="6"/>
      <c r="F374" s="149">
        <v>11000000</v>
      </c>
      <c r="G374" s="20">
        <v>4.4999999999999998E-2</v>
      </c>
      <c r="H374" s="149">
        <v>500000</v>
      </c>
      <c r="I374" s="149"/>
      <c r="J374" s="149"/>
      <c r="K374" s="158"/>
      <c r="L374" s="24"/>
      <c r="M374" s="149"/>
      <c r="N374" s="149"/>
      <c r="O374" s="16"/>
      <c r="P374" s="16"/>
      <c r="Q374" s="44"/>
      <c r="R374" s="46"/>
    </row>
    <row r="375" spans="1:18" ht="30" customHeight="1" x14ac:dyDescent="0.2">
      <c r="A375" s="4">
        <v>314</v>
      </c>
      <c r="B375" s="3" t="s">
        <v>785</v>
      </c>
      <c r="C375" s="3"/>
      <c r="D375" s="9"/>
      <c r="E375" s="6"/>
      <c r="F375" s="154"/>
      <c r="G375" s="45"/>
      <c r="H375" s="154">
        <f t="shared" si="5"/>
        <v>0</v>
      </c>
      <c r="I375" s="149"/>
      <c r="J375" s="149"/>
      <c r="K375" s="158"/>
      <c r="L375" s="28"/>
      <c r="M375" s="149"/>
      <c r="N375" s="149"/>
      <c r="O375" s="16"/>
      <c r="P375" s="16"/>
      <c r="Q375" s="44"/>
      <c r="R375" s="46"/>
    </row>
    <row r="376" spans="1:18" ht="30" customHeight="1" x14ac:dyDescent="0.2">
      <c r="A376" s="4">
        <v>315</v>
      </c>
      <c r="B376" s="3" t="s">
        <v>199</v>
      </c>
      <c r="C376" s="3"/>
      <c r="D376" s="9"/>
      <c r="E376" s="6"/>
      <c r="F376" s="149"/>
      <c r="G376" s="20"/>
      <c r="H376" s="149">
        <f t="shared" si="5"/>
        <v>0</v>
      </c>
      <c r="I376" s="149"/>
      <c r="J376" s="149"/>
      <c r="K376" s="158"/>
      <c r="L376" s="24"/>
      <c r="M376" s="149"/>
      <c r="N376" s="149"/>
      <c r="O376" s="16"/>
      <c r="P376" s="16"/>
      <c r="Q376" s="44"/>
      <c r="R376" s="46"/>
    </row>
    <row r="377" spans="1:18" ht="30" customHeight="1" x14ac:dyDescent="0.2">
      <c r="A377" s="4">
        <v>316</v>
      </c>
      <c r="B377" s="3" t="s">
        <v>200</v>
      </c>
      <c r="C377" s="3"/>
      <c r="D377" s="9"/>
      <c r="E377" s="6"/>
      <c r="F377" s="149">
        <v>25000000</v>
      </c>
      <c r="G377" s="20">
        <v>4.8000000000000001E-2</v>
      </c>
      <c r="H377" s="149">
        <f t="shared" si="5"/>
        <v>1200000</v>
      </c>
      <c r="I377" s="149"/>
      <c r="J377" s="149"/>
      <c r="K377" s="158"/>
      <c r="L377" s="24"/>
      <c r="M377" s="149"/>
      <c r="N377" s="149"/>
      <c r="O377" s="16"/>
      <c r="P377" s="16"/>
      <c r="Q377" s="44"/>
      <c r="R377" s="46"/>
    </row>
    <row r="378" spans="1:18" ht="30" customHeight="1" x14ac:dyDescent="0.2">
      <c r="A378" s="4">
        <v>317</v>
      </c>
      <c r="B378" s="3" t="s">
        <v>201</v>
      </c>
      <c r="C378" s="3"/>
      <c r="D378" s="9"/>
      <c r="E378" s="6"/>
      <c r="F378" s="149">
        <v>20000000</v>
      </c>
      <c r="G378" s="20">
        <v>0.04</v>
      </c>
      <c r="H378" s="149">
        <f t="shared" si="5"/>
        <v>800000</v>
      </c>
      <c r="I378" s="149"/>
      <c r="J378" s="149"/>
      <c r="K378" s="158"/>
      <c r="L378" s="36"/>
      <c r="M378" s="149"/>
      <c r="N378" s="149"/>
      <c r="O378" s="16"/>
      <c r="P378" s="16"/>
      <c r="Q378" s="44"/>
      <c r="R378" s="46"/>
    </row>
    <row r="379" spans="1:18" ht="30" customHeight="1" x14ac:dyDescent="0.2">
      <c r="A379" s="404">
        <v>318</v>
      </c>
      <c r="B379" s="415" t="s">
        <v>202</v>
      </c>
      <c r="C379" s="404"/>
      <c r="D379" s="419"/>
      <c r="E379" s="421"/>
      <c r="F379" s="409"/>
      <c r="G379" s="423"/>
      <c r="H379" s="421">
        <v>1550000</v>
      </c>
      <c r="I379" s="149"/>
      <c r="J379" s="149"/>
      <c r="K379" s="158"/>
      <c r="L379" s="24"/>
      <c r="M379" s="421"/>
      <c r="N379" s="421"/>
      <c r="O379" s="411"/>
      <c r="P379" s="411"/>
      <c r="Q379" s="413"/>
      <c r="R379" s="492"/>
    </row>
    <row r="380" spans="1:18" ht="30" customHeight="1" x14ac:dyDescent="0.2">
      <c r="A380" s="405"/>
      <c r="B380" s="416"/>
      <c r="C380" s="405"/>
      <c r="D380" s="420"/>
      <c r="E380" s="422"/>
      <c r="F380" s="410"/>
      <c r="G380" s="424"/>
      <c r="H380" s="422"/>
      <c r="I380" s="149"/>
      <c r="J380" s="149"/>
      <c r="K380" s="158"/>
      <c r="L380" s="24"/>
      <c r="M380" s="422"/>
      <c r="N380" s="422"/>
      <c r="O380" s="412"/>
      <c r="P380" s="412"/>
      <c r="Q380" s="414"/>
      <c r="R380" s="493"/>
    </row>
    <row r="381" spans="1:18" ht="30" customHeight="1" x14ac:dyDescent="0.2">
      <c r="A381" s="4">
        <v>319</v>
      </c>
      <c r="B381" s="3" t="s">
        <v>203</v>
      </c>
      <c r="C381" s="3"/>
      <c r="D381" s="9"/>
      <c r="E381" s="6"/>
      <c r="F381" s="149"/>
      <c r="G381" s="20"/>
      <c r="H381" s="149">
        <f t="shared" si="5"/>
        <v>0</v>
      </c>
      <c r="I381" s="149"/>
      <c r="J381" s="149"/>
      <c r="K381" s="158"/>
      <c r="L381" s="24"/>
      <c r="M381" s="149"/>
      <c r="N381" s="149"/>
      <c r="O381" s="16"/>
      <c r="P381" s="16"/>
      <c r="Q381" s="44"/>
      <c r="R381" s="46"/>
    </row>
    <row r="382" spans="1:18" ht="30" customHeight="1" x14ac:dyDescent="0.2">
      <c r="A382" s="4">
        <v>320</v>
      </c>
      <c r="B382" s="3" t="s">
        <v>204</v>
      </c>
      <c r="C382" s="3"/>
      <c r="D382" s="9"/>
      <c r="E382" s="6"/>
      <c r="F382" s="149"/>
      <c r="G382" s="20"/>
      <c r="H382" s="149">
        <f t="shared" si="5"/>
        <v>0</v>
      </c>
      <c r="I382" s="149"/>
      <c r="J382" s="149"/>
      <c r="K382" s="158"/>
      <c r="L382" s="24"/>
      <c r="M382" s="149"/>
      <c r="N382" s="149"/>
      <c r="O382" s="16"/>
      <c r="P382" s="16"/>
      <c r="Q382" s="44"/>
      <c r="R382" s="46"/>
    </row>
    <row r="383" spans="1:18" ht="30" customHeight="1" x14ac:dyDescent="0.2">
      <c r="A383" s="4">
        <v>321</v>
      </c>
      <c r="B383" s="3" t="s">
        <v>205</v>
      </c>
      <c r="C383" s="3"/>
      <c r="D383" s="9"/>
      <c r="E383" s="6"/>
      <c r="F383" s="149">
        <v>100000000</v>
      </c>
      <c r="G383" s="20">
        <v>7.0000000000000007E-2</v>
      </c>
      <c r="H383" s="149">
        <f t="shared" si="5"/>
        <v>7000000.0000000009</v>
      </c>
      <c r="I383" s="149"/>
      <c r="J383" s="149"/>
      <c r="K383" s="158"/>
      <c r="L383" s="24"/>
      <c r="M383" s="149"/>
      <c r="N383" s="149"/>
      <c r="O383" s="16"/>
      <c r="P383" s="16"/>
      <c r="Q383" s="44"/>
      <c r="R383" s="46"/>
    </row>
    <row r="384" spans="1:18" ht="30" customHeight="1" x14ac:dyDescent="0.2">
      <c r="A384" s="4">
        <v>322</v>
      </c>
      <c r="B384" s="3" t="s">
        <v>206</v>
      </c>
      <c r="C384" s="3"/>
      <c r="D384" s="9"/>
      <c r="E384" s="6"/>
      <c r="F384" s="149"/>
      <c r="G384" s="20"/>
      <c r="H384" s="149">
        <f t="shared" si="5"/>
        <v>0</v>
      </c>
      <c r="I384" s="149"/>
      <c r="J384" s="149"/>
      <c r="K384" s="158"/>
      <c r="L384" s="24"/>
      <c r="M384" s="149"/>
      <c r="N384" s="149"/>
      <c r="O384" s="16"/>
      <c r="P384" s="16"/>
      <c r="Q384" s="44"/>
      <c r="R384" s="46"/>
    </row>
    <row r="385" spans="1:18" ht="30" customHeight="1" x14ac:dyDescent="0.2">
      <c r="A385" s="4">
        <v>323</v>
      </c>
      <c r="B385" s="3" t="s">
        <v>207</v>
      </c>
      <c r="C385" s="3"/>
      <c r="D385" s="9"/>
      <c r="E385" s="6"/>
      <c r="F385" s="149">
        <v>35000000</v>
      </c>
      <c r="G385" s="20">
        <v>0.04</v>
      </c>
      <c r="H385" s="149">
        <f t="shared" si="5"/>
        <v>1400000</v>
      </c>
      <c r="I385" s="149"/>
      <c r="J385" s="149"/>
      <c r="K385" s="158"/>
      <c r="L385" s="21"/>
      <c r="M385" s="149"/>
      <c r="N385" s="149"/>
      <c r="O385" s="16"/>
      <c r="P385" s="16"/>
      <c r="Q385" s="44"/>
      <c r="R385" s="46"/>
    </row>
    <row r="386" spans="1:18" ht="30" customHeight="1" x14ac:dyDescent="0.2">
      <c r="A386" s="4">
        <v>324</v>
      </c>
      <c r="B386" s="3" t="s">
        <v>208</v>
      </c>
      <c r="C386" s="3"/>
      <c r="D386" s="9"/>
      <c r="E386" s="6"/>
      <c r="F386" s="149">
        <v>15000000</v>
      </c>
      <c r="G386" s="20">
        <v>0.05</v>
      </c>
      <c r="H386" s="149">
        <f t="shared" si="5"/>
        <v>750000</v>
      </c>
      <c r="I386" s="149"/>
      <c r="J386" s="149"/>
      <c r="K386" s="158"/>
      <c r="L386" s="24"/>
      <c r="M386" s="149"/>
      <c r="N386" s="149"/>
      <c r="O386" s="16"/>
      <c r="P386" s="16"/>
      <c r="Q386" s="44"/>
      <c r="R386" s="46"/>
    </row>
    <row r="387" spans="1:18" ht="30" customHeight="1" x14ac:dyDescent="0.2">
      <c r="A387" s="4">
        <v>325</v>
      </c>
      <c r="B387" s="3" t="s">
        <v>209</v>
      </c>
      <c r="C387" s="43" t="s">
        <v>1012</v>
      </c>
      <c r="D387" s="9"/>
      <c r="E387" s="6"/>
      <c r="F387" s="149">
        <v>50000000</v>
      </c>
      <c r="G387" s="20">
        <v>4.4999999999999998E-2</v>
      </c>
      <c r="H387" s="149">
        <f t="shared" si="5"/>
        <v>2250000</v>
      </c>
      <c r="I387" s="149"/>
      <c r="J387" s="149"/>
      <c r="K387" s="158"/>
      <c r="L387" s="24"/>
      <c r="M387" s="149"/>
      <c r="N387" s="149"/>
      <c r="O387" s="16"/>
      <c r="P387" s="16"/>
      <c r="Q387" s="44"/>
      <c r="R387" s="46"/>
    </row>
    <row r="388" spans="1:18" ht="30" customHeight="1" x14ac:dyDescent="0.2">
      <c r="A388" s="4">
        <v>326</v>
      </c>
      <c r="B388" s="3" t="s">
        <v>971</v>
      </c>
      <c r="C388" s="3"/>
      <c r="D388" s="9"/>
      <c r="E388" s="6"/>
      <c r="F388" s="154"/>
      <c r="G388" s="45"/>
      <c r="H388" s="154">
        <f t="shared" ref="H388:H457" si="6">F388*G388</f>
        <v>0</v>
      </c>
      <c r="I388" s="149"/>
      <c r="J388" s="149"/>
      <c r="K388" s="158"/>
      <c r="L388" s="21"/>
      <c r="M388" s="149"/>
      <c r="N388" s="149"/>
      <c r="O388" s="16"/>
      <c r="P388" s="16"/>
      <c r="Q388" s="44"/>
      <c r="R388" s="46"/>
    </row>
    <row r="389" spans="1:18" ht="30" customHeight="1" x14ac:dyDescent="0.2">
      <c r="A389" s="4">
        <v>327</v>
      </c>
      <c r="B389" s="3" t="s">
        <v>970</v>
      </c>
      <c r="C389" s="43" t="s">
        <v>955</v>
      </c>
      <c r="D389" s="9"/>
      <c r="E389" s="6"/>
      <c r="F389" s="149">
        <v>550000000</v>
      </c>
      <c r="G389" s="20">
        <v>0.05</v>
      </c>
      <c r="H389" s="149">
        <f t="shared" si="6"/>
        <v>27500000</v>
      </c>
      <c r="I389" s="149"/>
      <c r="J389" s="149"/>
      <c r="K389" s="158"/>
      <c r="L389" s="24"/>
      <c r="M389" s="149"/>
      <c r="N389" s="149"/>
      <c r="O389" s="16"/>
      <c r="P389" s="16"/>
      <c r="Q389" s="93" t="s">
        <v>956</v>
      </c>
      <c r="R389" s="186"/>
    </row>
    <row r="390" spans="1:18" ht="30" customHeight="1" x14ac:dyDescent="0.2">
      <c r="A390" s="4">
        <v>328</v>
      </c>
      <c r="B390" s="3" t="s">
        <v>210</v>
      </c>
      <c r="C390" s="3"/>
      <c r="D390" s="9"/>
      <c r="E390" s="6"/>
      <c r="F390" s="149">
        <v>20000000</v>
      </c>
      <c r="G390" s="20">
        <v>0.05</v>
      </c>
      <c r="H390" s="149">
        <f t="shared" si="6"/>
        <v>1000000</v>
      </c>
      <c r="I390" s="149"/>
      <c r="J390" s="149"/>
      <c r="K390" s="158"/>
      <c r="L390" s="24"/>
      <c r="M390" s="149"/>
      <c r="N390" s="149"/>
      <c r="O390" s="16"/>
      <c r="P390" s="16"/>
      <c r="Q390" s="44"/>
      <c r="R390" s="46"/>
    </row>
    <row r="391" spans="1:18" ht="30" customHeight="1" x14ac:dyDescent="0.2">
      <c r="A391" s="4">
        <v>329</v>
      </c>
      <c r="B391" s="3" t="s">
        <v>211</v>
      </c>
      <c r="C391" s="3"/>
      <c r="D391" s="9"/>
      <c r="E391" s="6"/>
      <c r="F391" s="149"/>
      <c r="G391" s="20"/>
      <c r="H391" s="149">
        <f t="shared" si="6"/>
        <v>0</v>
      </c>
      <c r="I391" s="149"/>
      <c r="J391" s="149"/>
      <c r="K391" s="158"/>
      <c r="L391" s="24"/>
      <c r="M391" s="149"/>
      <c r="N391" s="149"/>
      <c r="O391" s="16"/>
      <c r="P391" s="16"/>
      <c r="Q391" s="44"/>
      <c r="R391" s="46"/>
    </row>
    <row r="392" spans="1:18" ht="30" customHeight="1" x14ac:dyDescent="0.2">
      <c r="A392" s="4">
        <v>330</v>
      </c>
      <c r="B392" s="3" t="s">
        <v>212</v>
      </c>
      <c r="C392" s="3"/>
      <c r="D392" s="9"/>
      <c r="E392" s="6"/>
      <c r="F392" s="154"/>
      <c r="G392" s="45"/>
      <c r="H392" s="154">
        <f t="shared" si="6"/>
        <v>0</v>
      </c>
      <c r="I392" s="149"/>
      <c r="J392" s="149"/>
      <c r="K392" s="158"/>
      <c r="L392" s="24"/>
      <c r="M392" s="149"/>
      <c r="N392" s="149"/>
      <c r="O392" s="16"/>
      <c r="P392" s="16"/>
      <c r="Q392" s="44"/>
      <c r="R392" s="46"/>
    </row>
    <row r="393" spans="1:18" ht="30" customHeight="1" x14ac:dyDescent="0.2">
      <c r="A393" s="4">
        <v>331</v>
      </c>
      <c r="B393" s="3" t="s">
        <v>213</v>
      </c>
      <c r="C393" s="3"/>
      <c r="D393" s="9"/>
      <c r="E393" s="6"/>
      <c r="F393" s="149"/>
      <c r="G393" s="20"/>
      <c r="H393" s="149">
        <f t="shared" si="6"/>
        <v>0</v>
      </c>
      <c r="I393" s="149"/>
      <c r="J393" s="149"/>
      <c r="K393" s="158"/>
      <c r="L393" s="24"/>
      <c r="M393" s="149"/>
      <c r="N393" s="149"/>
      <c r="O393" s="16"/>
      <c r="P393" s="16"/>
      <c r="Q393" s="44"/>
      <c r="R393" s="46"/>
    </row>
    <row r="394" spans="1:18" ht="30" customHeight="1" x14ac:dyDescent="0.2">
      <c r="A394" s="4">
        <v>332</v>
      </c>
      <c r="B394" s="3" t="s">
        <v>214</v>
      </c>
      <c r="C394" s="3"/>
      <c r="D394" s="9"/>
      <c r="E394" s="6"/>
      <c r="F394" s="149">
        <v>75000000</v>
      </c>
      <c r="G394" s="20">
        <v>0.04</v>
      </c>
      <c r="H394" s="149">
        <f>F394*G394</f>
        <v>3000000</v>
      </c>
      <c r="I394" s="149"/>
      <c r="J394" s="149"/>
      <c r="K394" s="158"/>
      <c r="L394" s="21"/>
      <c r="M394" s="149"/>
      <c r="N394" s="149"/>
      <c r="O394" s="16"/>
      <c r="P394" s="16"/>
      <c r="Q394" s="44"/>
      <c r="R394" s="46"/>
    </row>
    <row r="395" spans="1:18" ht="30" customHeight="1" x14ac:dyDescent="0.2">
      <c r="A395" s="4">
        <v>333</v>
      </c>
      <c r="B395" s="155" t="s">
        <v>215</v>
      </c>
      <c r="C395" s="3"/>
      <c r="D395" s="9"/>
      <c r="E395" s="6"/>
      <c r="F395" s="149">
        <v>100000000</v>
      </c>
      <c r="G395" s="20">
        <v>0.05</v>
      </c>
      <c r="H395" s="149">
        <f t="shared" si="6"/>
        <v>5000000</v>
      </c>
      <c r="I395" s="421"/>
      <c r="J395" s="421"/>
      <c r="K395" s="477"/>
      <c r="L395" s="479"/>
      <c r="M395" s="421"/>
      <c r="N395" s="421"/>
      <c r="O395" s="16"/>
      <c r="P395" s="16"/>
      <c r="Q395" s="44"/>
      <c r="R395" s="46"/>
    </row>
    <row r="396" spans="1:18" ht="30" customHeight="1" x14ac:dyDescent="0.2">
      <c r="A396" s="4"/>
      <c r="B396" s="156" t="s">
        <v>1049</v>
      </c>
      <c r="C396" s="3"/>
      <c r="D396" s="9"/>
      <c r="E396" s="6"/>
      <c r="F396" s="149">
        <v>10000000</v>
      </c>
      <c r="G396" s="20">
        <v>0.05</v>
      </c>
      <c r="H396" s="149">
        <f>F396*G396</f>
        <v>500000</v>
      </c>
      <c r="I396" s="422"/>
      <c r="J396" s="422"/>
      <c r="K396" s="478"/>
      <c r="L396" s="480"/>
      <c r="M396" s="422"/>
      <c r="N396" s="422"/>
      <c r="O396" s="16"/>
      <c r="P396" s="16"/>
      <c r="Q396" s="44"/>
      <c r="R396" s="46"/>
    </row>
    <row r="397" spans="1:18" ht="30" customHeight="1" x14ac:dyDescent="0.2">
      <c r="A397" s="4">
        <v>334</v>
      </c>
      <c r="B397" s="3" t="s">
        <v>216</v>
      </c>
      <c r="C397" s="3"/>
      <c r="D397" s="9"/>
      <c r="E397" s="6"/>
      <c r="F397" s="149"/>
      <c r="G397" s="20"/>
      <c r="H397" s="149">
        <f t="shared" si="6"/>
        <v>0</v>
      </c>
      <c r="I397" s="149"/>
      <c r="J397" s="149"/>
      <c r="K397" s="158"/>
      <c r="L397" s="24"/>
      <c r="M397" s="149"/>
      <c r="N397" s="149"/>
      <c r="O397" s="16"/>
      <c r="P397" s="16"/>
      <c r="Q397" s="44"/>
      <c r="R397" s="46"/>
    </row>
    <row r="398" spans="1:18" ht="30" customHeight="1" x14ac:dyDescent="0.2">
      <c r="A398" s="4">
        <v>335</v>
      </c>
      <c r="B398" s="3" t="s">
        <v>217</v>
      </c>
      <c r="C398" s="3"/>
      <c r="D398" s="9"/>
      <c r="E398" s="6"/>
      <c r="F398" s="149"/>
      <c r="G398" s="20"/>
      <c r="H398" s="149">
        <f t="shared" si="6"/>
        <v>0</v>
      </c>
      <c r="I398" s="149"/>
      <c r="J398" s="149"/>
      <c r="K398" s="158"/>
      <c r="L398" s="24"/>
      <c r="M398" s="149"/>
      <c r="N398" s="149"/>
      <c r="O398" s="16"/>
      <c r="P398" s="16"/>
      <c r="Q398" s="44"/>
      <c r="R398" s="46"/>
    </row>
    <row r="399" spans="1:18" ht="30" customHeight="1" x14ac:dyDescent="0.2">
      <c r="A399" s="4">
        <v>336</v>
      </c>
      <c r="B399" s="3" t="s">
        <v>218</v>
      </c>
      <c r="C399" s="3"/>
      <c r="D399" s="9"/>
      <c r="E399" s="6"/>
      <c r="F399" s="149"/>
      <c r="G399" s="20"/>
      <c r="H399" s="149">
        <f t="shared" si="6"/>
        <v>0</v>
      </c>
      <c r="I399" s="149"/>
      <c r="J399" s="149"/>
      <c r="K399" s="158"/>
      <c r="L399" s="24"/>
      <c r="M399" s="149"/>
      <c r="N399" s="149"/>
      <c r="O399" s="16"/>
      <c r="P399" s="16"/>
      <c r="Q399" s="44"/>
      <c r="R399" s="46"/>
    </row>
    <row r="400" spans="1:18" ht="30" customHeight="1" x14ac:dyDescent="0.2">
      <c r="A400" s="4">
        <v>337</v>
      </c>
      <c r="B400" s="3" t="s">
        <v>219</v>
      </c>
      <c r="C400" s="3"/>
      <c r="D400" s="9"/>
      <c r="E400" s="6"/>
      <c r="F400" s="149"/>
      <c r="G400" s="20"/>
      <c r="H400" s="149">
        <f t="shared" si="6"/>
        <v>0</v>
      </c>
      <c r="I400" s="149"/>
      <c r="J400" s="149"/>
      <c r="K400" s="158"/>
      <c r="L400" s="24"/>
      <c r="M400" s="149"/>
      <c r="N400" s="149"/>
      <c r="O400" s="16"/>
      <c r="P400" s="16"/>
      <c r="Q400" s="44"/>
      <c r="R400" s="46"/>
    </row>
    <row r="401" spans="1:18" ht="30" customHeight="1" x14ac:dyDescent="0.2">
      <c r="A401" s="4">
        <v>338</v>
      </c>
      <c r="B401" s="3" t="s">
        <v>220</v>
      </c>
      <c r="C401" s="3"/>
      <c r="D401" s="9"/>
      <c r="E401" s="6"/>
      <c r="F401" s="149"/>
      <c r="G401" s="20"/>
      <c r="H401" s="149">
        <f t="shared" si="6"/>
        <v>0</v>
      </c>
      <c r="I401" s="149"/>
      <c r="J401" s="149"/>
      <c r="K401" s="158"/>
      <c r="L401" s="24"/>
      <c r="M401" s="149"/>
      <c r="N401" s="149"/>
      <c r="O401" s="16"/>
      <c r="P401" s="16"/>
      <c r="Q401" s="44"/>
      <c r="R401" s="46"/>
    </row>
    <row r="402" spans="1:18" ht="30" customHeight="1" x14ac:dyDescent="0.2">
      <c r="A402" s="4">
        <v>339</v>
      </c>
      <c r="B402" s="3" t="s">
        <v>221</v>
      </c>
      <c r="C402" s="3"/>
      <c r="D402" s="9"/>
      <c r="E402" s="6"/>
      <c r="F402" s="149"/>
      <c r="G402" s="20"/>
      <c r="H402" s="149">
        <f t="shared" si="6"/>
        <v>0</v>
      </c>
      <c r="I402" s="149"/>
      <c r="J402" s="149"/>
      <c r="K402" s="158"/>
      <c r="L402" s="24"/>
      <c r="M402" s="149"/>
      <c r="N402" s="149"/>
      <c r="O402" s="16"/>
      <c r="P402" s="16"/>
      <c r="Q402" s="44"/>
      <c r="R402" s="46"/>
    </row>
    <row r="403" spans="1:18" ht="30" customHeight="1" x14ac:dyDescent="0.2">
      <c r="A403" s="4">
        <v>340</v>
      </c>
      <c r="B403" s="3" t="s">
        <v>222</v>
      </c>
      <c r="C403" s="3"/>
      <c r="D403" s="9"/>
      <c r="E403" s="6"/>
      <c r="F403" s="149"/>
      <c r="G403" s="20"/>
      <c r="H403" s="149">
        <f t="shared" si="6"/>
        <v>0</v>
      </c>
      <c r="I403" s="149"/>
      <c r="J403" s="149"/>
      <c r="K403" s="158"/>
      <c r="L403" s="24"/>
      <c r="M403" s="149"/>
      <c r="N403" s="149"/>
      <c r="O403" s="16"/>
      <c r="P403" s="16"/>
      <c r="Q403" s="44"/>
      <c r="R403" s="46"/>
    </row>
    <row r="404" spans="1:18" ht="30" customHeight="1" x14ac:dyDescent="0.2">
      <c r="A404" s="404">
        <v>341</v>
      </c>
      <c r="B404" s="415" t="s">
        <v>1173</v>
      </c>
      <c r="C404" s="404"/>
      <c r="D404" s="419"/>
      <c r="E404" s="421"/>
      <c r="F404" s="463">
        <v>200000000</v>
      </c>
      <c r="G404" s="456" t="s">
        <v>1206</v>
      </c>
      <c r="H404" s="457"/>
      <c r="I404" s="149"/>
      <c r="J404" s="149"/>
      <c r="K404" s="36"/>
      <c r="L404" s="24"/>
      <c r="M404" s="421"/>
      <c r="N404" s="421"/>
      <c r="O404" s="411"/>
      <c r="P404" s="411"/>
      <c r="Q404" s="413"/>
      <c r="R404" s="526"/>
    </row>
    <row r="405" spans="1:18" ht="30" customHeight="1" x14ac:dyDescent="0.2">
      <c r="A405" s="468"/>
      <c r="B405" s="469"/>
      <c r="C405" s="468"/>
      <c r="D405" s="470"/>
      <c r="E405" s="462"/>
      <c r="F405" s="464"/>
      <c r="G405" s="458"/>
      <c r="H405" s="459"/>
      <c r="I405" s="149"/>
      <c r="J405" s="149"/>
      <c r="K405" s="36"/>
      <c r="L405" s="24"/>
      <c r="M405" s="462"/>
      <c r="N405" s="462"/>
      <c r="O405" s="466"/>
      <c r="P405" s="466"/>
      <c r="Q405" s="467"/>
      <c r="R405" s="527"/>
    </row>
    <row r="406" spans="1:18" ht="30" customHeight="1" x14ac:dyDescent="0.2">
      <c r="A406" s="468"/>
      <c r="B406" s="469"/>
      <c r="C406" s="468"/>
      <c r="D406" s="470"/>
      <c r="E406" s="462"/>
      <c r="F406" s="464"/>
      <c r="G406" s="458"/>
      <c r="H406" s="459"/>
      <c r="I406" s="149"/>
      <c r="J406" s="149"/>
      <c r="K406" s="36"/>
      <c r="L406" s="24"/>
      <c r="M406" s="462"/>
      <c r="N406" s="462"/>
      <c r="O406" s="466"/>
      <c r="P406" s="466"/>
      <c r="Q406" s="467"/>
      <c r="R406" s="527"/>
    </row>
    <row r="407" spans="1:18" ht="30" customHeight="1" x14ac:dyDescent="0.2">
      <c r="A407" s="468"/>
      <c r="B407" s="469"/>
      <c r="C407" s="468"/>
      <c r="D407" s="470"/>
      <c r="E407" s="462"/>
      <c r="F407" s="464"/>
      <c r="G407" s="458"/>
      <c r="H407" s="459"/>
      <c r="I407" s="149"/>
      <c r="J407" s="149"/>
      <c r="K407" s="166"/>
      <c r="L407" s="24"/>
      <c r="M407" s="462"/>
      <c r="N407" s="462"/>
      <c r="O407" s="466"/>
      <c r="P407" s="466"/>
      <c r="Q407" s="467"/>
      <c r="R407" s="527"/>
    </row>
    <row r="408" spans="1:18" ht="30" customHeight="1" x14ac:dyDescent="0.2">
      <c r="A408" s="405"/>
      <c r="B408" s="416"/>
      <c r="C408" s="405"/>
      <c r="D408" s="420"/>
      <c r="E408" s="422"/>
      <c r="F408" s="465"/>
      <c r="G408" s="460"/>
      <c r="H408" s="461"/>
      <c r="I408" s="149"/>
      <c r="J408" s="149"/>
      <c r="K408" s="36"/>
      <c r="L408" s="36"/>
      <c r="M408" s="422"/>
      <c r="N408" s="422"/>
      <c r="O408" s="412"/>
      <c r="P408" s="412"/>
      <c r="Q408" s="414"/>
      <c r="R408" s="528"/>
    </row>
    <row r="409" spans="1:18" ht="30" customHeight="1" x14ac:dyDescent="0.2">
      <c r="A409" s="4">
        <v>342</v>
      </c>
      <c r="B409" s="3" t="s">
        <v>223</v>
      </c>
      <c r="C409" s="3"/>
      <c r="D409" s="9"/>
      <c r="E409" s="6"/>
      <c r="F409" s="149"/>
      <c r="G409" s="20"/>
      <c r="H409" s="149">
        <f t="shared" si="6"/>
        <v>0</v>
      </c>
      <c r="I409" s="149"/>
      <c r="J409" s="149"/>
      <c r="K409" s="158"/>
      <c r="L409" s="24"/>
      <c r="M409" s="149"/>
      <c r="N409" s="149"/>
      <c r="O409" s="16"/>
      <c r="P409" s="16"/>
      <c r="Q409" s="44"/>
      <c r="R409" s="46"/>
    </row>
    <row r="410" spans="1:18" ht="30" customHeight="1" x14ac:dyDescent="0.2">
      <c r="A410" s="4">
        <v>343</v>
      </c>
      <c r="B410" s="3" t="s">
        <v>224</v>
      </c>
      <c r="C410" s="3"/>
      <c r="D410" s="9"/>
      <c r="E410" s="6"/>
      <c r="F410" s="149"/>
      <c r="G410" s="20"/>
      <c r="H410" s="149">
        <f t="shared" si="6"/>
        <v>0</v>
      </c>
      <c r="I410" s="149"/>
      <c r="J410" s="149"/>
      <c r="K410" s="158"/>
      <c r="L410" s="24"/>
      <c r="M410" s="149"/>
      <c r="N410" s="149"/>
      <c r="O410" s="16"/>
      <c r="P410" s="16"/>
      <c r="Q410" s="44"/>
      <c r="R410" s="46"/>
    </row>
    <row r="411" spans="1:18" ht="30" customHeight="1" x14ac:dyDescent="0.2">
      <c r="A411" s="404">
        <v>344</v>
      </c>
      <c r="B411" s="415" t="s">
        <v>225</v>
      </c>
      <c r="C411" s="404" t="s">
        <v>1189</v>
      </c>
      <c r="D411" s="419"/>
      <c r="E411" s="421"/>
      <c r="F411" s="421">
        <v>178000000</v>
      </c>
      <c r="G411" s="442">
        <v>5.8999999999999997E-2</v>
      </c>
      <c r="H411" s="421">
        <v>10200000</v>
      </c>
      <c r="I411" s="149"/>
      <c r="J411" s="149"/>
      <c r="K411" s="158"/>
      <c r="L411" s="24"/>
      <c r="M411" s="421"/>
      <c r="N411" s="421"/>
      <c r="O411" s="16"/>
      <c r="P411" s="16"/>
      <c r="Q411" s="44"/>
      <c r="R411" s="46"/>
    </row>
    <row r="412" spans="1:18" ht="30" customHeight="1" x14ac:dyDescent="0.2">
      <c r="A412" s="405"/>
      <c r="B412" s="416"/>
      <c r="C412" s="405"/>
      <c r="D412" s="420"/>
      <c r="E412" s="422"/>
      <c r="F412" s="422"/>
      <c r="G412" s="443"/>
      <c r="H412" s="422"/>
      <c r="I412" s="149"/>
      <c r="J412" s="149"/>
      <c r="K412" s="158"/>
      <c r="L412" s="24"/>
      <c r="M412" s="422"/>
      <c r="N412" s="422"/>
      <c r="O412" s="16"/>
      <c r="P412" s="16"/>
      <c r="Q412" s="44"/>
      <c r="R412" s="46"/>
    </row>
    <row r="413" spans="1:18" ht="30" customHeight="1" x14ac:dyDescent="0.2">
      <c r="A413" s="4">
        <v>345</v>
      </c>
      <c r="B413" s="3" t="s">
        <v>226</v>
      </c>
      <c r="C413" s="3"/>
      <c r="D413" s="9"/>
      <c r="E413" s="6"/>
      <c r="F413" s="149">
        <v>10000000</v>
      </c>
      <c r="G413" s="20">
        <v>0.04</v>
      </c>
      <c r="H413" s="149">
        <f>F413*G413</f>
        <v>400000</v>
      </c>
      <c r="I413" s="149"/>
      <c r="J413" s="149"/>
      <c r="K413" s="158"/>
      <c r="L413" s="24"/>
      <c r="M413" s="149"/>
      <c r="N413" s="149"/>
      <c r="O413" s="16"/>
      <c r="P413" s="16"/>
      <c r="Q413" s="44"/>
      <c r="R413" s="104"/>
    </row>
    <row r="414" spans="1:18" ht="30" customHeight="1" x14ac:dyDescent="0.2">
      <c r="A414" s="4">
        <v>346</v>
      </c>
      <c r="B414" s="3" t="s">
        <v>227</v>
      </c>
      <c r="C414" s="3"/>
      <c r="D414" s="9"/>
      <c r="E414" s="6"/>
      <c r="F414" s="149"/>
      <c r="G414" s="20"/>
      <c r="H414" s="149">
        <f t="shared" si="6"/>
        <v>0</v>
      </c>
      <c r="I414" s="149"/>
      <c r="J414" s="149"/>
      <c r="K414" s="158"/>
      <c r="L414" s="24"/>
      <c r="M414" s="149"/>
      <c r="N414" s="149"/>
      <c r="O414" s="16"/>
      <c r="P414" s="16"/>
      <c r="Q414" s="44"/>
      <c r="R414" s="46"/>
    </row>
    <row r="415" spans="1:18" ht="30" customHeight="1" x14ac:dyDescent="0.2">
      <c r="A415" s="4">
        <v>347</v>
      </c>
      <c r="B415" s="3" t="s">
        <v>54</v>
      </c>
      <c r="C415" s="3"/>
      <c r="D415" s="9"/>
      <c r="E415" s="6"/>
      <c r="F415" s="149"/>
      <c r="G415" s="20"/>
      <c r="H415" s="149">
        <f t="shared" si="6"/>
        <v>0</v>
      </c>
      <c r="I415" s="149"/>
      <c r="J415" s="149"/>
      <c r="K415" s="158"/>
      <c r="L415" s="24"/>
      <c r="M415" s="149"/>
      <c r="N415" s="149"/>
      <c r="O415" s="16"/>
      <c r="P415" s="16"/>
      <c r="Q415" s="44"/>
      <c r="R415" s="46"/>
    </row>
    <row r="416" spans="1:18" ht="30" customHeight="1" x14ac:dyDescent="0.2">
      <c r="A416" s="4">
        <v>348</v>
      </c>
      <c r="B416" s="3" t="s">
        <v>228</v>
      </c>
      <c r="C416" s="3"/>
      <c r="D416" s="9"/>
      <c r="E416" s="6"/>
      <c r="F416" s="149"/>
      <c r="G416" s="20"/>
      <c r="H416" s="149">
        <f t="shared" si="6"/>
        <v>0</v>
      </c>
      <c r="I416" s="149"/>
      <c r="J416" s="149"/>
      <c r="K416" s="158"/>
      <c r="L416" s="24"/>
      <c r="M416" s="149"/>
      <c r="N416" s="149"/>
      <c r="O416" s="16"/>
      <c r="P416" s="16"/>
      <c r="Q416" s="44"/>
      <c r="R416" s="46"/>
    </row>
    <row r="417" spans="1:18" ht="30" customHeight="1" x14ac:dyDescent="0.2">
      <c r="A417" s="4">
        <v>349</v>
      </c>
      <c r="B417" s="13" t="s">
        <v>229</v>
      </c>
      <c r="C417" s="13"/>
      <c r="D417" s="14"/>
      <c r="E417" s="15"/>
      <c r="F417" s="149">
        <v>10000000</v>
      </c>
      <c r="G417" s="20">
        <v>0.06</v>
      </c>
      <c r="H417" s="149">
        <f t="shared" si="6"/>
        <v>600000</v>
      </c>
      <c r="I417" s="149"/>
      <c r="J417" s="149"/>
      <c r="K417" s="27"/>
      <c r="L417" s="24"/>
      <c r="M417" s="149"/>
      <c r="N417" s="149"/>
      <c r="O417" s="17"/>
      <c r="P417" s="17"/>
      <c r="Q417" s="44"/>
      <c r="R417" s="46"/>
    </row>
    <row r="418" spans="1:18" ht="30" customHeight="1" x14ac:dyDescent="0.2">
      <c r="A418" s="4">
        <v>350</v>
      </c>
      <c r="B418" s="3" t="s">
        <v>230</v>
      </c>
      <c r="C418" s="3"/>
      <c r="D418" s="9"/>
      <c r="E418" s="6"/>
      <c r="F418" s="154"/>
      <c r="G418" s="45"/>
      <c r="H418" s="154">
        <f t="shared" si="6"/>
        <v>0</v>
      </c>
      <c r="I418" s="149"/>
      <c r="J418" s="149"/>
      <c r="K418" s="36"/>
      <c r="L418" s="24"/>
      <c r="M418" s="149"/>
      <c r="N418" s="149"/>
      <c r="O418" s="16"/>
      <c r="P418" s="16"/>
      <c r="Q418" s="44"/>
      <c r="R418" s="46"/>
    </row>
    <row r="419" spans="1:18" ht="30" customHeight="1" x14ac:dyDescent="0.2">
      <c r="A419" s="4">
        <v>351</v>
      </c>
      <c r="B419" s="3" t="s">
        <v>231</v>
      </c>
      <c r="C419" s="3"/>
      <c r="D419" s="9"/>
      <c r="E419" s="6"/>
      <c r="F419" s="149"/>
      <c r="G419" s="20"/>
      <c r="H419" s="149">
        <f t="shared" si="6"/>
        <v>0</v>
      </c>
      <c r="I419" s="149"/>
      <c r="J419" s="149"/>
      <c r="K419" s="158"/>
      <c r="L419" s="24"/>
      <c r="M419" s="149"/>
      <c r="N419" s="149"/>
      <c r="O419" s="16"/>
      <c r="P419" s="16"/>
      <c r="Q419" s="44"/>
      <c r="R419" s="46"/>
    </row>
    <row r="420" spans="1:18" ht="30" customHeight="1" x14ac:dyDescent="0.2">
      <c r="A420" s="4">
        <v>352</v>
      </c>
      <c r="B420" s="3" t="s">
        <v>232</v>
      </c>
      <c r="C420" s="3"/>
      <c r="D420" s="9"/>
      <c r="E420" s="6"/>
      <c r="F420" s="149">
        <v>100000000</v>
      </c>
      <c r="G420" s="20">
        <v>0.04</v>
      </c>
      <c r="H420" s="149">
        <f t="shared" si="6"/>
        <v>4000000</v>
      </c>
      <c r="I420" s="149"/>
      <c r="J420" s="149"/>
      <c r="K420" s="158"/>
      <c r="L420" s="24"/>
      <c r="M420" s="149"/>
      <c r="N420" s="149"/>
      <c r="O420" s="16"/>
      <c r="P420" s="16"/>
      <c r="Q420" s="44"/>
      <c r="R420" s="46"/>
    </row>
    <row r="421" spans="1:18" ht="30" customHeight="1" x14ac:dyDescent="0.2">
      <c r="A421" s="4">
        <v>353</v>
      </c>
      <c r="B421" s="3" t="s">
        <v>233</v>
      </c>
      <c r="C421" s="3"/>
      <c r="D421" s="9"/>
      <c r="E421" s="6"/>
      <c r="F421" s="149"/>
      <c r="G421" s="20"/>
      <c r="H421" s="149">
        <f t="shared" si="6"/>
        <v>0</v>
      </c>
      <c r="I421" s="149"/>
      <c r="J421" s="149"/>
      <c r="K421" s="158"/>
      <c r="L421" s="24"/>
      <c r="M421" s="149"/>
      <c r="N421" s="149"/>
      <c r="O421" s="16"/>
      <c r="P421" s="16"/>
      <c r="Q421" s="44"/>
      <c r="R421" s="46"/>
    </row>
    <row r="422" spans="1:18" ht="30" customHeight="1" x14ac:dyDescent="0.2">
      <c r="A422" s="4">
        <v>354</v>
      </c>
      <c r="B422" s="3" t="s">
        <v>234</v>
      </c>
      <c r="C422" s="3"/>
      <c r="D422" s="9"/>
      <c r="E422" s="6"/>
      <c r="F422" s="149"/>
      <c r="G422" s="20"/>
      <c r="H422" s="149">
        <f t="shared" si="6"/>
        <v>0</v>
      </c>
      <c r="I422" s="149"/>
      <c r="J422" s="149"/>
      <c r="K422" s="158"/>
      <c r="L422" s="24"/>
      <c r="M422" s="149"/>
      <c r="N422" s="149"/>
      <c r="O422" s="16"/>
      <c r="P422" s="16"/>
      <c r="Q422" s="44"/>
      <c r="R422" s="46"/>
    </row>
    <row r="423" spans="1:18" ht="30" customHeight="1" x14ac:dyDescent="0.2">
      <c r="A423" s="4">
        <v>355</v>
      </c>
      <c r="B423" s="3" t="s">
        <v>235</v>
      </c>
      <c r="C423" s="3"/>
      <c r="D423" s="9"/>
      <c r="E423" s="6"/>
      <c r="F423" s="149"/>
      <c r="G423" s="20"/>
      <c r="H423" s="149">
        <f t="shared" si="6"/>
        <v>0</v>
      </c>
      <c r="I423" s="149"/>
      <c r="J423" s="149"/>
      <c r="K423" s="158"/>
      <c r="L423" s="24"/>
      <c r="M423" s="149"/>
      <c r="N423" s="149"/>
      <c r="O423" s="16"/>
      <c r="P423" s="16"/>
      <c r="Q423" s="44"/>
      <c r="R423" s="46"/>
    </row>
    <row r="424" spans="1:18" ht="30" customHeight="1" x14ac:dyDescent="0.2">
      <c r="A424" s="4">
        <v>356</v>
      </c>
      <c r="B424" s="3" t="s">
        <v>236</v>
      </c>
      <c r="C424" s="3"/>
      <c r="D424" s="9"/>
      <c r="E424" s="6"/>
      <c r="F424" s="149"/>
      <c r="G424" s="20"/>
      <c r="H424" s="149">
        <f t="shared" si="6"/>
        <v>0</v>
      </c>
      <c r="I424" s="149"/>
      <c r="J424" s="149"/>
      <c r="K424" s="158"/>
      <c r="L424" s="24"/>
      <c r="M424" s="149"/>
      <c r="N424" s="149"/>
      <c r="O424" s="16"/>
      <c r="P424" s="16"/>
      <c r="Q424" s="44"/>
      <c r="R424" s="46"/>
    </row>
    <row r="425" spans="1:18" ht="30" customHeight="1" x14ac:dyDescent="0.2">
      <c r="A425" s="4">
        <v>357</v>
      </c>
      <c r="B425" s="3" t="s">
        <v>237</v>
      </c>
      <c r="C425" s="3"/>
      <c r="D425" s="9"/>
      <c r="E425" s="6"/>
      <c r="F425" s="149"/>
      <c r="G425" s="20"/>
      <c r="H425" s="149">
        <f t="shared" si="6"/>
        <v>0</v>
      </c>
      <c r="I425" s="149"/>
      <c r="J425" s="149"/>
      <c r="K425" s="158"/>
      <c r="L425" s="24"/>
      <c r="M425" s="149"/>
      <c r="N425" s="149"/>
      <c r="O425" s="16"/>
      <c r="P425" s="16"/>
      <c r="Q425" s="44"/>
      <c r="R425" s="46"/>
    </row>
    <row r="426" spans="1:18" ht="30" customHeight="1" x14ac:dyDescent="0.2">
      <c r="A426" s="404">
        <v>358</v>
      </c>
      <c r="B426" s="404" t="s">
        <v>238</v>
      </c>
      <c r="C426" s="404"/>
      <c r="D426" s="419"/>
      <c r="E426" s="421"/>
      <c r="F426" s="421">
        <v>300000000</v>
      </c>
      <c r="G426" s="442">
        <v>0.05</v>
      </c>
      <c r="H426" s="421">
        <f t="shared" si="6"/>
        <v>15000000</v>
      </c>
      <c r="I426" s="149"/>
      <c r="J426" s="149"/>
      <c r="K426" s="158"/>
      <c r="L426" s="21"/>
      <c r="M426" s="421"/>
      <c r="N426" s="421"/>
      <c r="O426" s="16"/>
      <c r="P426" s="16"/>
      <c r="Q426" s="44"/>
      <c r="R426" s="46"/>
    </row>
    <row r="427" spans="1:18" ht="30" customHeight="1" x14ac:dyDescent="0.2">
      <c r="A427" s="405"/>
      <c r="B427" s="405"/>
      <c r="C427" s="405"/>
      <c r="D427" s="420"/>
      <c r="E427" s="422"/>
      <c r="F427" s="422"/>
      <c r="G427" s="443"/>
      <c r="H427" s="422"/>
      <c r="I427" s="149"/>
      <c r="J427" s="149"/>
      <c r="K427" s="158"/>
      <c r="L427" s="24"/>
      <c r="M427" s="422"/>
      <c r="N427" s="422"/>
      <c r="O427" s="16"/>
      <c r="P427" s="16"/>
      <c r="Q427" s="44"/>
      <c r="R427" s="46"/>
    </row>
    <row r="428" spans="1:18" ht="30" customHeight="1" x14ac:dyDescent="0.2">
      <c r="A428" s="4">
        <v>360</v>
      </c>
      <c r="B428" s="3" t="s">
        <v>240</v>
      </c>
      <c r="C428" s="3"/>
      <c r="D428" s="9"/>
      <c r="E428" s="6"/>
      <c r="F428" s="149"/>
      <c r="G428" s="20"/>
      <c r="H428" s="149">
        <f t="shared" si="6"/>
        <v>0</v>
      </c>
      <c r="I428" s="149"/>
      <c r="J428" s="149"/>
      <c r="K428" s="158"/>
      <c r="L428" s="24"/>
      <c r="M428" s="149"/>
      <c r="N428" s="149"/>
      <c r="O428" s="16"/>
      <c r="P428" s="16"/>
      <c r="Q428" s="44"/>
      <c r="R428" s="46"/>
    </row>
    <row r="429" spans="1:18" ht="30" customHeight="1" x14ac:dyDescent="0.2">
      <c r="A429" s="4">
        <v>361</v>
      </c>
      <c r="B429" s="3" t="s">
        <v>241</v>
      </c>
      <c r="C429" s="3"/>
      <c r="D429" s="9"/>
      <c r="E429" s="6"/>
      <c r="F429" s="154"/>
      <c r="G429" s="45"/>
      <c r="H429" s="154">
        <f t="shared" si="6"/>
        <v>0</v>
      </c>
      <c r="I429" s="149"/>
      <c r="J429" s="149"/>
      <c r="K429" s="36"/>
      <c r="L429" s="24"/>
      <c r="M429" s="149"/>
      <c r="N429" s="149"/>
      <c r="O429" s="16"/>
      <c r="P429" s="16"/>
      <c r="Q429" s="44"/>
      <c r="R429" s="46"/>
    </row>
    <row r="430" spans="1:18" ht="30" customHeight="1" x14ac:dyDescent="0.2">
      <c r="A430" s="4">
        <v>362</v>
      </c>
      <c r="B430" s="3" t="s">
        <v>242</v>
      </c>
      <c r="C430" s="3"/>
      <c r="D430" s="9"/>
      <c r="E430" s="6"/>
      <c r="F430" s="149">
        <v>52000000</v>
      </c>
      <c r="G430" s="20">
        <v>0.05</v>
      </c>
      <c r="H430" s="149">
        <f t="shared" si="6"/>
        <v>2600000</v>
      </c>
      <c r="I430" s="149"/>
      <c r="J430" s="149"/>
      <c r="K430" s="32"/>
      <c r="L430" s="32"/>
      <c r="M430" s="149"/>
      <c r="N430" s="149"/>
      <c r="O430" s="16"/>
      <c r="P430" s="16"/>
      <c r="Q430" s="44"/>
      <c r="R430" s="184"/>
    </row>
    <row r="431" spans="1:18" ht="30" customHeight="1" x14ac:dyDescent="0.2">
      <c r="A431" s="4">
        <v>363</v>
      </c>
      <c r="B431" s="3" t="s">
        <v>243</v>
      </c>
      <c r="C431" s="3"/>
      <c r="D431" s="9"/>
      <c r="E431" s="6"/>
      <c r="F431" s="149"/>
      <c r="G431" s="20"/>
      <c r="H431" s="149">
        <f t="shared" si="6"/>
        <v>0</v>
      </c>
      <c r="I431" s="149"/>
      <c r="J431" s="149"/>
      <c r="K431" s="158"/>
      <c r="L431" s="24"/>
      <c r="M431" s="149"/>
      <c r="N431" s="149"/>
      <c r="O431" s="16"/>
      <c r="P431" s="16"/>
      <c r="Q431" s="44"/>
      <c r="R431" s="46"/>
    </row>
    <row r="432" spans="1:18" ht="30" customHeight="1" x14ac:dyDescent="0.2">
      <c r="A432" s="4">
        <v>364</v>
      </c>
      <c r="B432" s="3" t="s">
        <v>244</v>
      </c>
      <c r="C432" s="3"/>
      <c r="D432" s="9"/>
      <c r="E432" s="6"/>
      <c r="F432" s="149"/>
      <c r="G432" s="20"/>
      <c r="H432" s="149">
        <f t="shared" si="6"/>
        <v>0</v>
      </c>
      <c r="I432" s="149"/>
      <c r="J432" s="149"/>
      <c r="K432" s="158"/>
      <c r="L432" s="24"/>
      <c r="M432" s="149"/>
      <c r="N432" s="149"/>
      <c r="O432" s="16"/>
      <c r="P432" s="16"/>
      <c r="Q432" s="44"/>
      <c r="R432" s="46"/>
    </row>
    <row r="433" spans="1:18" ht="30" customHeight="1" x14ac:dyDescent="0.2">
      <c r="A433" s="4">
        <v>365</v>
      </c>
      <c r="B433" s="3" t="s">
        <v>244</v>
      </c>
      <c r="C433" s="3"/>
      <c r="D433" s="9"/>
      <c r="E433" s="6"/>
      <c r="F433" s="149"/>
      <c r="G433" s="20"/>
      <c r="H433" s="149">
        <f t="shared" si="6"/>
        <v>0</v>
      </c>
      <c r="I433" s="149"/>
      <c r="J433" s="149"/>
      <c r="K433" s="158"/>
      <c r="L433" s="24"/>
      <c r="M433" s="149"/>
      <c r="N433" s="149"/>
      <c r="O433" s="16"/>
      <c r="P433" s="16"/>
      <c r="Q433" s="44"/>
      <c r="R433" s="46"/>
    </row>
    <row r="434" spans="1:18" ht="30" customHeight="1" x14ac:dyDescent="0.2">
      <c r="A434" s="4">
        <v>366</v>
      </c>
      <c r="B434" s="3" t="s">
        <v>245</v>
      </c>
      <c r="C434" s="3"/>
      <c r="D434" s="9"/>
      <c r="E434" s="6"/>
      <c r="F434" s="149"/>
      <c r="G434" s="20"/>
      <c r="H434" s="149">
        <f t="shared" si="6"/>
        <v>0</v>
      </c>
      <c r="I434" s="149"/>
      <c r="J434" s="149"/>
      <c r="K434" s="158"/>
      <c r="L434" s="24"/>
      <c r="M434" s="149"/>
      <c r="N434" s="149"/>
      <c r="O434" s="16"/>
      <c r="P434" s="16"/>
      <c r="Q434" s="44"/>
      <c r="R434" s="46"/>
    </row>
    <row r="435" spans="1:18" ht="30" customHeight="1" x14ac:dyDescent="0.2">
      <c r="A435" s="4">
        <v>367</v>
      </c>
      <c r="B435" s="3" t="s">
        <v>246</v>
      </c>
      <c r="C435" s="3"/>
      <c r="D435" s="9"/>
      <c r="E435" s="6"/>
      <c r="F435" s="149"/>
      <c r="G435" s="20"/>
      <c r="H435" s="149">
        <f t="shared" si="6"/>
        <v>0</v>
      </c>
      <c r="I435" s="149"/>
      <c r="J435" s="149"/>
      <c r="K435" s="158"/>
      <c r="L435" s="24"/>
      <c r="M435" s="149"/>
      <c r="N435" s="149"/>
      <c r="O435" s="16"/>
      <c r="P435" s="16"/>
      <c r="Q435" s="44"/>
      <c r="R435" s="46"/>
    </row>
    <row r="436" spans="1:18" ht="30" customHeight="1" x14ac:dyDescent="0.2">
      <c r="A436" s="4">
        <v>368</v>
      </c>
      <c r="B436" s="3" t="s">
        <v>247</v>
      </c>
      <c r="C436" s="3"/>
      <c r="D436" s="9"/>
      <c r="E436" s="6"/>
      <c r="F436" s="149"/>
      <c r="G436" s="20"/>
      <c r="H436" s="149">
        <f t="shared" si="6"/>
        <v>0</v>
      </c>
      <c r="I436" s="149"/>
      <c r="J436" s="149"/>
      <c r="K436" s="158"/>
      <c r="L436" s="24"/>
      <c r="M436" s="149"/>
      <c r="N436" s="149"/>
      <c r="O436" s="16"/>
      <c r="P436" s="16"/>
      <c r="Q436" s="44"/>
      <c r="R436" s="46"/>
    </row>
    <row r="437" spans="1:18" ht="30" customHeight="1" x14ac:dyDescent="0.2">
      <c r="A437" s="4">
        <v>369</v>
      </c>
      <c r="B437" s="3" t="s">
        <v>248</v>
      </c>
      <c r="C437" s="3"/>
      <c r="D437" s="9"/>
      <c r="E437" s="6"/>
      <c r="F437" s="149"/>
      <c r="G437" s="20"/>
      <c r="H437" s="149">
        <f t="shared" si="6"/>
        <v>0</v>
      </c>
      <c r="I437" s="149"/>
      <c r="J437" s="149"/>
      <c r="K437" s="158"/>
      <c r="L437" s="24"/>
      <c r="M437" s="149"/>
      <c r="N437" s="149"/>
      <c r="O437" s="16"/>
      <c r="P437" s="16"/>
      <c r="Q437" s="44"/>
      <c r="R437" s="46"/>
    </row>
    <row r="438" spans="1:18" ht="30" customHeight="1" x14ac:dyDescent="0.2">
      <c r="A438" s="4">
        <v>370</v>
      </c>
      <c r="B438" s="3" t="s">
        <v>249</v>
      </c>
      <c r="C438" s="3"/>
      <c r="D438" s="9"/>
      <c r="E438" s="6"/>
      <c r="F438" s="149"/>
      <c r="G438" s="20"/>
      <c r="H438" s="149">
        <f t="shared" si="6"/>
        <v>0</v>
      </c>
      <c r="I438" s="149"/>
      <c r="J438" s="149"/>
      <c r="K438" s="158"/>
      <c r="L438" s="24"/>
      <c r="M438" s="149"/>
      <c r="N438" s="149"/>
      <c r="O438" s="16"/>
      <c r="P438" s="16"/>
      <c r="Q438" s="44"/>
      <c r="R438" s="46"/>
    </row>
    <row r="439" spans="1:18" ht="30" customHeight="1" x14ac:dyDescent="0.2">
      <c r="A439" s="4">
        <v>371</v>
      </c>
      <c r="B439" s="3" t="s">
        <v>250</v>
      </c>
      <c r="C439" s="3"/>
      <c r="D439" s="9"/>
      <c r="E439" s="6"/>
      <c r="F439" s="149"/>
      <c r="G439" s="20"/>
      <c r="H439" s="149">
        <f t="shared" si="6"/>
        <v>0</v>
      </c>
      <c r="I439" s="149"/>
      <c r="J439" s="149"/>
      <c r="K439" s="158"/>
      <c r="L439" s="24"/>
      <c r="M439" s="149"/>
      <c r="N439" s="149"/>
      <c r="O439" s="16"/>
      <c r="P439" s="16"/>
      <c r="Q439" s="44"/>
      <c r="R439" s="46"/>
    </row>
    <row r="440" spans="1:18" ht="30" customHeight="1" x14ac:dyDescent="0.2">
      <c r="A440" s="4">
        <v>372</v>
      </c>
      <c r="B440" s="3" t="s">
        <v>251</v>
      </c>
      <c r="C440" s="3"/>
      <c r="D440" s="9"/>
      <c r="E440" s="6"/>
      <c r="F440" s="154"/>
      <c r="G440" s="45"/>
      <c r="H440" s="154">
        <f t="shared" si="6"/>
        <v>0</v>
      </c>
      <c r="I440" s="149"/>
      <c r="J440" s="149"/>
      <c r="K440" s="158"/>
      <c r="L440" s="24"/>
      <c r="M440" s="149"/>
      <c r="N440" s="149"/>
      <c r="O440" s="16"/>
      <c r="P440" s="16"/>
      <c r="Q440" s="44"/>
      <c r="R440" s="46"/>
    </row>
    <row r="441" spans="1:18" ht="30" customHeight="1" x14ac:dyDescent="0.2">
      <c r="A441" s="4">
        <v>373</v>
      </c>
      <c r="B441" s="3" t="s">
        <v>252</v>
      </c>
      <c r="C441" s="3"/>
      <c r="D441" s="9"/>
      <c r="E441" s="6"/>
      <c r="F441" s="149"/>
      <c r="G441" s="20"/>
      <c r="H441" s="149">
        <f t="shared" si="6"/>
        <v>0</v>
      </c>
      <c r="I441" s="149"/>
      <c r="J441" s="149"/>
      <c r="K441" s="158"/>
      <c r="L441" s="24"/>
      <c r="M441" s="149"/>
      <c r="N441" s="149"/>
      <c r="O441" s="16"/>
      <c r="P441" s="16"/>
      <c r="Q441" s="44"/>
      <c r="R441" s="46"/>
    </row>
    <row r="442" spans="1:18" ht="30" customHeight="1" x14ac:dyDescent="0.2">
      <c r="A442" s="4">
        <v>374</v>
      </c>
      <c r="B442" s="3" t="s">
        <v>253</v>
      </c>
      <c r="C442" s="3"/>
      <c r="D442" s="9"/>
      <c r="E442" s="6"/>
      <c r="F442" s="149"/>
      <c r="G442" s="20"/>
      <c r="H442" s="149">
        <f t="shared" si="6"/>
        <v>0</v>
      </c>
      <c r="I442" s="149"/>
      <c r="J442" s="149"/>
      <c r="K442" s="158"/>
      <c r="L442" s="24"/>
      <c r="M442" s="149"/>
      <c r="N442" s="149"/>
      <c r="O442" s="16"/>
      <c r="P442" s="16"/>
      <c r="Q442" s="44"/>
      <c r="R442" s="46"/>
    </row>
    <row r="443" spans="1:18" ht="30" customHeight="1" x14ac:dyDescent="0.2">
      <c r="A443" s="4">
        <v>375</v>
      </c>
      <c r="B443" s="3" t="s">
        <v>254</v>
      </c>
      <c r="C443" s="3"/>
      <c r="D443" s="9"/>
      <c r="E443" s="6"/>
      <c r="F443" s="149"/>
      <c r="G443" s="20"/>
      <c r="H443" s="149">
        <f t="shared" si="6"/>
        <v>0</v>
      </c>
      <c r="I443" s="149"/>
      <c r="J443" s="149"/>
      <c r="K443" s="158"/>
      <c r="L443" s="24"/>
      <c r="M443" s="149"/>
      <c r="N443" s="149"/>
      <c r="O443" s="16"/>
      <c r="P443" s="16"/>
      <c r="Q443" s="44"/>
      <c r="R443" s="46"/>
    </row>
    <row r="444" spans="1:18" ht="30" customHeight="1" x14ac:dyDescent="0.2">
      <c r="A444" s="4">
        <v>376</v>
      </c>
      <c r="B444" s="3" t="s">
        <v>255</v>
      </c>
      <c r="C444" s="3"/>
      <c r="D444" s="9"/>
      <c r="E444" s="6"/>
      <c r="F444" s="149">
        <v>152000000</v>
      </c>
      <c r="G444" s="20">
        <v>0.05</v>
      </c>
      <c r="H444" s="149">
        <f>F444*G444</f>
        <v>7600000</v>
      </c>
      <c r="I444" s="149"/>
      <c r="J444" s="149"/>
      <c r="K444" s="158"/>
      <c r="L444" s="24"/>
      <c r="M444" s="149"/>
      <c r="N444" s="149"/>
      <c r="O444" s="16"/>
      <c r="P444" s="16"/>
      <c r="Q444" s="44"/>
      <c r="R444" s="46"/>
    </row>
    <row r="445" spans="1:18" ht="30" customHeight="1" x14ac:dyDescent="0.2">
      <c r="A445" s="4">
        <v>377</v>
      </c>
      <c r="B445" s="3" t="s">
        <v>256</v>
      </c>
      <c r="C445" s="3"/>
      <c r="D445" s="9"/>
      <c r="E445" s="6"/>
      <c r="F445" s="149"/>
      <c r="G445" s="20"/>
      <c r="H445" s="149">
        <f t="shared" si="6"/>
        <v>0</v>
      </c>
      <c r="I445" s="149"/>
      <c r="J445" s="149"/>
      <c r="K445" s="158"/>
      <c r="L445" s="24"/>
      <c r="M445" s="149"/>
      <c r="N445" s="149"/>
      <c r="O445" s="16"/>
      <c r="P445" s="16"/>
      <c r="Q445" s="44"/>
      <c r="R445" s="46"/>
    </row>
    <row r="446" spans="1:18" ht="30" customHeight="1" x14ac:dyDescent="0.2">
      <c r="A446" s="4">
        <v>378</v>
      </c>
      <c r="B446" s="3" t="s">
        <v>257</v>
      </c>
      <c r="C446" s="3"/>
      <c r="D446" s="9"/>
      <c r="E446" s="6"/>
      <c r="F446" s="149"/>
      <c r="G446" s="20"/>
      <c r="H446" s="149">
        <f t="shared" si="6"/>
        <v>0</v>
      </c>
      <c r="I446" s="149"/>
      <c r="J446" s="149"/>
      <c r="K446" s="158"/>
      <c r="L446" s="24"/>
      <c r="M446" s="149"/>
      <c r="N446" s="149"/>
      <c r="O446" s="16"/>
      <c r="P446" s="16"/>
      <c r="Q446" s="44"/>
      <c r="R446" s="46"/>
    </row>
    <row r="447" spans="1:18" ht="30" customHeight="1" x14ac:dyDescent="0.2">
      <c r="A447" s="4">
        <v>379</v>
      </c>
      <c r="B447" s="3" t="s">
        <v>258</v>
      </c>
      <c r="C447" s="3"/>
      <c r="D447" s="9"/>
      <c r="E447" s="6"/>
      <c r="F447" s="149">
        <v>20000000</v>
      </c>
      <c r="G447" s="20">
        <v>0.04</v>
      </c>
      <c r="H447" s="149">
        <f t="shared" si="6"/>
        <v>800000</v>
      </c>
      <c r="I447" s="149"/>
      <c r="J447" s="149"/>
      <c r="K447" s="158"/>
      <c r="L447" s="24"/>
      <c r="M447" s="149"/>
      <c r="N447" s="149"/>
      <c r="O447" s="16"/>
      <c r="P447" s="16"/>
      <c r="Q447" s="44"/>
      <c r="R447" s="104"/>
    </row>
    <row r="448" spans="1:18" ht="30" customHeight="1" x14ac:dyDescent="0.2">
      <c r="A448" s="4">
        <v>380</v>
      </c>
      <c r="B448" s="3" t="s">
        <v>259</v>
      </c>
      <c r="C448" s="3"/>
      <c r="D448" s="9"/>
      <c r="E448" s="6"/>
      <c r="F448" s="149"/>
      <c r="G448" s="20"/>
      <c r="H448" s="149">
        <f t="shared" si="6"/>
        <v>0</v>
      </c>
      <c r="I448" s="149"/>
      <c r="J448" s="149"/>
      <c r="K448" s="158"/>
      <c r="L448" s="24"/>
      <c r="M448" s="149"/>
      <c r="N448" s="149"/>
      <c r="O448" s="16"/>
      <c r="P448" s="16"/>
      <c r="Q448" s="44"/>
      <c r="R448" s="46"/>
    </row>
    <row r="449" spans="1:18" ht="30" customHeight="1" x14ac:dyDescent="0.2">
      <c r="A449" s="4">
        <v>381</v>
      </c>
      <c r="B449" s="3" t="s">
        <v>260</v>
      </c>
      <c r="C449" s="3"/>
      <c r="D449" s="9"/>
      <c r="E449" s="6"/>
      <c r="F449" s="149"/>
      <c r="G449" s="20"/>
      <c r="H449" s="149">
        <f t="shared" si="6"/>
        <v>0</v>
      </c>
      <c r="I449" s="149"/>
      <c r="J449" s="149"/>
      <c r="K449" s="158"/>
      <c r="L449" s="24"/>
      <c r="M449" s="149"/>
      <c r="N449" s="149"/>
      <c r="O449" s="16"/>
      <c r="P449" s="16"/>
      <c r="Q449" s="44"/>
      <c r="R449" s="46"/>
    </row>
    <row r="450" spans="1:18" ht="30" customHeight="1" x14ac:dyDescent="0.2">
      <c r="A450" s="4">
        <v>382</v>
      </c>
      <c r="B450" s="3" t="s">
        <v>261</v>
      </c>
      <c r="C450" s="3"/>
      <c r="D450" s="9"/>
      <c r="E450" s="6"/>
      <c r="F450" s="154"/>
      <c r="G450" s="45"/>
      <c r="H450" s="154">
        <f t="shared" si="6"/>
        <v>0</v>
      </c>
      <c r="I450" s="149"/>
      <c r="J450" s="149"/>
      <c r="K450" s="158"/>
      <c r="L450" s="24"/>
      <c r="M450" s="149"/>
      <c r="N450" s="149"/>
      <c r="O450" s="16"/>
      <c r="P450" s="16"/>
      <c r="Q450" s="44"/>
      <c r="R450" s="46"/>
    </row>
    <row r="451" spans="1:18" ht="30" customHeight="1" x14ac:dyDescent="0.2">
      <c r="A451" s="4">
        <v>383</v>
      </c>
      <c r="B451" s="3" t="s">
        <v>262</v>
      </c>
      <c r="C451" s="3"/>
      <c r="D451" s="9"/>
      <c r="E451" s="6"/>
      <c r="F451" s="149"/>
      <c r="G451" s="20"/>
      <c r="H451" s="149">
        <f t="shared" si="6"/>
        <v>0</v>
      </c>
      <c r="I451" s="149"/>
      <c r="J451" s="149"/>
      <c r="K451" s="158"/>
      <c r="L451" s="24"/>
      <c r="M451" s="149"/>
      <c r="N451" s="149"/>
      <c r="O451" s="16"/>
      <c r="P451" s="16"/>
      <c r="Q451" s="44"/>
      <c r="R451" s="46"/>
    </row>
    <row r="452" spans="1:18" ht="30" customHeight="1" x14ac:dyDescent="0.2">
      <c r="A452" s="4">
        <v>384</v>
      </c>
      <c r="B452" s="3" t="s">
        <v>263</v>
      </c>
      <c r="C452" s="3"/>
      <c r="D452" s="9"/>
      <c r="E452" s="6"/>
      <c r="F452" s="149"/>
      <c r="G452" s="20"/>
      <c r="H452" s="149">
        <f t="shared" si="6"/>
        <v>0</v>
      </c>
      <c r="I452" s="149"/>
      <c r="J452" s="149"/>
      <c r="K452" s="158"/>
      <c r="L452" s="24"/>
      <c r="M452" s="149"/>
      <c r="N452" s="149"/>
      <c r="O452" s="16"/>
      <c r="P452" s="16"/>
      <c r="Q452" s="44"/>
      <c r="R452" s="46"/>
    </row>
    <row r="453" spans="1:18" ht="30" customHeight="1" x14ac:dyDescent="0.2">
      <c r="A453" s="4">
        <v>385</v>
      </c>
      <c r="B453" s="3" t="s">
        <v>264</v>
      </c>
      <c r="C453" s="3"/>
      <c r="D453" s="9"/>
      <c r="E453" s="6"/>
      <c r="F453" s="149"/>
      <c r="G453" s="20"/>
      <c r="H453" s="149">
        <f t="shared" si="6"/>
        <v>0</v>
      </c>
      <c r="I453" s="149"/>
      <c r="J453" s="149"/>
      <c r="K453" s="158"/>
      <c r="L453" s="24"/>
      <c r="M453" s="149"/>
      <c r="N453" s="149"/>
      <c r="O453" s="16"/>
      <c r="P453" s="16"/>
      <c r="Q453" s="44"/>
      <c r="R453" s="46"/>
    </row>
    <row r="454" spans="1:18" ht="30" customHeight="1" x14ac:dyDescent="0.2">
      <c r="A454" s="4">
        <v>386</v>
      </c>
      <c r="B454" s="3" t="s">
        <v>265</v>
      </c>
      <c r="C454" s="3"/>
      <c r="D454" s="9"/>
      <c r="E454" s="6"/>
      <c r="F454" s="149">
        <v>32500000</v>
      </c>
      <c r="G454" s="20">
        <v>0.04</v>
      </c>
      <c r="H454" s="149">
        <f t="shared" si="6"/>
        <v>1300000</v>
      </c>
      <c r="I454" s="149"/>
      <c r="J454" s="149"/>
      <c r="K454" s="158"/>
      <c r="L454" s="21"/>
      <c r="M454" s="149"/>
      <c r="N454" s="149"/>
      <c r="O454" s="16"/>
      <c r="P454" s="16"/>
      <c r="Q454" s="44"/>
      <c r="R454" s="46"/>
    </row>
    <row r="455" spans="1:18" ht="30" customHeight="1" x14ac:dyDescent="0.2">
      <c r="A455" s="4">
        <v>387</v>
      </c>
      <c r="B455" s="3" t="s">
        <v>266</v>
      </c>
      <c r="C455" s="3"/>
      <c r="D455" s="9"/>
      <c r="E455" s="6"/>
      <c r="F455" s="149"/>
      <c r="G455" s="20"/>
      <c r="H455" s="149">
        <f t="shared" si="6"/>
        <v>0</v>
      </c>
      <c r="I455" s="149"/>
      <c r="J455" s="149"/>
      <c r="K455" s="158"/>
      <c r="L455" s="24"/>
      <c r="M455" s="149"/>
      <c r="N455" s="149"/>
      <c r="O455" s="16"/>
      <c r="P455" s="16"/>
      <c r="Q455" s="44"/>
      <c r="R455" s="46"/>
    </row>
    <row r="456" spans="1:18" ht="30" customHeight="1" x14ac:dyDescent="0.2">
      <c r="A456" s="4">
        <v>388</v>
      </c>
      <c r="B456" s="3" t="s">
        <v>267</v>
      </c>
      <c r="C456" s="3"/>
      <c r="D456" s="9"/>
      <c r="E456" s="6"/>
      <c r="F456" s="149"/>
      <c r="G456" s="20"/>
      <c r="H456" s="149">
        <f t="shared" si="6"/>
        <v>0</v>
      </c>
      <c r="I456" s="149"/>
      <c r="J456" s="149"/>
      <c r="K456" s="158"/>
      <c r="L456" s="24"/>
      <c r="M456" s="149"/>
      <c r="N456" s="149"/>
      <c r="O456" s="16"/>
      <c r="P456" s="16"/>
      <c r="Q456" s="44"/>
      <c r="R456" s="46"/>
    </row>
    <row r="457" spans="1:18" ht="30" customHeight="1" x14ac:dyDescent="0.2">
      <c r="A457" s="4">
        <v>389</v>
      </c>
      <c r="B457" s="3" t="s">
        <v>268</v>
      </c>
      <c r="C457" s="3"/>
      <c r="D457" s="9"/>
      <c r="E457" s="6"/>
      <c r="F457" s="154"/>
      <c r="G457" s="45"/>
      <c r="H457" s="154">
        <f t="shared" si="6"/>
        <v>0</v>
      </c>
      <c r="I457" s="149"/>
      <c r="J457" s="149"/>
      <c r="K457" s="36"/>
      <c r="L457" s="24"/>
      <c r="M457" s="149"/>
      <c r="N457" s="149"/>
      <c r="O457" s="16"/>
      <c r="P457" s="16"/>
      <c r="Q457" s="44"/>
      <c r="R457" s="46"/>
    </row>
    <row r="458" spans="1:18" ht="30" customHeight="1" x14ac:dyDescent="0.2">
      <c r="A458" s="4">
        <v>390</v>
      </c>
      <c r="B458" s="3" t="s">
        <v>269</v>
      </c>
      <c r="C458" s="3"/>
      <c r="D458" s="9"/>
      <c r="E458" s="6"/>
      <c r="F458" s="149"/>
      <c r="G458" s="20"/>
      <c r="H458" s="149">
        <f t="shared" ref="H458:H522" si="7">F458*G458</f>
        <v>0</v>
      </c>
      <c r="I458" s="149"/>
      <c r="J458" s="149"/>
      <c r="K458" s="158"/>
      <c r="L458" s="24"/>
      <c r="M458" s="149"/>
      <c r="N458" s="149"/>
      <c r="O458" s="16"/>
      <c r="P458" s="16"/>
      <c r="Q458" s="44"/>
      <c r="R458" s="46"/>
    </row>
    <row r="459" spans="1:18" ht="30" customHeight="1" x14ac:dyDescent="0.2">
      <c r="A459" s="4">
        <v>391</v>
      </c>
      <c r="B459" s="3" t="s">
        <v>270</v>
      </c>
      <c r="C459" s="3"/>
      <c r="D459" s="9"/>
      <c r="E459" s="6"/>
      <c r="F459" s="149"/>
      <c r="G459" s="20"/>
      <c r="H459" s="149">
        <f t="shared" si="7"/>
        <v>0</v>
      </c>
      <c r="I459" s="149"/>
      <c r="J459" s="149"/>
      <c r="K459" s="158"/>
      <c r="L459" s="24"/>
      <c r="M459" s="149"/>
      <c r="N459" s="149"/>
      <c r="O459" s="16"/>
      <c r="P459" s="16"/>
      <c r="Q459" s="44"/>
      <c r="R459" s="46"/>
    </row>
    <row r="460" spans="1:18" ht="30" customHeight="1" x14ac:dyDescent="0.2">
      <c r="A460" s="4">
        <v>392</v>
      </c>
      <c r="B460" s="3" t="s">
        <v>271</v>
      </c>
      <c r="C460" s="3"/>
      <c r="D460" s="9"/>
      <c r="E460" s="6"/>
      <c r="F460" s="149"/>
      <c r="G460" s="20"/>
      <c r="H460" s="149">
        <f t="shared" si="7"/>
        <v>0</v>
      </c>
      <c r="I460" s="149"/>
      <c r="J460" s="149"/>
      <c r="K460" s="158"/>
      <c r="L460" s="24"/>
      <c r="M460" s="149"/>
      <c r="N460" s="149"/>
      <c r="O460" s="16"/>
      <c r="P460" s="16"/>
      <c r="Q460" s="44"/>
      <c r="R460" s="46"/>
    </row>
    <row r="461" spans="1:18" ht="30" customHeight="1" x14ac:dyDescent="0.2">
      <c r="A461" s="4">
        <v>393</v>
      </c>
      <c r="B461" s="3" t="s">
        <v>272</v>
      </c>
      <c r="C461" s="3"/>
      <c r="D461" s="9"/>
      <c r="E461" s="6"/>
      <c r="F461" s="149"/>
      <c r="G461" s="20"/>
      <c r="H461" s="149">
        <f t="shared" si="7"/>
        <v>0</v>
      </c>
      <c r="I461" s="149"/>
      <c r="J461" s="149"/>
      <c r="K461" s="158"/>
      <c r="L461" s="24"/>
      <c r="M461" s="149"/>
      <c r="N461" s="149"/>
      <c r="O461" s="16"/>
      <c r="P461" s="16"/>
      <c r="Q461" s="44"/>
      <c r="R461" s="46"/>
    </row>
    <row r="462" spans="1:18" ht="30" customHeight="1" x14ac:dyDescent="0.2">
      <c r="A462" s="4">
        <v>394</v>
      </c>
      <c r="B462" s="3" t="s">
        <v>273</v>
      </c>
      <c r="C462" s="3"/>
      <c r="D462" s="9"/>
      <c r="E462" s="6"/>
      <c r="F462" s="149"/>
      <c r="G462" s="20"/>
      <c r="H462" s="149">
        <f t="shared" si="7"/>
        <v>0</v>
      </c>
      <c r="I462" s="149"/>
      <c r="J462" s="149"/>
      <c r="K462" s="158"/>
      <c r="L462" s="24"/>
      <c r="M462" s="149"/>
      <c r="N462" s="149"/>
      <c r="O462" s="16"/>
      <c r="P462" s="16"/>
      <c r="Q462" s="44"/>
      <c r="R462" s="46"/>
    </row>
    <row r="463" spans="1:18" ht="30" customHeight="1" x14ac:dyDescent="0.2">
      <c r="A463" s="4">
        <v>395</v>
      </c>
      <c r="B463" s="3" t="s">
        <v>274</v>
      </c>
      <c r="C463" s="3"/>
      <c r="D463" s="9"/>
      <c r="E463" s="6"/>
      <c r="F463" s="149"/>
      <c r="G463" s="20"/>
      <c r="H463" s="149">
        <f t="shared" si="7"/>
        <v>0</v>
      </c>
      <c r="I463" s="149"/>
      <c r="J463" s="149"/>
      <c r="K463" s="158"/>
      <c r="L463" s="24"/>
      <c r="M463" s="149"/>
      <c r="N463" s="149"/>
      <c r="O463" s="16"/>
      <c r="P463" s="16"/>
      <c r="Q463" s="44"/>
      <c r="R463" s="46"/>
    </row>
    <row r="464" spans="1:18" ht="30" customHeight="1" x14ac:dyDescent="0.2">
      <c r="A464" s="4">
        <v>396</v>
      </c>
      <c r="B464" s="3" t="s">
        <v>275</v>
      </c>
      <c r="C464" s="3"/>
      <c r="D464" s="9"/>
      <c r="E464" s="6"/>
      <c r="F464" s="149"/>
      <c r="G464" s="20"/>
      <c r="H464" s="149">
        <f t="shared" si="7"/>
        <v>0</v>
      </c>
      <c r="I464" s="149"/>
      <c r="J464" s="149"/>
      <c r="K464" s="158"/>
      <c r="L464" s="24"/>
      <c r="M464" s="149"/>
      <c r="N464" s="149"/>
      <c r="O464" s="16"/>
      <c r="P464" s="16"/>
      <c r="Q464" s="44"/>
      <c r="R464" s="46"/>
    </row>
    <row r="465" spans="1:18" ht="30" customHeight="1" x14ac:dyDescent="0.2">
      <c r="A465" s="4">
        <v>397</v>
      </c>
      <c r="B465" s="3" t="s">
        <v>276</v>
      </c>
      <c r="C465" s="3"/>
      <c r="D465" s="9"/>
      <c r="E465" s="6"/>
      <c r="F465" s="149"/>
      <c r="G465" s="20"/>
      <c r="H465" s="149">
        <f t="shared" si="7"/>
        <v>0</v>
      </c>
      <c r="I465" s="149"/>
      <c r="J465" s="149"/>
      <c r="K465" s="158"/>
      <c r="L465" s="24"/>
      <c r="M465" s="149"/>
      <c r="N465" s="149"/>
      <c r="O465" s="16"/>
      <c r="P465" s="16"/>
      <c r="Q465" s="44"/>
      <c r="R465" s="46"/>
    </row>
    <row r="466" spans="1:18" ht="30" customHeight="1" x14ac:dyDescent="0.2">
      <c r="A466" s="4">
        <v>398</v>
      </c>
      <c r="B466" s="3" t="s">
        <v>277</v>
      </c>
      <c r="C466" s="3"/>
      <c r="D466" s="9"/>
      <c r="E466" s="6"/>
      <c r="F466" s="149"/>
      <c r="G466" s="20"/>
      <c r="H466" s="149">
        <f t="shared" si="7"/>
        <v>0</v>
      </c>
      <c r="I466" s="149"/>
      <c r="J466" s="149"/>
      <c r="K466" s="158"/>
      <c r="L466" s="24"/>
      <c r="M466" s="149"/>
      <c r="N466" s="149"/>
      <c r="O466" s="16"/>
      <c r="P466" s="16"/>
      <c r="Q466" s="44"/>
      <c r="R466" s="46"/>
    </row>
    <row r="467" spans="1:18" ht="30" customHeight="1" x14ac:dyDescent="0.2">
      <c r="A467" s="4">
        <v>399</v>
      </c>
      <c r="B467" s="3" t="s">
        <v>278</v>
      </c>
      <c r="C467" s="3"/>
      <c r="D467" s="9"/>
      <c r="E467" s="6"/>
      <c r="F467" s="149"/>
      <c r="G467" s="20"/>
      <c r="H467" s="149">
        <f t="shared" si="7"/>
        <v>0</v>
      </c>
      <c r="I467" s="149"/>
      <c r="J467" s="149"/>
      <c r="K467" s="158"/>
      <c r="L467" s="24"/>
      <c r="M467" s="149"/>
      <c r="N467" s="149"/>
      <c r="O467" s="16"/>
      <c r="P467" s="16"/>
      <c r="Q467" s="44"/>
      <c r="R467" s="46"/>
    </row>
    <row r="468" spans="1:18" ht="30" customHeight="1" x14ac:dyDescent="0.2">
      <c r="A468" s="4">
        <v>400</v>
      </c>
      <c r="B468" s="3" t="s">
        <v>279</v>
      </c>
      <c r="C468" s="3"/>
      <c r="D468" s="9"/>
      <c r="E468" s="6"/>
      <c r="F468" s="149"/>
      <c r="G468" s="20"/>
      <c r="H468" s="149">
        <f t="shared" si="7"/>
        <v>0</v>
      </c>
      <c r="I468" s="149"/>
      <c r="J468" s="149"/>
      <c r="K468" s="158"/>
      <c r="L468" s="24"/>
      <c r="M468" s="149"/>
      <c r="N468" s="149"/>
      <c r="O468" s="16"/>
      <c r="P468" s="16"/>
      <c r="Q468" s="44"/>
      <c r="R468" s="46"/>
    </row>
    <row r="469" spans="1:18" ht="30" customHeight="1" x14ac:dyDescent="0.2">
      <c r="A469" s="4">
        <v>401</v>
      </c>
      <c r="B469" s="3" t="s">
        <v>280</v>
      </c>
      <c r="C469" s="3"/>
      <c r="D469" s="9"/>
      <c r="E469" s="6"/>
      <c r="F469" s="149"/>
      <c r="G469" s="20"/>
      <c r="H469" s="149">
        <f t="shared" si="7"/>
        <v>0</v>
      </c>
      <c r="I469" s="149"/>
      <c r="J469" s="149"/>
      <c r="K469" s="158"/>
      <c r="L469" s="24"/>
      <c r="M469" s="149"/>
      <c r="N469" s="149"/>
      <c r="O469" s="16"/>
      <c r="P469" s="16"/>
      <c r="Q469" s="44"/>
      <c r="R469" s="46"/>
    </row>
    <row r="470" spans="1:18" ht="30" customHeight="1" x14ac:dyDescent="0.2">
      <c r="A470" s="4">
        <v>402</v>
      </c>
      <c r="B470" s="3" t="s">
        <v>281</v>
      </c>
      <c r="C470" s="3"/>
      <c r="D470" s="9"/>
      <c r="E470" s="6"/>
      <c r="F470" s="149"/>
      <c r="G470" s="20"/>
      <c r="H470" s="149">
        <f t="shared" si="7"/>
        <v>0</v>
      </c>
      <c r="I470" s="149"/>
      <c r="J470" s="149"/>
      <c r="K470" s="158"/>
      <c r="L470" s="24"/>
      <c r="M470" s="149"/>
      <c r="N470" s="149"/>
      <c r="O470" s="16"/>
      <c r="P470" s="16"/>
      <c r="Q470" s="44"/>
      <c r="R470" s="46"/>
    </row>
    <row r="471" spans="1:18" ht="30" customHeight="1" x14ac:dyDescent="0.2">
      <c r="A471" s="4">
        <v>403</v>
      </c>
      <c r="B471" s="3" t="s">
        <v>282</v>
      </c>
      <c r="C471" s="3"/>
      <c r="D471" s="9"/>
      <c r="E471" s="6"/>
      <c r="F471" s="149"/>
      <c r="G471" s="20"/>
      <c r="H471" s="149">
        <f t="shared" si="7"/>
        <v>0</v>
      </c>
      <c r="I471" s="149"/>
      <c r="J471" s="149"/>
      <c r="K471" s="158"/>
      <c r="L471" s="24"/>
      <c r="M471" s="149"/>
      <c r="N471" s="149"/>
      <c r="O471" s="16"/>
      <c r="P471" s="16"/>
      <c r="Q471" s="44"/>
      <c r="R471" s="46"/>
    </row>
    <row r="472" spans="1:18" ht="30" customHeight="1" x14ac:dyDescent="0.2">
      <c r="A472" s="4">
        <v>404</v>
      </c>
      <c r="B472" s="3" t="s">
        <v>283</v>
      </c>
      <c r="C472" s="3"/>
      <c r="D472" s="9"/>
      <c r="E472" s="6"/>
      <c r="F472" s="149"/>
      <c r="G472" s="20"/>
      <c r="H472" s="149">
        <f t="shared" si="7"/>
        <v>0</v>
      </c>
      <c r="I472" s="149"/>
      <c r="J472" s="149"/>
      <c r="K472" s="158"/>
      <c r="L472" s="24"/>
      <c r="M472" s="149"/>
      <c r="N472" s="149"/>
      <c r="O472" s="16"/>
      <c r="P472" s="16"/>
      <c r="Q472" s="44"/>
      <c r="R472" s="46"/>
    </row>
    <row r="473" spans="1:18" ht="30" customHeight="1" x14ac:dyDescent="0.2">
      <c r="A473" s="4">
        <v>405</v>
      </c>
      <c r="B473" s="3" t="s">
        <v>284</v>
      </c>
      <c r="C473" s="3"/>
      <c r="D473" s="9"/>
      <c r="E473" s="6"/>
      <c r="F473" s="149"/>
      <c r="G473" s="20"/>
      <c r="H473" s="149">
        <f t="shared" si="7"/>
        <v>0</v>
      </c>
      <c r="I473" s="149"/>
      <c r="J473" s="149"/>
      <c r="K473" s="158"/>
      <c r="L473" s="24"/>
      <c r="M473" s="149"/>
      <c r="N473" s="149"/>
      <c r="O473" s="16"/>
      <c r="P473" s="16"/>
      <c r="Q473" s="44"/>
      <c r="R473" s="46"/>
    </row>
    <row r="474" spans="1:18" ht="30" customHeight="1" x14ac:dyDescent="0.2">
      <c r="A474" s="4">
        <v>406</v>
      </c>
      <c r="B474" s="3" t="s">
        <v>285</v>
      </c>
      <c r="C474" s="3"/>
      <c r="D474" s="9"/>
      <c r="E474" s="6"/>
      <c r="F474" s="149"/>
      <c r="G474" s="20"/>
      <c r="H474" s="149">
        <f t="shared" si="7"/>
        <v>0</v>
      </c>
      <c r="I474" s="149"/>
      <c r="J474" s="149"/>
      <c r="K474" s="158"/>
      <c r="L474" s="24"/>
      <c r="M474" s="149"/>
      <c r="N474" s="149"/>
      <c r="O474" s="16"/>
      <c r="P474" s="16"/>
      <c r="Q474" s="44"/>
      <c r="R474" s="46"/>
    </row>
    <row r="475" spans="1:18" ht="30" customHeight="1" x14ac:dyDescent="0.2">
      <c r="A475" s="4">
        <v>407</v>
      </c>
      <c r="B475" s="3" t="s">
        <v>286</v>
      </c>
      <c r="C475" s="3"/>
      <c r="D475" s="9"/>
      <c r="E475" s="6"/>
      <c r="F475" s="149"/>
      <c r="G475" s="20"/>
      <c r="H475" s="149">
        <f t="shared" si="7"/>
        <v>0</v>
      </c>
      <c r="I475" s="149"/>
      <c r="J475" s="149"/>
      <c r="K475" s="158"/>
      <c r="L475" s="24"/>
      <c r="M475" s="149"/>
      <c r="N475" s="149"/>
      <c r="O475" s="16"/>
      <c r="P475" s="16"/>
      <c r="Q475" s="44"/>
      <c r="R475" s="46"/>
    </row>
    <row r="476" spans="1:18" ht="30" customHeight="1" x14ac:dyDescent="0.2">
      <c r="A476" s="4">
        <v>408</v>
      </c>
      <c r="B476" s="3" t="s">
        <v>287</v>
      </c>
      <c r="C476" s="3"/>
      <c r="D476" s="9"/>
      <c r="E476" s="6"/>
      <c r="F476" s="149"/>
      <c r="G476" s="20"/>
      <c r="H476" s="149">
        <f t="shared" si="7"/>
        <v>0</v>
      </c>
      <c r="I476" s="149"/>
      <c r="J476" s="149"/>
      <c r="K476" s="158"/>
      <c r="L476" s="24"/>
      <c r="M476" s="149"/>
      <c r="N476" s="149"/>
      <c r="O476" s="16"/>
      <c r="P476" s="16"/>
      <c r="Q476" s="44"/>
      <c r="R476" s="46"/>
    </row>
    <row r="477" spans="1:18" ht="30" customHeight="1" x14ac:dyDescent="0.2">
      <c r="A477" s="4">
        <v>409</v>
      </c>
      <c r="B477" s="3" t="s">
        <v>288</v>
      </c>
      <c r="C477" s="3"/>
      <c r="D477" s="9"/>
      <c r="E477" s="6"/>
      <c r="F477" s="149"/>
      <c r="G477" s="20"/>
      <c r="H477" s="149">
        <f t="shared" si="7"/>
        <v>0</v>
      </c>
      <c r="I477" s="149"/>
      <c r="J477" s="149"/>
      <c r="K477" s="158"/>
      <c r="L477" s="24"/>
      <c r="M477" s="149"/>
      <c r="N477" s="149"/>
      <c r="O477" s="16"/>
      <c r="P477" s="16"/>
      <c r="Q477" s="44"/>
      <c r="R477" s="46"/>
    </row>
    <row r="478" spans="1:18" ht="30" customHeight="1" x14ac:dyDescent="0.2">
      <c r="A478" s="4">
        <v>410</v>
      </c>
      <c r="B478" s="3" t="s">
        <v>289</v>
      </c>
      <c r="C478" s="3"/>
      <c r="D478" s="9"/>
      <c r="E478" s="6"/>
      <c r="F478" s="149"/>
      <c r="G478" s="20"/>
      <c r="H478" s="149">
        <f t="shared" si="7"/>
        <v>0</v>
      </c>
      <c r="I478" s="149"/>
      <c r="J478" s="149"/>
      <c r="K478" s="158"/>
      <c r="L478" s="24"/>
      <c r="M478" s="149"/>
      <c r="N478" s="149"/>
      <c r="O478" s="16"/>
      <c r="P478" s="16"/>
      <c r="Q478" s="44"/>
      <c r="R478" s="46"/>
    </row>
    <row r="479" spans="1:18" ht="30" customHeight="1" x14ac:dyDescent="0.2">
      <c r="A479" s="4">
        <v>411</v>
      </c>
      <c r="B479" s="3" t="s">
        <v>290</v>
      </c>
      <c r="C479" s="3"/>
      <c r="D479" s="9"/>
      <c r="E479" s="6"/>
      <c r="F479" s="149"/>
      <c r="G479" s="20"/>
      <c r="H479" s="149">
        <f t="shared" si="7"/>
        <v>0</v>
      </c>
      <c r="I479" s="149"/>
      <c r="J479" s="149"/>
      <c r="K479" s="158"/>
      <c r="L479" s="24"/>
      <c r="M479" s="149"/>
      <c r="N479" s="149"/>
      <c r="O479" s="16"/>
      <c r="P479" s="16"/>
      <c r="Q479" s="44"/>
      <c r="R479" s="46"/>
    </row>
    <row r="480" spans="1:18" ht="30" customHeight="1" x14ac:dyDescent="0.2">
      <c r="A480" s="4">
        <v>412</v>
      </c>
      <c r="B480" s="3" t="s">
        <v>291</v>
      </c>
      <c r="C480" s="3"/>
      <c r="D480" s="9"/>
      <c r="E480" s="6"/>
      <c r="F480" s="149"/>
      <c r="G480" s="20"/>
      <c r="H480" s="149">
        <f t="shared" si="7"/>
        <v>0</v>
      </c>
      <c r="I480" s="149"/>
      <c r="J480" s="149"/>
      <c r="K480" s="158"/>
      <c r="L480" s="24"/>
      <c r="M480" s="149"/>
      <c r="N480" s="149"/>
      <c r="O480" s="16"/>
      <c r="P480" s="16"/>
      <c r="Q480" s="44"/>
      <c r="R480" s="46"/>
    </row>
    <row r="481" spans="1:18" ht="30" customHeight="1" x14ac:dyDescent="0.2">
      <c r="A481" s="4">
        <v>413</v>
      </c>
      <c r="B481" s="3" t="s">
        <v>292</v>
      </c>
      <c r="C481" s="3"/>
      <c r="D481" s="9"/>
      <c r="E481" s="6"/>
      <c r="F481" s="149"/>
      <c r="G481" s="20"/>
      <c r="H481" s="149">
        <f t="shared" si="7"/>
        <v>0</v>
      </c>
      <c r="I481" s="149"/>
      <c r="J481" s="149"/>
      <c r="K481" s="158"/>
      <c r="L481" s="24"/>
      <c r="M481" s="149"/>
      <c r="N481" s="149"/>
      <c r="O481" s="16"/>
      <c r="P481" s="16"/>
      <c r="Q481" s="44"/>
      <c r="R481" s="46"/>
    </row>
    <row r="482" spans="1:18" ht="30" customHeight="1" x14ac:dyDescent="0.2">
      <c r="A482" s="4">
        <v>414</v>
      </c>
      <c r="B482" s="3" t="s">
        <v>293</v>
      </c>
      <c r="C482" s="3"/>
      <c r="D482" s="9"/>
      <c r="E482" s="6"/>
      <c r="F482" s="154"/>
      <c r="G482" s="45"/>
      <c r="H482" s="154">
        <f t="shared" si="7"/>
        <v>0</v>
      </c>
      <c r="I482" s="149"/>
      <c r="J482" s="149"/>
      <c r="K482" s="158"/>
      <c r="L482" s="21"/>
      <c r="M482" s="149"/>
      <c r="N482" s="149"/>
      <c r="O482" s="16"/>
      <c r="P482" s="16"/>
      <c r="Q482" s="44"/>
      <c r="R482" s="46"/>
    </row>
    <row r="483" spans="1:18" ht="30" customHeight="1" x14ac:dyDescent="0.2">
      <c r="A483" s="4">
        <v>415</v>
      </c>
      <c r="B483" s="3" t="s">
        <v>294</v>
      </c>
      <c r="C483" s="3"/>
      <c r="D483" s="9"/>
      <c r="E483" s="6"/>
      <c r="F483" s="149"/>
      <c r="G483" s="20"/>
      <c r="H483" s="149">
        <f t="shared" si="7"/>
        <v>0</v>
      </c>
      <c r="I483" s="149"/>
      <c r="J483" s="149"/>
      <c r="K483" s="158"/>
      <c r="L483" s="24"/>
      <c r="M483" s="149"/>
      <c r="N483" s="149"/>
      <c r="O483" s="16"/>
      <c r="P483" s="16"/>
      <c r="Q483" s="44"/>
      <c r="R483" s="46"/>
    </row>
    <row r="484" spans="1:18" ht="30" customHeight="1" x14ac:dyDescent="0.2">
      <c r="A484" s="404">
        <v>416</v>
      </c>
      <c r="B484" s="415" t="s">
        <v>295</v>
      </c>
      <c r="C484" s="404" t="s">
        <v>682</v>
      </c>
      <c r="D484" s="419"/>
      <c r="E484" s="421"/>
      <c r="F484" s="421">
        <v>200000000</v>
      </c>
      <c r="G484" s="442">
        <v>5.5E-2</v>
      </c>
      <c r="H484" s="421">
        <f t="shared" si="7"/>
        <v>11000000</v>
      </c>
      <c r="I484" s="149">
        <v>10000000</v>
      </c>
      <c r="J484" s="149" t="s">
        <v>1256</v>
      </c>
      <c r="K484" s="166" t="s">
        <v>1263</v>
      </c>
      <c r="L484" s="24" t="s">
        <v>1015</v>
      </c>
      <c r="M484" s="149">
        <f>I484</f>
        <v>10000000</v>
      </c>
      <c r="N484" s="154">
        <f>H484-M484</f>
        <v>1000000</v>
      </c>
      <c r="O484" s="16"/>
      <c r="P484" s="16"/>
      <c r="Q484" s="44"/>
      <c r="R484" s="46"/>
    </row>
    <row r="485" spans="1:18" ht="30" customHeight="1" x14ac:dyDescent="0.2">
      <c r="A485" s="405"/>
      <c r="B485" s="416"/>
      <c r="C485" s="405"/>
      <c r="D485" s="420"/>
      <c r="E485" s="422"/>
      <c r="F485" s="422"/>
      <c r="G485" s="443"/>
      <c r="H485" s="422"/>
      <c r="I485" s="149">
        <v>1000000</v>
      </c>
      <c r="J485" s="149"/>
      <c r="K485" s="166"/>
      <c r="L485" s="24"/>
      <c r="M485" s="149"/>
      <c r="N485" s="154"/>
      <c r="O485" s="16"/>
      <c r="P485" s="16"/>
      <c r="Q485" s="44"/>
      <c r="R485" s="46"/>
    </row>
    <row r="486" spans="1:18" ht="30" customHeight="1" x14ac:dyDescent="0.2">
      <c r="A486" s="4">
        <v>417</v>
      </c>
      <c r="B486" s="3" t="s">
        <v>296</v>
      </c>
      <c r="C486" s="3"/>
      <c r="D486" s="9"/>
      <c r="E486" s="6"/>
      <c r="F486" s="149">
        <v>135000000</v>
      </c>
      <c r="G486" s="20">
        <v>4.8000000000000001E-2</v>
      </c>
      <c r="H486" s="149">
        <v>6500000</v>
      </c>
      <c r="I486" s="149"/>
      <c r="J486" s="149"/>
      <c r="K486" s="158"/>
      <c r="L486" s="24"/>
      <c r="M486" s="149"/>
      <c r="N486" s="149"/>
      <c r="O486" s="16"/>
      <c r="P486" s="16"/>
      <c r="Q486" s="44"/>
      <c r="R486" s="46"/>
    </row>
    <row r="487" spans="1:18" ht="30" customHeight="1" x14ac:dyDescent="0.2">
      <c r="A487" s="4">
        <v>418</v>
      </c>
      <c r="B487" s="3" t="s">
        <v>297</v>
      </c>
      <c r="C487" s="3"/>
      <c r="D487" s="9"/>
      <c r="E487" s="6"/>
      <c r="F487" s="149"/>
      <c r="G487" s="20"/>
      <c r="H487" s="149">
        <f t="shared" si="7"/>
        <v>0</v>
      </c>
      <c r="I487" s="149"/>
      <c r="J487" s="149"/>
      <c r="K487" s="158"/>
      <c r="L487" s="24"/>
      <c r="M487" s="149"/>
      <c r="N487" s="149"/>
      <c r="O487" s="16"/>
      <c r="P487" s="16"/>
      <c r="Q487" s="44"/>
      <c r="R487" s="46"/>
    </row>
    <row r="488" spans="1:18" ht="30" customHeight="1" x14ac:dyDescent="0.2">
      <c r="A488" s="4">
        <v>419</v>
      </c>
      <c r="B488" s="3" t="s">
        <v>298</v>
      </c>
      <c r="C488" s="3"/>
      <c r="D488" s="9"/>
      <c r="E488" s="6"/>
      <c r="F488" s="149"/>
      <c r="G488" s="20"/>
      <c r="H488" s="149">
        <f t="shared" si="7"/>
        <v>0</v>
      </c>
      <c r="I488" s="149"/>
      <c r="J488" s="149"/>
      <c r="K488" s="158"/>
      <c r="L488" s="24"/>
      <c r="M488" s="149"/>
      <c r="N488" s="149"/>
      <c r="O488" s="16"/>
      <c r="P488" s="16"/>
      <c r="Q488" s="44"/>
      <c r="R488" s="46"/>
    </row>
    <row r="489" spans="1:18" ht="30" customHeight="1" x14ac:dyDescent="0.2">
      <c r="A489" s="4">
        <v>420</v>
      </c>
      <c r="B489" s="3" t="s">
        <v>299</v>
      </c>
      <c r="C489" s="3"/>
      <c r="D489" s="9"/>
      <c r="E489" s="6"/>
      <c r="F489" s="149"/>
      <c r="G489" s="20"/>
      <c r="H489" s="149">
        <f t="shared" si="7"/>
        <v>0</v>
      </c>
      <c r="I489" s="149"/>
      <c r="J489" s="149"/>
      <c r="K489" s="158"/>
      <c r="L489" s="24"/>
      <c r="M489" s="149"/>
      <c r="N489" s="149"/>
      <c r="O489" s="16"/>
      <c r="P489" s="16"/>
      <c r="Q489" s="44"/>
      <c r="R489" s="46"/>
    </row>
    <row r="490" spans="1:18" ht="30" customHeight="1" x14ac:dyDescent="0.2">
      <c r="A490" s="4">
        <v>421</v>
      </c>
      <c r="B490" s="3" t="s">
        <v>300</v>
      </c>
      <c r="C490" s="3"/>
      <c r="D490" s="9"/>
      <c r="E490" s="6"/>
      <c r="F490" s="149"/>
      <c r="G490" s="20"/>
      <c r="H490" s="149">
        <f t="shared" si="7"/>
        <v>0</v>
      </c>
      <c r="I490" s="149"/>
      <c r="J490" s="149"/>
      <c r="K490" s="158"/>
      <c r="L490" s="24"/>
      <c r="M490" s="149"/>
      <c r="N490" s="149"/>
      <c r="O490" s="16"/>
      <c r="P490" s="16"/>
      <c r="Q490" s="44"/>
      <c r="R490" s="46"/>
    </row>
    <row r="491" spans="1:18" ht="30" customHeight="1" x14ac:dyDescent="0.2">
      <c r="A491" s="4">
        <v>422</v>
      </c>
      <c r="B491" s="3" t="s">
        <v>301</v>
      </c>
      <c r="C491" s="3"/>
      <c r="D491" s="9"/>
      <c r="E491" s="6"/>
      <c r="F491" s="149"/>
      <c r="G491" s="20"/>
      <c r="H491" s="149">
        <f t="shared" si="7"/>
        <v>0</v>
      </c>
      <c r="I491" s="149"/>
      <c r="J491" s="149"/>
      <c r="K491" s="158"/>
      <c r="L491" s="24"/>
      <c r="M491" s="149"/>
      <c r="N491" s="149"/>
      <c r="O491" s="16"/>
      <c r="P491" s="16"/>
      <c r="Q491" s="44"/>
      <c r="R491" s="46"/>
    </row>
    <row r="492" spans="1:18" ht="30" customHeight="1" x14ac:dyDescent="0.2">
      <c r="A492" s="4">
        <v>423</v>
      </c>
      <c r="B492" s="3" t="s">
        <v>302</v>
      </c>
      <c r="C492" s="3"/>
      <c r="D492" s="9"/>
      <c r="E492" s="6"/>
      <c r="F492" s="149"/>
      <c r="G492" s="20"/>
      <c r="H492" s="149">
        <f t="shared" si="7"/>
        <v>0</v>
      </c>
      <c r="I492" s="149"/>
      <c r="J492" s="149"/>
      <c r="K492" s="158"/>
      <c r="L492" s="24"/>
      <c r="M492" s="149"/>
      <c r="N492" s="149"/>
      <c r="O492" s="16"/>
      <c r="P492" s="16"/>
      <c r="Q492" s="44"/>
      <c r="R492" s="46"/>
    </row>
    <row r="493" spans="1:18" ht="30" customHeight="1" x14ac:dyDescent="0.2">
      <c r="A493" s="4">
        <v>424</v>
      </c>
      <c r="B493" s="3" t="s">
        <v>303</v>
      </c>
      <c r="C493" s="3"/>
      <c r="D493" s="9"/>
      <c r="E493" s="6"/>
      <c r="F493" s="149"/>
      <c r="G493" s="20"/>
      <c r="H493" s="149">
        <f t="shared" si="7"/>
        <v>0</v>
      </c>
      <c r="I493" s="149"/>
      <c r="J493" s="149"/>
      <c r="K493" s="158"/>
      <c r="L493" s="24"/>
      <c r="M493" s="149"/>
      <c r="N493" s="149"/>
      <c r="O493" s="16"/>
      <c r="P493" s="16"/>
      <c r="Q493" s="44"/>
      <c r="R493" s="46"/>
    </row>
    <row r="494" spans="1:18" ht="30" customHeight="1" x14ac:dyDescent="0.2">
      <c r="A494" s="4">
        <v>425</v>
      </c>
      <c r="B494" s="3" t="s">
        <v>304</v>
      </c>
      <c r="C494" s="3"/>
      <c r="D494" s="9"/>
      <c r="E494" s="6"/>
      <c r="F494" s="149"/>
      <c r="G494" s="20"/>
      <c r="H494" s="149">
        <f t="shared" si="7"/>
        <v>0</v>
      </c>
      <c r="I494" s="149"/>
      <c r="J494" s="149"/>
      <c r="K494" s="158"/>
      <c r="L494" s="24"/>
      <c r="M494" s="149"/>
      <c r="N494" s="149"/>
      <c r="O494" s="16"/>
      <c r="P494" s="16"/>
      <c r="Q494" s="44"/>
      <c r="R494" s="46"/>
    </row>
    <row r="495" spans="1:18" ht="30" customHeight="1" x14ac:dyDescent="0.2">
      <c r="A495" s="4">
        <v>426</v>
      </c>
      <c r="B495" s="3" t="s">
        <v>142</v>
      </c>
      <c r="C495" s="3"/>
      <c r="D495" s="9"/>
      <c r="E495" s="6"/>
      <c r="F495" s="149"/>
      <c r="G495" s="20"/>
      <c r="H495" s="149">
        <f t="shared" si="7"/>
        <v>0</v>
      </c>
      <c r="I495" s="149"/>
      <c r="J495" s="149"/>
      <c r="K495" s="158"/>
      <c r="L495" s="24"/>
      <c r="M495" s="149"/>
      <c r="N495" s="149"/>
      <c r="O495" s="16"/>
      <c r="P495" s="16"/>
      <c r="Q495" s="44"/>
      <c r="R495" s="46"/>
    </row>
    <row r="496" spans="1:18" ht="30" customHeight="1" x14ac:dyDescent="0.2">
      <c r="A496" s="4">
        <v>427</v>
      </c>
      <c r="B496" s="3" t="s">
        <v>305</v>
      </c>
      <c r="C496" s="3"/>
      <c r="D496" s="9"/>
      <c r="E496" s="6"/>
      <c r="F496" s="149"/>
      <c r="G496" s="20"/>
      <c r="H496" s="149">
        <f t="shared" si="7"/>
        <v>0</v>
      </c>
      <c r="I496" s="149"/>
      <c r="J496" s="149"/>
      <c r="K496" s="158"/>
      <c r="L496" s="24"/>
      <c r="M496" s="149"/>
      <c r="N496" s="149"/>
      <c r="O496" s="16"/>
      <c r="P496" s="16"/>
      <c r="Q496" s="44"/>
      <c r="R496" s="46"/>
    </row>
    <row r="497" spans="1:18" ht="30" customHeight="1" x14ac:dyDescent="0.2">
      <c r="A497" s="4">
        <v>428</v>
      </c>
      <c r="B497" s="3" t="s">
        <v>306</v>
      </c>
      <c r="C497" s="3"/>
      <c r="D497" s="9"/>
      <c r="E497" s="6"/>
      <c r="F497" s="149"/>
      <c r="G497" s="20"/>
      <c r="H497" s="149">
        <f t="shared" si="7"/>
        <v>0</v>
      </c>
      <c r="I497" s="149"/>
      <c r="J497" s="149"/>
      <c r="K497" s="158"/>
      <c r="L497" s="24"/>
      <c r="M497" s="149"/>
      <c r="N497" s="149"/>
      <c r="O497" s="16"/>
      <c r="P497" s="16"/>
      <c r="Q497" s="44"/>
      <c r="R497" s="46"/>
    </row>
    <row r="498" spans="1:18" ht="30" customHeight="1" x14ac:dyDescent="0.2">
      <c r="A498" s="4">
        <v>429</v>
      </c>
      <c r="B498" s="3" t="s">
        <v>307</v>
      </c>
      <c r="C498" s="3"/>
      <c r="D498" s="9"/>
      <c r="E498" s="6"/>
      <c r="F498" s="149"/>
      <c r="G498" s="20"/>
      <c r="H498" s="149">
        <f t="shared" si="7"/>
        <v>0</v>
      </c>
      <c r="I498" s="149"/>
      <c r="J498" s="149"/>
      <c r="K498" s="158"/>
      <c r="L498" s="24"/>
      <c r="M498" s="149"/>
      <c r="N498" s="149"/>
      <c r="O498" s="16"/>
      <c r="P498" s="16"/>
      <c r="Q498" s="44"/>
      <c r="R498" s="46"/>
    </row>
    <row r="499" spans="1:18" ht="30" customHeight="1" x14ac:dyDescent="0.2">
      <c r="A499" s="4">
        <v>430</v>
      </c>
      <c r="B499" s="3" t="s">
        <v>308</v>
      </c>
      <c r="C499" s="3"/>
      <c r="D499" s="9"/>
      <c r="E499" s="6"/>
      <c r="F499" s="149"/>
      <c r="G499" s="20"/>
      <c r="H499" s="149">
        <f t="shared" si="7"/>
        <v>0</v>
      </c>
      <c r="I499" s="149"/>
      <c r="J499" s="149"/>
      <c r="K499" s="158"/>
      <c r="L499" s="24"/>
      <c r="M499" s="149"/>
      <c r="N499" s="149"/>
      <c r="O499" s="16"/>
      <c r="P499" s="16"/>
      <c r="Q499" s="44"/>
      <c r="R499" s="46"/>
    </row>
    <row r="500" spans="1:18" ht="30" customHeight="1" x14ac:dyDescent="0.2">
      <c r="A500" s="4">
        <v>431</v>
      </c>
      <c r="B500" s="3" t="s">
        <v>309</v>
      </c>
      <c r="C500" s="3"/>
      <c r="D500" s="9"/>
      <c r="E500" s="6"/>
      <c r="F500" s="149"/>
      <c r="G500" s="20"/>
      <c r="H500" s="149">
        <f t="shared" si="7"/>
        <v>0</v>
      </c>
      <c r="I500" s="149"/>
      <c r="J500" s="149"/>
      <c r="K500" s="158"/>
      <c r="L500" s="24"/>
      <c r="M500" s="149"/>
      <c r="N500" s="149"/>
      <c r="O500" s="16"/>
      <c r="P500" s="16"/>
      <c r="Q500" s="44"/>
      <c r="R500" s="46"/>
    </row>
    <row r="501" spans="1:18" ht="30" customHeight="1" x14ac:dyDescent="0.2">
      <c r="A501" s="4">
        <v>432</v>
      </c>
      <c r="B501" s="3" t="s">
        <v>310</v>
      </c>
      <c r="C501" s="3"/>
      <c r="D501" s="9"/>
      <c r="E501" s="6"/>
      <c r="F501" s="149"/>
      <c r="G501" s="20"/>
      <c r="H501" s="149">
        <f t="shared" si="7"/>
        <v>0</v>
      </c>
      <c r="I501" s="149"/>
      <c r="J501" s="149"/>
      <c r="K501" s="158"/>
      <c r="L501" s="24"/>
      <c r="M501" s="149"/>
      <c r="N501" s="149"/>
      <c r="O501" s="16"/>
      <c r="P501" s="16"/>
      <c r="Q501" s="44"/>
      <c r="R501" s="46"/>
    </row>
    <row r="502" spans="1:18" ht="30" customHeight="1" x14ac:dyDescent="0.2">
      <c r="A502" s="4">
        <v>433</v>
      </c>
      <c r="B502" s="3" t="s">
        <v>311</v>
      </c>
      <c r="C502" s="3"/>
      <c r="D502" s="9"/>
      <c r="E502" s="6"/>
      <c r="F502" s="149"/>
      <c r="G502" s="20"/>
      <c r="H502" s="149">
        <f t="shared" si="7"/>
        <v>0</v>
      </c>
      <c r="I502" s="149"/>
      <c r="J502" s="149"/>
      <c r="K502" s="158"/>
      <c r="L502" s="24"/>
      <c r="M502" s="149"/>
      <c r="N502" s="149"/>
      <c r="O502" s="16"/>
      <c r="P502" s="16"/>
      <c r="Q502" s="44"/>
      <c r="R502" s="46"/>
    </row>
    <row r="503" spans="1:18" ht="30" customHeight="1" x14ac:dyDescent="0.2">
      <c r="A503" s="4">
        <v>434</v>
      </c>
      <c r="B503" s="3" t="s">
        <v>312</v>
      </c>
      <c r="C503" s="3"/>
      <c r="D503" s="9"/>
      <c r="E503" s="6"/>
      <c r="F503" s="149"/>
      <c r="G503" s="20"/>
      <c r="H503" s="149">
        <f t="shared" si="7"/>
        <v>0</v>
      </c>
      <c r="I503" s="149"/>
      <c r="J503" s="149"/>
      <c r="K503" s="158"/>
      <c r="L503" s="24"/>
      <c r="M503" s="149"/>
      <c r="N503" s="149"/>
      <c r="O503" s="16"/>
      <c r="P503" s="16"/>
      <c r="Q503" s="44"/>
      <c r="R503" s="46"/>
    </row>
    <row r="504" spans="1:18" ht="30" customHeight="1" x14ac:dyDescent="0.2">
      <c r="A504" s="4">
        <v>435</v>
      </c>
      <c r="B504" s="3" t="s">
        <v>313</v>
      </c>
      <c r="C504" s="3"/>
      <c r="D504" s="9"/>
      <c r="E504" s="6"/>
      <c r="F504" s="149"/>
      <c r="G504" s="20"/>
      <c r="H504" s="149">
        <f t="shared" si="7"/>
        <v>0</v>
      </c>
      <c r="I504" s="149"/>
      <c r="J504" s="149"/>
      <c r="K504" s="158"/>
      <c r="L504" s="24"/>
      <c r="M504" s="149"/>
      <c r="N504" s="149"/>
      <c r="O504" s="16"/>
      <c r="P504" s="16"/>
      <c r="Q504" s="44"/>
      <c r="R504" s="46"/>
    </row>
    <row r="505" spans="1:18" ht="30" customHeight="1" x14ac:dyDescent="0.2">
      <c r="A505" s="4">
        <v>436</v>
      </c>
      <c r="B505" s="3" t="s">
        <v>314</v>
      </c>
      <c r="C505" s="3"/>
      <c r="D505" s="9"/>
      <c r="E505" s="6"/>
      <c r="F505" s="149"/>
      <c r="G505" s="20"/>
      <c r="H505" s="149">
        <f t="shared" si="7"/>
        <v>0</v>
      </c>
      <c r="I505" s="149"/>
      <c r="J505" s="149"/>
      <c r="K505" s="158"/>
      <c r="L505" s="24"/>
      <c r="M505" s="149"/>
      <c r="N505" s="149"/>
      <c r="O505" s="16"/>
      <c r="P505" s="16"/>
      <c r="Q505" s="44"/>
      <c r="R505" s="46"/>
    </row>
    <row r="506" spans="1:18" ht="30" customHeight="1" x14ac:dyDescent="0.2">
      <c r="A506" s="4">
        <v>437</v>
      </c>
      <c r="B506" s="3" t="s">
        <v>315</v>
      </c>
      <c r="C506" s="3"/>
      <c r="D506" s="9"/>
      <c r="E506" s="6"/>
      <c r="F506" s="149">
        <v>60000000</v>
      </c>
      <c r="G506" s="20">
        <v>7.0000000000000007E-2</v>
      </c>
      <c r="H506" s="149">
        <f t="shared" si="7"/>
        <v>4200000</v>
      </c>
      <c r="I506" s="149"/>
      <c r="J506" s="149"/>
      <c r="K506" s="158"/>
      <c r="L506" s="24"/>
      <c r="M506" s="149"/>
      <c r="N506" s="149"/>
      <c r="O506" s="16"/>
      <c r="P506" s="16"/>
      <c r="Q506" s="44"/>
      <c r="R506" s="46"/>
    </row>
    <row r="507" spans="1:18" ht="30" customHeight="1" x14ac:dyDescent="0.2">
      <c r="A507" s="4">
        <v>438</v>
      </c>
      <c r="B507" s="3" t="s">
        <v>316</v>
      </c>
      <c r="C507" s="3"/>
      <c r="D507" s="9"/>
      <c r="E507" s="6"/>
      <c r="F507" s="149"/>
      <c r="G507" s="20"/>
      <c r="H507" s="149">
        <f t="shared" si="7"/>
        <v>0</v>
      </c>
      <c r="I507" s="149"/>
      <c r="J507" s="149"/>
      <c r="K507" s="158"/>
      <c r="L507" s="24"/>
      <c r="M507" s="149"/>
      <c r="N507" s="149"/>
      <c r="O507" s="16"/>
      <c r="P507" s="16"/>
      <c r="Q507" s="44"/>
      <c r="R507" s="46"/>
    </row>
    <row r="508" spans="1:18" ht="30" customHeight="1" x14ac:dyDescent="0.2">
      <c r="A508" s="4">
        <v>439</v>
      </c>
      <c r="B508" s="3" t="s">
        <v>317</v>
      </c>
      <c r="C508" s="3"/>
      <c r="D508" s="9"/>
      <c r="E508" s="6"/>
      <c r="F508" s="149"/>
      <c r="G508" s="20"/>
      <c r="H508" s="149">
        <f t="shared" si="7"/>
        <v>0</v>
      </c>
      <c r="I508" s="149"/>
      <c r="J508" s="149"/>
      <c r="K508" s="158"/>
      <c r="L508" s="24"/>
      <c r="M508" s="149"/>
      <c r="N508" s="149"/>
      <c r="O508" s="16"/>
      <c r="P508" s="16"/>
      <c r="Q508" s="44"/>
      <c r="R508" s="46"/>
    </row>
    <row r="509" spans="1:18" ht="30" customHeight="1" x14ac:dyDescent="0.2">
      <c r="A509" s="4">
        <v>440</v>
      </c>
      <c r="B509" s="3" t="s">
        <v>318</v>
      </c>
      <c r="C509" s="3"/>
      <c r="D509" s="9"/>
      <c r="E509" s="6"/>
      <c r="F509" s="149"/>
      <c r="G509" s="20"/>
      <c r="H509" s="149">
        <f t="shared" si="7"/>
        <v>0</v>
      </c>
      <c r="I509" s="149"/>
      <c r="J509" s="149"/>
      <c r="K509" s="158"/>
      <c r="L509" s="24"/>
      <c r="M509" s="149"/>
      <c r="N509" s="149"/>
      <c r="O509" s="16"/>
      <c r="P509" s="16"/>
      <c r="Q509" s="44"/>
      <c r="R509" s="46"/>
    </row>
    <row r="510" spans="1:18" ht="30" customHeight="1" x14ac:dyDescent="0.2">
      <c r="A510" s="4">
        <v>441</v>
      </c>
      <c r="B510" s="3" t="s">
        <v>319</v>
      </c>
      <c r="C510" s="3"/>
      <c r="D510" s="9"/>
      <c r="E510" s="6"/>
      <c r="F510" s="149"/>
      <c r="G510" s="20"/>
      <c r="H510" s="149">
        <f t="shared" si="7"/>
        <v>0</v>
      </c>
      <c r="I510" s="149"/>
      <c r="J510" s="149"/>
      <c r="K510" s="158"/>
      <c r="L510" s="24"/>
      <c r="M510" s="149"/>
      <c r="N510" s="149"/>
      <c r="O510" s="16"/>
      <c r="P510" s="16"/>
      <c r="Q510" s="44"/>
      <c r="R510" s="46"/>
    </row>
    <row r="511" spans="1:18" ht="30" customHeight="1" x14ac:dyDescent="0.2">
      <c r="A511" s="4">
        <v>442</v>
      </c>
      <c r="B511" s="3" t="s">
        <v>320</v>
      </c>
      <c r="C511" s="3"/>
      <c r="D511" s="9"/>
      <c r="E511" s="6"/>
      <c r="F511" s="149"/>
      <c r="G511" s="20"/>
      <c r="H511" s="149">
        <f t="shared" si="7"/>
        <v>0</v>
      </c>
      <c r="I511" s="149"/>
      <c r="J511" s="149"/>
      <c r="K511" s="158"/>
      <c r="L511" s="24"/>
      <c r="M511" s="149"/>
      <c r="N511" s="149"/>
      <c r="O511" s="16"/>
      <c r="P511" s="16"/>
      <c r="Q511" s="44"/>
      <c r="R511" s="46"/>
    </row>
    <row r="512" spans="1:18" ht="30" customHeight="1" x14ac:dyDescent="0.2">
      <c r="A512" s="4">
        <v>443</v>
      </c>
      <c r="B512" s="3" t="s">
        <v>321</v>
      </c>
      <c r="C512" s="3"/>
      <c r="D512" s="9"/>
      <c r="E512" s="6"/>
      <c r="F512" s="149"/>
      <c r="G512" s="20"/>
      <c r="H512" s="149">
        <f t="shared" si="7"/>
        <v>0</v>
      </c>
      <c r="I512" s="149"/>
      <c r="J512" s="149"/>
      <c r="K512" s="158"/>
      <c r="L512" s="24"/>
      <c r="M512" s="149"/>
      <c r="N512" s="149"/>
      <c r="O512" s="16"/>
      <c r="P512" s="16"/>
      <c r="Q512" s="44"/>
      <c r="R512" s="46"/>
    </row>
    <row r="513" spans="1:18" ht="30" customHeight="1" x14ac:dyDescent="0.2">
      <c r="A513" s="4">
        <v>444</v>
      </c>
      <c r="B513" s="3" t="s">
        <v>322</v>
      </c>
      <c r="C513" s="3"/>
      <c r="D513" s="9"/>
      <c r="E513" s="6"/>
      <c r="F513" s="149"/>
      <c r="G513" s="20"/>
      <c r="H513" s="149">
        <f t="shared" si="7"/>
        <v>0</v>
      </c>
      <c r="I513" s="149"/>
      <c r="J513" s="149"/>
      <c r="K513" s="158"/>
      <c r="L513" s="24"/>
      <c r="M513" s="149"/>
      <c r="N513" s="149"/>
      <c r="O513" s="16"/>
      <c r="P513" s="16"/>
      <c r="Q513" s="44"/>
      <c r="R513" s="46"/>
    </row>
    <row r="514" spans="1:18" ht="30" customHeight="1" x14ac:dyDescent="0.2">
      <c r="A514" s="4">
        <v>445</v>
      </c>
      <c r="B514" s="3" t="s">
        <v>323</v>
      </c>
      <c r="C514" s="3"/>
      <c r="D514" s="9"/>
      <c r="E514" s="6"/>
      <c r="F514" s="149"/>
      <c r="G514" s="20"/>
      <c r="H514" s="149">
        <f t="shared" si="7"/>
        <v>0</v>
      </c>
      <c r="I514" s="149"/>
      <c r="J514" s="149"/>
      <c r="K514" s="158"/>
      <c r="L514" s="24"/>
      <c r="M514" s="149"/>
      <c r="N514" s="149"/>
      <c r="O514" s="16"/>
      <c r="P514" s="16"/>
      <c r="Q514" s="44"/>
      <c r="R514" s="46"/>
    </row>
    <row r="515" spans="1:18" ht="30" customHeight="1" x14ac:dyDescent="0.2">
      <c r="A515" s="4">
        <v>446</v>
      </c>
      <c r="B515" s="3" t="s">
        <v>324</v>
      </c>
      <c r="C515" s="3"/>
      <c r="D515" s="9"/>
      <c r="E515" s="6"/>
      <c r="F515" s="149"/>
      <c r="G515" s="20"/>
      <c r="H515" s="149">
        <f t="shared" si="7"/>
        <v>0</v>
      </c>
      <c r="I515" s="149"/>
      <c r="J515" s="149"/>
      <c r="K515" s="158"/>
      <c r="L515" s="24"/>
      <c r="M515" s="149"/>
      <c r="N515" s="149"/>
      <c r="O515" s="16"/>
      <c r="P515" s="16"/>
      <c r="Q515" s="44"/>
      <c r="R515" s="46"/>
    </row>
    <row r="516" spans="1:18" ht="30" customHeight="1" x14ac:dyDescent="0.2">
      <c r="A516" s="4">
        <v>447</v>
      </c>
      <c r="B516" s="3" t="s">
        <v>325</v>
      </c>
      <c r="C516" s="3"/>
      <c r="D516" s="9"/>
      <c r="E516" s="6"/>
      <c r="F516" s="149"/>
      <c r="G516" s="20"/>
      <c r="H516" s="149">
        <f t="shared" si="7"/>
        <v>0</v>
      </c>
      <c r="I516" s="149"/>
      <c r="J516" s="149"/>
      <c r="K516" s="158"/>
      <c r="L516" s="24"/>
      <c r="M516" s="149"/>
      <c r="N516" s="149"/>
      <c r="O516" s="16"/>
      <c r="P516" s="16"/>
      <c r="Q516" s="44"/>
      <c r="R516" s="46"/>
    </row>
    <row r="517" spans="1:18" ht="30" customHeight="1" x14ac:dyDescent="0.2">
      <c r="A517" s="4">
        <v>448</v>
      </c>
      <c r="B517" s="3" t="s">
        <v>326</v>
      </c>
      <c r="C517" s="3"/>
      <c r="D517" s="9"/>
      <c r="E517" s="6"/>
      <c r="F517" s="149"/>
      <c r="G517" s="20"/>
      <c r="H517" s="149">
        <f t="shared" si="7"/>
        <v>0</v>
      </c>
      <c r="I517" s="149"/>
      <c r="J517" s="149"/>
      <c r="K517" s="158"/>
      <c r="L517" s="24"/>
      <c r="M517" s="149"/>
      <c r="N517" s="149"/>
      <c r="O517" s="16"/>
      <c r="P517" s="16"/>
      <c r="Q517" s="44"/>
      <c r="R517" s="46"/>
    </row>
    <row r="518" spans="1:18" ht="30" customHeight="1" x14ac:dyDescent="0.2">
      <c r="A518" s="4">
        <v>449</v>
      </c>
      <c r="B518" s="3" t="s">
        <v>327</v>
      </c>
      <c r="C518" s="3"/>
      <c r="D518" s="9"/>
      <c r="E518" s="6"/>
      <c r="F518" s="149"/>
      <c r="G518" s="20"/>
      <c r="H518" s="149">
        <f t="shared" si="7"/>
        <v>0</v>
      </c>
      <c r="I518" s="149"/>
      <c r="J518" s="149"/>
      <c r="K518" s="158"/>
      <c r="L518" s="24"/>
      <c r="M518" s="149"/>
      <c r="N518" s="149"/>
      <c r="O518" s="16"/>
      <c r="P518" s="16"/>
      <c r="Q518" s="44"/>
      <c r="R518" s="46"/>
    </row>
    <row r="519" spans="1:18" ht="30" customHeight="1" x14ac:dyDescent="0.2">
      <c r="A519" s="4">
        <v>450</v>
      </c>
      <c r="B519" s="3" t="s">
        <v>328</v>
      </c>
      <c r="C519" s="3"/>
      <c r="D519" s="9"/>
      <c r="E519" s="6"/>
      <c r="F519" s="149"/>
      <c r="G519" s="20"/>
      <c r="H519" s="149">
        <f t="shared" si="7"/>
        <v>0</v>
      </c>
      <c r="I519" s="149"/>
      <c r="J519" s="149"/>
      <c r="K519" s="158"/>
      <c r="L519" s="24"/>
      <c r="M519" s="149"/>
      <c r="N519" s="149"/>
      <c r="O519" s="16"/>
      <c r="P519" s="16"/>
      <c r="Q519" s="44"/>
      <c r="R519" s="46"/>
    </row>
    <row r="520" spans="1:18" ht="30" customHeight="1" x14ac:dyDescent="0.2">
      <c r="A520" s="4">
        <v>451</v>
      </c>
      <c r="B520" s="3" t="s">
        <v>329</v>
      </c>
      <c r="C520" s="3"/>
      <c r="D520" s="9"/>
      <c r="E520" s="6"/>
      <c r="F520" s="149"/>
      <c r="G520" s="20"/>
      <c r="H520" s="149">
        <f t="shared" si="7"/>
        <v>0</v>
      </c>
      <c r="I520" s="149"/>
      <c r="J520" s="149"/>
      <c r="K520" s="158"/>
      <c r="L520" s="24"/>
      <c r="M520" s="149"/>
      <c r="N520" s="149"/>
      <c r="O520" s="16"/>
      <c r="P520" s="16"/>
      <c r="Q520" s="44"/>
      <c r="R520" s="46"/>
    </row>
    <row r="521" spans="1:18" ht="30" customHeight="1" x14ac:dyDescent="0.2">
      <c r="A521" s="4">
        <v>452</v>
      </c>
      <c r="B521" s="3" t="s">
        <v>330</v>
      </c>
      <c r="C521" s="3"/>
      <c r="D521" s="9"/>
      <c r="E521" s="6"/>
      <c r="F521" s="149"/>
      <c r="G521" s="20"/>
      <c r="H521" s="149">
        <f t="shared" si="7"/>
        <v>0</v>
      </c>
      <c r="I521" s="149"/>
      <c r="J521" s="149"/>
      <c r="K521" s="158"/>
      <c r="L521" s="24"/>
      <c r="M521" s="149"/>
      <c r="N521" s="149"/>
      <c r="O521" s="16"/>
      <c r="P521" s="16"/>
      <c r="Q521" s="44"/>
      <c r="R521" s="46"/>
    </row>
    <row r="522" spans="1:18" ht="30" customHeight="1" x14ac:dyDescent="0.2">
      <c r="A522" s="4">
        <v>453</v>
      </c>
      <c r="B522" s="3" t="s">
        <v>331</v>
      </c>
      <c r="C522" s="3"/>
      <c r="D522" s="9"/>
      <c r="E522" s="6"/>
      <c r="F522" s="149"/>
      <c r="G522" s="20"/>
      <c r="H522" s="149">
        <f t="shared" si="7"/>
        <v>0</v>
      </c>
      <c r="I522" s="149"/>
      <c r="J522" s="149"/>
      <c r="K522" s="158"/>
      <c r="L522" s="24"/>
      <c r="M522" s="149"/>
      <c r="N522" s="149"/>
      <c r="O522" s="16"/>
      <c r="P522" s="16"/>
      <c r="Q522" s="44"/>
      <c r="R522" s="46"/>
    </row>
    <row r="523" spans="1:18" ht="30" customHeight="1" x14ac:dyDescent="0.2">
      <c r="A523" s="4">
        <v>454</v>
      </c>
      <c r="B523" s="3" t="s">
        <v>332</v>
      </c>
      <c r="C523" s="3"/>
      <c r="D523" s="9"/>
      <c r="E523" s="6"/>
      <c r="F523" s="149"/>
      <c r="G523" s="20"/>
      <c r="H523" s="149">
        <f t="shared" ref="H523:H586" si="8">F523*G523</f>
        <v>0</v>
      </c>
      <c r="I523" s="149"/>
      <c r="J523" s="149"/>
      <c r="K523" s="158"/>
      <c r="L523" s="24"/>
      <c r="M523" s="149"/>
      <c r="N523" s="149"/>
      <c r="O523" s="16"/>
      <c r="P523" s="16"/>
      <c r="Q523" s="44"/>
      <c r="R523" s="46"/>
    </row>
    <row r="524" spans="1:18" ht="30" customHeight="1" x14ac:dyDescent="0.2">
      <c r="A524" s="4">
        <v>455</v>
      </c>
      <c r="B524" s="3" t="s">
        <v>333</v>
      </c>
      <c r="C524" s="3"/>
      <c r="D524" s="9"/>
      <c r="E524" s="6"/>
      <c r="F524" s="149"/>
      <c r="G524" s="20"/>
      <c r="H524" s="149">
        <f t="shared" si="8"/>
        <v>0</v>
      </c>
      <c r="I524" s="149"/>
      <c r="J524" s="149"/>
      <c r="K524" s="158"/>
      <c r="L524" s="24"/>
      <c r="M524" s="149"/>
      <c r="N524" s="149"/>
      <c r="O524" s="16"/>
      <c r="P524" s="16"/>
      <c r="Q524" s="44"/>
      <c r="R524" s="46"/>
    </row>
    <row r="525" spans="1:18" ht="30" customHeight="1" x14ac:dyDescent="0.2">
      <c r="A525" s="4">
        <v>456</v>
      </c>
      <c r="B525" s="3" t="s">
        <v>334</v>
      </c>
      <c r="C525" s="3"/>
      <c r="D525" s="9"/>
      <c r="E525" s="6"/>
      <c r="F525" s="149"/>
      <c r="G525" s="20"/>
      <c r="H525" s="149">
        <f t="shared" si="8"/>
        <v>0</v>
      </c>
      <c r="I525" s="149"/>
      <c r="J525" s="149"/>
      <c r="K525" s="158"/>
      <c r="L525" s="24"/>
      <c r="M525" s="149"/>
      <c r="N525" s="149"/>
      <c r="O525" s="16"/>
      <c r="P525" s="16"/>
      <c r="Q525" s="44"/>
      <c r="R525" s="46"/>
    </row>
    <row r="526" spans="1:18" ht="30" customHeight="1" x14ac:dyDescent="0.2">
      <c r="A526" s="4">
        <v>457</v>
      </c>
      <c r="B526" s="3" t="s">
        <v>335</v>
      </c>
      <c r="C526" s="3"/>
      <c r="D526" s="9"/>
      <c r="E526" s="6"/>
      <c r="F526" s="149"/>
      <c r="G526" s="20"/>
      <c r="H526" s="149">
        <f t="shared" si="8"/>
        <v>0</v>
      </c>
      <c r="I526" s="149"/>
      <c r="J526" s="149"/>
      <c r="K526" s="158"/>
      <c r="L526" s="24"/>
      <c r="M526" s="149"/>
      <c r="N526" s="149"/>
      <c r="O526" s="16"/>
      <c r="P526" s="16"/>
      <c r="Q526" s="44"/>
      <c r="R526" s="46"/>
    </row>
    <row r="527" spans="1:18" ht="30" customHeight="1" x14ac:dyDescent="0.2">
      <c r="A527" s="4">
        <v>458</v>
      </c>
      <c r="B527" s="3" t="s">
        <v>336</v>
      </c>
      <c r="C527" s="3"/>
      <c r="D527" s="9"/>
      <c r="E527" s="6"/>
      <c r="F527" s="149"/>
      <c r="G527" s="20"/>
      <c r="H527" s="149">
        <f t="shared" si="8"/>
        <v>0</v>
      </c>
      <c r="I527" s="149"/>
      <c r="J527" s="149"/>
      <c r="K527" s="158"/>
      <c r="L527" s="24"/>
      <c r="M527" s="149"/>
      <c r="N527" s="149"/>
      <c r="O527" s="16"/>
      <c r="P527" s="16"/>
      <c r="Q527" s="44"/>
      <c r="R527" s="46"/>
    </row>
    <row r="528" spans="1:18" ht="30" customHeight="1" x14ac:dyDescent="0.2">
      <c r="A528" s="4">
        <v>459</v>
      </c>
      <c r="B528" s="3" t="s">
        <v>337</v>
      </c>
      <c r="C528" s="3"/>
      <c r="D528" s="9"/>
      <c r="E528" s="6"/>
      <c r="F528" s="149"/>
      <c r="G528" s="20"/>
      <c r="H528" s="149">
        <f t="shared" si="8"/>
        <v>0</v>
      </c>
      <c r="I528" s="149"/>
      <c r="J528" s="149"/>
      <c r="K528" s="158"/>
      <c r="L528" s="24"/>
      <c r="M528" s="149"/>
      <c r="N528" s="149"/>
      <c r="O528" s="16"/>
      <c r="P528" s="16"/>
      <c r="Q528" s="44"/>
      <c r="R528" s="46"/>
    </row>
    <row r="529" spans="1:18" ht="30" customHeight="1" x14ac:dyDescent="0.2">
      <c r="A529" s="4">
        <v>460</v>
      </c>
      <c r="B529" s="3" t="s">
        <v>338</v>
      </c>
      <c r="C529" s="3"/>
      <c r="D529" s="9"/>
      <c r="E529" s="6"/>
      <c r="F529" s="149"/>
      <c r="G529" s="20"/>
      <c r="H529" s="149">
        <f t="shared" si="8"/>
        <v>0</v>
      </c>
      <c r="I529" s="149"/>
      <c r="J529" s="149"/>
      <c r="K529" s="158"/>
      <c r="L529" s="24"/>
      <c r="M529" s="149"/>
      <c r="N529" s="149"/>
      <c r="O529" s="16"/>
      <c r="P529" s="16"/>
      <c r="Q529" s="44"/>
      <c r="R529" s="46"/>
    </row>
    <row r="530" spans="1:18" ht="30" customHeight="1" x14ac:dyDescent="0.2">
      <c r="A530" s="4">
        <v>461</v>
      </c>
      <c r="B530" s="3" t="s">
        <v>339</v>
      </c>
      <c r="C530" s="3"/>
      <c r="D530" s="9"/>
      <c r="E530" s="6"/>
      <c r="F530" s="149"/>
      <c r="G530" s="20"/>
      <c r="H530" s="149">
        <f t="shared" si="8"/>
        <v>0</v>
      </c>
      <c r="I530" s="149"/>
      <c r="J530" s="149"/>
      <c r="K530" s="158"/>
      <c r="L530" s="24"/>
      <c r="M530" s="149"/>
      <c r="N530" s="149"/>
      <c r="O530" s="16"/>
      <c r="P530" s="16"/>
      <c r="Q530" s="44"/>
      <c r="R530" s="46"/>
    </row>
    <row r="531" spans="1:18" ht="30" customHeight="1" x14ac:dyDescent="0.2">
      <c r="A531" s="4">
        <v>462</v>
      </c>
      <c r="B531" s="3" t="s">
        <v>340</v>
      </c>
      <c r="C531" s="3"/>
      <c r="D531" s="9"/>
      <c r="E531" s="6"/>
      <c r="F531" s="149">
        <v>60000000</v>
      </c>
      <c r="G531" s="20">
        <v>4.4999999999999998E-2</v>
      </c>
      <c r="H531" s="149">
        <f t="shared" si="8"/>
        <v>2700000</v>
      </c>
      <c r="I531" s="149"/>
      <c r="J531" s="149"/>
      <c r="K531" s="158"/>
      <c r="L531" s="21"/>
      <c r="M531" s="149"/>
      <c r="N531" s="149"/>
      <c r="O531" s="16"/>
      <c r="P531" s="16"/>
      <c r="Q531" s="44"/>
      <c r="R531" s="46"/>
    </row>
    <row r="532" spans="1:18" ht="30" customHeight="1" x14ac:dyDescent="0.2">
      <c r="A532" s="4">
        <v>463</v>
      </c>
      <c r="B532" s="3" t="s">
        <v>341</v>
      </c>
      <c r="C532" s="3"/>
      <c r="D532" s="9"/>
      <c r="E532" s="6"/>
      <c r="F532" s="149"/>
      <c r="G532" s="20"/>
      <c r="H532" s="149">
        <f t="shared" si="8"/>
        <v>0</v>
      </c>
      <c r="I532" s="149"/>
      <c r="J532" s="149"/>
      <c r="K532" s="158"/>
      <c r="L532" s="24"/>
      <c r="M532" s="149"/>
      <c r="N532" s="149"/>
      <c r="O532" s="16"/>
      <c r="P532" s="16"/>
      <c r="Q532" s="44"/>
      <c r="R532" s="46"/>
    </row>
    <row r="533" spans="1:18" ht="30" customHeight="1" x14ac:dyDescent="0.2">
      <c r="A533" s="4">
        <v>464</v>
      </c>
      <c r="B533" s="3" t="s">
        <v>342</v>
      </c>
      <c r="C533" s="3"/>
      <c r="D533" s="9"/>
      <c r="E533" s="6"/>
      <c r="F533" s="149"/>
      <c r="G533" s="20"/>
      <c r="H533" s="149">
        <f t="shared" si="8"/>
        <v>0</v>
      </c>
      <c r="I533" s="149"/>
      <c r="J533" s="149"/>
      <c r="K533" s="158"/>
      <c r="L533" s="24"/>
      <c r="M533" s="149"/>
      <c r="N533" s="149"/>
      <c r="O533" s="16"/>
      <c r="P533" s="16"/>
      <c r="Q533" s="44"/>
      <c r="R533" s="46"/>
    </row>
    <row r="534" spans="1:18" ht="30" customHeight="1" x14ac:dyDescent="0.2">
      <c r="A534" s="4">
        <v>465</v>
      </c>
      <c r="B534" s="3" t="s">
        <v>343</v>
      </c>
      <c r="C534" s="3"/>
      <c r="D534" s="9"/>
      <c r="E534" s="6"/>
      <c r="F534" s="149"/>
      <c r="G534" s="20"/>
      <c r="H534" s="149">
        <f t="shared" si="8"/>
        <v>0</v>
      </c>
      <c r="I534" s="149"/>
      <c r="J534" s="149"/>
      <c r="K534" s="158"/>
      <c r="L534" s="24"/>
      <c r="M534" s="149"/>
      <c r="N534" s="149"/>
      <c r="O534" s="16"/>
      <c r="P534" s="16"/>
      <c r="Q534" s="44"/>
      <c r="R534" s="46"/>
    </row>
    <row r="535" spans="1:18" ht="30" customHeight="1" x14ac:dyDescent="0.2">
      <c r="A535" s="4">
        <v>466</v>
      </c>
      <c r="B535" s="3" t="s">
        <v>344</v>
      </c>
      <c r="C535" s="3"/>
      <c r="D535" s="9"/>
      <c r="E535" s="6"/>
      <c r="F535" s="149"/>
      <c r="G535" s="20"/>
      <c r="H535" s="149">
        <f t="shared" si="8"/>
        <v>0</v>
      </c>
      <c r="I535" s="149"/>
      <c r="J535" s="149"/>
      <c r="K535" s="158"/>
      <c r="L535" s="24"/>
      <c r="M535" s="149"/>
      <c r="N535" s="149"/>
      <c r="O535" s="16"/>
      <c r="P535" s="16"/>
      <c r="Q535" s="44"/>
      <c r="R535" s="46"/>
    </row>
    <row r="536" spans="1:18" ht="30" customHeight="1" x14ac:dyDescent="0.2">
      <c r="A536" s="4">
        <v>467</v>
      </c>
      <c r="B536" s="3" t="s">
        <v>345</v>
      </c>
      <c r="C536" s="3"/>
      <c r="D536" s="9"/>
      <c r="E536" s="6"/>
      <c r="F536" s="149"/>
      <c r="G536" s="20"/>
      <c r="H536" s="149">
        <f t="shared" si="8"/>
        <v>0</v>
      </c>
      <c r="I536" s="149"/>
      <c r="J536" s="149"/>
      <c r="K536" s="158"/>
      <c r="L536" s="24"/>
      <c r="M536" s="149"/>
      <c r="N536" s="149"/>
      <c r="O536" s="16"/>
      <c r="P536" s="16"/>
      <c r="Q536" s="44"/>
      <c r="R536" s="46"/>
    </row>
    <row r="537" spans="1:18" ht="30" customHeight="1" x14ac:dyDescent="0.2">
      <c r="A537" s="4">
        <v>468</v>
      </c>
      <c r="B537" s="3" t="s">
        <v>346</v>
      </c>
      <c r="C537" s="3"/>
      <c r="D537" s="9"/>
      <c r="E537" s="6"/>
      <c r="F537" s="149"/>
      <c r="G537" s="20"/>
      <c r="H537" s="149">
        <f t="shared" si="8"/>
        <v>0</v>
      </c>
      <c r="I537" s="149"/>
      <c r="J537" s="149"/>
      <c r="K537" s="158"/>
      <c r="L537" s="24"/>
      <c r="M537" s="149"/>
      <c r="N537" s="149"/>
      <c r="O537" s="16"/>
      <c r="P537" s="16"/>
      <c r="Q537" s="44"/>
      <c r="R537" s="46"/>
    </row>
    <row r="538" spans="1:18" ht="30" customHeight="1" x14ac:dyDescent="0.2">
      <c r="A538" s="4">
        <v>469</v>
      </c>
      <c r="B538" s="3" t="s">
        <v>347</v>
      </c>
      <c r="C538" s="3"/>
      <c r="D538" s="9"/>
      <c r="E538" s="6"/>
      <c r="F538" s="149"/>
      <c r="G538" s="20"/>
      <c r="H538" s="149">
        <f t="shared" si="8"/>
        <v>0</v>
      </c>
      <c r="I538" s="149"/>
      <c r="J538" s="149"/>
      <c r="K538" s="158"/>
      <c r="L538" s="24"/>
      <c r="M538" s="149"/>
      <c r="N538" s="149"/>
      <c r="O538" s="16"/>
      <c r="P538" s="16"/>
      <c r="Q538" s="44"/>
      <c r="R538" s="46"/>
    </row>
    <row r="539" spans="1:18" ht="30" customHeight="1" x14ac:dyDescent="0.2">
      <c r="A539" s="4">
        <v>470</v>
      </c>
      <c r="B539" s="3" t="s">
        <v>348</v>
      </c>
      <c r="C539" s="3"/>
      <c r="D539" s="9"/>
      <c r="E539" s="6"/>
      <c r="F539" s="149"/>
      <c r="G539" s="20"/>
      <c r="H539" s="149">
        <f t="shared" si="8"/>
        <v>0</v>
      </c>
      <c r="I539" s="149"/>
      <c r="J539" s="149"/>
      <c r="K539" s="158"/>
      <c r="L539" s="24"/>
      <c r="M539" s="149"/>
      <c r="N539" s="149"/>
      <c r="O539" s="16"/>
      <c r="P539" s="16"/>
      <c r="Q539" s="44"/>
      <c r="R539" s="46"/>
    </row>
    <row r="540" spans="1:18" ht="30" customHeight="1" x14ac:dyDescent="0.2">
      <c r="A540" s="4">
        <v>471</v>
      </c>
      <c r="B540" s="3" t="s">
        <v>349</v>
      </c>
      <c r="C540" s="3"/>
      <c r="D540" s="9"/>
      <c r="E540" s="6"/>
      <c r="F540" s="149"/>
      <c r="G540" s="20"/>
      <c r="H540" s="149">
        <f t="shared" si="8"/>
        <v>0</v>
      </c>
      <c r="I540" s="149"/>
      <c r="J540" s="149"/>
      <c r="K540" s="158"/>
      <c r="L540" s="24"/>
      <c r="M540" s="149"/>
      <c r="N540" s="149"/>
      <c r="O540" s="16"/>
      <c r="P540" s="16"/>
      <c r="Q540" s="44"/>
      <c r="R540" s="46"/>
    </row>
    <row r="541" spans="1:18" ht="30" customHeight="1" x14ac:dyDescent="0.2">
      <c r="A541" s="4">
        <v>472</v>
      </c>
      <c r="B541" s="3" t="s">
        <v>350</v>
      </c>
      <c r="C541" s="3"/>
      <c r="D541" s="9"/>
      <c r="E541" s="6"/>
      <c r="F541" s="149"/>
      <c r="G541" s="20"/>
      <c r="H541" s="149">
        <f t="shared" si="8"/>
        <v>0</v>
      </c>
      <c r="I541" s="149"/>
      <c r="J541" s="149"/>
      <c r="K541" s="158"/>
      <c r="L541" s="24"/>
      <c r="M541" s="149"/>
      <c r="N541" s="149"/>
      <c r="O541" s="16"/>
      <c r="P541" s="16"/>
      <c r="Q541" s="44"/>
      <c r="R541" s="46"/>
    </row>
    <row r="542" spans="1:18" ht="30" customHeight="1" x14ac:dyDescent="0.2">
      <c r="A542" s="4">
        <v>473</v>
      </c>
      <c r="B542" s="46" t="s">
        <v>351</v>
      </c>
      <c r="C542" s="46"/>
      <c r="D542" s="9"/>
      <c r="E542" s="6"/>
      <c r="F542" s="149">
        <v>20000000</v>
      </c>
      <c r="G542" s="20">
        <v>0.05</v>
      </c>
      <c r="H542" s="149">
        <f>F542*G542</f>
        <v>1000000</v>
      </c>
      <c r="I542" s="149"/>
      <c r="J542" s="149"/>
      <c r="K542" s="27"/>
      <c r="L542" s="24"/>
      <c r="M542" s="149"/>
      <c r="N542" s="149"/>
      <c r="O542" s="165"/>
      <c r="P542" s="165"/>
      <c r="Q542" s="44"/>
      <c r="R542" s="46"/>
    </row>
    <row r="543" spans="1:18" ht="30" customHeight="1" x14ac:dyDescent="0.2">
      <c r="A543" s="4">
        <v>474</v>
      </c>
      <c r="B543" s="3" t="s">
        <v>74</v>
      </c>
      <c r="C543" s="3"/>
      <c r="D543" s="9"/>
      <c r="E543" s="6"/>
      <c r="F543" s="149"/>
      <c r="G543" s="20"/>
      <c r="H543" s="149">
        <f t="shared" si="8"/>
        <v>0</v>
      </c>
      <c r="I543" s="149"/>
      <c r="J543" s="149"/>
      <c r="K543" s="158"/>
      <c r="L543" s="24"/>
      <c r="M543" s="149"/>
      <c r="N543" s="149"/>
      <c r="O543" s="16"/>
      <c r="P543" s="16"/>
      <c r="Q543" s="44"/>
      <c r="R543" s="46"/>
    </row>
    <row r="544" spans="1:18" ht="30" customHeight="1" x14ac:dyDescent="0.2">
      <c r="A544" s="4">
        <v>475</v>
      </c>
      <c r="B544" s="3" t="s">
        <v>352</v>
      </c>
      <c r="C544" s="3"/>
      <c r="D544" s="9"/>
      <c r="E544" s="6"/>
      <c r="F544" s="149"/>
      <c r="G544" s="20"/>
      <c r="H544" s="149">
        <f t="shared" si="8"/>
        <v>0</v>
      </c>
      <c r="I544" s="149"/>
      <c r="J544" s="149"/>
      <c r="K544" s="158"/>
      <c r="L544" s="24"/>
      <c r="M544" s="149"/>
      <c r="N544" s="149"/>
      <c r="O544" s="16"/>
      <c r="P544" s="16"/>
      <c r="Q544" s="44"/>
      <c r="R544" s="46"/>
    </row>
    <row r="545" spans="1:18" ht="30" customHeight="1" x14ac:dyDescent="0.2">
      <c r="A545" s="4">
        <v>476</v>
      </c>
      <c r="B545" s="3" t="s">
        <v>353</v>
      </c>
      <c r="C545" s="3"/>
      <c r="D545" s="9"/>
      <c r="E545" s="6"/>
      <c r="F545" s="149"/>
      <c r="G545" s="20"/>
      <c r="H545" s="149">
        <f t="shared" si="8"/>
        <v>0</v>
      </c>
      <c r="I545" s="149"/>
      <c r="J545" s="149"/>
      <c r="K545" s="158"/>
      <c r="L545" s="24"/>
      <c r="M545" s="149"/>
      <c r="N545" s="149"/>
      <c r="O545" s="16"/>
      <c r="P545" s="16"/>
      <c r="Q545" s="44"/>
      <c r="R545" s="46"/>
    </row>
    <row r="546" spans="1:18" ht="30" customHeight="1" x14ac:dyDescent="0.2">
      <c r="A546" s="4">
        <v>477</v>
      </c>
      <c r="B546" s="3" t="s">
        <v>354</v>
      </c>
      <c r="C546" s="3"/>
      <c r="D546" s="9"/>
      <c r="E546" s="6"/>
      <c r="F546" s="149"/>
      <c r="G546" s="20"/>
      <c r="H546" s="149">
        <f t="shared" si="8"/>
        <v>0</v>
      </c>
      <c r="I546" s="149"/>
      <c r="J546" s="149"/>
      <c r="K546" s="158"/>
      <c r="L546" s="24"/>
      <c r="M546" s="149"/>
      <c r="N546" s="149"/>
      <c r="O546" s="16"/>
      <c r="P546" s="16"/>
      <c r="Q546" s="44"/>
      <c r="R546" s="46"/>
    </row>
    <row r="547" spans="1:18" ht="30" customHeight="1" x14ac:dyDescent="0.2">
      <c r="A547" s="4">
        <v>478</v>
      </c>
      <c r="B547" s="3" t="s">
        <v>355</v>
      </c>
      <c r="C547" s="3"/>
      <c r="D547" s="9"/>
      <c r="E547" s="6"/>
      <c r="F547" s="149"/>
      <c r="G547" s="20"/>
      <c r="H547" s="149">
        <f t="shared" si="8"/>
        <v>0</v>
      </c>
      <c r="I547" s="149"/>
      <c r="J547" s="149"/>
      <c r="K547" s="158"/>
      <c r="L547" s="24"/>
      <c r="M547" s="149"/>
      <c r="N547" s="149"/>
      <c r="O547" s="16"/>
      <c r="P547" s="16"/>
      <c r="Q547" s="44"/>
      <c r="R547" s="46"/>
    </row>
    <row r="548" spans="1:18" ht="30" customHeight="1" x14ac:dyDescent="0.2">
      <c r="A548" s="4">
        <v>479</v>
      </c>
      <c r="B548" s="3" t="s">
        <v>356</v>
      </c>
      <c r="C548" s="3"/>
      <c r="D548" s="9"/>
      <c r="E548" s="6"/>
      <c r="F548" s="149"/>
      <c r="G548" s="20"/>
      <c r="H548" s="149">
        <f t="shared" si="8"/>
        <v>0</v>
      </c>
      <c r="I548" s="149"/>
      <c r="J548" s="149"/>
      <c r="K548" s="158"/>
      <c r="L548" s="24"/>
      <c r="M548" s="149"/>
      <c r="N548" s="149"/>
      <c r="O548" s="16"/>
      <c r="P548" s="16"/>
      <c r="Q548" s="44"/>
      <c r="R548" s="46"/>
    </row>
    <row r="549" spans="1:18" ht="30" customHeight="1" x14ac:dyDescent="0.2">
      <c r="A549" s="4">
        <v>480</v>
      </c>
      <c r="B549" s="3" t="s">
        <v>357</v>
      </c>
      <c r="C549" s="3"/>
      <c r="D549" s="9"/>
      <c r="E549" s="6"/>
      <c r="F549" s="149"/>
      <c r="G549" s="20"/>
      <c r="H549" s="149">
        <f t="shared" si="8"/>
        <v>0</v>
      </c>
      <c r="I549" s="149"/>
      <c r="J549" s="149"/>
      <c r="K549" s="158"/>
      <c r="L549" s="24"/>
      <c r="M549" s="149"/>
      <c r="N549" s="149"/>
      <c r="O549" s="16"/>
      <c r="P549" s="16"/>
      <c r="Q549" s="44"/>
      <c r="R549" s="46"/>
    </row>
    <row r="550" spans="1:18" ht="30" customHeight="1" x14ac:dyDescent="0.2">
      <c r="A550" s="4">
        <v>481</v>
      </c>
      <c r="B550" s="3" t="s">
        <v>358</v>
      </c>
      <c r="C550" s="3"/>
      <c r="D550" s="9"/>
      <c r="E550" s="6"/>
      <c r="F550" s="149"/>
      <c r="G550" s="20"/>
      <c r="H550" s="149">
        <f t="shared" si="8"/>
        <v>0</v>
      </c>
      <c r="I550" s="149"/>
      <c r="J550" s="149"/>
      <c r="K550" s="158"/>
      <c r="L550" s="24"/>
      <c r="M550" s="149"/>
      <c r="N550" s="149"/>
      <c r="O550" s="16"/>
      <c r="P550" s="16"/>
      <c r="Q550" s="44"/>
      <c r="R550" s="46"/>
    </row>
    <row r="551" spans="1:18" ht="30" customHeight="1" x14ac:dyDescent="0.2">
      <c r="A551" s="4">
        <v>482</v>
      </c>
      <c r="B551" s="3" t="s">
        <v>359</v>
      </c>
      <c r="C551" s="3"/>
      <c r="D551" s="9"/>
      <c r="E551" s="6"/>
      <c r="F551" s="149"/>
      <c r="G551" s="20"/>
      <c r="H551" s="149">
        <f t="shared" si="8"/>
        <v>0</v>
      </c>
      <c r="I551" s="149"/>
      <c r="J551" s="149"/>
      <c r="K551" s="158"/>
      <c r="L551" s="24"/>
      <c r="M551" s="149"/>
      <c r="N551" s="149"/>
      <c r="O551" s="16"/>
      <c r="P551" s="16"/>
      <c r="Q551" s="44"/>
      <c r="R551" s="46"/>
    </row>
    <row r="552" spans="1:18" ht="30" customHeight="1" x14ac:dyDescent="0.2">
      <c r="A552" s="4">
        <v>483</v>
      </c>
      <c r="B552" s="3" t="s">
        <v>360</v>
      </c>
      <c r="C552" s="3"/>
      <c r="D552" s="9"/>
      <c r="E552" s="6"/>
      <c r="F552" s="149"/>
      <c r="G552" s="20"/>
      <c r="H552" s="149">
        <f t="shared" si="8"/>
        <v>0</v>
      </c>
      <c r="I552" s="149"/>
      <c r="J552" s="149"/>
      <c r="K552" s="158"/>
      <c r="L552" s="24"/>
      <c r="M552" s="149"/>
      <c r="N552" s="149"/>
      <c r="O552" s="16"/>
      <c r="P552" s="16"/>
      <c r="Q552" s="44"/>
      <c r="R552" s="46"/>
    </row>
    <row r="553" spans="1:18" ht="30" customHeight="1" x14ac:dyDescent="0.2">
      <c r="A553" s="4">
        <v>484</v>
      </c>
      <c r="B553" s="3" t="s">
        <v>361</v>
      </c>
      <c r="C553" s="3"/>
      <c r="D553" s="9"/>
      <c r="E553" s="6"/>
      <c r="F553" s="149"/>
      <c r="G553" s="20"/>
      <c r="H553" s="149">
        <f t="shared" si="8"/>
        <v>0</v>
      </c>
      <c r="I553" s="149"/>
      <c r="J553" s="149"/>
      <c r="K553" s="158"/>
      <c r="L553" s="24"/>
      <c r="M553" s="149"/>
      <c r="N553" s="149"/>
      <c r="O553" s="16"/>
      <c r="P553" s="16"/>
      <c r="Q553" s="44"/>
      <c r="R553" s="46"/>
    </row>
    <row r="554" spans="1:18" ht="30" customHeight="1" x14ac:dyDescent="0.2">
      <c r="A554" s="4">
        <v>485</v>
      </c>
      <c r="B554" s="3" t="s">
        <v>362</v>
      </c>
      <c r="C554" s="3"/>
      <c r="D554" s="9"/>
      <c r="E554" s="6"/>
      <c r="F554" s="149"/>
      <c r="G554" s="20"/>
      <c r="H554" s="149">
        <f t="shared" si="8"/>
        <v>0</v>
      </c>
      <c r="I554" s="149"/>
      <c r="J554" s="149"/>
      <c r="K554" s="158"/>
      <c r="L554" s="24"/>
      <c r="M554" s="149"/>
      <c r="N554" s="149"/>
      <c r="O554" s="16"/>
      <c r="P554" s="16"/>
      <c r="Q554" s="44"/>
      <c r="R554" s="46"/>
    </row>
    <row r="555" spans="1:18" ht="30" customHeight="1" x14ac:dyDescent="0.2">
      <c r="A555" s="404">
        <v>486</v>
      </c>
      <c r="B555" s="406" t="s">
        <v>588</v>
      </c>
      <c r="C555" s="159"/>
      <c r="D555" s="419"/>
      <c r="E555" s="421"/>
      <c r="F555" s="149">
        <v>300000000</v>
      </c>
      <c r="G555" s="48"/>
      <c r="H555" s="149">
        <v>30750000</v>
      </c>
      <c r="I555" s="149"/>
      <c r="J555" s="149"/>
      <c r="K555" s="158"/>
      <c r="L555" s="24"/>
      <c r="M555" s="421"/>
      <c r="N555" s="421"/>
      <c r="O555" s="440" t="s">
        <v>591</v>
      </c>
      <c r="P555" s="440">
        <v>440000000</v>
      </c>
      <c r="Q555" s="44"/>
      <c r="R555" s="451"/>
    </row>
    <row r="556" spans="1:18" ht="30" customHeight="1" x14ac:dyDescent="0.2">
      <c r="A556" s="405"/>
      <c r="B556" s="407"/>
      <c r="C556" s="160"/>
      <c r="D556" s="420"/>
      <c r="E556" s="422"/>
      <c r="F556" s="149">
        <v>140000000</v>
      </c>
      <c r="G556" s="49"/>
      <c r="H556" s="149">
        <v>9800000</v>
      </c>
      <c r="I556" s="149"/>
      <c r="J556" s="149"/>
      <c r="K556" s="158"/>
      <c r="L556" s="24"/>
      <c r="M556" s="422"/>
      <c r="N556" s="422"/>
      <c r="O556" s="441"/>
      <c r="P556" s="441"/>
      <c r="Q556" s="44"/>
      <c r="R556" s="452"/>
    </row>
    <row r="557" spans="1:18" ht="30" customHeight="1" x14ac:dyDescent="0.2">
      <c r="A557" s="4">
        <v>487</v>
      </c>
      <c r="B557" s="3" t="s">
        <v>363</v>
      </c>
      <c r="C557" s="3"/>
      <c r="D557" s="9"/>
      <c r="E557" s="6"/>
      <c r="F557" s="149"/>
      <c r="G557" s="20"/>
      <c r="H557" s="149">
        <f t="shared" si="8"/>
        <v>0</v>
      </c>
      <c r="I557" s="149"/>
      <c r="J557" s="149"/>
      <c r="K557" s="158"/>
      <c r="L557" s="24"/>
      <c r="M557" s="149"/>
      <c r="N557" s="149"/>
      <c r="O557" s="16"/>
      <c r="P557" s="16"/>
      <c r="Q557" s="44"/>
      <c r="R557" s="46"/>
    </row>
    <row r="558" spans="1:18" ht="30" customHeight="1" x14ac:dyDescent="0.2">
      <c r="A558" s="4">
        <v>488</v>
      </c>
      <c r="B558" s="3" t="s">
        <v>364</v>
      </c>
      <c r="C558" s="3"/>
      <c r="D558" s="9"/>
      <c r="E558" s="6"/>
      <c r="F558" s="149"/>
      <c r="G558" s="20"/>
      <c r="H558" s="149">
        <f t="shared" si="8"/>
        <v>0</v>
      </c>
      <c r="I558" s="149"/>
      <c r="J558" s="149"/>
      <c r="K558" s="158"/>
      <c r="L558" s="24"/>
      <c r="M558" s="149"/>
      <c r="N558" s="149"/>
      <c r="O558" s="16"/>
      <c r="P558" s="16"/>
      <c r="Q558" s="44"/>
      <c r="R558" s="46"/>
    </row>
    <row r="559" spans="1:18" ht="30" customHeight="1" x14ac:dyDescent="0.2">
      <c r="A559" s="4">
        <v>489</v>
      </c>
      <c r="B559" s="3" t="s">
        <v>203</v>
      </c>
      <c r="C559" s="3"/>
      <c r="D559" s="9"/>
      <c r="E559" s="6"/>
      <c r="F559" s="149"/>
      <c r="G559" s="20"/>
      <c r="H559" s="149">
        <f t="shared" si="8"/>
        <v>0</v>
      </c>
      <c r="I559" s="149"/>
      <c r="J559" s="149"/>
      <c r="K559" s="158"/>
      <c r="L559" s="24"/>
      <c r="M559" s="149"/>
      <c r="N559" s="149"/>
      <c r="O559" s="16"/>
      <c r="P559" s="16"/>
      <c r="Q559" s="44"/>
      <c r="R559" s="46"/>
    </row>
    <row r="560" spans="1:18" ht="30" customHeight="1" x14ac:dyDescent="0.2">
      <c r="A560" s="4">
        <v>490</v>
      </c>
      <c r="B560" s="3" t="s">
        <v>365</v>
      </c>
      <c r="C560" s="3"/>
      <c r="D560" s="9"/>
      <c r="E560" s="6"/>
      <c r="F560" s="149"/>
      <c r="G560" s="20"/>
      <c r="H560" s="149">
        <f t="shared" si="8"/>
        <v>0</v>
      </c>
      <c r="I560" s="149"/>
      <c r="J560" s="149"/>
      <c r="K560" s="158"/>
      <c r="L560" s="24"/>
      <c r="M560" s="149"/>
      <c r="N560" s="149"/>
      <c r="O560" s="16"/>
      <c r="P560" s="16"/>
      <c r="Q560" s="44"/>
      <c r="R560" s="46"/>
    </row>
    <row r="561" spans="1:18" ht="30" customHeight="1" x14ac:dyDescent="0.2">
      <c r="A561" s="4">
        <v>491</v>
      </c>
      <c r="B561" s="3" t="s">
        <v>366</v>
      </c>
      <c r="C561" s="3"/>
      <c r="D561" s="9"/>
      <c r="E561" s="6"/>
      <c r="F561" s="149"/>
      <c r="G561" s="20"/>
      <c r="H561" s="149">
        <f t="shared" si="8"/>
        <v>0</v>
      </c>
      <c r="I561" s="149"/>
      <c r="J561" s="149"/>
      <c r="K561" s="158"/>
      <c r="L561" s="24"/>
      <c r="M561" s="149"/>
      <c r="N561" s="149"/>
      <c r="O561" s="16"/>
      <c r="P561" s="16"/>
      <c r="Q561" s="44"/>
      <c r="R561" s="46"/>
    </row>
    <row r="562" spans="1:18" ht="30" customHeight="1" x14ac:dyDescent="0.2">
      <c r="A562" s="4">
        <v>492</v>
      </c>
      <c r="B562" s="3" t="s">
        <v>367</v>
      </c>
      <c r="C562" s="3"/>
      <c r="D562" s="9"/>
      <c r="E562" s="6"/>
      <c r="F562" s="149"/>
      <c r="G562" s="20"/>
      <c r="H562" s="149">
        <f t="shared" si="8"/>
        <v>0</v>
      </c>
      <c r="I562" s="149"/>
      <c r="J562" s="149"/>
      <c r="K562" s="158"/>
      <c r="L562" s="24"/>
      <c r="M562" s="149"/>
      <c r="N562" s="149"/>
      <c r="O562" s="16"/>
      <c r="P562" s="16"/>
      <c r="Q562" s="44"/>
      <c r="R562" s="46"/>
    </row>
    <row r="563" spans="1:18" ht="30" customHeight="1" x14ac:dyDescent="0.2">
      <c r="A563" s="4">
        <v>493</v>
      </c>
      <c r="B563" s="3" t="s">
        <v>368</v>
      </c>
      <c r="C563" s="3"/>
      <c r="D563" s="9"/>
      <c r="E563" s="6"/>
      <c r="F563" s="149"/>
      <c r="G563" s="20"/>
      <c r="H563" s="149">
        <f t="shared" si="8"/>
        <v>0</v>
      </c>
      <c r="I563" s="149"/>
      <c r="J563" s="149"/>
      <c r="K563" s="158"/>
      <c r="L563" s="24"/>
      <c r="M563" s="149"/>
      <c r="N563" s="149"/>
      <c r="O563" s="16"/>
      <c r="P563" s="16"/>
      <c r="Q563" s="44"/>
      <c r="R563" s="46"/>
    </row>
    <row r="564" spans="1:18" ht="30" customHeight="1" x14ac:dyDescent="0.2">
      <c r="A564" s="4">
        <v>494</v>
      </c>
      <c r="B564" s="3" t="s">
        <v>369</v>
      </c>
      <c r="C564" s="3"/>
      <c r="D564" s="9"/>
      <c r="E564" s="6"/>
      <c r="F564" s="149"/>
      <c r="G564" s="20"/>
      <c r="H564" s="149">
        <f t="shared" si="8"/>
        <v>0</v>
      </c>
      <c r="I564" s="149"/>
      <c r="J564" s="149"/>
      <c r="K564" s="158"/>
      <c r="L564" s="24"/>
      <c r="M564" s="149"/>
      <c r="N564" s="149"/>
      <c r="O564" s="16"/>
      <c r="P564" s="16"/>
      <c r="Q564" s="44"/>
      <c r="R564" s="46"/>
    </row>
    <row r="565" spans="1:18" ht="30" customHeight="1" x14ac:dyDescent="0.2">
      <c r="A565" s="4">
        <v>495</v>
      </c>
      <c r="B565" s="3" t="s">
        <v>236</v>
      </c>
      <c r="C565" s="3"/>
      <c r="D565" s="9"/>
      <c r="E565" s="6"/>
      <c r="F565" s="149"/>
      <c r="G565" s="20"/>
      <c r="H565" s="149">
        <f t="shared" si="8"/>
        <v>0</v>
      </c>
      <c r="I565" s="149"/>
      <c r="J565" s="149"/>
      <c r="K565" s="158"/>
      <c r="L565" s="24"/>
      <c r="M565" s="149"/>
      <c r="N565" s="149"/>
      <c r="O565" s="16"/>
      <c r="P565" s="16"/>
      <c r="Q565" s="44"/>
      <c r="R565" s="46"/>
    </row>
    <row r="566" spans="1:18" ht="30" customHeight="1" x14ac:dyDescent="0.2">
      <c r="A566" s="4">
        <v>496</v>
      </c>
      <c r="B566" s="3" t="s">
        <v>370</v>
      </c>
      <c r="C566" s="3"/>
      <c r="D566" s="9"/>
      <c r="E566" s="6"/>
      <c r="F566" s="149"/>
      <c r="G566" s="20"/>
      <c r="H566" s="149">
        <f t="shared" si="8"/>
        <v>0</v>
      </c>
      <c r="I566" s="149"/>
      <c r="J566" s="149"/>
      <c r="K566" s="158"/>
      <c r="L566" s="24"/>
      <c r="M566" s="149"/>
      <c r="N566" s="149"/>
      <c r="O566" s="16"/>
      <c r="P566" s="16"/>
      <c r="Q566" s="44"/>
      <c r="R566" s="46"/>
    </row>
    <row r="567" spans="1:18" ht="30" customHeight="1" x14ac:dyDescent="0.2">
      <c r="A567" s="4">
        <v>497</v>
      </c>
      <c r="B567" s="3" t="s">
        <v>126</v>
      </c>
      <c r="C567" s="3"/>
      <c r="D567" s="9"/>
      <c r="E567" s="6"/>
      <c r="F567" s="149"/>
      <c r="G567" s="20"/>
      <c r="H567" s="149">
        <f t="shared" si="8"/>
        <v>0</v>
      </c>
      <c r="I567" s="149"/>
      <c r="J567" s="149"/>
      <c r="K567" s="158"/>
      <c r="L567" s="24"/>
      <c r="M567" s="149"/>
      <c r="N567" s="149"/>
      <c r="O567" s="16"/>
      <c r="P567" s="16"/>
      <c r="Q567" s="44"/>
      <c r="R567" s="46"/>
    </row>
    <row r="568" spans="1:18" ht="30" customHeight="1" x14ac:dyDescent="0.2">
      <c r="A568" s="4">
        <v>498</v>
      </c>
      <c r="B568" s="3" t="s">
        <v>371</v>
      </c>
      <c r="C568" s="3"/>
      <c r="D568" s="9"/>
      <c r="E568" s="6"/>
      <c r="F568" s="149"/>
      <c r="G568" s="20"/>
      <c r="H568" s="149">
        <f t="shared" si="8"/>
        <v>0</v>
      </c>
      <c r="I568" s="149"/>
      <c r="J568" s="149"/>
      <c r="K568" s="158"/>
      <c r="L568" s="24"/>
      <c r="M568" s="149"/>
      <c r="N568" s="149"/>
      <c r="O568" s="16"/>
      <c r="P568" s="16"/>
      <c r="Q568" s="44"/>
      <c r="R568" s="46"/>
    </row>
    <row r="569" spans="1:18" ht="30" customHeight="1" x14ac:dyDescent="0.2">
      <c r="A569" s="4">
        <v>499</v>
      </c>
      <c r="B569" s="3" t="s">
        <v>372</v>
      </c>
      <c r="C569" s="3"/>
      <c r="D569" s="9"/>
      <c r="E569" s="6"/>
      <c r="F569" s="149"/>
      <c r="G569" s="20"/>
      <c r="H569" s="149">
        <f t="shared" si="8"/>
        <v>0</v>
      </c>
      <c r="I569" s="149"/>
      <c r="J569" s="149"/>
      <c r="K569" s="158"/>
      <c r="L569" s="24"/>
      <c r="M569" s="149"/>
      <c r="N569" s="149"/>
      <c r="O569" s="16"/>
      <c r="P569" s="16"/>
      <c r="Q569" s="44"/>
      <c r="R569" s="46"/>
    </row>
    <row r="570" spans="1:18" ht="30" customHeight="1" x14ac:dyDescent="0.2">
      <c r="A570" s="4">
        <v>500</v>
      </c>
      <c r="B570" s="3" t="s">
        <v>373</v>
      </c>
      <c r="C570" s="3"/>
      <c r="D570" s="9"/>
      <c r="E570" s="6"/>
      <c r="F570" s="149"/>
      <c r="G570" s="20"/>
      <c r="H570" s="149">
        <f t="shared" si="8"/>
        <v>0</v>
      </c>
      <c r="I570" s="149"/>
      <c r="J570" s="149"/>
      <c r="K570" s="158"/>
      <c r="L570" s="24"/>
      <c r="M570" s="149"/>
      <c r="N570" s="149"/>
      <c r="O570" s="16"/>
      <c r="P570" s="16"/>
      <c r="Q570" s="44"/>
      <c r="R570" s="46"/>
    </row>
    <row r="571" spans="1:18" ht="30" customHeight="1" x14ac:dyDescent="0.2">
      <c r="A571" s="4">
        <v>501</v>
      </c>
      <c r="B571" s="3" t="s">
        <v>374</v>
      </c>
      <c r="C571" s="3"/>
      <c r="D571" s="9"/>
      <c r="E571" s="6"/>
      <c r="F571" s="149"/>
      <c r="G571" s="20"/>
      <c r="H571" s="149">
        <f t="shared" si="8"/>
        <v>0</v>
      </c>
      <c r="I571" s="149"/>
      <c r="J571" s="149"/>
      <c r="K571" s="158"/>
      <c r="L571" s="24"/>
      <c r="M571" s="149"/>
      <c r="N571" s="149"/>
      <c r="O571" s="16"/>
      <c r="P571" s="16"/>
      <c r="Q571" s="44"/>
      <c r="R571" s="46"/>
    </row>
    <row r="572" spans="1:18" ht="30" customHeight="1" x14ac:dyDescent="0.2">
      <c r="A572" s="4">
        <v>502</v>
      </c>
      <c r="B572" s="3" t="s">
        <v>375</v>
      </c>
      <c r="C572" s="3"/>
      <c r="D572" s="9"/>
      <c r="E572" s="6"/>
      <c r="F572" s="149"/>
      <c r="G572" s="20"/>
      <c r="H572" s="149">
        <f t="shared" si="8"/>
        <v>0</v>
      </c>
      <c r="I572" s="149"/>
      <c r="J572" s="149"/>
      <c r="K572" s="158"/>
      <c r="L572" s="24"/>
      <c r="M572" s="149"/>
      <c r="N572" s="149"/>
      <c r="O572" s="16"/>
      <c r="P572" s="16"/>
      <c r="Q572" s="44"/>
      <c r="R572" s="46"/>
    </row>
    <row r="573" spans="1:18" ht="30" customHeight="1" x14ac:dyDescent="0.2">
      <c r="A573" s="4">
        <v>503</v>
      </c>
      <c r="B573" s="3" t="s">
        <v>376</v>
      </c>
      <c r="C573" s="3"/>
      <c r="D573" s="9"/>
      <c r="E573" s="6"/>
      <c r="F573" s="149"/>
      <c r="G573" s="20"/>
      <c r="H573" s="149">
        <f t="shared" si="8"/>
        <v>0</v>
      </c>
      <c r="I573" s="149"/>
      <c r="J573" s="149"/>
      <c r="K573" s="158"/>
      <c r="L573" s="24"/>
      <c r="M573" s="149"/>
      <c r="N573" s="149"/>
      <c r="O573" s="16"/>
      <c r="P573" s="16"/>
      <c r="Q573" s="44"/>
      <c r="R573" s="46"/>
    </row>
    <row r="574" spans="1:18" ht="30" customHeight="1" x14ac:dyDescent="0.2">
      <c r="A574" s="4">
        <v>504</v>
      </c>
      <c r="B574" s="3" t="s">
        <v>119</v>
      </c>
      <c r="C574" s="3"/>
      <c r="D574" s="9"/>
      <c r="E574" s="6"/>
      <c r="F574" s="149"/>
      <c r="G574" s="20"/>
      <c r="H574" s="149">
        <f t="shared" si="8"/>
        <v>0</v>
      </c>
      <c r="I574" s="149"/>
      <c r="J574" s="149"/>
      <c r="K574" s="158"/>
      <c r="L574" s="24"/>
      <c r="M574" s="149"/>
      <c r="N574" s="149"/>
      <c r="O574" s="16"/>
      <c r="P574" s="16"/>
      <c r="Q574" s="44"/>
      <c r="R574" s="46"/>
    </row>
    <row r="575" spans="1:18" ht="30" customHeight="1" x14ac:dyDescent="0.2">
      <c r="A575" s="4">
        <v>505</v>
      </c>
      <c r="B575" s="3" t="s">
        <v>377</v>
      </c>
      <c r="C575" s="3"/>
      <c r="D575" s="9"/>
      <c r="E575" s="6"/>
      <c r="F575" s="149"/>
      <c r="G575" s="20"/>
      <c r="H575" s="149">
        <f t="shared" si="8"/>
        <v>0</v>
      </c>
      <c r="I575" s="149"/>
      <c r="J575" s="149"/>
      <c r="K575" s="158"/>
      <c r="L575" s="24"/>
      <c r="M575" s="149"/>
      <c r="N575" s="149"/>
      <c r="O575" s="16"/>
      <c r="P575" s="16"/>
      <c r="Q575" s="44"/>
      <c r="R575" s="46"/>
    </row>
    <row r="576" spans="1:18" ht="30" customHeight="1" x14ac:dyDescent="0.2">
      <c r="A576" s="4">
        <v>506</v>
      </c>
      <c r="B576" s="3" t="s">
        <v>378</v>
      </c>
      <c r="C576" s="3"/>
      <c r="D576" s="9"/>
      <c r="E576" s="6"/>
      <c r="F576" s="149"/>
      <c r="G576" s="20"/>
      <c r="H576" s="149">
        <f t="shared" si="8"/>
        <v>0</v>
      </c>
      <c r="I576" s="149"/>
      <c r="J576" s="149"/>
      <c r="K576" s="158"/>
      <c r="L576" s="24"/>
      <c r="M576" s="149"/>
      <c r="N576" s="149"/>
      <c r="O576" s="16"/>
      <c r="P576" s="16"/>
      <c r="Q576" s="44"/>
      <c r="R576" s="46"/>
    </row>
    <row r="577" spans="1:18" ht="30" customHeight="1" x14ac:dyDescent="0.2">
      <c r="A577" s="4">
        <v>507</v>
      </c>
      <c r="B577" s="3" t="s">
        <v>379</v>
      </c>
      <c r="C577" s="3"/>
      <c r="D577" s="9"/>
      <c r="E577" s="6"/>
      <c r="F577" s="149"/>
      <c r="G577" s="20"/>
      <c r="H577" s="149">
        <f t="shared" si="8"/>
        <v>0</v>
      </c>
      <c r="I577" s="149"/>
      <c r="J577" s="149"/>
      <c r="K577" s="158"/>
      <c r="L577" s="24"/>
      <c r="M577" s="149"/>
      <c r="N577" s="149"/>
      <c r="O577" s="16"/>
      <c r="P577" s="16"/>
      <c r="Q577" s="44"/>
      <c r="R577" s="46"/>
    </row>
    <row r="578" spans="1:18" ht="30" customHeight="1" x14ac:dyDescent="0.2">
      <c r="A578" s="4">
        <v>508</v>
      </c>
      <c r="B578" s="3" t="s">
        <v>380</v>
      </c>
      <c r="C578" s="3"/>
      <c r="D578" s="9"/>
      <c r="E578" s="6"/>
      <c r="F578" s="149"/>
      <c r="G578" s="20"/>
      <c r="H578" s="149">
        <f t="shared" si="8"/>
        <v>0</v>
      </c>
      <c r="I578" s="149"/>
      <c r="J578" s="149"/>
      <c r="K578" s="158"/>
      <c r="L578" s="24"/>
      <c r="M578" s="149"/>
      <c r="N578" s="149"/>
      <c r="O578" s="16"/>
      <c r="P578" s="16"/>
      <c r="Q578" s="44"/>
      <c r="R578" s="46"/>
    </row>
    <row r="579" spans="1:18" ht="30" customHeight="1" x14ac:dyDescent="0.2">
      <c r="A579" s="4">
        <v>509</v>
      </c>
      <c r="B579" s="3" t="s">
        <v>381</v>
      </c>
      <c r="C579" s="3"/>
      <c r="D579" s="9"/>
      <c r="E579" s="6"/>
      <c r="F579" s="149"/>
      <c r="G579" s="20"/>
      <c r="H579" s="149">
        <f t="shared" si="8"/>
        <v>0</v>
      </c>
      <c r="I579" s="149"/>
      <c r="J579" s="149"/>
      <c r="K579" s="158"/>
      <c r="L579" s="24"/>
      <c r="M579" s="149"/>
      <c r="N579" s="149"/>
      <c r="O579" s="16"/>
      <c r="P579" s="16"/>
      <c r="Q579" s="44"/>
      <c r="R579" s="46"/>
    </row>
    <row r="580" spans="1:18" ht="30" customHeight="1" x14ac:dyDescent="0.2">
      <c r="A580" s="4">
        <v>510</v>
      </c>
      <c r="B580" s="3" t="s">
        <v>382</v>
      </c>
      <c r="C580" s="3"/>
      <c r="D580" s="9"/>
      <c r="E580" s="6"/>
      <c r="F580" s="149"/>
      <c r="G580" s="20"/>
      <c r="H580" s="149">
        <f t="shared" si="8"/>
        <v>0</v>
      </c>
      <c r="I580" s="149"/>
      <c r="J580" s="149"/>
      <c r="K580" s="158"/>
      <c r="L580" s="24"/>
      <c r="M580" s="149"/>
      <c r="N580" s="149"/>
      <c r="O580" s="16"/>
      <c r="P580" s="16"/>
      <c r="Q580" s="44"/>
      <c r="R580" s="46"/>
    </row>
    <row r="581" spans="1:18" ht="30" customHeight="1" x14ac:dyDescent="0.2">
      <c r="A581" s="4">
        <v>511</v>
      </c>
      <c r="B581" s="3" t="s">
        <v>383</v>
      </c>
      <c r="C581" s="3"/>
      <c r="D581" s="9"/>
      <c r="E581" s="6"/>
      <c r="F581" s="149"/>
      <c r="G581" s="20"/>
      <c r="H581" s="149">
        <f t="shared" si="8"/>
        <v>0</v>
      </c>
      <c r="I581" s="149"/>
      <c r="J581" s="149"/>
      <c r="K581" s="158"/>
      <c r="L581" s="24"/>
      <c r="M581" s="149"/>
      <c r="N581" s="149"/>
      <c r="O581" s="16"/>
      <c r="P581" s="16"/>
      <c r="Q581" s="44"/>
      <c r="R581" s="46"/>
    </row>
    <row r="582" spans="1:18" ht="30" customHeight="1" x14ac:dyDescent="0.2">
      <c r="A582" s="4">
        <v>512</v>
      </c>
      <c r="B582" s="3" t="s">
        <v>384</v>
      </c>
      <c r="C582" s="3"/>
      <c r="D582" s="9"/>
      <c r="E582" s="6"/>
      <c r="F582" s="149"/>
      <c r="G582" s="20"/>
      <c r="H582" s="149">
        <f t="shared" si="8"/>
        <v>0</v>
      </c>
      <c r="I582" s="149"/>
      <c r="J582" s="149"/>
      <c r="K582" s="158"/>
      <c r="L582" s="24"/>
      <c r="M582" s="149"/>
      <c r="N582" s="149"/>
      <c r="O582" s="16"/>
      <c r="P582" s="16"/>
      <c r="Q582" s="44"/>
      <c r="R582" s="46"/>
    </row>
    <row r="583" spans="1:18" ht="30" customHeight="1" x14ac:dyDescent="0.2">
      <c r="A583" s="4">
        <v>513</v>
      </c>
      <c r="B583" s="3" t="s">
        <v>974</v>
      </c>
      <c r="C583" s="3"/>
      <c r="D583" s="9"/>
      <c r="E583" s="6"/>
      <c r="F583" s="149"/>
      <c r="G583" s="20"/>
      <c r="H583" s="149">
        <f t="shared" si="8"/>
        <v>0</v>
      </c>
      <c r="I583" s="149"/>
      <c r="J583" s="149"/>
      <c r="K583" s="158"/>
      <c r="L583" s="24"/>
      <c r="M583" s="149"/>
      <c r="N583" s="149"/>
      <c r="O583" s="16"/>
      <c r="P583" s="16"/>
      <c r="Q583" s="44"/>
      <c r="R583" s="46"/>
    </row>
    <row r="584" spans="1:18" ht="30" customHeight="1" x14ac:dyDescent="0.2">
      <c r="A584" s="4">
        <v>514</v>
      </c>
      <c r="B584" s="3" t="s">
        <v>385</v>
      </c>
      <c r="C584" s="3"/>
      <c r="D584" s="9"/>
      <c r="E584" s="6"/>
      <c r="F584" s="149"/>
      <c r="G584" s="20"/>
      <c r="H584" s="149">
        <f t="shared" si="8"/>
        <v>0</v>
      </c>
      <c r="I584" s="149"/>
      <c r="J584" s="149"/>
      <c r="K584" s="158"/>
      <c r="L584" s="24"/>
      <c r="M584" s="149"/>
      <c r="N584" s="149"/>
      <c r="O584" s="16"/>
      <c r="P584" s="16"/>
      <c r="Q584" s="44"/>
      <c r="R584" s="46"/>
    </row>
    <row r="585" spans="1:18" ht="30" customHeight="1" x14ac:dyDescent="0.2">
      <c r="A585" s="4">
        <v>515</v>
      </c>
      <c r="B585" s="3" t="s">
        <v>386</v>
      </c>
      <c r="C585" s="3"/>
      <c r="D585" s="9"/>
      <c r="E585" s="6"/>
      <c r="F585" s="149"/>
      <c r="G585" s="20"/>
      <c r="H585" s="149">
        <f t="shared" si="8"/>
        <v>0</v>
      </c>
      <c r="I585" s="149"/>
      <c r="J585" s="149"/>
      <c r="K585" s="158"/>
      <c r="L585" s="24"/>
      <c r="M585" s="149"/>
      <c r="N585" s="149"/>
      <c r="O585" s="16"/>
      <c r="P585" s="16"/>
      <c r="Q585" s="44"/>
      <c r="R585" s="46"/>
    </row>
    <row r="586" spans="1:18" ht="30" customHeight="1" x14ac:dyDescent="0.2">
      <c r="A586" s="4">
        <v>516</v>
      </c>
      <c r="B586" s="3" t="s">
        <v>387</v>
      </c>
      <c r="C586" s="3"/>
      <c r="D586" s="9"/>
      <c r="E586" s="6"/>
      <c r="F586" s="149"/>
      <c r="G586" s="20"/>
      <c r="H586" s="149">
        <f t="shared" si="8"/>
        <v>0</v>
      </c>
      <c r="I586" s="149"/>
      <c r="J586" s="149"/>
      <c r="K586" s="158"/>
      <c r="L586" s="24"/>
      <c r="M586" s="149"/>
      <c r="N586" s="149"/>
      <c r="O586" s="16"/>
      <c r="P586" s="16"/>
      <c r="Q586" s="44"/>
      <c r="R586" s="46"/>
    </row>
    <row r="587" spans="1:18" ht="30" customHeight="1" x14ac:dyDescent="0.2">
      <c r="A587" s="4">
        <v>517</v>
      </c>
      <c r="B587" s="3" t="s">
        <v>388</v>
      </c>
      <c r="C587" s="3"/>
      <c r="D587" s="9"/>
      <c r="E587" s="6"/>
      <c r="F587" s="149"/>
      <c r="G587" s="20"/>
      <c r="H587" s="149">
        <f t="shared" ref="H587:H651" si="9">F587*G587</f>
        <v>0</v>
      </c>
      <c r="I587" s="149"/>
      <c r="J587" s="149"/>
      <c r="K587" s="158"/>
      <c r="L587" s="24"/>
      <c r="M587" s="149"/>
      <c r="N587" s="149"/>
      <c r="O587" s="16"/>
      <c r="P587" s="16"/>
      <c r="Q587" s="44"/>
      <c r="R587" s="46"/>
    </row>
    <row r="588" spans="1:18" ht="30" customHeight="1" x14ac:dyDescent="0.2">
      <c r="A588" s="4">
        <v>518</v>
      </c>
      <c r="B588" s="3" t="s">
        <v>389</v>
      </c>
      <c r="C588" s="3"/>
      <c r="D588" s="9"/>
      <c r="E588" s="6"/>
      <c r="F588" s="149"/>
      <c r="G588" s="20"/>
      <c r="H588" s="149">
        <f t="shared" si="9"/>
        <v>0</v>
      </c>
      <c r="I588" s="149"/>
      <c r="J588" s="149"/>
      <c r="K588" s="158"/>
      <c r="L588" s="24"/>
      <c r="M588" s="149"/>
      <c r="N588" s="149"/>
      <c r="O588" s="16"/>
      <c r="P588" s="16"/>
      <c r="Q588" s="44"/>
      <c r="R588" s="46"/>
    </row>
    <row r="589" spans="1:18" ht="30" customHeight="1" x14ac:dyDescent="0.2">
      <c r="A589" s="4">
        <v>519</v>
      </c>
      <c r="B589" s="3" t="s">
        <v>390</v>
      </c>
      <c r="C589" s="3"/>
      <c r="D589" s="9"/>
      <c r="E589" s="6"/>
      <c r="F589" s="149"/>
      <c r="G589" s="20"/>
      <c r="H589" s="149">
        <f t="shared" si="9"/>
        <v>0</v>
      </c>
      <c r="I589" s="149"/>
      <c r="J589" s="149"/>
      <c r="K589" s="158"/>
      <c r="L589" s="24"/>
      <c r="M589" s="149"/>
      <c r="N589" s="149"/>
      <c r="O589" s="16"/>
      <c r="P589" s="16"/>
      <c r="Q589" s="44"/>
      <c r="R589" s="46"/>
    </row>
    <row r="590" spans="1:18" ht="30" customHeight="1" x14ac:dyDescent="0.2">
      <c r="A590" s="4">
        <v>520</v>
      </c>
      <c r="B590" s="3" t="s">
        <v>391</v>
      </c>
      <c r="C590" s="3"/>
      <c r="D590" s="9"/>
      <c r="E590" s="6"/>
      <c r="F590" s="149"/>
      <c r="G590" s="20"/>
      <c r="H590" s="149">
        <f t="shared" si="9"/>
        <v>0</v>
      </c>
      <c r="I590" s="149"/>
      <c r="J590" s="149"/>
      <c r="K590" s="158"/>
      <c r="L590" s="24"/>
      <c r="M590" s="149"/>
      <c r="N590" s="149"/>
      <c r="O590" s="16"/>
      <c r="P590" s="16"/>
      <c r="Q590" s="44"/>
      <c r="R590" s="46"/>
    </row>
    <row r="591" spans="1:18" ht="30" customHeight="1" x14ac:dyDescent="0.2">
      <c r="A591" s="4">
        <v>521</v>
      </c>
      <c r="B591" s="3" t="s">
        <v>281</v>
      </c>
      <c r="C591" s="3"/>
      <c r="D591" s="9"/>
      <c r="E591" s="6"/>
      <c r="F591" s="149"/>
      <c r="G591" s="20"/>
      <c r="H591" s="149">
        <f t="shared" si="9"/>
        <v>0</v>
      </c>
      <c r="I591" s="149"/>
      <c r="J591" s="149"/>
      <c r="K591" s="158"/>
      <c r="L591" s="24"/>
      <c r="M591" s="149"/>
      <c r="N591" s="149"/>
      <c r="O591" s="16"/>
      <c r="P591" s="16"/>
      <c r="Q591" s="44"/>
      <c r="R591" s="46"/>
    </row>
    <row r="592" spans="1:18" ht="30" customHeight="1" x14ac:dyDescent="0.2">
      <c r="A592" s="4">
        <v>522</v>
      </c>
      <c r="B592" s="3" t="s">
        <v>392</v>
      </c>
      <c r="C592" s="3"/>
      <c r="D592" s="9"/>
      <c r="E592" s="6"/>
      <c r="F592" s="149"/>
      <c r="G592" s="20"/>
      <c r="H592" s="149">
        <f t="shared" si="9"/>
        <v>0</v>
      </c>
      <c r="I592" s="149"/>
      <c r="J592" s="149"/>
      <c r="K592" s="158"/>
      <c r="L592" s="24"/>
      <c r="M592" s="149"/>
      <c r="N592" s="149"/>
      <c r="O592" s="16"/>
      <c r="P592" s="16"/>
      <c r="Q592" s="44"/>
      <c r="R592" s="46"/>
    </row>
    <row r="593" spans="1:18" ht="30" customHeight="1" x14ac:dyDescent="0.2">
      <c r="A593" s="4">
        <v>523</v>
      </c>
      <c r="B593" s="3" t="s">
        <v>393</v>
      </c>
      <c r="C593" s="3"/>
      <c r="D593" s="9"/>
      <c r="E593" s="6"/>
      <c r="F593" s="149"/>
      <c r="G593" s="20"/>
      <c r="H593" s="149">
        <f t="shared" si="9"/>
        <v>0</v>
      </c>
      <c r="I593" s="149"/>
      <c r="J593" s="149"/>
      <c r="K593" s="158"/>
      <c r="L593" s="24"/>
      <c r="M593" s="149"/>
      <c r="N593" s="149"/>
      <c r="O593" s="16"/>
      <c r="P593" s="16"/>
      <c r="Q593" s="44"/>
      <c r="R593" s="46"/>
    </row>
    <row r="594" spans="1:18" ht="30" customHeight="1" x14ac:dyDescent="0.2">
      <c r="A594" s="4">
        <v>524</v>
      </c>
      <c r="B594" s="3" t="s">
        <v>394</v>
      </c>
      <c r="C594" s="3"/>
      <c r="D594" s="9"/>
      <c r="E594" s="6"/>
      <c r="F594" s="149"/>
      <c r="G594" s="20"/>
      <c r="H594" s="149">
        <f t="shared" si="9"/>
        <v>0</v>
      </c>
      <c r="I594" s="149"/>
      <c r="J594" s="149"/>
      <c r="K594" s="158"/>
      <c r="L594" s="24"/>
      <c r="M594" s="149"/>
      <c r="N594" s="149"/>
      <c r="O594" s="16"/>
      <c r="P594" s="16"/>
      <c r="Q594" s="44"/>
      <c r="R594" s="46"/>
    </row>
    <row r="595" spans="1:18" ht="30" customHeight="1" x14ac:dyDescent="0.2">
      <c r="A595" s="4">
        <v>525</v>
      </c>
      <c r="B595" s="3" t="s">
        <v>395</v>
      </c>
      <c r="C595" s="3"/>
      <c r="D595" s="9"/>
      <c r="E595" s="6"/>
      <c r="F595" s="149"/>
      <c r="G595" s="20"/>
      <c r="H595" s="149">
        <f t="shared" si="9"/>
        <v>0</v>
      </c>
      <c r="I595" s="149"/>
      <c r="J595" s="149"/>
      <c r="K595" s="158"/>
      <c r="L595" s="24"/>
      <c r="M595" s="149"/>
      <c r="N595" s="149"/>
      <c r="O595" s="16"/>
      <c r="P595" s="16"/>
      <c r="Q595" s="44"/>
      <c r="R595" s="46"/>
    </row>
    <row r="596" spans="1:18" ht="30" customHeight="1" x14ac:dyDescent="0.2">
      <c r="A596" s="4">
        <v>526</v>
      </c>
      <c r="B596" s="3" t="s">
        <v>396</v>
      </c>
      <c r="C596" s="3"/>
      <c r="D596" s="9"/>
      <c r="E596" s="6"/>
      <c r="F596" s="149"/>
      <c r="G596" s="20"/>
      <c r="H596" s="149">
        <f t="shared" si="9"/>
        <v>0</v>
      </c>
      <c r="I596" s="149"/>
      <c r="J596" s="149"/>
      <c r="K596" s="158"/>
      <c r="L596" s="24"/>
      <c r="M596" s="149"/>
      <c r="N596" s="149"/>
      <c r="O596" s="16"/>
      <c r="P596" s="16"/>
      <c r="Q596" s="44"/>
      <c r="R596" s="46"/>
    </row>
    <row r="597" spans="1:18" ht="30" customHeight="1" x14ac:dyDescent="0.2">
      <c r="A597" s="4">
        <v>527</v>
      </c>
      <c r="B597" s="3" t="s">
        <v>397</v>
      </c>
      <c r="C597" s="3"/>
      <c r="D597" s="9"/>
      <c r="E597" s="6"/>
      <c r="F597" s="149"/>
      <c r="G597" s="20"/>
      <c r="H597" s="149">
        <f t="shared" si="9"/>
        <v>0</v>
      </c>
      <c r="I597" s="149"/>
      <c r="J597" s="149"/>
      <c r="K597" s="158"/>
      <c r="L597" s="24"/>
      <c r="M597" s="149"/>
      <c r="N597" s="149"/>
      <c r="O597" s="16"/>
      <c r="P597" s="16"/>
      <c r="Q597" s="44"/>
      <c r="R597" s="46"/>
    </row>
    <row r="598" spans="1:18" ht="30" customHeight="1" x14ac:dyDescent="0.2">
      <c r="A598" s="4">
        <v>528</v>
      </c>
      <c r="B598" s="3" t="s">
        <v>398</v>
      </c>
      <c r="C598" s="3"/>
      <c r="D598" s="9"/>
      <c r="E598" s="6"/>
      <c r="F598" s="149"/>
      <c r="G598" s="20"/>
      <c r="H598" s="149">
        <f t="shared" si="9"/>
        <v>0</v>
      </c>
      <c r="I598" s="149"/>
      <c r="J598" s="149"/>
      <c r="K598" s="158"/>
      <c r="L598" s="24"/>
      <c r="M598" s="149"/>
      <c r="N598" s="149"/>
      <c r="O598" s="16"/>
      <c r="P598" s="16"/>
      <c r="Q598" s="44"/>
      <c r="R598" s="46"/>
    </row>
    <row r="599" spans="1:18" ht="30" customHeight="1" x14ac:dyDescent="0.2">
      <c r="A599" s="4">
        <v>529</v>
      </c>
      <c r="B599" s="3" t="s">
        <v>399</v>
      </c>
      <c r="C599" s="3"/>
      <c r="D599" s="9"/>
      <c r="E599" s="6"/>
      <c r="F599" s="149"/>
      <c r="G599" s="20"/>
      <c r="H599" s="149">
        <f t="shared" si="9"/>
        <v>0</v>
      </c>
      <c r="I599" s="149"/>
      <c r="J599" s="149"/>
      <c r="K599" s="158"/>
      <c r="L599" s="24"/>
      <c r="M599" s="149"/>
      <c r="N599" s="149"/>
      <c r="O599" s="16"/>
      <c r="P599" s="16"/>
      <c r="Q599" s="44"/>
      <c r="R599" s="46"/>
    </row>
    <row r="600" spans="1:18" ht="30" customHeight="1" x14ac:dyDescent="0.2">
      <c r="A600" s="4">
        <v>530</v>
      </c>
      <c r="B600" s="3" t="s">
        <v>400</v>
      </c>
      <c r="C600" s="3"/>
      <c r="D600" s="9"/>
      <c r="E600" s="6"/>
      <c r="F600" s="149"/>
      <c r="G600" s="20"/>
      <c r="H600" s="149">
        <f t="shared" si="9"/>
        <v>0</v>
      </c>
      <c r="I600" s="149"/>
      <c r="J600" s="149"/>
      <c r="K600" s="158"/>
      <c r="L600" s="24"/>
      <c r="M600" s="149"/>
      <c r="N600" s="149"/>
      <c r="O600" s="16"/>
      <c r="P600" s="16"/>
      <c r="Q600" s="44"/>
      <c r="R600" s="46"/>
    </row>
    <row r="601" spans="1:18" ht="30" customHeight="1" x14ac:dyDescent="0.2">
      <c r="A601" s="4">
        <v>531</v>
      </c>
      <c r="B601" s="3" t="s">
        <v>17</v>
      </c>
      <c r="C601" s="3"/>
      <c r="D601" s="9"/>
      <c r="E601" s="6"/>
      <c r="F601" s="149"/>
      <c r="G601" s="20"/>
      <c r="H601" s="149">
        <f t="shared" si="9"/>
        <v>0</v>
      </c>
      <c r="I601" s="149"/>
      <c r="J601" s="149"/>
      <c r="K601" s="158"/>
      <c r="L601" s="24"/>
      <c r="M601" s="149"/>
      <c r="N601" s="149"/>
      <c r="O601" s="16"/>
      <c r="P601" s="16"/>
      <c r="Q601" s="44"/>
      <c r="R601" s="46"/>
    </row>
    <row r="602" spans="1:18" ht="30" customHeight="1" x14ac:dyDescent="0.2">
      <c r="A602" s="4">
        <v>532</v>
      </c>
      <c r="B602" s="3" t="s">
        <v>401</v>
      </c>
      <c r="C602" s="3"/>
      <c r="D602" s="9"/>
      <c r="E602" s="6"/>
      <c r="F602" s="149"/>
      <c r="G602" s="20"/>
      <c r="H602" s="149">
        <f t="shared" si="9"/>
        <v>0</v>
      </c>
      <c r="I602" s="149"/>
      <c r="J602" s="149"/>
      <c r="K602" s="158"/>
      <c r="L602" s="24"/>
      <c r="M602" s="149"/>
      <c r="N602" s="149"/>
      <c r="O602" s="16"/>
      <c r="P602" s="16"/>
      <c r="Q602" s="44"/>
      <c r="R602" s="46"/>
    </row>
    <row r="603" spans="1:18" ht="30" customHeight="1" x14ac:dyDescent="0.2">
      <c r="A603" s="4">
        <v>533</v>
      </c>
      <c r="B603" s="3" t="s">
        <v>402</v>
      </c>
      <c r="C603" s="3"/>
      <c r="D603" s="9"/>
      <c r="E603" s="6"/>
      <c r="F603" s="149"/>
      <c r="G603" s="20"/>
      <c r="H603" s="149">
        <f t="shared" si="9"/>
        <v>0</v>
      </c>
      <c r="I603" s="149"/>
      <c r="J603" s="149"/>
      <c r="K603" s="158"/>
      <c r="L603" s="24"/>
      <c r="M603" s="149"/>
      <c r="N603" s="149"/>
      <c r="O603" s="16"/>
      <c r="P603" s="16"/>
      <c r="Q603" s="44"/>
      <c r="R603" s="46"/>
    </row>
    <row r="604" spans="1:18" ht="30" customHeight="1" x14ac:dyDescent="0.2">
      <c r="A604" s="4">
        <v>534</v>
      </c>
      <c r="B604" s="3" t="s">
        <v>403</v>
      </c>
      <c r="C604" s="3"/>
      <c r="D604" s="9"/>
      <c r="E604" s="6"/>
      <c r="F604" s="149"/>
      <c r="G604" s="20"/>
      <c r="H604" s="149">
        <f t="shared" si="9"/>
        <v>0</v>
      </c>
      <c r="I604" s="149"/>
      <c r="J604" s="149"/>
      <c r="K604" s="158"/>
      <c r="L604" s="24"/>
      <c r="M604" s="149"/>
      <c r="N604" s="149"/>
      <c r="O604" s="16"/>
      <c r="P604" s="16"/>
      <c r="Q604" s="44"/>
      <c r="R604" s="46"/>
    </row>
    <row r="605" spans="1:18" ht="30" customHeight="1" x14ac:dyDescent="0.2">
      <c r="A605" s="4">
        <v>535</v>
      </c>
      <c r="B605" s="3" t="s">
        <v>404</v>
      </c>
      <c r="C605" s="3"/>
      <c r="D605" s="9"/>
      <c r="E605" s="6"/>
      <c r="F605" s="149"/>
      <c r="G605" s="20"/>
      <c r="H605" s="149">
        <f t="shared" si="9"/>
        <v>0</v>
      </c>
      <c r="I605" s="149"/>
      <c r="J605" s="149"/>
      <c r="K605" s="158"/>
      <c r="L605" s="24"/>
      <c r="M605" s="149"/>
      <c r="N605" s="149"/>
      <c r="O605" s="16"/>
      <c r="P605" s="16"/>
      <c r="Q605" s="44"/>
      <c r="R605" s="46"/>
    </row>
    <row r="606" spans="1:18" ht="30" customHeight="1" x14ac:dyDescent="0.2">
      <c r="A606" s="4">
        <v>536</v>
      </c>
      <c r="B606" s="3" t="s">
        <v>405</v>
      </c>
      <c r="C606" s="3"/>
      <c r="D606" s="9"/>
      <c r="E606" s="6"/>
      <c r="F606" s="149"/>
      <c r="G606" s="20"/>
      <c r="H606" s="149">
        <f t="shared" si="9"/>
        <v>0</v>
      </c>
      <c r="I606" s="149"/>
      <c r="J606" s="149"/>
      <c r="K606" s="158"/>
      <c r="L606" s="24"/>
      <c r="M606" s="149"/>
      <c r="N606" s="149"/>
      <c r="O606" s="16"/>
      <c r="P606" s="16"/>
      <c r="Q606" s="44"/>
      <c r="R606" s="46"/>
    </row>
    <row r="607" spans="1:18" ht="30" customHeight="1" x14ac:dyDescent="0.2">
      <c r="A607" s="4">
        <v>537</v>
      </c>
      <c r="B607" s="3" t="s">
        <v>406</v>
      </c>
      <c r="C607" s="3"/>
      <c r="D607" s="9"/>
      <c r="E607" s="6"/>
      <c r="F607" s="149"/>
      <c r="G607" s="20"/>
      <c r="H607" s="149">
        <f t="shared" si="9"/>
        <v>0</v>
      </c>
      <c r="I607" s="149"/>
      <c r="J607" s="149"/>
      <c r="K607" s="158"/>
      <c r="L607" s="24"/>
      <c r="M607" s="149"/>
      <c r="N607" s="149"/>
      <c r="O607" s="16"/>
      <c r="P607" s="16"/>
      <c r="Q607" s="44"/>
      <c r="R607" s="46"/>
    </row>
    <row r="608" spans="1:18" ht="30" customHeight="1" x14ac:dyDescent="0.2">
      <c r="A608" s="4">
        <v>538</v>
      </c>
      <c r="B608" s="3" t="s">
        <v>407</v>
      </c>
      <c r="C608" s="3"/>
      <c r="D608" s="9"/>
      <c r="E608" s="6"/>
      <c r="F608" s="149"/>
      <c r="G608" s="20"/>
      <c r="H608" s="149">
        <f t="shared" si="9"/>
        <v>0</v>
      </c>
      <c r="I608" s="149"/>
      <c r="J608" s="149"/>
      <c r="K608" s="158"/>
      <c r="L608" s="24"/>
      <c r="M608" s="149"/>
      <c r="N608" s="149"/>
      <c r="O608" s="16"/>
      <c r="P608" s="16"/>
      <c r="Q608" s="44"/>
      <c r="R608" s="46"/>
    </row>
    <row r="609" spans="1:18" ht="30" customHeight="1" x14ac:dyDescent="0.2">
      <c r="A609" s="4">
        <v>539</v>
      </c>
      <c r="B609" s="3" t="s">
        <v>408</v>
      </c>
      <c r="C609" s="3"/>
      <c r="D609" s="9"/>
      <c r="E609" s="6"/>
      <c r="F609" s="149"/>
      <c r="G609" s="20"/>
      <c r="H609" s="149">
        <f t="shared" si="9"/>
        <v>0</v>
      </c>
      <c r="I609" s="149"/>
      <c r="J609" s="149"/>
      <c r="K609" s="158"/>
      <c r="L609" s="24"/>
      <c r="M609" s="149"/>
      <c r="N609" s="149"/>
      <c r="O609" s="16"/>
      <c r="P609" s="16"/>
      <c r="Q609" s="44"/>
      <c r="R609" s="46"/>
    </row>
    <row r="610" spans="1:18" ht="30" customHeight="1" x14ac:dyDescent="0.2">
      <c r="A610" s="4">
        <v>540</v>
      </c>
      <c r="B610" s="3" t="s">
        <v>409</v>
      </c>
      <c r="C610" s="3"/>
      <c r="D610" s="9"/>
      <c r="E610" s="6"/>
      <c r="F610" s="149"/>
      <c r="G610" s="20"/>
      <c r="H610" s="149">
        <f t="shared" si="9"/>
        <v>0</v>
      </c>
      <c r="I610" s="149"/>
      <c r="J610" s="149"/>
      <c r="K610" s="158"/>
      <c r="L610" s="24"/>
      <c r="M610" s="149"/>
      <c r="N610" s="149"/>
      <c r="O610" s="16"/>
      <c r="P610" s="16"/>
      <c r="Q610" s="44"/>
      <c r="R610" s="46"/>
    </row>
    <row r="611" spans="1:18" ht="30" customHeight="1" x14ac:dyDescent="0.2">
      <c r="A611" s="4">
        <v>541</v>
      </c>
      <c r="B611" s="3" t="s">
        <v>994</v>
      </c>
      <c r="C611" s="3"/>
      <c r="D611" s="9"/>
      <c r="E611" s="6"/>
      <c r="F611" s="149"/>
      <c r="G611" s="20"/>
      <c r="H611" s="149">
        <f t="shared" si="9"/>
        <v>0</v>
      </c>
      <c r="I611" s="149"/>
      <c r="J611" s="149"/>
      <c r="K611" s="158"/>
      <c r="L611" s="24"/>
      <c r="M611" s="149"/>
      <c r="N611" s="149"/>
      <c r="O611" s="16"/>
      <c r="P611" s="16"/>
      <c r="Q611" s="44"/>
      <c r="R611" s="46"/>
    </row>
    <row r="612" spans="1:18" ht="30" customHeight="1" x14ac:dyDescent="0.2">
      <c r="A612" s="4">
        <v>542</v>
      </c>
      <c r="B612" s="3" t="s">
        <v>410</v>
      </c>
      <c r="C612" s="3"/>
      <c r="D612" s="9"/>
      <c r="E612" s="6"/>
      <c r="F612" s="149"/>
      <c r="G612" s="20"/>
      <c r="H612" s="149">
        <f t="shared" si="9"/>
        <v>0</v>
      </c>
      <c r="I612" s="149"/>
      <c r="J612" s="149"/>
      <c r="K612" s="158"/>
      <c r="L612" s="24"/>
      <c r="M612" s="149"/>
      <c r="N612" s="149"/>
      <c r="O612" s="16"/>
      <c r="P612" s="16"/>
      <c r="Q612" s="44"/>
      <c r="R612" s="46"/>
    </row>
    <row r="613" spans="1:18" ht="30" customHeight="1" x14ac:dyDescent="0.2">
      <c r="A613" s="4">
        <v>543</v>
      </c>
      <c r="B613" s="3" t="s">
        <v>411</v>
      </c>
      <c r="C613" s="3"/>
      <c r="D613" s="9"/>
      <c r="E613" s="6"/>
      <c r="F613" s="149"/>
      <c r="G613" s="20"/>
      <c r="H613" s="149">
        <f t="shared" si="9"/>
        <v>0</v>
      </c>
      <c r="I613" s="149"/>
      <c r="J613" s="149"/>
      <c r="K613" s="158"/>
      <c r="L613" s="24"/>
      <c r="M613" s="149"/>
      <c r="N613" s="149"/>
      <c r="O613" s="16"/>
      <c r="P613" s="16"/>
      <c r="Q613" s="44"/>
      <c r="R613" s="46"/>
    </row>
    <row r="614" spans="1:18" ht="30" customHeight="1" x14ac:dyDescent="0.2">
      <c r="A614" s="4">
        <v>544</v>
      </c>
      <c r="B614" s="3" t="s">
        <v>412</v>
      </c>
      <c r="C614" s="3"/>
      <c r="D614" s="9"/>
      <c r="E614" s="6"/>
      <c r="F614" s="149"/>
      <c r="G614" s="20"/>
      <c r="H614" s="149">
        <f t="shared" si="9"/>
        <v>0</v>
      </c>
      <c r="I614" s="149"/>
      <c r="J614" s="149"/>
      <c r="K614" s="158"/>
      <c r="L614" s="24"/>
      <c r="M614" s="149"/>
      <c r="N614" s="149"/>
      <c r="O614" s="16"/>
      <c r="P614" s="16"/>
      <c r="Q614" s="44"/>
      <c r="R614" s="46"/>
    </row>
    <row r="615" spans="1:18" ht="30" customHeight="1" x14ac:dyDescent="0.2">
      <c r="A615" s="4">
        <v>545</v>
      </c>
      <c r="B615" s="3" t="s">
        <v>413</v>
      </c>
      <c r="C615" s="3"/>
      <c r="D615" s="9"/>
      <c r="E615" s="6"/>
      <c r="F615" s="149"/>
      <c r="G615" s="20"/>
      <c r="H615" s="149">
        <f t="shared" si="9"/>
        <v>0</v>
      </c>
      <c r="I615" s="149"/>
      <c r="J615" s="149"/>
      <c r="K615" s="158"/>
      <c r="L615" s="24"/>
      <c r="M615" s="149"/>
      <c r="N615" s="149"/>
      <c r="O615" s="16"/>
      <c r="P615" s="16"/>
      <c r="Q615" s="44"/>
      <c r="R615" s="46"/>
    </row>
    <row r="616" spans="1:18" ht="30" customHeight="1" x14ac:dyDescent="0.2">
      <c r="A616" s="4">
        <v>546</v>
      </c>
      <c r="B616" s="3" t="s">
        <v>414</v>
      </c>
      <c r="C616" s="3"/>
      <c r="D616" s="9"/>
      <c r="E616" s="6"/>
      <c r="F616" s="149"/>
      <c r="G616" s="20"/>
      <c r="H616" s="149">
        <f t="shared" si="9"/>
        <v>0</v>
      </c>
      <c r="I616" s="149"/>
      <c r="J616" s="149"/>
      <c r="K616" s="158"/>
      <c r="L616" s="24"/>
      <c r="M616" s="149"/>
      <c r="N616" s="149"/>
      <c r="O616" s="16"/>
      <c r="P616" s="16"/>
      <c r="Q616" s="44"/>
      <c r="R616" s="46"/>
    </row>
    <row r="617" spans="1:18" ht="30" customHeight="1" x14ac:dyDescent="0.2">
      <c r="A617" s="4">
        <v>547</v>
      </c>
      <c r="B617" s="3" t="s">
        <v>415</v>
      </c>
      <c r="C617" s="3"/>
      <c r="D617" s="9"/>
      <c r="E617" s="6"/>
      <c r="F617" s="149"/>
      <c r="G617" s="20"/>
      <c r="H617" s="149">
        <f t="shared" si="9"/>
        <v>0</v>
      </c>
      <c r="I617" s="149"/>
      <c r="J617" s="149"/>
      <c r="K617" s="158"/>
      <c r="L617" s="24"/>
      <c r="M617" s="149"/>
      <c r="N617" s="149"/>
      <c r="O617" s="16"/>
      <c r="P617" s="16"/>
      <c r="Q617" s="44"/>
      <c r="R617" s="46"/>
    </row>
    <row r="618" spans="1:18" ht="30" customHeight="1" x14ac:dyDescent="0.2">
      <c r="A618" s="404">
        <v>548</v>
      </c>
      <c r="B618" s="431" t="s">
        <v>416</v>
      </c>
      <c r="C618" s="433"/>
      <c r="D618" s="435"/>
      <c r="E618" s="409"/>
      <c r="F618" s="409"/>
      <c r="G618" s="423"/>
      <c r="H618" s="409">
        <v>25000000</v>
      </c>
      <c r="I618" s="149"/>
      <c r="J618" s="149"/>
      <c r="K618" s="36"/>
      <c r="L618" s="24"/>
      <c r="M618" s="421"/>
      <c r="N618" s="421"/>
      <c r="O618" s="425"/>
      <c r="P618" s="425"/>
      <c r="Q618" s="427"/>
      <c r="R618" s="492"/>
    </row>
    <row r="619" spans="1:18" ht="30" customHeight="1" x14ac:dyDescent="0.2">
      <c r="A619" s="405"/>
      <c r="B619" s="432"/>
      <c r="C619" s="434"/>
      <c r="D619" s="436"/>
      <c r="E619" s="410"/>
      <c r="F619" s="410"/>
      <c r="G619" s="424"/>
      <c r="H619" s="410"/>
      <c r="I619" s="149"/>
      <c r="J619" s="149"/>
      <c r="K619" s="158"/>
      <c r="L619" s="24"/>
      <c r="M619" s="422"/>
      <c r="N619" s="422"/>
      <c r="O619" s="426"/>
      <c r="P619" s="426"/>
      <c r="Q619" s="428"/>
      <c r="R619" s="493"/>
    </row>
    <row r="620" spans="1:18" ht="30" customHeight="1" x14ac:dyDescent="0.2">
      <c r="A620" s="4">
        <v>549</v>
      </c>
      <c r="B620" s="3" t="s">
        <v>417</v>
      </c>
      <c r="C620" s="3"/>
      <c r="D620" s="9"/>
      <c r="E620" s="6"/>
      <c r="F620" s="149"/>
      <c r="G620" s="20"/>
      <c r="H620" s="149">
        <f t="shared" si="9"/>
        <v>0</v>
      </c>
      <c r="I620" s="149"/>
      <c r="J620" s="149"/>
      <c r="K620" s="158"/>
      <c r="L620" s="24"/>
      <c r="M620" s="149"/>
      <c r="N620" s="149"/>
      <c r="O620" s="16"/>
      <c r="P620" s="16"/>
      <c r="Q620" s="44"/>
      <c r="R620" s="46"/>
    </row>
    <row r="621" spans="1:18" ht="30" customHeight="1" x14ac:dyDescent="0.2">
      <c r="A621" s="4">
        <v>550</v>
      </c>
      <c r="B621" s="3" t="s">
        <v>418</v>
      </c>
      <c r="C621" s="3"/>
      <c r="D621" s="9"/>
      <c r="E621" s="6"/>
      <c r="F621" s="149"/>
      <c r="G621" s="20"/>
      <c r="H621" s="149">
        <f t="shared" si="9"/>
        <v>0</v>
      </c>
      <c r="I621" s="149"/>
      <c r="J621" s="149"/>
      <c r="K621" s="158"/>
      <c r="L621" s="24"/>
      <c r="M621" s="149"/>
      <c r="N621" s="149"/>
      <c r="O621" s="16"/>
      <c r="P621" s="16"/>
      <c r="Q621" s="44"/>
      <c r="R621" s="46"/>
    </row>
    <row r="622" spans="1:18" ht="30" customHeight="1" x14ac:dyDescent="0.2">
      <c r="A622" s="4">
        <v>551</v>
      </c>
      <c r="B622" s="3" t="s">
        <v>419</v>
      </c>
      <c r="C622" s="3"/>
      <c r="D622" s="9"/>
      <c r="E622" s="6"/>
      <c r="F622" s="149"/>
      <c r="G622" s="20"/>
      <c r="H622" s="149">
        <f t="shared" si="9"/>
        <v>0</v>
      </c>
      <c r="I622" s="149"/>
      <c r="J622" s="149"/>
      <c r="K622" s="158"/>
      <c r="L622" s="24"/>
      <c r="M622" s="149"/>
      <c r="N622" s="149"/>
      <c r="O622" s="16"/>
      <c r="P622" s="16"/>
      <c r="Q622" s="44"/>
      <c r="R622" s="46"/>
    </row>
    <row r="623" spans="1:18" ht="30" customHeight="1" x14ac:dyDescent="0.2">
      <c r="A623" s="4">
        <v>552</v>
      </c>
      <c r="B623" s="3" t="s">
        <v>420</v>
      </c>
      <c r="C623" s="3"/>
      <c r="D623" s="9"/>
      <c r="E623" s="6"/>
      <c r="F623" s="149"/>
      <c r="G623" s="20"/>
      <c r="H623" s="149">
        <f t="shared" si="9"/>
        <v>0</v>
      </c>
      <c r="I623" s="149"/>
      <c r="J623" s="149"/>
      <c r="K623" s="158"/>
      <c r="L623" s="24"/>
      <c r="M623" s="149"/>
      <c r="N623" s="149"/>
      <c r="O623" s="16"/>
      <c r="P623" s="16"/>
      <c r="Q623" s="44"/>
      <c r="R623" s="46"/>
    </row>
    <row r="624" spans="1:18" ht="30" customHeight="1" x14ac:dyDescent="0.2">
      <c r="A624" s="4">
        <v>553</v>
      </c>
      <c r="B624" s="3" t="s">
        <v>421</v>
      </c>
      <c r="C624" s="3"/>
      <c r="D624" s="9"/>
      <c r="E624" s="6"/>
      <c r="F624" s="149"/>
      <c r="G624" s="20"/>
      <c r="H624" s="149">
        <f t="shared" si="9"/>
        <v>0</v>
      </c>
      <c r="I624" s="149"/>
      <c r="J624" s="149"/>
      <c r="K624" s="158"/>
      <c r="L624" s="24"/>
      <c r="M624" s="149"/>
      <c r="N624" s="149"/>
      <c r="O624" s="16"/>
      <c r="P624" s="16"/>
      <c r="Q624" s="44"/>
      <c r="R624" s="46"/>
    </row>
    <row r="625" spans="1:18" ht="30" customHeight="1" x14ac:dyDescent="0.2">
      <c r="A625" s="4">
        <v>554</v>
      </c>
      <c r="B625" s="3" t="s">
        <v>36</v>
      </c>
      <c r="C625" s="3"/>
      <c r="D625" s="9"/>
      <c r="E625" s="6"/>
      <c r="F625" s="149"/>
      <c r="G625" s="20"/>
      <c r="H625" s="149">
        <f t="shared" si="9"/>
        <v>0</v>
      </c>
      <c r="I625" s="149"/>
      <c r="J625" s="149"/>
      <c r="K625" s="158"/>
      <c r="L625" s="24"/>
      <c r="M625" s="149"/>
      <c r="N625" s="149"/>
      <c r="O625" s="16"/>
      <c r="P625" s="16"/>
      <c r="Q625" s="44"/>
      <c r="R625" s="46"/>
    </row>
    <row r="626" spans="1:18" ht="30" customHeight="1" x14ac:dyDescent="0.2">
      <c r="A626" s="4">
        <v>555</v>
      </c>
      <c r="B626" s="3" t="s">
        <v>422</v>
      </c>
      <c r="C626" s="3"/>
      <c r="D626" s="9"/>
      <c r="E626" s="6"/>
      <c r="F626" s="149"/>
      <c r="G626" s="20"/>
      <c r="H626" s="149">
        <f t="shared" si="9"/>
        <v>0</v>
      </c>
      <c r="I626" s="149"/>
      <c r="J626" s="149"/>
      <c r="K626" s="158"/>
      <c r="L626" s="24"/>
      <c r="M626" s="149"/>
      <c r="N626" s="149"/>
      <c r="O626" s="16"/>
      <c r="P626" s="16"/>
      <c r="Q626" s="44"/>
      <c r="R626" s="46"/>
    </row>
    <row r="627" spans="1:18" ht="30" customHeight="1" x14ac:dyDescent="0.2">
      <c r="A627" s="4">
        <v>556</v>
      </c>
      <c r="B627" s="3" t="s">
        <v>423</v>
      </c>
      <c r="C627" s="3"/>
      <c r="D627" s="9"/>
      <c r="E627" s="6"/>
      <c r="F627" s="149"/>
      <c r="G627" s="20"/>
      <c r="H627" s="149">
        <f t="shared" si="9"/>
        <v>0</v>
      </c>
      <c r="I627" s="149"/>
      <c r="J627" s="149"/>
      <c r="K627" s="158"/>
      <c r="L627" s="24"/>
      <c r="M627" s="149"/>
      <c r="N627" s="149"/>
      <c r="O627" s="16"/>
      <c r="P627" s="16"/>
      <c r="Q627" s="44"/>
      <c r="R627" s="46"/>
    </row>
    <row r="628" spans="1:18" ht="30" customHeight="1" x14ac:dyDescent="0.2">
      <c r="A628" s="4">
        <v>557</v>
      </c>
      <c r="B628" s="3" t="s">
        <v>424</v>
      </c>
      <c r="C628" s="3"/>
      <c r="D628" s="9"/>
      <c r="E628" s="6"/>
      <c r="F628" s="149"/>
      <c r="G628" s="20"/>
      <c r="H628" s="149">
        <f t="shared" si="9"/>
        <v>0</v>
      </c>
      <c r="I628" s="149"/>
      <c r="J628" s="149"/>
      <c r="K628" s="158"/>
      <c r="L628" s="24"/>
      <c r="M628" s="149"/>
      <c r="N628" s="149"/>
      <c r="O628" s="16"/>
      <c r="P628" s="16"/>
      <c r="Q628" s="44"/>
      <c r="R628" s="46"/>
    </row>
    <row r="629" spans="1:18" ht="30" customHeight="1" x14ac:dyDescent="0.2">
      <c r="A629" s="4">
        <v>558</v>
      </c>
      <c r="B629" s="3" t="s">
        <v>225</v>
      </c>
      <c r="C629" s="3"/>
      <c r="D629" s="9"/>
      <c r="E629" s="6"/>
      <c r="F629" s="149"/>
      <c r="G629" s="20"/>
      <c r="H629" s="149">
        <f t="shared" si="9"/>
        <v>0</v>
      </c>
      <c r="I629" s="149"/>
      <c r="J629" s="149"/>
      <c r="K629" s="158"/>
      <c r="L629" s="24"/>
      <c r="M629" s="149"/>
      <c r="N629" s="149"/>
      <c r="O629" s="16"/>
      <c r="P629" s="16"/>
      <c r="Q629" s="44"/>
      <c r="R629" s="46"/>
    </row>
    <row r="630" spans="1:18" ht="30" customHeight="1" x14ac:dyDescent="0.2">
      <c r="A630" s="4">
        <v>559</v>
      </c>
      <c r="B630" s="3" t="s">
        <v>425</v>
      </c>
      <c r="C630" s="3"/>
      <c r="D630" s="9"/>
      <c r="E630" s="6"/>
      <c r="F630" s="149"/>
      <c r="G630" s="20"/>
      <c r="H630" s="149">
        <f t="shared" si="9"/>
        <v>0</v>
      </c>
      <c r="I630" s="149"/>
      <c r="J630" s="149"/>
      <c r="K630" s="158"/>
      <c r="L630" s="24"/>
      <c r="M630" s="149"/>
      <c r="N630" s="149"/>
      <c r="O630" s="16"/>
      <c r="P630" s="16"/>
      <c r="Q630" s="44"/>
      <c r="R630" s="46"/>
    </row>
    <row r="631" spans="1:18" ht="30" customHeight="1" x14ac:dyDescent="0.2">
      <c r="A631" s="4">
        <v>560</v>
      </c>
      <c r="B631" s="3" t="s">
        <v>426</v>
      </c>
      <c r="C631" s="3"/>
      <c r="D631" s="9"/>
      <c r="E631" s="6"/>
      <c r="F631" s="149"/>
      <c r="G631" s="20"/>
      <c r="H631" s="149">
        <f t="shared" si="9"/>
        <v>0</v>
      </c>
      <c r="I631" s="149"/>
      <c r="J631" s="149"/>
      <c r="K631" s="158"/>
      <c r="L631" s="24"/>
      <c r="M631" s="149"/>
      <c r="N631" s="149"/>
      <c r="O631" s="16"/>
      <c r="P631" s="16"/>
      <c r="Q631" s="44"/>
      <c r="R631" s="46"/>
    </row>
    <row r="632" spans="1:18" ht="30" customHeight="1" x14ac:dyDescent="0.2">
      <c r="A632" s="4">
        <v>561</v>
      </c>
      <c r="B632" s="3" t="s">
        <v>427</v>
      </c>
      <c r="C632" s="3"/>
      <c r="D632" s="9"/>
      <c r="E632" s="6"/>
      <c r="F632" s="149"/>
      <c r="G632" s="20"/>
      <c r="H632" s="149">
        <f t="shared" si="9"/>
        <v>0</v>
      </c>
      <c r="I632" s="149"/>
      <c r="J632" s="149"/>
      <c r="K632" s="158"/>
      <c r="L632" s="24"/>
      <c r="M632" s="149"/>
      <c r="N632" s="149"/>
      <c r="O632" s="16"/>
      <c r="P632" s="16"/>
      <c r="Q632" s="44"/>
      <c r="R632" s="46"/>
    </row>
    <row r="633" spans="1:18" ht="30" customHeight="1" x14ac:dyDescent="0.2">
      <c r="A633" s="4">
        <v>562</v>
      </c>
      <c r="B633" s="3" t="s">
        <v>428</v>
      </c>
      <c r="C633" s="3"/>
      <c r="D633" s="9"/>
      <c r="E633" s="6"/>
      <c r="F633" s="149"/>
      <c r="G633" s="20"/>
      <c r="H633" s="149">
        <f t="shared" si="9"/>
        <v>0</v>
      </c>
      <c r="I633" s="149"/>
      <c r="J633" s="149"/>
      <c r="K633" s="158"/>
      <c r="L633" s="24"/>
      <c r="M633" s="149"/>
      <c r="N633" s="149"/>
      <c r="O633" s="16"/>
      <c r="P633" s="16"/>
      <c r="Q633" s="44"/>
      <c r="R633" s="46"/>
    </row>
    <row r="634" spans="1:18" ht="30" customHeight="1" x14ac:dyDescent="0.2">
      <c r="A634" s="4">
        <v>563</v>
      </c>
      <c r="B634" s="3"/>
      <c r="C634" s="3"/>
      <c r="D634" s="9"/>
      <c r="E634" s="6"/>
      <c r="F634" s="149"/>
      <c r="G634" s="20"/>
      <c r="H634" s="149">
        <f t="shared" si="9"/>
        <v>0</v>
      </c>
      <c r="I634" s="149"/>
      <c r="J634" s="149"/>
      <c r="K634" s="158"/>
      <c r="L634" s="24"/>
      <c r="M634" s="149"/>
      <c r="N634" s="149"/>
      <c r="O634" s="16"/>
      <c r="P634" s="16"/>
      <c r="Q634" s="44"/>
      <c r="R634" s="46"/>
    </row>
    <row r="635" spans="1:18" ht="30" customHeight="1" x14ac:dyDescent="0.2">
      <c r="A635" s="4">
        <v>564</v>
      </c>
      <c r="B635" s="3" t="s">
        <v>429</v>
      </c>
      <c r="C635" s="3"/>
      <c r="D635" s="9"/>
      <c r="E635" s="6"/>
      <c r="F635" s="149"/>
      <c r="G635" s="20"/>
      <c r="H635" s="149">
        <f t="shared" si="9"/>
        <v>0</v>
      </c>
      <c r="I635" s="149"/>
      <c r="J635" s="149"/>
      <c r="K635" s="158"/>
      <c r="L635" s="24"/>
      <c r="M635" s="149"/>
      <c r="N635" s="149"/>
      <c r="O635" s="16"/>
      <c r="P635" s="16"/>
      <c r="Q635" s="44"/>
      <c r="R635" s="46"/>
    </row>
    <row r="636" spans="1:18" ht="30" customHeight="1" x14ac:dyDescent="0.2">
      <c r="A636" s="4">
        <v>565</v>
      </c>
      <c r="B636" s="3" t="s">
        <v>430</v>
      </c>
      <c r="C636" s="3"/>
      <c r="D636" s="9"/>
      <c r="E636" s="6"/>
      <c r="F636" s="149"/>
      <c r="G636" s="20"/>
      <c r="H636" s="149">
        <f t="shared" si="9"/>
        <v>0</v>
      </c>
      <c r="I636" s="149"/>
      <c r="J636" s="149"/>
      <c r="K636" s="158"/>
      <c r="L636" s="24"/>
      <c r="M636" s="149"/>
      <c r="N636" s="149"/>
      <c r="O636" s="16"/>
      <c r="P636" s="16"/>
      <c r="Q636" s="44"/>
      <c r="R636" s="46"/>
    </row>
    <row r="637" spans="1:18" ht="30" customHeight="1" x14ac:dyDescent="0.2">
      <c r="A637" s="4">
        <v>566</v>
      </c>
      <c r="B637" s="3" t="s">
        <v>431</v>
      </c>
      <c r="C637" s="3"/>
      <c r="D637" s="9"/>
      <c r="E637" s="6"/>
      <c r="F637" s="149"/>
      <c r="G637" s="20"/>
      <c r="H637" s="149">
        <f t="shared" si="9"/>
        <v>0</v>
      </c>
      <c r="I637" s="149"/>
      <c r="J637" s="149"/>
      <c r="K637" s="158"/>
      <c r="L637" s="24"/>
      <c r="M637" s="149"/>
      <c r="N637" s="149"/>
      <c r="O637" s="16"/>
      <c r="P637" s="16"/>
      <c r="Q637" s="44"/>
      <c r="R637" s="46"/>
    </row>
    <row r="638" spans="1:18" ht="30" customHeight="1" x14ac:dyDescent="0.2">
      <c r="A638" s="4">
        <v>567</v>
      </c>
      <c r="B638" s="3" t="s">
        <v>98</v>
      </c>
      <c r="C638" s="3"/>
      <c r="D638" s="9"/>
      <c r="E638" s="6"/>
      <c r="F638" s="149"/>
      <c r="G638" s="20"/>
      <c r="H638" s="149">
        <f t="shared" si="9"/>
        <v>0</v>
      </c>
      <c r="I638" s="149"/>
      <c r="J638" s="149"/>
      <c r="K638" s="158"/>
      <c r="L638" s="24"/>
      <c r="M638" s="149"/>
      <c r="N638" s="149"/>
      <c r="O638" s="16"/>
      <c r="P638" s="16"/>
      <c r="Q638" s="44"/>
      <c r="R638" s="46"/>
    </row>
    <row r="639" spans="1:18" ht="30" customHeight="1" x14ac:dyDescent="0.2">
      <c r="A639" s="4">
        <v>568</v>
      </c>
      <c r="B639" s="3" t="s">
        <v>432</v>
      </c>
      <c r="C639" s="3"/>
      <c r="D639" s="9"/>
      <c r="E639" s="6"/>
      <c r="F639" s="149"/>
      <c r="G639" s="20"/>
      <c r="H639" s="149">
        <f t="shared" si="9"/>
        <v>0</v>
      </c>
      <c r="I639" s="149"/>
      <c r="J639" s="149"/>
      <c r="K639" s="158"/>
      <c r="L639" s="24"/>
      <c r="M639" s="149"/>
      <c r="N639" s="149"/>
      <c r="O639" s="16"/>
      <c r="P639" s="16"/>
      <c r="Q639" s="44"/>
      <c r="R639" s="46"/>
    </row>
    <row r="640" spans="1:18" ht="30" customHeight="1" x14ac:dyDescent="0.2">
      <c r="A640" s="4">
        <v>569</v>
      </c>
      <c r="B640" s="3" t="s">
        <v>433</v>
      </c>
      <c r="C640" s="3"/>
      <c r="D640" s="9"/>
      <c r="E640" s="6"/>
      <c r="F640" s="149"/>
      <c r="G640" s="20"/>
      <c r="H640" s="149">
        <f t="shared" si="9"/>
        <v>0</v>
      </c>
      <c r="I640" s="149"/>
      <c r="J640" s="149"/>
      <c r="K640" s="158"/>
      <c r="L640" s="24"/>
      <c r="M640" s="149"/>
      <c r="N640" s="149"/>
      <c r="O640" s="16"/>
      <c r="P640" s="16"/>
      <c r="Q640" s="44"/>
      <c r="R640" s="46"/>
    </row>
    <row r="641" spans="1:18" ht="30" customHeight="1" x14ac:dyDescent="0.2">
      <c r="A641" s="4">
        <v>570</v>
      </c>
      <c r="B641" s="3" t="s">
        <v>223</v>
      </c>
      <c r="C641" s="3"/>
      <c r="D641" s="9"/>
      <c r="E641" s="6"/>
      <c r="F641" s="149"/>
      <c r="G641" s="20"/>
      <c r="H641" s="149">
        <f t="shared" si="9"/>
        <v>0</v>
      </c>
      <c r="I641" s="149"/>
      <c r="J641" s="149"/>
      <c r="K641" s="158"/>
      <c r="L641" s="24"/>
      <c r="M641" s="149"/>
      <c r="N641" s="149"/>
      <c r="O641" s="16"/>
      <c r="P641" s="16"/>
      <c r="Q641" s="44"/>
      <c r="R641" s="46"/>
    </row>
    <row r="642" spans="1:18" ht="30" customHeight="1" x14ac:dyDescent="0.2">
      <c r="A642" s="4">
        <v>571</v>
      </c>
      <c r="B642" s="3" t="s">
        <v>434</v>
      </c>
      <c r="C642" s="3"/>
      <c r="D642" s="9"/>
      <c r="E642" s="6"/>
      <c r="F642" s="149"/>
      <c r="G642" s="20"/>
      <c r="H642" s="149">
        <f t="shared" si="9"/>
        <v>0</v>
      </c>
      <c r="I642" s="149"/>
      <c r="J642" s="149"/>
      <c r="K642" s="158"/>
      <c r="L642" s="24"/>
      <c r="M642" s="149"/>
      <c r="N642" s="149"/>
      <c r="O642" s="16"/>
      <c r="P642" s="16"/>
      <c r="Q642" s="44"/>
      <c r="R642" s="46"/>
    </row>
    <row r="643" spans="1:18" ht="30" customHeight="1" x14ac:dyDescent="0.2">
      <c r="A643" s="4">
        <v>572</v>
      </c>
      <c r="B643" s="3" t="s">
        <v>435</v>
      </c>
      <c r="C643" s="3"/>
      <c r="D643" s="9"/>
      <c r="E643" s="6"/>
      <c r="F643" s="149"/>
      <c r="G643" s="20"/>
      <c r="H643" s="149">
        <f t="shared" si="9"/>
        <v>0</v>
      </c>
      <c r="I643" s="149"/>
      <c r="J643" s="149"/>
      <c r="K643" s="158"/>
      <c r="L643" s="24"/>
      <c r="M643" s="149"/>
      <c r="N643" s="149"/>
      <c r="O643" s="16"/>
      <c r="P643" s="16"/>
      <c r="Q643" s="44"/>
      <c r="R643" s="46"/>
    </row>
    <row r="644" spans="1:18" ht="30" customHeight="1" x14ac:dyDescent="0.2">
      <c r="A644" s="4">
        <v>573</v>
      </c>
      <c r="B644" s="3" t="s">
        <v>63</v>
      </c>
      <c r="C644" s="3"/>
      <c r="D644" s="9"/>
      <c r="E644" s="6"/>
      <c r="F644" s="149"/>
      <c r="G644" s="20"/>
      <c r="H644" s="149">
        <f t="shared" si="9"/>
        <v>0</v>
      </c>
      <c r="I644" s="149"/>
      <c r="J644" s="149"/>
      <c r="K644" s="158"/>
      <c r="L644" s="24"/>
      <c r="M644" s="149"/>
      <c r="N644" s="149"/>
      <c r="O644" s="16"/>
      <c r="P644" s="16"/>
      <c r="Q644" s="44"/>
      <c r="R644" s="46"/>
    </row>
    <row r="645" spans="1:18" ht="30" customHeight="1" x14ac:dyDescent="0.2">
      <c r="A645" s="4">
        <v>574</v>
      </c>
      <c r="B645" s="3" t="s">
        <v>436</v>
      </c>
      <c r="C645" s="3"/>
      <c r="D645" s="9"/>
      <c r="E645" s="6"/>
      <c r="F645" s="149"/>
      <c r="G645" s="20"/>
      <c r="H645" s="149">
        <f t="shared" si="9"/>
        <v>0</v>
      </c>
      <c r="I645" s="149"/>
      <c r="J645" s="149"/>
      <c r="K645" s="158"/>
      <c r="L645" s="24"/>
      <c r="M645" s="149"/>
      <c r="N645" s="149"/>
      <c r="O645" s="16"/>
      <c r="P645" s="16"/>
      <c r="Q645" s="44"/>
      <c r="R645" s="46"/>
    </row>
    <row r="646" spans="1:18" ht="30" customHeight="1" x14ac:dyDescent="0.2">
      <c r="A646" s="4">
        <v>575</v>
      </c>
      <c r="B646" s="3" t="s">
        <v>437</v>
      </c>
      <c r="C646" s="3"/>
      <c r="D646" s="9"/>
      <c r="E646" s="6"/>
      <c r="F646" s="149"/>
      <c r="G646" s="20"/>
      <c r="H646" s="149">
        <f t="shared" si="9"/>
        <v>0</v>
      </c>
      <c r="I646" s="149"/>
      <c r="J646" s="149"/>
      <c r="K646" s="158"/>
      <c r="L646" s="24"/>
      <c r="M646" s="149"/>
      <c r="N646" s="149"/>
      <c r="O646" s="16"/>
      <c r="P646" s="16"/>
      <c r="Q646" s="44"/>
      <c r="R646" s="46"/>
    </row>
    <row r="647" spans="1:18" ht="30" customHeight="1" x14ac:dyDescent="0.2">
      <c r="A647" s="4">
        <v>576</v>
      </c>
      <c r="B647" s="3" t="s">
        <v>438</v>
      </c>
      <c r="C647" s="3"/>
      <c r="D647" s="9"/>
      <c r="E647" s="6"/>
      <c r="F647" s="149"/>
      <c r="G647" s="20"/>
      <c r="H647" s="149">
        <f t="shared" si="9"/>
        <v>0</v>
      </c>
      <c r="I647" s="149"/>
      <c r="J647" s="149"/>
      <c r="K647" s="158"/>
      <c r="L647" s="24"/>
      <c r="M647" s="149"/>
      <c r="N647" s="149"/>
      <c r="O647" s="16"/>
      <c r="P647" s="16"/>
      <c r="Q647" s="44"/>
      <c r="R647" s="46"/>
    </row>
    <row r="648" spans="1:18" ht="30" customHeight="1" x14ac:dyDescent="0.2">
      <c r="A648" s="4">
        <v>577</v>
      </c>
      <c r="B648" s="3" t="s">
        <v>439</v>
      </c>
      <c r="C648" s="3"/>
      <c r="D648" s="9"/>
      <c r="E648" s="6"/>
      <c r="F648" s="149"/>
      <c r="G648" s="20"/>
      <c r="H648" s="149">
        <f t="shared" si="9"/>
        <v>0</v>
      </c>
      <c r="I648" s="149"/>
      <c r="J648" s="149"/>
      <c r="K648" s="158"/>
      <c r="L648" s="24"/>
      <c r="M648" s="149"/>
      <c r="N648" s="149"/>
      <c r="O648" s="16"/>
      <c r="P648" s="16"/>
      <c r="Q648" s="44"/>
      <c r="R648" s="46"/>
    </row>
    <row r="649" spans="1:18" ht="30" customHeight="1" x14ac:dyDescent="0.2">
      <c r="A649" s="4">
        <v>578</v>
      </c>
      <c r="B649" s="3" t="s">
        <v>440</v>
      </c>
      <c r="C649" s="3"/>
      <c r="D649" s="9"/>
      <c r="E649" s="6"/>
      <c r="F649" s="149"/>
      <c r="G649" s="20"/>
      <c r="H649" s="149">
        <f t="shared" si="9"/>
        <v>0</v>
      </c>
      <c r="I649" s="149"/>
      <c r="J649" s="149"/>
      <c r="K649" s="158"/>
      <c r="L649" s="24"/>
      <c r="M649" s="149"/>
      <c r="N649" s="149"/>
      <c r="O649" s="16"/>
      <c r="P649" s="16"/>
      <c r="Q649" s="44"/>
      <c r="R649" s="46"/>
    </row>
    <row r="650" spans="1:18" ht="30" customHeight="1" x14ac:dyDescent="0.2">
      <c r="A650" s="4">
        <v>579</v>
      </c>
      <c r="B650" s="3" t="s">
        <v>441</v>
      </c>
      <c r="C650" s="3"/>
      <c r="D650" s="9"/>
      <c r="E650" s="6"/>
      <c r="F650" s="149"/>
      <c r="G650" s="20"/>
      <c r="H650" s="149">
        <f t="shared" si="9"/>
        <v>0</v>
      </c>
      <c r="I650" s="149"/>
      <c r="J650" s="149"/>
      <c r="K650" s="158"/>
      <c r="L650" s="24"/>
      <c r="M650" s="149"/>
      <c r="N650" s="149"/>
      <c r="O650" s="16"/>
      <c r="P650" s="16"/>
      <c r="Q650" s="44"/>
      <c r="R650" s="46"/>
    </row>
    <row r="651" spans="1:18" ht="30" customHeight="1" x14ac:dyDescent="0.2">
      <c r="A651" s="4">
        <v>580</v>
      </c>
      <c r="B651" s="3" t="s">
        <v>442</v>
      </c>
      <c r="C651" s="3"/>
      <c r="D651" s="9"/>
      <c r="E651" s="6"/>
      <c r="F651" s="149"/>
      <c r="G651" s="20"/>
      <c r="H651" s="149">
        <f t="shared" si="9"/>
        <v>0</v>
      </c>
      <c r="I651" s="149"/>
      <c r="J651" s="149"/>
      <c r="K651" s="158"/>
      <c r="L651" s="24"/>
      <c r="M651" s="149"/>
      <c r="N651" s="149"/>
      <c r="O651" s="16"/>
      <c r="P651" s="16"/>
      <c r="Q651" s="44"/>
      <c r="R651" s="46"/>
    </row>
    <row r="652" spans="1:18" ht="30" customHeight="1" x14ac:dyDescent="0.2">
      <c r="A652" s="4">
        <v>581</v>
      </c>
      <c r="B652" s="3" t="s">
        <v>443</v>
      </c>
      <c r="C652" s="3"/>
      <c r="D652" s="9"/>
      <c r="E652" s="6"/>
      <c r="F652" s="149"/>
      <c r="G652" s="20"/>
      <c r="H652" s="149">
        <f t="shared" ref="H652:H716" si="10">F652*G652</f>
        <v>0</v>
      </c>
      <c r="I652" s="149"/>
      <c r="J652" s="149"/>
      <c r="K652" s="158"/>
      <c r="L652" s="24"/>
      <c r="M652" s="149"/>
      <c r="N652" s="149"/>
      <c r="O652" s="16"/>
      <c r="P652" s="16"/>
      <c r="Q652" s="44"/>
      <c r="R652" s="46"/>
    </row>
    <row r="653" spans="1:18" ht="30" customHeight="1" x14ac:dyDescent="0.2">
      <c r="A653" s="4">
        <v>582</v>
      </c>
      <c r="B653" s="3" t="s">
        <v>395</v>
      </c>
      <c r="C653" s="3"/>
      <c r="D653" s="9"/>
      <c r="E653" s="6"/>
      <c r="F653" s="149"/>
      <c r="G653" s="20"/>
      <c r="H653" s="149">
        <f t="shared" si="10"/>
        <v>0</v>
      </c>
      <c r="I653" s="149"/>
      <c r="J653" s="149"/>
      <c r="K653" s="158"/>
      <c r="L653" s="24"/>
      <c r="M653" s="149"/>
      <c r="N653" s="149"/>
      <c r="O653" s="16"/>
      <c r="P653" s="16"/>
      <c r="Q653" s="44"/>
      <c r="R653" s="46"/>
    </row>
    <row r="654" spans="1:18" ht="30" customHeight="1" x14ac:dyDescent="0.2">
      <c r="A654" s="4">
        <v>583</v>
      </c>
      <c r="B654" s="3" t="s">
        <v>317</v>
      </c>
      <c r="C654" s="3"/>
      <c r="D654" s="9"/>
      <c r="E654" s="6"/>
      <c r="F654" s="149"/>
      <c r="G654" s="20"/>
      <c r="H654" s="149">
        <f t="shared" si="10"/>
        <v>0</v>
      </c>
      <c r="I654" s="149"/>
      <c r="J654" s="149"/>
      <c r="K654" s="158"/>
      <c r="L654" s="24"/>
      <c r="M654" s="149"/>
      <c r="N654" s="149"/>
      <c r="O654" s="16"/>
      <c r="P654" s="16"/>
      <c r="Q654" s="44"/>
      <c r="R654" s="46"/>
    </row>
    <row r="655" spans="1:18" ht="30" customHeight="1" x14ac:dyDescent="0.2">
      <c r="A655" s="4">
        <v>584</v>
      </c>
      <c r="B655" s="3" t="s">
        <v>322</v>
      </c>
      <c r="C655" s="3"/>
      <c r="D655" s="9"/>
      <c r="E655" s="6"/>
      <c r="F655" s="149"/>
      <c r="G655" s="20"/>
      <c r="H655" s="149">
        <f t="shared" si="10"/>
        <v>0</v>
      </c>
      <c r="I655" s="149"/>
      <c r="J655" s="149"/>
      <c r="K655" s="158"/>
      <c r="L655" s="24"/>
      <c r="M655" s="149"/>
      <c r="N655" s="149"/>
      <c r="O655" s="16"/>
      <c r="P655" s="16"/>
      <c r="Q655" s="44"/>
      <c r="R655" s="46"/>
    </row>
    <row r="656" spans="1:18" ht="30" customHeight="1" x14ac:dyDescent="0.2">
      <c r="A656" s="4">
        <v>585</v>
      </c>
      <c r="B656" s="3" t="s">
        <v>64</v>
      </c>
      <c r="C656" s="3"/>
      <c r="D656" s="9"/>
      <c r="E656" s="6"/>
      <c r="F656" s="149"/>
      <c r="G656" s="20"/>
      <c r="H656" s="149">
        <f t="shared" si="10"/>
        <v>0</v>
      </c>
      <c r="I656" s="149"/>
      <c r="J656" s="149"/>
      <c r="K656" s="158"/>
      <c r="L656" s="24"/>
      <c r="M656" s="149"/>
      <c r="N656" s="149"/>
      <c r="O656" s="16"/>
      <c r="P656" s="16"/>
      <c r="Q656" s="44"/>
      <c r="R656" s="46"/>
    </row>
    <row r="657" spans="1:18" ht="30" customHeight="1" x14ac:dyDescent="0.2">
      <c r="A657" s="4">
        <v>586</v>
      </c>
      <c r="B657" s="3" t="s">
        <v>444</v>
      </c>
      <c r="C657" s="3"/>
      <c r="D657" s="9"/>
      <c r="E657" s="6"/>
      <c r="F657" s="149"/>
      <c r="G657" s="20"/>
      <c r="H657" s="149">
        <f t="shared" si="10"/>
        <v>0</v>
      </c>
      <c r="I657" s="149"/>
      <c r="J657" s="149"/>
      <c r="K657" s="158"/>
      <c r="L657" s="24"/>
      <c r="M657" s="149"/>
      <c r="N657" s="149"/>
      <c r="O657" s="16"/>
      <c r="P657" s="16"/>
      <c r="Q657" s="44"/>
      <c r="R657" s="46"/>
    </row>
    <row r="658" spans="1:18" ht="30" customHeight="1" x14ac:dyDescent="0.2">
      <c r="A658" s="4">
        <v>587</v>
      </c>
      <c r="B658" s="3" t="s">
        <v>445</v>
      </c>
      <c r="C658" s="3"/>
      <c r="D658" s="9"/>
      <c r="E658" s="6"/>
      <c r="F658" s="149"/>
      <c r="G658" s="20"/>
      <c r="H658" s="149">
        <f t="shared" si="10"/>
        <v>0</v>
      </c>
      <c r="I658" s="149"/>
      <c r="J658" s="149"/>
      <c r="K658" s="158"/>
      <c r="L658" s="24"/>
      <c r="M658" s="149"/>
      <c r="N658" s="149"/>
      <c r="O658" s="16"/>
      <c r="P658" s="16"/>
      <c r="Q658" s="44"/>
      <c r="R658" s="46"/>
    </row>
    <row r="659" spans="1:18" ht="30" customHeight="1" x14ac:dyDescent="0.2">
      <c r="A659" s="4">
        <v>588</v>
      </c>
      <c r="B659" s="3" t="s">
        <v>446</v>
      </c>
      <c r="C659" s="3"/>
      <c r="D659" s="9"/>
      <c r="E659" s="6"/>
      <c r="F659" s="149"/>
      <c r="G659" s="20"/>
      <c r="H659" s="149">
        <f t="shared" si="10"/>
        <v>0</v>
      </c>
      <c r="I659" s="149"/>
      <c r="J659" s="149"/>
      <c r="K659" s="158"/>
      <c r="L659" s="24"/>
      <c r="M659" s="149"/>
      <c r="N659" s="149"/>
      <c r="O659" s="16"/>
      <c r="P659" s="16"/>
      <c r="Q659" s="44"/>
      <c r="R659" s="46"/>
    </row>
    <row r="660" spans="1:18" ht="30" customHeight="1" x14ac:dyDescent="0.2">
      <c r="A660" s="4">
        <v>589</v>
      </c>
      <c r="B660" s="3" t="s">
        <v>447</v>
      </c>
      <c r="C660" s="3"/>
      <c r="D660" s="9"/>
      <c r="E660" s="6"/>
      <c r="F660" s="149"/>
      <c r="G660" s="20"/>
      <c r="H660" s="149">
        <f t="shared" si="10"/>
        <v>0</v>
      </c>
      <c r="I660" s="149"/>
      <c r="J660" s="149"/>
      <c r="K660" s="158"/>
      <c r="L660" s="24"/>
      <c r="M660" s="149"/>
      <c r="N660" s="149"/>
      <c r="O660" s="16"/>
      <c r="P660" s="16"/>
      <c r="Q660" s="44"/>
      <c r="R660" s="46"/>
    </row>
    <row r="661" spans="1:18" ht="30" customHeight="1" x14ac:dyDescent="0.2">
      <c r="A661" s="4">
        <v>590</v>
      </c>
      <c r="B661" s="3" t="s">
        <v>437</v>
      </c>
      <c r="C661" s="3"/>
      <c r="D661" s="9"/>
      <c r="E661" s="6"/>
      <c r="F661" s="149"/>
      <c r="G661" s="20"/>
      <c r="H661" s="149">
        <f t="shared" si="10"/>
        <v>0</v>
      </c>
      <c r="I661" s="149"/>
      <c r="J661" s="149"/>
      <c r="K661" s="158"/>
      <c r="L661" s="24"/>
      <c r="M661" s="149"/>
      <c r="N661" s="149"/>
      <c r="O661" s="16"/>
      <c r="P661" s="16"/>
      <c r="Q661" s="44"/>
      <c r="R661" s="46"/>
    </row>
    <row r="662" spans="1:18" ht="30" customHeight="1" x14ac:dyDescent="0.2">
      <c r="A662" s="4">
        <v>591</v>
      </c>
      <c r="B662" s="3" t="s">
        <v>448</v>
      </c>
      <c r="C662" s="3"/>
      <c r="D662" s="9"/>
      <c r="E662" s="6"/>
      <c r="F662" s="149"/>
      <c r="G662" s="20"/>
      <c r="H662" s="149">
        <f t="shared" si="10"/>
        <v>0</v>
      </c>
      <c r="I662" s="149"/>
      <c r="J662" s="149"/>
      <c r="K662" s="158"/>
      <c r="L662" s="24"/>
      <c r="M662" s="149"/>
      <c r="N662" s="149"/>
      <c r="O662" s="16"/>
      <c r="P662" s="16"/>
      <c r="Q662" s="44"/>
      <c r="R662" s="46"/>
    </row>
    <row r="663" spans="1:18" ht="30" customHeight="1" x14ac:dyDescent="0.2">
      <c r="A663" s="4">
        <v>592</v>
      </c>
      <c r="B663" s="3" t="s">
        <v>449</v>
      </c>
      <c r="C663" s="3"/>
      <c r="D663" s="9"/>
      <c r="E663" s="6"/>
      <c r="F663" s="149"/>
      <c r="G663" s="20"/>
      <c r="H663" s="149">
        <f t="shared" si="10"/>
        <v>0</v>
      </c>
      <c r="I663" s="149"/>
      <c r="J663" s="149"/>
      <c r="K663" s="158"/>
      <c r="L663" s="24"/>
      <c r="M663" s="149"/>
      <c r="N663" s="149"/>
      <c r="O663" s="16"/>
      <c r="P663" s="16"/>
      <c r="Q663" s="44"/>
      <c r="R663" s="46"/>
    </row>
    <row r="664" spans="1:18" ht="30" customHeight="1" x14ac:dyDescent="0.2">
      <c r="A664" s="4">
        <v>593</v>
      </c>
      <c r="B664" s="3" t="s">
        <v>450</v>
      </c>
      <c r="C664" s="3"/>
      <c r="D664" s="9"/>
      <c r="E664" s="6"/>
      <c r="F664" s="149"/>
      <c r="G664" s="20"/>
      <c r="H664" s="149">
        <f t="shared" si="10"/>
        <v>0</v>
      </c>
      <c r="I664" s="149"/>
      <c r="J664" s="149"/>
      <c r="K664" s="158"/>
      <c r="L664" s="24"/>
      <c r="M664" s="149"/>
      <c r="N664" s="149"/>
      <c r="O664" s="16"/>
      <c r="P664" s="16"/>
      <c r="Q664" s="44"/>
      <c r="R664" s="46"/>
    </row>
    <row r="665" spans="1:18" ht="30" customHeight="1" x14ac:dyDescent="0.2">
      <c r="A665" s="4">
        <v>594</v>
      </c>
      <c r="B665" s="3" t="s">
        <v>451</v>
      </c>
      <c r="C665" s="3"/>
      <c r="D665" s="9"/>
      <c r="E665" s="6"/>
      <c r="F665" s="149"/>
      <c r="G665" s="20"/>
      <c r="H665" s="149">
        <f t="shared" si="10"/>
        <v>0</v>
      </c>
      <c r="I665" s="149"/>
      <c r="J665" s="149"/>
      <c r="K665" s="158"/>
      <c r="L665" s="24"/>
      <c r="M665" s="149"/>
      <c r="N665" s="149"/>
      <c r="O665" s="16"/>
      <c r="P665" s="16"/>
      <c r="Q665" s="44"/>
      <c r="R665" s="46"/>
    </row>
    <row r="666" spans="1:18" ht="30" customHeight="1" x14ac:dyDescent="0.2">
      <c r="A666" s="4">
        <v>595</v>
      </c>
      <c r="B666" s="3" t="s">
        <v>452</v>
      </c>
      <c r="C666" s="3"/>
      <c r="D666" s="9"/>
      <c r="E666" s="6"/>
      <c r="F666" s="149"/>
      <c r="G666" s="20"/>
      <c r="H666" s="149">
        <f t="shared" si="10"/>
        <v>0</v>
      </c>
      <c r="I666" s="149"/>
      <c r="J666" s="149"/>
      <c r="K666" s="158"/>
      <c r="L666" s="24"/>
      <c r="M666" s="149"/>
      <c r="N666" s="149"/>
      <c r="O666" s="16"/>
      <c r="P666" s="16"/>
      <c r="Q666" s="44"/>
      <c r="R666" s="46"/>
    </row>
    <row r="667" spans="1:18" ht="30" customHeight="1" x14ac:dyDescent="0.2">
      <c r="A667" s="4">
        <v>596</v>
      </c>
      <c r="B667" s="3" t="s">
        <v>453</v>
      </c>
      <c r="C667" s="3"/>
      <c r="D667" s="9"/>
      <c r="E667" s="6"/>
      <c r="F667" s="149"/>
      <c r="G667" s="20"/>
      <c r="H667" s="149">
        <f t="shared" si="10"/>
        <v>0</v>
      </c>
      <c r="I667" s="149"/>
      <c r="J667" s="149"/>
      <c r="K667" s="158"/>
      <c r="L667" s="24"/>
      <c r="M667" s="149"/>
      <c r="N667" s="149"/>
      <c r="O667" s="16"/>
      <c r="P667" s="16"/>
      <c r="Q667" s="44"/>
      <c r="R667" s="46"/>
    </row>
    <row r="668" spans="1:18" ht="30" customHeight="1" x14ac:dyDescent="0.2">
      <c r="A668" s="4">
        <v>597</v>
      </c>
      <c r="B668" s="3" t="s">
        <v>454</v>
      </c>
      <c r="C668" s="3"/>
      <c r="D668" s="9"/>
      <c r="E668" s="6"/>
      <c r="F668" s="149"/>
      <c r="G668" s="20"/>
      <c r="H668" s="149">
        <f t="shared" si="10"/>
        <v>0</v>
      </c>
      <c r="I668" s="149"/>
      <c r="J668" s="149"/>
      <c r="K668" s="158"/>
      <c r="L668" s="24"/>
      <c r="M668" s="149"/>
      <c r="N668" s="149"/>
      <c r="O668" s="16"/>
      <c r="P668" s="16"/>
      <c r="Q668" s="44"/>
      <c r="R668" s="46"/>
    </row>
    <row r="669" spans="1:18" ht="30" customHeight="1" x14ac:dyDescent="0.2">
      <c r="A669" s="4">
        <v>598</v>
      </c>
      <c r="B669" s="3" t="s">
        <v>455</v>
      </c>
      <c r="C669" s="3"/>
      <c r="D669" s="9"/>
      <c r="E669" s="6"/>
      <c r="F669" s="149"/>
      <c r="G669" s="20"/>
      <c r="H669" s="149">
        <f t="shared" si="10"/>
        <v>0</v>
      </c>
      <c r="I669" s="149"/>
      <c r="J669" s="149"/>
      <c r="K669" s="158"/>
      <c r="L669" s="24"/>
      <c r="M669" s="149"/>
      <c r="N669" s="149"/>
      <c r="O669" s="16"/>
      <c r="P669" s="16"/>
      <c r="Q669" s="44"/>
      <c r="R669" s="46"/>
    </row>
    <row r="670" spans="1:18" ht="30" customHeight="1" x14ac:dyDescent="0.2">
      <c r="A670" s="4">
        <v>599</v>
      </c>
      <c r="B670" s="3" t="s">
        <v>456</v>
      </c>
      <c r="C670" s="3"/>
      <c r="D670" s="9"/>
      <c r="E670" s="6"/>
      <c r="F670" s="149"/>
      <c r="G670" s="20"/>
      <c r="H670" s="149">
        <f t="shared" si="10"/>
        <v>0</v>
      </c>
      <c r="I670" s="149"/>
      <c r="J670" s="149"/>
      <c r="K670" s="158"/>
      <c r="L670" s="24"/>
      <c r="M670" s="149"/>
      <c r="N670" s="149"/>
      <c r="O670" s="16"/>
      <c r="P670" s="16"/>
      <c r="Q670" s="44"/>
      <c r="R670" s="46"/>
    </row>
    <row r="671" spans="1:18" ht="30" customHeight="1" x14ac:dyDescent="0.2">
      <c r="A671" s="4">
        <v>600</v>
      </c>
      <c r="B671" s="3" t="s">
        <v>457</v>
      </c>
      <c r="C671" s="3"/>
      <c r="D671" s="9"/>
      <c r="E671" s="6"/>
      <c r="F671" s="149"/>
      <c r="G671" s="20"/>
      <c r="H671" s="149">
        <f t="shared" si="10"/>
        <v>0</v>
      </c>
      <c r="I671" s="149"/>
      <c r="J671" s="149"/>
      <c r="K671" s="158"/>
      <c r="L671" s="24"/>
      <c r="M671" s="149"/>
      <c r="N671" s="149"/>
      <c r="O671" s="16"/>
      <c r="P671" s="16"/>
      <c r="Q671" s="44"/>
      <c r="R671" s="46"/>
    </row>
    <row r="672" spans="1:18" ht="30" customHeight="1" x14ac:dyDescent="0.2">
      <c r="A672" s="4">
        <v>601</v>
      </c>
      <c r="B672" s="3" t="s">
        <v>147</v>
      </c>
      <c r="C672" s="3"/>
      <c r="D672" s="9"/>
      <c r="E672" s="6"/>
      <c r="F672" s="149"/>
      <c r="G672" s="20"/>
      <c r="H672" s="149">
        <f t="shared" si="10"/>
        <v>0</v>
      </c>
      <c r="I672" s="149"/>
      <c r="J672" s="149"/>
      <c r="K672" s="158"/>
      <c r="L672" s="24"/>
      <c r="M672" s="149"/>
      <c r="N672" s="149"/>
      <c r="O672" s="16"/>
      <c r="P672" s="16"/>
      <c r="Q672" s="44"/>
      <c r="R672" s="46"/>
    </row>
    <row r="673" spans="1:18" ht="30" customHeight="1" x14ac:dyDescent="0.2">
      <c r="A673" s="4">
        <v>602</v>
      </c>
      <c r="B673" s="3" t="s">
        <v>91</v>
      </c>
      <c r="C673" s="3"/>
      <c r="D673" s="9"/>
      <c r="E673" s="6"/>
      <c r="F673" s="149"/>
      <c r="G673" s="20"/>
      <c r="H673" s="149">
        <f t="shared" si="10"/>
        <v>0</v>
      </c>
      <c r="I673" s="149"/>
      <c r="J673" s="149"/>
      <c r="K673" s="158"/>
      <c r="L673" s="24"/>
      <c r="M673" s="149"/>
      <c r="N673" s="149"/>
      <c r="O673" s="16"/>
      <c r="P673" s="16"/>
      <c r="Q673" s="44"/>
      <c r="R673" s="46"/>
    </row>
    <row r="674" spans="1:18" ht="30" customHeight="1" x14ac:dyDescent="0.2">
      <c r="A674" s="4">
        <v>603</v>
      </c>
      <c r="B674" s="3" t="s">
        <v>145</v>
      </c>
      <c r="C674" s="3"/>
      <c r="D674" s="9"/>
      <c r="E674" s="6"/>
      <c r="F674" s="149"/>
      <c r="G674" s="20"/>
      <c r="H674" s="149">
        <f t="shared" si="10"/>
        <v>0</v>
      </c>
      <c r="I674" s="149"/>
      <c r="J674" s="149"/>
      <c r="K674" s="158"/>
      <c r="L674" s="24"/>
      <c r="M674" s="149"/>
      <c r="N674" s="149"/>
      <c r="O674" s="16"/>
      <c r="P674" s="16"/>
      <c r="Q674" s="44"/>
      <c r="R674" s="46"/>
    </row>
    <row r="675" spans="1:18" ht="30" customHeight="1" x14ac:dyDescent="0.2">
      <c r="A675" s="404">
        <v>604</v>
      </c>
      <c r="B675" s="415" t="s">
        <v>458</v>
      </c>
      <c r="C675" s="404"/>
      <c r="D675" s="419"/>
      <c r="E675" s="421"/>
      <c r="F675" s="409"/>
      <c r="G675" s="423"/>
      <c r="H675" s="409">
        <f t="shared" si="10"/>
        <v>0</v>
      </c>
      <c r="I675" s="149"/>
      <c r="J675" s="149"/>
      <c r="K675" s="158"/>
      <c r="L675" s="24"/>
      <c r="M675" s="421"/>
      <c r="N675" s="421"/>
      <c r="O675" s="411"/>
      <c r="P675" s="411"/>
      <c r="Q675" s="413"/>
      <c r="R675" s="451"/>
    </row>
    <row r="676" spans="1:18" ht="30" customHeight="1" x14ac:dyDescent="0.2">
      <c r="A676" s="405"/>
      <c r="B676" s="416"/>
      <c r="C676" s="405"/>
      <c r="D676" s="420"/>
      <c r="E676" s="422"/>
      <c r="F676" s="410"/>
      <c r="G676" s="424"/>
      <c r="H676" s="410"/>
      <c r="I676" s="149"/>
      <c r="J676" s="149"/>
      <c r="K676" s="158"/>
      <c r="L676" s="24"/>
      <c r="M676" s="422"/>
      <c r="N676" s="422"/>
      <c r="O676" s="412"/>
      <c r="P676" s="412"/>
      <c r="Q676" s="414"/>
      <c r="R676" s="452"/>
    </row>
    <row r="677" spans="1:18" ht="30" customHeight="1" x14ac:dyDescent="0.2">
      <c r="A677" s="4">
        <v>605</v>
      </c>
      <c r="B677" s="3" t="s">
        <v>442</v>
      </c>
      <c r="C677" s="3"/>
      <c r="D677" s="9"/>
      <c r="E677" s="6"/>
      <c r="F677" s="149"/>
      <c r="G677" s="20"/>
      <c r="H677" s="149">
        <f t="shared" si="10"/>
        <v>0</v>
      </c>
      <c r="I677" s="149"/>
      <c r="J677" s="149"/>
      <c r="K677" s="158"/>
      <c r="L677" s="24"/>
      <c r="M677" s="149"/>
      <c r="N677" s="149"/>
      <c r="O677" s="16"/>
      <c r="P677" s="16"/>
      <c r="Q677" s="44"/>
      <c r="R677" s="46"/>
    </row>
    <row r="678" spans="1:18" ht="30" customHeight="1" x14ac:dyDescent="0.2">
      <c r="A678" s="4">
        <v>606</v>
      </c>
      <c r="B678" s="3" t="s">
        <v>459</v>
      </c>
      <c r="C678" s="3"/>
      <c r="D678" s="9"/>
      <c r="E678" s="6"/>
      <c r="F678" s="149"/>
      <c r="G678" s="20"/>
      <c r="H678" s="149">
        <f t="shared" si="10"/>
        <v>0</v>
      </c>
      <c r="I678" s="149"/>
      <c r="J678" s="149"/>
      <c r="K678" s="158"/>
      <c r="L678" s="24"/>
      <c r="M678" s="149"/>
      <c r="N678" s="149"/>
      <c r="O678" s="16"/>
      <c r="P678" s="16"/>
      <c r="Q678" s="44"/>
      <c r="R678" s="46"/>
    </row>
    <row r="679" spans="1:18" ht="30" customHeight="1" x14ac:dyDescent="0.2">
      <c r="A679" s="4">
        <v>607</v>
      </c>
      <c r="B679" s="3" t="s">
        <v>460</v>
      </c>
      <c r="C679" s="3"/>
      <c r="D679" s="9"/>
      <c r="E679" s="6"/>
      <c r="F679" s="149"/>
      <c r="G679" s="20"/>
      <c r="H679" s="149">
        <f t="shared" si="10"/>
        <v>0</v>
      </c>
      <c r="I679" s="149"/>
      <c r="J679" s="149"/>
      <c r="K679" s="158"/>
      <c r="L679" s="24"/>
      <c r="M679" s="149"/>
      <c r="N679" s="149"/>
      <c r="O679" s="16"/>
      <c r="P679" s="16"/>
      <c r="Q679" s="44"/>
      <c r="R679" s="46"/>
    </row>
    <row r="680" spans="1:18" ht="30" customHeight="1" x14ac:dyDescent="0.2">
      <c r="A680" s="4">
        <v>608</v>
      </c>
      <c r="B680" s="3" t="s">
        <v>461</v>
      </c>
      <c r="C680" s="3"/>
      <c r="D680" s="9"/>
      <c r="E680" s="6"/>
      <c r="F680" s="149"/>
      <c r="G680" s="20"/>
      <c r="H680" s="149">
        <f t="shared" si="10"/>
        <v>0</v>
      </c>
      <c r="I680" s="149"/>
      <c r="J680" s="149"/>
      <c r="K680" s="158"/>
      <c r="L680" s="24"/>
      <c r="M680" s="149"/>
      <c r="N680" s="149"/>
      <c r="O680" s="16"/>
      <c r="P680" s="16"/>
      <c r="Q680" s="44"/>
      <c r="R680" s="46"/>
    </row>
    <row r="681" spans="1:18" ht="30" customHeight="1" x14ac:dyDescent="0.2">
      <c r="A681" s="4">
        <v>609</v>
      </c>
      <c r="B681" s="3" t="s">
        <v>462</v>
      </c>
      <c r="C681" s="3"/>
      <c r="D681" s="9"/>
      <c r="E681" s="6"/>
      <c r="F681" s="149"/>
      <c r="G681" s="20"/>
      <c r="H681" s="149">
        <f t="shared" si="10"/>
        <v>0</v>
      </c>
      <c r="I681" s="149"/>
      <c r="J681" s="149"/>
      <c r="K681" s="158"/>
      <c r="L681" s="24"/>
      <c r="M681" s="149"/>
      <c r="N681" s="149"/>
      <c r="O681" s="16"/>
      <c r="P681" s="16"/>
      <c r="Q681" s="44"/>
      <c r="R681" s="46"/>
    </row>
    <row r="682" spans="1:18" ht="30" customHeight="1" x14ac:dyDescent="0.2">
      <c r="A682" s="4">
        <v>610</v>
      </c>
      <c r="B682" s="3" t="s">
        <v>463</v>
      </c>
      <c r="C682" s="3"/>
      <c r="D682" s="9"/>
      <c r="E682" s="6"/>
      <c r="F682" s="149"/>
      <c r="G682" s="20"/>
      <c r="H682" s="149">
        <f t="shared" si="10"/>
        <v>0</v>
      </c>
      <c r="I682" s="149"/>
      <c r="J682" s="149"/>
      <c r="K682" s="158"/>
      <c r="L682" s="24"/>
      <c r="M682" s="149"/>
      <c r="N682" s="149"/>
      <c r="O682" s="16"/>
      <c r="P682" s="16"/>
      <c r="Q682" s="44"/>
      <c r="R682" s="46"/>
    </row>
    <row r="683" spans="1:18" ht="30" customHeight="1" x14ac:dyDescent="0.2">
      <c r="A683" s="4">
        <v>611</v>
      </c>
      <c r="B683" s="3" t="s">
        <v>464</v>
      </c>
      <c r="C683" s="3"/>
      <c r="D683" s="9"/>
      <c r="E683" s="6"/>
      <c r="F683" s="149"/>
      <c r="G683" s="20"/>
      <c r="H683" s="149">
        <f t="shared" si="10"/>
        <v>0</v>
      </c>
      <c r="I683" s="149"/>
      <c r="J683" s="149"/>
      <c r="K683" s="158"/>
      <c r="L683" s="24"/>
      <c r="M683" s="149"/>
      <c r="N683" s="149"/>
      <c r="O683" s="16"/>
      <c r="P683" s="16"/>
      <c r="Q683" s="44"/>
      <c r="R683" s="46"/>
    </row>
    <row r="684" spans="1:18" ht="30" customHeight="1" x14ac:dyDescent="0.2">
      <c r="A684" s="4">
        <v>612</v>
      </c>
      <c r="B684" s="3" t="s">
        <v>415</v>
      </c>
      <c r="C684" s="3"/>
      <c r="D684" s="9"/>
      <c r="E684" s="6"/>
      <c r="F684" s="149"/>
      <c r="G684" s="20"/>
      <c r="H684" s="149">
        <f t="shared" si="10"/>
        <v>0</v>
      </c>
      <c r="I684" s="149"/>
      <c r="J684" s="149"/>
      <c r="K684" s="158"/>
      <c r="L684" s="24"/>
      <c r="M684" s="149"/>
      <c r="N684" s="149"/>
      <c r="O684" s="16"/>
      <c r="P684" s="16"/>
      <c r="Q684" s="44"/>
      <c r="R684" s="46"/>
    </row>
    <row r="685" spans="1:18" ht="30" customHeight="1" x14ac:dyDescent="0.2">
      <c r="A685" s="4">
        <v>613</v>
      </c>
      <c r="B685" s="3" t="s">
        <v>169</v>
      </c>
      <c r="C685" s="3"/>
      <c r="D685" s="9"/>
      <c r="E685" s="6"/>
      <c r="F685" s="149"/>
      <c r="G685" s="20"/>
      <c r="H685" s="149">
        <f t="shared" si="10"/>
        <v>0</v>
      </c>
      <c r="I685" s="149"/>
      <c r="J685" s="149"/>
      <c r="K685" s="158"/>
      <c r="L685" s="24"/>
      <c r="M685" s="149"/>
      <c r="N685" s="149"/>
      <c r="O685" s="16"/>
      <c r="P685" s="16"/>
      <c r="Q685" s="44"/>
      <c r="R685" s="46"/>
    </row>
    <row r="686" spans="1:18" ht="30" customHeight="1" x14ac:dyDescent="0.2">
      <c r="A686" s="4">
        <v>614</v>
      </c>
      <c r="B686" s="3" t="s">
        <v>465</v>
      </c>
      <c r="C686" s="3"/>
      <c r="D686" s="9"/>
      <c r="E686" s="6"/>
      <c r="F686" s="149"/>
      <c r="G686" s="20"/>
      <c r="H686" s="149">
        <f t="shared" si="10"/>
        <v>0</v>
      </c>
      <c r="I686" s="149"/>
      <c r="J686" s="149"/>
      <c r="K686" s="158"/>
      <c r="L686" s="24"/>
      <c r="M686" s="149"/>
      <c r="N686" s="149"/>
      <c r="O686" s="16"/>
      <c r="P686" s="16"/>
      <c r="Q686" s="44"/>
      <c r="R686" s="46"/>
    </row>
    <row r="687" spans="1:18" ht="30" customHeight="1" x14ac:dyDescent="0.2">
      <c r="A687" s="4">
        <v>615</v>
      </c>
      <c r="B687" s="3" t="s">
        <v>466</v>
      </c>
      <c r="C687" s="3"/>
      <c r="D687" s="9"/>
      <c r="E687" s="6"/>
      <c r="F687" s="149"/>
      <c r="G687" s="20"/>
      <c r="H687" s="149">
        <f t="shared" si="10"/>
        <v>0</v>
      </c>
      <c r="I687" s="149"/>
      <c r="J687" s="149"/>
      <c r="K687" s="158"/>
      <c r="L687" s="24"/>
      <c r="M687" s="149"/>
      <c r="N687" s="149"/>
      <c r="O687" s="16"/>
      <c r="P687" s="16"/>
      <c r="Q687" s="44"/>
      <c r="R687" s="46"/>
    </row>
    <row r="688" spans="1:18" ht="30" customHeight="1" x14ac:dyDescent="0.2">
      <c r="A688" s="4">
        <v>616</v>
      </c>
      <c r="B688" s="3" t="s">
        <v>467</v>
      </c>
      <c r="C688" s="3"/>
      <c r="D688" s="9"/>
      <c r="E688" s="6"/>
      <c r="F688" s="149"/>
      <c r="G688" s="20"/>
      <c r="H688" s="149">
        <f t="shared" si="10"/>
        <v>0</v>
      </c>
      <c r="I688" s="149"/>
      <c r="J688" s="149"/>
      <c r="K688" s="158"/>
      <c r="L688" s="24"/>
      <c r="M688" s="149"/>
      <c r="N688" s="149"/>
      <c r="O688" s="16"/>
      <c r="P688" s="16"/>
      <c r="Q688" s="44"/>
      <c r="R688" s="46"/>
    </row>
    <row r="689" spans="1:18" ht="30" customHeight="1" x14ac:dyDescent="0.2">
      <c r="A689" s="4">
        <v>617</v>
      </c>
      <c r="B689" s="3" t="s">
        <v>467</v>
      </c>
      <c r="C689" s="3"/>
      <c r="D689" s="9"/>
      <c r="E689" s="6"/>
      <c r="F689" s="149"/>
      <c r="G689" s="20"/>
      <c r="H689" s="149">
        <f t="shared" si="10"/>
        <v>0</v>
      </c>
      <c r="I689" s="149"/>
      <c r="J689" s="149"/>
      <c r="K689" s="158"/>
      <c r="L689" s="24"/>
      <c r="M689" s="149"/>
      <c r="N689" s="149"/>
      <c r="O689" s="16"/>
      <c r="P689" s="16"/>
      <c r="Q689" s="44"/>
      <c r="R689" s="46"/>
    </row>
    <row r="690" spans="1:18" ht="30" customHeight="1" x14ac:dyDescent="0.2">
      <c r="A690" s="4">
        <v>618</v>
      </c>
      <c r="B690" s="3" t="s">
        <v>468</v>
      </c>
      <c r="C690" s="3"/>
      <c r="D690" s="9"/>
      <c r="E690" s="6"/>
      <c r="F690" s="149"/>
      <c r="G690" s="20"/>
      <c r="H690" s="149">
        <f t="shared" si="10"/>
        <v>0</v>
      </c>
      <c r="I690" s="149"/>
      <c r="J690" s="149"/>
      <c r="K690" s="158"/>
      <c r="L690" s="24"/>
      <c r="M690" s="149"/>
      <c r="N690" s="149"/>
      <c r="O690" s="16"/>
      <c r="P690" s="16"/>
      <c r="Q690" s="44"/>
      <c r="R690" s="46"/>
    </row>
    <row r="691" spans="1:18" ht="30" customHeight="1" x14ac:dyDescent="0.2">
      <c r="A691" s="4">
        <v>619</v>
      </c>
      <c r="B691" s="3" t="s">
        <v>317</v>
      </c>
      <c r="C691" s="3"/>
      <c r="D691" s="9"/>
      <c r="E691" s="6"/>
      <c r="F691" s="149"/>
      <c r="G691" s="20"/>
      <c r="H691" s="149">
        <f t="shared" si="10"/>
        <v>0</v>
      </c>
      <c r="I691" s="149"/>
      <c r="J691" s="149"/>
      <c r="K691" s="158"/>
      <c r="L691" s="24"/>
      <c r="M691" s="149"/>
      <c r="N691" s="149"/>
      <c r="O691" s="16"/>
      <c r="P691" s="16"/>
      <c r="Q691" s="44"/>
      <c r="R691" s="46"/>
    </row>
    <row r="692" spans="1:18" ht="30" customHeight="1" x14ac:dyDescent="0.2">
      <c r="A692" s="4">
        <v>620</v>
      </c>
      <c r="B692" s="3" t="s">
        <v>423</v>
      </c>
      <c r="C692" s="3"/>
      <c r="D692" s="9"/>
      <c r="E692" s="6"/>
      <c r="F692" s="149"/>
      <c r="G692" s="20"/>
      <c r="H692" s="149">
        <f t="shared" si="10"/>
        <v>0</v>
      </c>
      <c r="I692" s="149"/>
      <c r="J692" s="149"/>
      <c r="K692" s="158"/>
      <c r="L692" s="24"/>
      <c r="M692" s="149"/>
      <c r="N692" s="149"/>
      <c r="O692" s="16"/>
      <c r="P692" s="16"/>
      <c r="Q692" s="44"/>
      <c r="R692" s="46"/>
    </row>
    <row r="693" spans="1:18" ht="30" customHeight="1" x14ac:dyDescent="0.2">
      <c r="A693" s="4">
        <v>621</v>
      </c>
      <c r="B693" s="3" t="s">
        <v>469</v>
      </c>
      <c r="C693" s="3"/>
      <c r="D693" s="9"/>
      <c r="E693" s="6"/>
      <c r="F693" s="149"/>
      <c r="G693" s="20"/>
      <c r="H693" s="149">
        <f t="shared" si="10"/>
        <v>0</v>
      </c>
      <c r="I693" s="149"/>
      <c r="J693" s="149"/>
      <c r="K693" s="158"/>
      <c r="L693" s="24"/>
      <c r="M693" s="149"/>
      <c r="N693" s="149"/>
      <c r="O693" s="16"/>
      <c r="P693" s="16"/>
      <c r="Q693" s="44"/>
      <c r="R693" s="46"/>
    </row>
    <row r="694" spans="1:18" ht="30" customHeight="1" x14ac:dyDescent="0.2">
      <c r="A694" s="4">
        <v>622</v>
      </c>
      <c r="B694" s="3" t="s">
        <v>218</v>
      </c>
      <c r="C694" s="3"/>
      <c r="D694" s="9"/>
      <c r="E694" s="6"/>
      <c r="F694" s="149"/>
      <c r="G694" s="20"/>
      <c r="H694" s="149">
        <f t="shared" si="10"/>
        <v>0</v>
      </c>
      <c r="I694" s="149"/>
      <c r="J694" s="149"/>
      <c r="K694" s="158"/>
      <c r="L694" s="24"/>
      <c r="M694" s="149"/>
      <c r="N694" s="149"/>
      <c r="O694" s="16"/>
      <c r="P694" s="16"/>
      <c r="Q694" s="44"/>
      <c r="R694" s="46"/>
    </row>
    <row r="695" spans="1:18" ht="30" customHeight="1" x14ac:dyDescent="0.2">
      <c r="A695" s="4">
        <v>623</v>
      </c>
      <c r="B695" s="3" t="s">
        <v>470</v>
      </c>
      <c r="C695" s="3"/>
      <c r="D695" s="9"/>
      <c r="E695" s="6"/>
      <c r="F695" s="149"/>
      <c r="G695" s="20"/>
      <c r="H695" s="149">
        <f t="shared" si="10"/>
        <v>0</v>
      </c>
      <c r="I695" s="149"/>
      <c r="J695" s="149"/>
      <c r="K695" s="158"/>
      <c r="L695" s="24"/>
      <c r="M695" s="149"/>
      <c r="N695" s="149"/>
      <c r="O695" s="16"/>
      <c r="P695" s="16"/>
      <c r="Q695" s="44"/>
      <c r="R695" s="46"/>
    </row>
    <row r="696" spans="1:18" ht="30" customHeight="1" x14ac:dyDescent="0.2">
      <c r="A696" s="4">
        <v>624</v>
      </c>
      <c r="B696" s="3" t="s">
        <v>471</v>
      </c>
      <c r="C696" s="3"/>
      <c r="D696" s="9"/>
      <c r="E696" s="6"/>
      <c r="F696" s="149"/>
      <c r="G696" s="20"/>
      <c r="H696" s="149">
        <f t="shared" si="10"/>
        <v>0</v>
      </c>
      <c r="I696" s="149"/>
      <c r="J696" s="149"/>
      <c r="K696" s="158"/>
      <c r="L696" s="24"/>
      <c r="M696" s="149"/>
      <c r="N696" s="149"/>
      <c r="O696" s="16"/>
      <c r="P696" s="16"/>
      <c r="Q696" s="44"/>
      <c r="R696" s="46"/>
    </row>
    <row r="697" spans="1:18" ht="30" customHeight="1" x14ac:dyDescent="0.2">
      <c r="A697" s="4">
        <v>625</v>
      </c>
      <c r="B697" s="3" t="s">
        <v>472</v>
      </c>
      <c r="C697" s="3"/>
      <c r="D697" s="9"/>
      <c r="E697" s="6"/>
      <c r="F697" s="149"/>
      <c r="G697" s="20"/>
      <c r="H697" s="149">
        <f t="shared" si="10"/>
        <v>0</v>
      </c>
      <c r="I697" s="149"/>
      <c r="J697" s="149"/>
      <c r="K697" s="158"/>
      <c r="L697" s="24"/>
      <c r="M697" s="149"/>
      <c r="N697" s="149"/>
      <c r="O697" s="16"/>
      <c r="P697" s="16"/>
      <c r="Q697" s="44"/>
      <c r="R697" s="46"/>
    </row>
    <row r="698" spans="1:18" ht="30" customHeight="1" x14ac:dyDescent="0.2">
      <c r="A698" s="4">
        <v>626</v>
      </c>
      <c r="B698" s="3" t="s">
        <v>473</v>
      </c>
      <c r="C698" s="3"/>
      <c r="D698" s="9"/>
      <c r="E698" s="6"/>
      <c r="F698" s="149"/>
      <c r="G698" s="20"/>
      <c r="H698" s="149">
        <f t="shared" si="10"/>
        <v>0</v>
      </c>
      <c r="I698" s="149"/>
      <c r="J698" s="149"/>
      <c r="K698" s="158"/>
      <c r="L698" s="24"/>
      <c r="M698" s="149"/>
      <c r="N698" s="149"/>
      <c r="O698" s="16"/>
      <c r="P698" s="16"/>
      <c r="Q698" s="44"/>
      <c r="R698" s="46"/>
    </row>
    <row r="699" spans="1:18" ht="30" customHeight="1" x14ac:dyDescent="0.2">
      <c r="A699" s="4">
        <v>627</v>
      </c>
      <c r="B699" s="3" t="s">
        <v>474</v>
      </c>
      <c r="C699" s="3"/>
      <c r="D699" s="9"/>
      <c r="E699" s="6"/>
      <c r="F699" s="149"/>
      <c r="G699" s="20"/>
      <c r="H699" s="149">
        <f t="shared" si="10"/>
        <v>0</v>
      </c>
      <c r="I699" s="149"/>
      <c r="J699" s="149"/>
      <c r="K699" s="158"/>
      <c r="L699" s="24"/>
      <c r="M699" s="149"/>
      <c r="N699" s="149"/>
      <c r="O699" s="16"/>
      <c r="P699" s="16"/>
      <c r="Q699" s="44"/>
      <c r="R699" s="46"/>
    </row>
    <row r="700" spans="1:18" ht="30" customHeight="1" x14ac:dyDescent="0.2">
      <c r="A700" s="4">
        <v>628</v>
      </c>
      <c r="B700" s="3" t="s">
        <v>363</v>
      </c>
      <c r="C700" s="3"/>
      <c r="D700" s="9"/>
      <c r="E700" s="6"/>
      <c r="F700" s="149"/>
      <c r="G700" s="20"/>
      <c r="H700" s="149">
        <f t="shared" si="10"/>
        <v>0</v>
      </c>
      <c r="I700" s="149"/>
      <c r="J700" s="149"/>
      <c r="K700" s="158"/>
      <c r="L700" s="24"/>
      <c r="M700" s="149"/>
      <c r="N700" s="149"/>
      <c r="O700" s="16"/>
      <c r="P700" s="16"/>
      <c r="Q700" s="44"/>
      <c r="R700" s="46"/>
    </row>
    <row r="701" spans="1:18" ht="30" customHeight="1" x14ac:dyDescent="0.2">
      <c r="A701" s="4">
        <v>629</v>
      </c>
      <c r="B701" s="3" t="s">
        <v>470</v>
      </c>
      <c r="C701" s="3"/>
      <c r="D701" s="9"/>
      <c r="E701" s="6"/>
      <c r="F701" s="149"/>
      <c r="G701" s="20"/>
      <c r="H701" s="149">
        <f t="shared" si="10"/>
        <v>0</v>
      </c>
      <c r="I701" s="149"/>
      <c r="J701" s="149"/>
      <c r="K701" s="158"/>
      <c r="L701" s="24"/>
      <c r="M701" s="149"/>
      <c r="N701" s="149"/>
      <c r="O701" s="16"/>
      <c r="P701" s="16"/>
      <c r="Q701" s="44"/>
      <c r="R701" s="46"/>
    </row>
    <row r="702" spans="1:18" ht="30" customHeight="1" x14ac:dyDescent="0.2">
      <c r="A702" s="4">
        <v>630</v>
      </c>
      <c r="B702" s="3" t="s">
        <v>993</v>
      </c>
      <c r="C702" s="3"/>
      <c r="D702" s="9"/>
      <c r="E702" s="6"/>
      <c r="F702" s="149"/>
      <c r="G702" s="20"/>
      <c r="H702" s="149">
        <f t="shared" si="10"/>
        <v>0</v>
      </c>
      <c r="I702" s="149"/>
      <c r="J702" s="149"/>
      <c r="K702" s="158"/>
      <c r="L702" s="24"/>
      <c r="M702" s="149"/>
      <c r="N702" s="149"/>
      <c r="O702" s="16"/>
      <c r="P702" s="16"/>
      <c r="Q702" s="44"/>
      <c r="R702" s="46"/>
    </row>
    <row r="703" spans="1:18" ht="30" customHeight="1" x14ac:dyDescent="0.2">
      <c r="A703" s="4">
        <v>631</v>
      </c>
      <c r="B703" s="3" t="s">
        <v>475</v>
      </c>
      <c r="C703" s="3"/>
      <c r="D703" s="9"/>
      <c r="E703" s="6"/>
      <c r="F703" s="149"/>
      <c r="G703" s="20"/>
      <c r="H703" s="149">
        <f t="shared" si="10"/>
        <v>0</v>
      </c>
      <c r="I703" s="149"/>
      <c r="J703" s="149"/>
      <c r="K703" s="158"/>
      <c r="L703" s="24"/>
      <c r="M703" s="149"/>
      <c r="N703" s="149"/>
      <c r="O703" s="16"/>
      <c r="P703" s="16"/>
      <c r="Q703" s="44"/>
      <c r="R703" s="46"/>
    </row>
    <row r="704" spans="1:18" ht="30" customHeight="1" x14ac:dyDescent="0.2">
      <c r="A704" s="4">
        <v>632</v>
      </c>
      <c r="B704" s="3" t="s">
        <v>19</v>
      </c>
      <c r="C704" s="3"/>
      <c r="D704" s="9"/>
      <c r="E704" s="6"/>
      <c r="F704" s="149"/>
      <c r="G704" s="20"/>
      <c r="H704" s="149">
        <f t="shared" si="10"/>
        <v>0</v>
      </c>
      <c r="I704" s="149"/>
      <c r="J704" s="149"/>
      <c r="K704" s="158"/>
      <c r="L704" s="24"/>
      <c r="M704" s="149"/>
      <c r="N704" s="149"/>
      <c r="O704" s="16"/>
      <c r="P704" s="16"/>
      <c r="Q704" s="44"/>
      <c r="R704" s="46"/>
    </row>
    <row r="705" spans="1:18" ht="30" customHeight="1" x14ac:dyDescent="0.2">
      <c r="A705" s="4">
        <v>633</v>
      </c>
      <c r="B705" s="3" t="s">
        <v>476</v>
      </c>
      <c r="C705" s="3"/>
      <c r="D705" s="9"/>
      <c r="E705" s="6"/>
      <c r="F705" s="149"/>
      <c r="G705" s="20"/>
      <c r="H705" s="149">
        <f t="shared" si="10"/>
        <v>0</v>
      </c>
      <c r="I705" s="149"/>
      <c r="J705" s="149"/>
      <c r="K705" s="158"/>
      <c r="L705" s="24"/>
      <c r="M705" s="149"/>
      <c r="N705" s="149"/>
      <c r="O705" s="16"/>
      <c r="P705" s="16"/>
      <c r="Q705" s="44"/>
      <c r="R705" s="46"/>
    </row>
    <row r="706" spans="1:18" ht="30" customHeight="1" x14ac:dyDescent="0.2">
      <c r="A706" s="4">
        <v>634</v>
      </c>
      <c r="B706" s="3" t="s">
        <v>477</v>
      </c>
      <c r="C706" s="3"/>
      <c r="D706" s="9"/>
      <c r="E706" s="6"/>
      <c r="F706" s="149"/>
      <c r="G706" s="20"/>
      <c r="H706" s="149">
        <f t="shared" si="10"/>
        <v>0</v>
      </c>
      <c r="I706" s="149"/>
      <c r="J706" s="149"/>
      <c r="K706" s="158"/>
      <c r="L706" s="24"/>
      <c r="M706" s="149"/>
      <c r="N706" s="149"/>
      <c r="O706" s="16"/>
      <c r="P706" s="16"/>
      <c r="Q706" s="44"/>
      <c r="R706" s="46"/>
    </row>
    <row r="707" spans="1:18" ht="30" customHeight="1" x14ac:dyDescent="0.2">
      <c r="A707" s="4">
        <v>635</v>
      </c>
      <c r="B707" s="3" t="s">
        <v>456</v>
      </c>
      <c r="C707" s="3"/>
      <c r="D707" s="9"/>
      <c r="E707" s="6"/>
      <c r="F707" s="149"/>
      <c r="G707" s="20"/>
      <c r="H707" s="149">
        <f t="shared" si="10"/>
        <v>0</v>
      </c>
      <c r="I707" s="149"/>
      <c r="J707" s="149"/>
      <c r="K707" s="158"/>
      <c r="L707" s="24"/>
      <c r="M707" s="149"/>
      <c r="N707" s="149"/>
      <c r="O707" s="16"/>
      <c r="P707" s="16"/>
      <c r="Q707" s="44"/>
      <c r="R707" s="46"/>
    </row>
    <row r="708" spans="1:18" ht="30" customHeight="1" x14ac:dyDescent="0.2">
      <c r="A708" s="4">
        <v>636</v>
      </c>
      <c r="B708" s="3" t="s">
        <v>66</v>
      </c>
      <c r="C708" s="3"/>
      <c r="D708" s="9"/>
      <c r="E708" s="6"/>
      <c r="F708" s="149"/>
      <c r="G708" s="20"/>
      <c r="H708" s="149">
        <f t="shared" si="10"/>
        <v>0</v>
      </c>
      <c r="I708" s="149"/>
      <c r="J708" s="149"/>
      <c r="K708" s="158"/>
      <c r="L708" s="24"/>
      <c r="M708" s="149"/>
      <c r="N708" s="149"/>
      <c r="O708" s="16"/>
      <c r="P708" s="16"/>
      <c r="Q708" s="44"/>
      <c r="R708" s="46"/>
    </row>
    <row r="709" spans="1:18" ht="30" customHeight="1" x14ac:dyDescent="0.2">
      <c r="A709" s="4">
        <v>637</v>
      </c>
      <c r="B709" s="3" t="s">
        <v>478</v>
      </c>
      <c r="C709" s="3"/>
      <c r="D709" s="9"/>
      <c r="E709" s="6"/>
      <c r="F709" s="149"/>
      <c r="G709" s="20"/>
      <c r="H709" s="149">
        <f t="shared" si="10"/>
        <v>0</v>
      </c>
      <c r="I709" s="149"/>
      <c r="J709" s="149"/>
      <c r="K709" s="158"/>
      <c r="L709" s="24"/>
      <c r="M709" s="149"/>
      <c r="N709" s="149"/>
      <c r="O709" s="16"/>
      <c r="P709" s="16"/>
      <c r="Q709" s="44"/>
      <c r="R709" s="46"/>
    </row>
    <row r="710" spans="1:18" ht="30" customHeight="1" x14ac:dyDescent="0.2">
      <c r="A710" s="4">
        <v>638</v>
      </c>
      <c r="B710" s="3" t="s">
        <v>479</v>
      </c>
      <c r="C710" s="3"/>
      <c r="D710" s="9"/>
      <c r="E710" s="6"/>
      <c r="F710" s="149"/>
      <c r="G710" s="20"/>
      <c r="H710" s="149">
        <f t="shared" si="10"/>
        <v>0</v>
      </c>
      <c r="I710" s="149"/>
      <c r="J710" s="149"/>
      <c r="K710" s="158"/>
      <c r="L710" s="24"/>
      <c r="M710" s="149"/>
      <c r="N710" s="149"/>
      <c r="O710" s="16"/>
      <c r="P710" s="16"/>
      <c r="Q710" s="44"/>
      <c r="R710" s="46"/>
    </row>
    <row r="711" spans="1:18" ht="30" customHeight="1" x14ac:dyDescent="0.2">
      <c r="A711" s="4">
        <v>639</v>
      </c>
      <c r="B711" s="3" t="s">
        <v>480</v>
      </c>
      <c r="C711" s="3"/>
      <c r="D711" s="9"/>
      <c r="E711" s="6"/>
      <c r="F711" s="149"/>
      <c r="G711" s="20"/>
      <c r="H711" s="149">
        <f t="shared" si="10"/>
        <v>0</v>
      </c>
      <c r="I711" s="149"/>
      <c r="J711" s="149"/>
      <c r="K711" s="158"/>
      <c r="L711" s="24"/>
      <c r="M711" s="149"/>
      <c r="N711" s="149"/>
      <c r="O711" s="16"/>
      <c r="P711" s="16"/>
      <c r="Q711" s="44"/>
      <c r="R711" s="46"/>
    </row>
    <row r="712" spans="1:18" ht="30" customHeight="1" x14ac:dyDescent="0.2">
      <c r="A712" s="4">
        <v>640</v>
      </c>
      <c r="B712" s="3" t="s">
        <v>481</v>
      </c>
      <c r="C712" s="3"/>
      <c r="D712" s="9"/>
      <c r="E712" s="6"/>
      <c r="F712" s="149"/>
      <c r="G712" s="20"/>
      <c r="H712" s="149">
        <f t="shared" si="10"/>
        <v>0</v>
      </c>
      <c r="I712" s="149"/>
      <c r="J712" s="149"/>
      <c r="K712" s="158"/>
      <c r="L712" s="24"/>
      <c r="M712" s="149"/>
      <c r="N712" s="149"/>
      <c r="O712" s="16"/>
      <c r="P712" s="16"/>
      <c r="Q712" s="44"/>
      <c r="R712" s="46"/>
    </row>
    <row r="713" spans="1:18" ht="30" customHeight="1" x14ac:dyDescent="0.2">
      <c r="A713" s="4">
        <v>641</v>
      </c>
      <c r="B713" s="3" t="s">
        <v>482</v>
      </c>
      <c r="C713" s="3"/>
      <c r="D713" s="9"/>
      <c r="E713" s="6"/>
      <c r="F713" s="149"/>
      <c r="G713" s="20"/>
      <c r="H713" s="149">
        <f t="shared" si="10"/>
        <v>0</v>
      </c>
      <c r="I713" s="149"/>
      <c r="J713" s="149"/>
      <c r="K713" s="158"/>
      <c r="L713" s="24"/>
      <c r="M713" s="149"/>
      <c r="N713" s="149"/>
      <c r="O713" s="16"/>
      <c r="P713" s="16"/>
      <c r="Q713" s="44"/>
      <c r="R713" s="46"/>
    </row>
    <row r="714" spans="1:18" ht="30" customHeight="1" x14ac:dyDescent="0.2">
      <c r="A714" s="4">
        <v>642</v>
      </c>
      <c r="B714" s="3" t="s">
        <v>483</v>
      </c>
      <c r="C714" s="3"/>
      <c r="D714" s="9"/>
      <c r="E714" s="6"/>
      <c r="F714" s="149"/>
      <c r="G714" s="20"/>
      <c r="H714" s="149">
        <f t="shared" si="10"/>
        <v>0</v>
      </c>
      <c r="I714" s="149"/>
      <c r="J714" s="149"/>
      <c r="K714" s="158"/>
      <c r="L714" s="24"/>
      <c r="M714" s="149"/>
      <c r="N714" s="149"/>
      <c r="O714" s="16"/>
      <c r="P714" s="16"/>
      <c r="Q714" s="44"/>
      <c r="R714" s="46"/>
    </row>
    <row r="715" spans="1:18" ht="30" customHeight="1" x14ac:dyDescent="0.2">
      <c r="A715" s="4">
        <v>643</v>
      </c>
      <c r="B715" s="3" t="s">
        <v>157</v>
      </c>
      <c r="C715" s="3"/>
      <c r="D715" s="9"/>
      <c r="E715" s="6"/>
      <c r="F715" s="149"/>
      <c r="G715" s="20"/>
      <c r="H715" s="149">
        <f t="shared" si="10"/>
        <v>0</v>
      </c>
      <c r="I715" s="149"/>
      <c r="J715" s="149"/>
      <c r="K715" s="158"/>
      <c r="L715" s="24"/>
      <c r="M715" s="149"/>
      <c r="N715" s="149"/>
      <c r="O715" s="16"/>
      <c r="P715" s="16"/>
      <c r="Q715" s="44"/>
      <c r="R715" s="46"/>
    </row>
    <row r="716" spans="1:18" ht="30" customHeight="1" x14ac:dyDescent="0.2">
      <c r="A716" s="4">
        <v>643</v>
      </c>
      <c r="B716" s="3" t="s">
        <v>484</v>
      </c>
      <c r="C716" s="3"/>
      <c r="D716" s="9"/>
      <c r="E716" s="6"/>
      <c r="F716" s="149"/>
      <c r="G716" s="20"/>
      <c r="H716" s="149">
        <f t="shared" si="10"/>
        <v>0</v>
      </c>
      <c r="I716" s="149"/>
      <c r="J716" s="149"/>
      <c r="K716" s="158"/>
      <c r="L716" s="24"/>
      <c r="M716" s="149"/>
      <c r="N716" s="149"/>
      <c r="O716" s="16"/>
      <c r="P716" s="16"/>
      <c r="Q716" s="44"/>
      <c r="R716" s="46"/>
    </row>
    <row r="717" spans="1:18" ht="30" customHeight="1" x14ac:dyDescent="0.2">
      <c r="A717" s="4">
        <v>643</v>
      </c>
      <c r="B717" s="3" t="s">
        <v>661</v>
      </c>
      <c r="C717" s="3"/>
      <c r="D717" s="37" t="s">
        <v>645</v>
      </c>
      <c r="E717" s="6" t="s">
        <v>662</v>
      </c>
      <c r="F717" s="149">
        <v>150000000</v>
      </c>
      <c r="G717" s="20">
        <v>0.05</v>
      </c>
      <c r="H717" s="149">
        <v>7500000</v>
      </c>
      <c r="I717" s="149"/>
      <c r="J717" s="149"/>
      <c r="K717" s="158"/>
      <c r="L717" s="24"/>
      <c r="M717" s="149"/>
      <c r="N717" s="149"/>
      <c r="O717" s="16"/>
      <c r="P717" s="16"/>
      <c r="Q717" s="44"/>
      <c r="R717" s="46"/>
    </row>
    <row r="718" spans="1:18" ht="30" customHeight="1" x14ac:dyDescent="0.2">
      <c r="A718" s="4">
        <v>643</v>
      </c>
      <c r="B718" s="3" t="s">
        <v>694</v>
      </c>
      <c r="C718" s="53" t="s">
        <v>695</v>
      </c>
      <c r="D718" s="37"/>
      <c r="E718" s="6"/>
      <c r="F718" s="149">
        <v>30000000</v>
      </c>
      <c r="G718" s="20">
        <v>0.05</v>
      </c>
      <c r="H718" s="149">
        <f>F718*G718</f>
        <v>1500000</v>
      </c>
      <c r="I718" s="149"/>
      <c r="J718" s="149"/>
      <c r="K718" s="158"/>
      <c r="L718" s="24"/>
      <c r="M718" s="149"/>
      <c r="N718" s="149"/>
      <c r="O718" s="16"/>
      <c r="P718" s="16"/>
      <c r="Q718" s="44"/>
      <c r="R718" s="46"/>
    </row>
    <row r="719" spans="1:18" ht="30" customHeight="1" x14ac:dyDescent="0.2">
      <c r="A719" s="4"/>
      <c r="B719" s="415" t="s">
        <v>1238</v>
      </c>
      <c r="C719" s="53" t="s">
        <v>1239</v>
      </c>
      <c r="D719" s="37"/>
      <c r="E719" s="6"/>
      <c r="F719" s="149">
        <v>320000000</v>
      </c>
      <c r="G719" s="20"/>
      <c r="H719" s="149"/>
      <c r="I719" s="149"/>
      <c r="J719" s="149"/>
      <c r="K719" s="158"/>
      <c r="L719" s="24"/>
      <c r="M719" s="149"/>
      <c r="N719" s="149"/>
      <c r="O719" s="16"/>
      <c r="P719" s="16"/>
      <c r="Q719" s="44"/>
      <c r="R719" s="46"/>
    </row>
    <row r="720" spans="1:18" ht="30" customHeight="1" x14ac:dyDescent="0.2">
      <c r="A720" s="4"/>
      <c r="B720" s="416"/>
      <c r="C720" s="53" t="s">
        <v>1240</v>
      </c>
      <c r="D720" s="37" t="s">
        <v>1161</v>
      </c>
      <c r="E720" s="6"/>
      <c r="F720" s="149">
        <v>100000000</v>
      </c>
      <c r="G720" s="20"/>
      <c r="H720" s="149"/>
      <c r="I720" s="149"/>
      <c r="J720" s="149"/>
      <c r="K720" s="158"/>
      <c r="L720" s="24"/>
      <c r="M720" s="149"/>
      <c r="N720" s="149"/>
      <c r="O720" s="16"/>
      <c r="P720" s="16"/>
      <c r="Q720" s="44"/>
      <c r="R720" s="46"/>
    </row>
    <row r="721" spans="1:18" ht="30" customHeight="1" x14ac:dyDescent="0.2">
      <c r="A721" s="4">
        <v>643</v>
      </c>
      <c r="B721" s="3" t="s">
        <v>485</v>
      </c>
      <c r="C721" s="3"/>
      <c r="D721" s="9"/>
      <c r="E721" s="6"/>
      <c r="F721" s="149"/>
      <c r="G721" s="20"/>
      <c r="H721" s="149">
        <f t="shared" ref="H721" si="11">F721*G721</f>
        <v>0</v>
      </c>
      <c r="I721" s="149"/>
      <c r="J721" s="149"/>
      <c r="K721" s="158"/>
      <c r="L721" s="24"/>
      <c r="M721" s="149"/>
      <c r="N721" s="149"/>
      <c r="O721" s="16"/>
      <c r="P721" s="16"/>
      <c r="Q721" s="44"/>
      <c r="R721" s="46"/>
    </row>
  </sheetData>
  <mergeCells count="392">
    <mergeCell ref="J24:K24"/>
    <mergeCell ref="M23:M24"/>
    <mergeCell ref="N23:N24"/>
    <mergeCell ref="O23:O24"/>
    <mergeCell ref="P23:P24"/>
    <mergeCell ref="Q23:Q24"/>
    <mergeCell ref="R23:R24"/>
    <mergeCell ref="Q11:Q12"/>
    <mergeCell ref="R11:R12"/>
    <mergeCell ref="M11:M12"/>
    <mergeCell ref="N11:N12"/>
    <mergeCell ref="O11:O12"/>
    <mergeCell ref="P11:P12"/>
    <mergeCell ref="A23:A24"/>
    <mergeCell ref="B23:B24"/>
    <mergeCell ref="C23:C24"/>
    <mergeCell ref="D23:D24"/>
    <mergeCell ref="E23:E24"/>
    <mergeCell ref="F23:F24"/>
    <mergeCell ref="G23:G24"/>
    <mergeCell ref="H23:H24"/>
    <mergeCell ref="G11:G12"/>
    <mergeCell ref="H11:H12"/>
    <mergeCell ref="A11:A12"/>
    <mergeCell ref="B11:B12"/>
    <mergeCell ref="C11:C12"/>
    <mergeCell ref="D11:D12"/>
    <mergeCell ref="E11:E12"/>
    <mergeCell ref="F11:F12"/>
    <mergeCell ref="R47:R48"/>
    <mergeCell ref="M31:M32"/>
    <mergeCell ref="N31:N32"/>
    <mergeCell ref="A47:A48"/>
    <mergeCell ref="B47:B48"/>
    <mergeCell ref="C47:C48"/>
    <mergeCell ref="D47:D48"/>
    <mergeCell ref="E47:E48"/>
    <mergeCell ref="F47:F48"/>
    <mergeCell ref="G47:G48"/>
    <mergeCell ref="H47:H48"/>
    <mergeCell ref="A31:A32"/>
    <mergeCell ref="B31:B32"/>
    <mergeCell ref="C31:C32"/>
    <mergeCell ref="D31:D32"/>
    <mergeCell ref="E31:E32"/>
    <mergeCell ref="F31:F32"/>
    <mergeCell ref="G31:G32"/>
    <mergeCell ref="H31:H32"/>
    <mergeCell ref="M47:M48"/>
    <mergeCell ref="N47:N48"/>
    <mergeCell ref="O47:O48"/>
    <mergeCell ref="P47:P48"/>
    <mergeCell ref="Q47:Q48"/>
    <mergeCell ref="Q51:Q54"/>
    <mergeCell ref="R51:R54"/>
    <mergeCell ref="A60:A61"/>
    <mergeCell ref="B60:B61"/>
    <mergeCell ref="C60:C61"/>
    <mergeCell ref="D60:D61"/>
    <mergeCell ref="E60:E61"/>
    <mergeCell ref="F60:F61"/>
    <mergeCell ref="G60:G61"/>
    <mergeCell ref="H60:H61"/>
    <mergeCell ref="G51:G54"/>
    <mergeCell ref="H51:H54"/>
    <mergeCell ref="M51:M54"/>
    <mergeCell ref="N51:N54"/>
    <mergeCell ref="O51:O54"/>
    <mergeCell ref="P51:P54"/>
    <mergeCell ref="A51:A54"/>
    <mergeCell ref="B51:B54"/>
    <mergeCell ref="C51:C54"/>
    <mergeCell ref="D51:D54"/>
    <mergeCell ref="E51:E54"/>
    <mergeCell ref="F51:F54"/>
    <mergeCell ref="N87:N88"/>
    <mergeCell ref="A90:A91"/>
    <mergeCell ref="B90:B91"/>
    <mergeCell ref="C90:C91"/>
    <mergeCell ref="D90:D91"/>
    <mergeCell ref="E90:E91"/>
    <mergeCell ref="M90:M91"/>
    <mergeCell ref="N90:N91"/>
    <mergeCell ref="A87:A88"/>
    <mergeCell ref="B87:B88"/>
    <mergeCell ref="C87:C88"/>
    <mergeCell ref="D87:D88"/>
    <mergeCell ref="E87:E88"/>
    <mergeCell ref="M87:M88"/>
    <mergeCell ref="P92:P93"/>
    <mergeCell ref="Q92:Q93"/>
    <mergeCell ref="R92:R93"/>
    <mergeCell ref="A95:A96"/>
    <mergeCell ref="B95:B96"/>
    <mergeCell ref="C95:C96"/>
    <mergeCell ref="D95:D96"/>
    <mergeCell ref="E95:E96"/>
    <mergeCell ref="F95:F96"/>
    <mergeCell ref="G95:G96"/>
    <mergeCell ref="J92:J93"/>
    <mergeCell ref="K92:K93"/>
    <mergeCell ref="L92:L93"/>
    <mergeCell ref="M92:M93"/>
    <mergeCell ref="N92:N93"/>
    <mergeCell ref="O92:O93"/>
    <mergeCell ref="A92:A93"/>
    <mergeCell ref="B92:B93"/>
    <mergeCell ref="C92:C93"/>
    <mergeCell ref="D92:D93"/>
    <mergeCell ref="E92:E93"/>
    <mergeCell ref="I92:I93"/>
    <mergeCell ref="B114:B115"/>
    <mergeCell ref="C114:C115"/>
    <mergeCell ref="D114:D115"/>
    <mergeCell ref="E114:E115"/>
    <mergeCell ref="M114:M115"/>
    <mergeCell ref="N114:N115"/>
    <mergeCell ref="H95:H96"/>
    <mergeCell ref="M95:M96"/>
    <mergeCell ref="N95:N96"/>
    <mergeCell ref="B105:B106"/>
    <mergeCell ref="C105:C106"/>
    <mergeCell ref="D105:D106"/>
    <mergeCell ref="E105:E106"/>
    <mergeCell ref="E170:E171"/>
    <mergeCell ref="F170:F171"/>
    <mergeCell ref="L173:L174"/>
    <mergeCell ref="M173:M174"/>
    <mergeCell ref="N173:N174"/>
    <mergeCell ref="R125:R127"/>
    <mergeCell ref="M126:M127"/>
    <mergeCell ref="A145:A146"/>
    <mergeCell ref="B145:B146"/>
    <mergeCell ref="C145:C146"/>
    <mergeCell ref="D145:D146"/>
    <mergeCell ref="E145:E146"/>
    <mergeCell ref="G125:G127"/>
    <mergeCell ref="H125:H127"/>
    <mergeCell ref="N125:N127"/>
    <mergeCell ref="O125:O127"/>
    <mergeCell ref="P125:P127"/>
    <mergeCell ref="Q125:Q127"/>
    <mergeCell ref="A125:A127"/>
    <mergeCell ref="B125:B127"/>
    <mergeCell ref="C125:C127"/>
    <mergeCell ref="D125:D127"/>
    <mergeCell ref="E125:E127"/>
    <mergeCell ref="F125:F127"/>
    <mergeCell ref="Q170:Q171"/>
    <mergeCell ref="G196:G198"/>
    <mergeCell ref="H196:H198"/>
    <mergeCell ref="M196:M198"/>
    <mergeCell ref="N196:N198"/>
    <mergeCell ref="R170:R171"/>
    <mergeCell ref="A173:A174"/>
    <mergeCell ref="B173:B174"/>
    <mergeCell ref="C173:C174"/>
    <mergeCell ref="D173:D174"/>
    <mergeCell ref="E173:E174"/>
    <mergeCell ref="I173:I174"/>
    <mergeCell ref="J173:J174"/>
    <mergeCell ref="K173:K174"/>
    <mergeCell ref="G170:G171"/>
    <mergeCell ref="H170:H171"/>
    <mergeCell ref="M170:M171"/>
    <mergeCell ref="N170:N171"/>
    <mergeCell ref="O170:O171"/>
    <mergeCell ref="P170:P171"/>
    <mergeCell ref="A170:A171"/>
    <mergeCell ref="B170:B171"/>
    <mergeCell ref="C170:C171"/>
    <mergeCell ref="D170:D171"/>
    <mergeCell ref="A196:A197"/>
    <mergeCell ref="B196:B198"/>
    <mergeCell ref="C196:C198"/>
    <mergeCell ref="D196:D198"/>
    <mergeCell ref="E196:E198"/>
    <mergeCell ref="F196:F198"/>
    <mergeCell ref="A192:A194"/>
    <mergeCell ref="B192:B194"/>
    <mergeCell ref="C192:C194"/>
    <mergeCell ref="D192:D194"/>
    <mergeCell ref="E192:E194"/>
    <mergeCell ref="P276:P277"/>
    <mergeCell ref="R276:R277"/>
    <mergeCell ref="A278:A279"/>
    <mergeCell ref="B278:B279"/>
    <mergeCell ref="C278:C279"/>
    <mergeCell ref="D278:D279"/>
    <mergeCell ref="E278:E279"/>
    <mergeCell ref="H273:H274"/>
    <mergeCell ref="M273:M274"/>
    <mergeCell ref="N273:N274"/>
    <mergeCell ref="B276:B277"/>
    <mergeCell ref="C276:C277"/>
    <mergeCell ref="D276:D277"/>
    <mergeCell ref="E276:E277"/>
    <mergeCell ref="F276:F277"/>
    <mergeCell ref="G276:G277"/>
    <mergeCell ref="H276:H277"/>
    <mergeCell ref="A273:A274"/>
    <mergeCell ref="B273:B274"/>
    <mergeCell ref="D273:D274"/>
    <mergeCell ref="E273:E274"/>
    <mergeCell ref="F273:F274"/>
    <mergeCell ref="G273:G274"/>
    <mergeCell ref="F302:F304"/>
    <mergeCell ref="F278:F279"/>
    <mergeCell ref="G278:G279"/>
    <mergeCell ref="H278:H279"/>
    <mergeCell ref="M278:M279"/>
    <mergeCell ref="N278:N279"/>
    <mergeCell ref="O278:O279"/>
    <mergeCell ref="M276:M277"/>
    <mergeCell ref="N276:N277"/>
    <mergeCell ref="O276:O277"/>
    <mergeCell ref="P311:P312"/>
    <mergeCell ref="Q311:Q312"/>
    <mergeCell ref="R311:R312"/>
    <mergeCell ref="Q302:Q304"/>
    <mergeCell ref="R302:R304"/>
    <mergeCell ref="A311:A312"/>
    <mergeCell ref="B311:B312"/>
    <mergeCell ref="C311:C312"/>
    <mergeCell ref="D311:D312"/>
    <mergeCell ref="E311:E312"/>
    <mergeCell ref="F311:F312"/>
    <mergeCell ref="G311:G312"/>
    <mergeCell ref="H311:H312"/>
    <mergeCell ref="G302:G304"/>
    <mergeCell ref="H302:H303"/>
    <mergeCell ref="M302:M304"/>
    <mergeCell ref="N302:N304"/>
    <mergeCell ref="O302:O304"/>
    <mergeCell ref="P302:P304"/>
    <mergeCell ref="A302:A304"/>
    <mergeCell ref="B302:B304"/>
    <mergeCell ref="C302:C304"/>
    <mergeCell ref="D302:D304"/>
    <mergeCell ref="E302:E304"/>
    <mergeCell ref="A315:A316"/>
    <mergeCell ref="B315:B316"/>
    <mergeCell ref="C315:C316"/>
    <mergeCell ref="D315:D316"/>
    <mergeCell ref="E315:E316"/>
    <mergeCell ref="F315:F316"/>
    <mergeCell ref="M311:M312"/>
    <mergeCell ref="N311:N312"/>
    <mergeCell ref="O311:O312"/>
    <mergeCell ref="G315:G316"/>
    <mergeCell ref="H315:H316"/>
    <mergeCell ref="M315:M316"/>
    <mergeCell ref="N315:N316"/>
    <mergeCell ref="I339:I340"/>
    <mergeCell ref="J339:J340"/>
    <mergeCell ref="K339:K340"/>
    <mergeCell ref="L339:L340"/>
    <mergeCell ref="M339:M340"/>
    <mergeCell ref="N339:N340"/>
    <mergeCell ref="P346:P347"/>
    <mergeCell ref="Q346:Q347"/>
    <mergeCell ref="R346:R347"/>
    <mergeCell ref="O346:O347"/>
    <mergeCell ref="F347:F348"/>
    <mergeCell ref="G347:H348"/>
    <mergeCell ref="M347:M348"/>
    <mergeCell ref="N347:N348"/>
    <mergeCell ref="A346:A347"/>
    <mergeCell ref="B346:B348"/>
    <mergeCell ref="C346:C348"/>
    <mergeCell ref="D346:D348"/>
    <mergeCell ref="E346:E348"/>
    <mergeCell ref="Q363:Q364"/>
    <mergeCell ref="R363:R364"/>
    <mergeCell ref="A379:A380"/>
    <mergeCell ref="B379:B380"/>
    <mergeCell ref="C379:C380"/>
    <mergeCell ref="D379:D380"/>
    <mergeCell ref="E379:E380"/>
    <mergeCell ref="G360:G361"/>
    <mergeCell ref="H360:H361"/>
    <mergeCell ref="M360:M361"/>
    <mergeCell ref="N360:N361"/>
    <mergeCell ref="A363:A364"/>
    <mergeCell ref="B363:B364"/>
    <mergeCell ref="C363:C364"/>
    <mergeCell ref="D363:D364"/>
    <mergeCell ref="E363:E364"/>
    <mergeCell ref="M363:M364"/>
    <mergeCell ref="A360:A361"/>
    <mergeCell ref="B360:B361"/>
    <mergeCell ref="C360:C361"/>
    <mergeCell ref="D360:D361"/>
    <mergeCell ref="E360:E361"/>
    <mergeCell ref="F360:F361"/>
    <mergeCell ref="F379:F380"/>
    <mergeCell ref="G379:G380"/>
    <mergeCell ref="H379:H380"/>
    <mergeCell ref="M379:M380"/>
    <mergeCell ref="N379:N380"/>
    <mergeCell ref="O379:O380"/>
    <mergeCell ref="N363:N364"/>
    <mergeCell ref="O363:O364"/>
    <mergeCell ref="P363:P364"/>
    <mergeCell ref="P379:P380"/>
    <mergeCell ref="Q379:Q380"/>
    <mergeCell ref="R379:R380"/>
    <mergeCell ref="I395:I396"/>
    <mergeCell ref="J395:J396"/>
    <mergeCell ref="K395:K396"/>
    <mergeCell ref="L395:L396"/>
    <mergeCell ref="M395:M396"/>
    <mergeCell ref="N395:N396"/>
    <mergeCell ref="R404:R408"/>
    <mergeCell ref="G404:H408"/>
    <mergeCell ref="M404:M408"/>
    <mergeCell ref="N404:N408"/>
    <mergeCell ref="O404:O408"/>
    <mergeCell ref="P404:P408"/>
    <mergeCell ref="Q404:Q408"/>
    <mergeCell ref="A404:A408"/>
    <mergeCell ref="B404:B408"/>
    <mergeCell ref="C404:C408"/>
    <mergeCell ref="D404:D408"/>
    <mergeCell ref="E404:E408"/>
    <mergeCell ref="F404:F408"/>
    <mergeCell ref="O555:O556"/>
    <mergeCell ref="N411:N412"/>
    <mergeCell ref="A426:A427"/>
    <mergeCell ref="B426:B427"/>
    <mergeCell ref="C426:C427"/>
    <mergeCell ref="D426:D427"/>
    <mergeCell ref="E426:E427"/>
    <mergeCell ref="F426:F427"/>
    <mergeCell ref="G426:G427"/>
    <mergeCell ref="H426:H427"/>
    <mergeCell ref="M426:M427"/>
    <mergeCell ref="A411:A412"/>
    <mergeCell ref="B411:B412"/>
    <mergeCell ref="C411:C412"/>
    <mergeCell ref="D411:D412"/>
    <mergeCell ref="E411:E412"/>
    <mergeCell ref="F411:F412"/>
    <mergeCell ref="G411:G412"/>
    <mergeCell ref="H411:H412"/>
    <mergeCell ref="M411:M412"/>
    <mergeCell ref="A618:A619"/>
    <mergeCell ref="B618:B619"/>
    <mergeCell ref="C618:C619"/>
    <mergeCell ref="D618:D619"/>
    <mergeCell ref="E618:E619"/>
    <mergeCell ref="F618:F619"/>
    <mergeCell ref="G618:G619"/>
    <mergeCell ref="N426:N427"/>
    <mergeCell ref="A555:A556"/>
    <mergeCell ref="B555:B556"/>
    <mergeCell ref="D555:D556"/>
    <mergeCell ref="E555:E556"/>
    <mergeCell ref="M555:M556"/>
    <mergeCell ref="N555:N556"/>
    <mergeCell ref="A484:A485"/>
    <mergeCell ref="B484:B485"/>
    <mergeCell ref="C484:C485"/>
    <mergeCell ref="D484:D485"/>
    <mergeCell ref="E484:E485"/>
    <mergeCell ref="F484:F485"/>
    <mergeCell ref="G484:G485"/>
    <mergeCell ref="H484:H485"/>
    <mergeCell ref="P555:P556"/>
    <mergeCell ref="R675:R676"/>
    <mergeCell ref="B719:B720"/>
    <mergeCell ref="R618:R619"/>
    <mergeCell ref="A675:A676"/>
    <mergeCell ref="B675:B676"/>
    <mergeCell ref="C675:C676"/>
    <mergeCell ref="D675:D676"/>
    <mergeCell ref="E675:E676"/>
    <mergeCell ref="F675:F676"/>
    <mergeCell ref="G675:G676"/>
    <mergeCell ref="H675:H676"/>
    <mergeCell ref="M675:M676"/>
    <mergeCell ref="H618:H619"/>
    <mergeCell ref="M618:M619"/>
    <mergeCell ref="N618:N619"/>
    <mergeCell ref="O618:O619"/>
    <mergeCell ref="P618:P619"/>
    <mergeCell ref="Q618:Q619"/>
    <mergeCell ref="N675:N676"/>
    <mergeCell ref="O675:O676"/>
    <mergeCell ref="P675:P676"/>
    <mergeCell ref="Q675:Q676"/>
    <mergeCell ref="R555:R5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rightToLeft="1" zoomScale="70" zoomScaleNormal="70" workbookViewId="0">
      <selection activeCell="B3" sqref="B3:D3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383" t="s">
        <v>1231</v>
      </c>
      <c r="C1" s="384"/>
      <c r="D1" s="385"/>
    </row>
    <row r="2" spans="1:4" ht="50.1" customHeight="1" x14ac:dyDescent="0.2">
      <c r="A2" s="10" t="s">
        <v>0</v>
      </c>
      <c r="B2" s="169" t="s">
        <v>1228</v>
      </c>
      <c r="C2" s="8" t="s">
        <v>1211</v>
      </c>
      <c r="D2" s="170" t="s">
        <v>1212</v>
      </c>
    </row>
    <row r="3" spans="1:4" ht="50.1" customHeight="1" x14ac:dyDescent="0.2">
      <c r="A3" s="140"/>
      <c r="B3" s="178">
        <v>282750000</v>
      </c>
      <c r="C3" s="386" t="s">
        <v>1226</v>
      </c>
      <c r="D3" s="387"/>
    </row>
    <row r="4" spans="1:4" ht="30" customHeight="1" x14ac:dyDescent="0.2">
      <c r="A4" s="168">
        <v>1</v>
      </c>
      <c r="B4" s="171">
        <v>20000000</v>
      </c>
      <c r="C4" s="145"/>
      <c r="D4" s="172" t="s">
        <v>1213</v>
      </c>
    </row>
    <row r="5" spans="1:4" ht="30" customHeight="1" x14ac:dyDescent="0.2">
      <c r="A5" s="168">
        <v>2</v>
      </c>
      <c r="B5" s="171">
        <v>5000000</v>
      </c>
      <c r="C5" s="143" t="s">
        <v>1214</v>
      </c>
      <c r="D5" s="173" t="s">
        <v>1215</v>
      </c>
    </row>
    <row r="6" spans="1:4" ht="30" customHeight="1" x14ac:dyDescent="0.2">
      <c r="A6" s="168">
        <v>3</v>
      </c>
      <c r="B6" s="171">
        <v>10000000</v>
      </c>
      <c r="C6" s="143" t="s">
        <v>1216</v>
      </c>
      <c r="D6" s="173" t="s">
        <v>1219</v>
      </c>
    </row>
    <row r="7" spans="1:4" ht="30" customHeight="1" x14ac:dyDescent="0.2">
      <c r="A7" s="168">
        <v>4</v>
      </c>
      <c r="B7" s="171">
        <v>10000000</v>
      </c>
      <c r="C7" s="143" t="s">
        <v>1217</v>
      </c>
      <c r="D7" s="173" t="s">
        <v>1218</v>
      </c>
    </row>
    <row r="8" spans="1:4" ht="30" customHeight="1" x14ac:dyDescent="0.2">
      <c r="A8" s="168">
        <v>5</v>
      </c>
      <c r="B8" s="171">
        <v>90000000</v>
      </c>
      <c r="C8" s="143" t="s">
        <v>1220</v>
      </c>
      <c r="D8" s="173" t="s">
        <v>1221</v>
      </c>
    </row>
    <row r="9" spans="1:4" ht="30" customHeight="1" x14ac:dyDescent="0.2">
      <c r="A9" s="168">
        <v>6</v>
      </c>
      <c r="B9" s="171">
        <v>10000000</v>
      </c>
      <c r="C9" s="143" t="s">
        <v>1222</v>
      </c>
      <c r="D9" s="173" t="s">
        <v>1218</v>
      </c>
    </row>
    <row r="10" spans="1:4" ht="30" customHeight="1" x14ac:dyDescent="0.2">
      <c r="A10" s="168">
        <v>7</v>
      </c>
      <c r="B10" s="171">
        <v>70000000</v>
      </c>
      <c r="C10" s="143" t="s">
        <v>1223</v>
      </c>
      <c r="D10" s="173" t="s">
        <v>1221</v>
      </c>
    </row>
    <row r="11" spans="1:4" ht="30" customHeight="1" x14ac:dyDescent="0.2">
      <c r="A11" s="168">
        <v>8</v>
      </c>
      <c r="B11" s="171">
        <v>2250000</v>
      </c>
      <c r="C11" s="143" t="s">
        <v>1224</v>
      </c>
      <c r="D11" s="174"/>
    </row>
    <row r="12" spans="1:4" ht="30" customHeight="1" x14ac:dyDescent="0.2">
      <c r="A12" s="168">
        <v>9</v>
      </c>
      <c r="B12" s="171">
        <v>10000000</v>
      </c>
      <c r="C12" s="143" t="s">
        <v>770</v>
      </c>
      <c r="D12" s="173" t="s">
        <v>1218</v>
      </c>
    </row>
    <row r="13" spans="1:4" ht="30" customHeight="1" x14ac:dyDescent="0.2">
      <c r="A13" s="168">
        <v>10</v>
      </c>
      <c r="B13" s="171">
        <v>20000000</v>
      </c>
      <c r="C13" s="143"/>
      <c r="D13" s="173" t="s">
        <v>1221</v>
      </c>
    </row>
    <row r="14" spans="1:4" ht="30" customHeight="1" thickBot="1" x14ac:dyDescent="0.25">
      <c r="A14" s="105" t="s">
        <v>1225</v>
      </c>
      <c r="B14" s="175">
        <f>SUM(B3:B13)</f>
        <v>530000000</v>
      </c>
      <c r="C14" s="176"/>
      <c r="D14" s="177"/>
    </row>
  </sheetData>
  <mergeCells count="2">
    <mergeCell ref="B1:D1"/>
    <mergeCell ref="C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rightToLeft="1" zoomScale="70" zoomScaleNormal="70" workbookViewId="0">
      <selection activeCell="B18" sqref="B18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383" t="s">
        <v>1227</v>
      </c>
      <c r="C1" s="384"/>
      <c r="D1" s="385"/>
    </row>
    <row r="2" spans="1:4" ht="50.1" customHeight="1" x14ac:dyDescent="0.2">
      <c r="A2" s="10" t="s">
        <v>0</v>
      </c>
      <c r="B2" s="169" t="s">
        <v>1228</v>
      </c>
      <c r="C2" s="8" t="s">
        <v>1211</v>
      </c>
      <c r="D2" s="170" t="s">
        <v>1212</v>
      </c>
    </row>
    <row r="3" spans="1:4" ht="30" customHeight="1" x14ac:dyDescent="0.2">
      <c r="A3" s="147">
        <v>1</v>
      </c>
      <c r="B3" s="171">
        <v>9000000</v>
      </c>
      <c r="C3" s="162"/>
      <c r="D3" s="173" t="s">
        <v>1265</v>
      </c>
    </row>
    <row r="4" spans="1:4" ht="30" customHeight="1" x14ac:dyDescent="0.2">
      <c r="A4" s="147">
        <v>2</v>
      </c>
      <c r="B4" s="171">
        <v>3000000</v>
      </c>
      <c r="C4" s="162"/>
      <c r="D4" s="173" t="s">
        <v>1264</v>
      </c>
    </row>
    <row r="5" spans="1:4" ht="30" customHeight="1" x14ac:dyDescent="0.2">
      <c r="A5" s="147">
        <v>3</v>
      </c>
      <c r="B5" s="171">
        <v>911000</v>
      </c>
      <c r="C5" s="162"/>
      <c r="D5" s="173" t="s">
        <v>1266</v>
      </c>
    </row>
    <row r="6" spans="1:4" ht="30" customHeight="1" x14ac:dyDescent="0.2">
      <c r="A6" s="147">
        <v>4</v>
      </c>
      <c r="B6" s="171">
        <v>3000000</v>
      </c>
      <c r="C6" s="143" t="s">
        <v>1217</v>
      </c>
      <c r="D6" s="173" t="s">
        <v>1218</v>
      </c>
    </row>
    <row r="7" spans="1:4" ht="30" customHeight="1" x14ac:dyDescent="0.2">
      <c r="A7" s="147">
        <v>5</v>
      </c>
      <c r="B7" s="171">
        <v>2000000</v>
      </c>
      <c r="C7" s="145" t="s">
        <v>1229</v>
      </c>
      <c r="D7" s="173" t="s">
        <v>1218</v>
      </c>
    </row>
    <row r="8" spans="1:4" ht="30" customHeight="1" x14ac:dyDescent="0.2">
      <c r="A8" s="147">
        <v>6</v>
      </c>
      <c r="B8" s="171">
        <v>2500000</v>
      </c>
      <c r="C8" s="143" t="s">
        <v>1230</v>
      </c>
      <c r="D8" s="173" t="s">
        <v>1218</v>
      </c>
    </row>
    <row r="9" spans="1:4" ht="30" customHeight="1" x14ac:dyDescent="0.2">
      <c r="A9" s="147">
        <v>7</v>
      </c>
      <c r="B9" s="171">
        <v>1589000</v>
      </c>
      <c r="C9" s="143" t="s">
        <v>967</v>
      </c>
      <c r="D9" s="173" t="s">
        <v>1218</v>
      </c>
    </row>
    <row r="10" spans="1:4" ht="30" customHeight="1" x14ac:dyDescent="0.2">
      <c r="A10" s="147">
        <v>8</v>
      </c>
      <c r="B10" s="171"/>
      <c r="C10" s="143"/>
      <c r="D10" s="173"/>
    </row>
    <row r="11" spans="1:4" ht="30" customHeight="1" x14ac:dyDescent="0.2">
      <c r="A11" s="147">
        <v>9</v>
      </c>
      <c r="B11" s="171"/>
      <c r="C11" s="143"/>
      <c r="D11" s="173"/>
    </row>
    <row r="12" spans="1:4" ht="30" customHeight="1" x14ac:dyDescent="0.2">
      <c r="A12" s="147">
        <v>10</v>
      </c>
      <c r="B12" s="171"/>
      <c r="C12" s="143"/>
      <c r="D12" s="173"/>
    </row>
    <row r="13" spans="1:4" ht="30" customHeight="1" x14ac:dyDescent="0.2">
      <c r="A13" s="147">
        <v>11</v>
      </c>
      <c r="B13" s="171"/>
      <c r="C13" s="143"/>
      <c r="D13" s="173"/>
    </row>
    <row r="14" spans="1:4" ht="30" customHeight="1" x14ac:dyDescent="0.2">
      <c r="A14" s="147">
        <v>12</v>
      </c>
      <c r="B14" s="171"/>
      <c r="C14" s="143"/>
      <c r="D14" s="174"/>
    </row>
    <row r="15" spans="1:4" ht="30" customHeight="1" x14ac:dyDescent="0.2">
      <c r="A15" s="147">
        <v>13</v>
      </c>
      <c r="B15" s="171"/>
      <c r="C15" s="143"/>
      <c r="D15" s="173"/>
    </row>
    <row r="16" spans="1:4" ht="30" customHeight="1" x14ac:dyDescent="0.2">
      <c r="A16" s="147">
        <v>14</v>
      </c>
      <c r="B16" s="171"/>
      <c r="C16" s="143"/>
      <c r="D16" s="173"/>
    </row>
    <row r="17" spans="1:4" ht="30" customHeight="1" thickBot="1" x14ac:dyDescent="0.25">
      <c r="A17" s="105" t="s">
        <v>1225</v>
      </c>
      <c r="B17" s="175">
        <f>SUM(B3:B16)</f>
        <v>22000000</v>
      </c>
      <c r="C17" s="176"/>
      <c r="D17" s="177"/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rightToLeft="1" zoomScale="60" zoomScaleNormal="60" workbookViewId="0">
      <selection sqref="A1:XFD1048576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383" t="s">
        <v>1232</v>
      </c>
      <c r="C1" s="384"/>
      <c r="D1" s="385"/>
    </row>
    <row r="2" spans="1:4" ht="50.1" customHeight="1" x14ac:dyDescent="0.2">
      <c r="A2" s="10" t="s">
        <v>0</v>
      </c>
      <c r="B2" s="169" t="s">
        <v>1228</v>
      </c>
      <c r="C2" s="8" t="s">
        <v>1211</v>
      </c>
      <c r="D2" s="170" t="s">
        <v>1212</v>
      </c>
    </row>
    <row r="3" spans="1:4" ht="30" customHeight="1" x14ac:dyDescent="0.2">
      <c r="A3" s="140">
        <v>1</v>
      </c>
      <c r="B3" s="171">
        <v>100000000</v>
      </c>
      <c r="C3" s="143" t="s">
        <v>1233</v>
      </c>
      <c r="D3" s="173" t="s">
        <v>1234</v>
      </c>
    </row>
    <row r="4" spans="1:4" ht="30" customHeight="1" x14ac:dyDescent="0.2">
      <c r="A4" s="168">
        <v>2</v>
      </c>
      <c r="B4" s="171">
        <v>30000000</v>
      </c>
      <c r="C4" s="145" t="s">
        <v>1023</v>
      </c>
      <c r="D4" s="173" t="s">
        <v>1234</v>
      </c>
    </row>
    <row r="5" spans="1:4" ht="30" customHeight="1" x14ac:dyDescent="0.2">
      <c r="A5" s="140">
        <v>3</v>
      </c>
      <c r="B5" s="171">
        <v>80000000</v>
      </c>
      <c r="C5" s="143" t="s">
        <v>1235</v>
      </c>
      <c r="D5" s="173" t="s">
        <v>1234</v>
      </c>
    </row>
    <row r="6" spans="1:4" ht="30" customHeight="1" x14ac:dyDescent="0.2">
      <c r="A6" s="168">
        <v>4</v>
      </c>
      <c r="B6" s="171">
        <v>99500000</v>
      </c>
      <c r="C6" s="143" t="s">
        <v>1236</v>
      </c>
      <c r="D6" s="173" t="s">
        <v>1234</v>
      </c>
    </row>
    <row r="7" spans="1:4" ht="30" customHeight="1" x14ac:dyDescent="0.2">
      <c r="A7" s="140">
        <v>5</v>
      </c>
      <c r="B7" s="171">
        <v>10500000</v>
      </c>
      <c r="C7" s="143" t="s">
        <v>1237</v>
      </c>
      <c r="D7" s="173"/>
    </row>
    <row r="8" spans="1:4" ht="30" customHeight="1" x14ac:dyDescent="0.2">
      <c r="A8" s="168">
        <v>6</v>
      </c>
      <c r="B8" s="171">
        <v>100000000</v>
      </c>
      <c r="C8" s="143" t="s">
        <v>1161</v>
      </c>
      <c r="D8" s="173" t="s">
        <v>1234</v>
      </c>
    </row>
    <row r="9" spans="1:4" ht="30" customHeight="1" x14ac:dyDescent="0.2">
      <c r="A9" s="140">
        <v>7</v>
      </c>
      <c r="B9" s="171"/>
      <c r="C9" s="143"/>
      <c r="D9" s="173"/>
    </row>
    <row r="10" spans="1:4" ht="30" customHeight="1" x14ac:dyDescent="0.2">
      <c r="A10" s="168">
        <v>8</v>
      </c>
      <c r="B10" s="171"/>
      <c r="C10" s="143"/>
      <c r="D10" s="173"/>
    </row>
    <row r="11" spans="1:4" ht="30" customHeight="1" x14ac:dyDescent="0.2">
      <c r="A11" s="140">
        <v>9</v>
      </c>
      <c r="B11" s="171"/>
      <c r="C11" s="143"/>
      <c r="D11" s="173"/>
    </row>
    <row r="12" spans="1:4" ht="30" customHeight="1" x14ac:dyDescent="0.2">
      <c r="A12" s="168">
        <v>10</v>
      </c>
      <c r="B12" s="171"/>
      <c r="C12" s="143"/>
      <c r="D12" s="174"/>
    </row>
    <row r="13" spans="1:4" ht="30" customHeight="1" x14ac:dyDescent="0.2">
      <c r="A13" s="140">
        <v>11</v>
      </c>
      <c r="B13" s="171"/>
      <c r="C13" s="143"/>
      <c r="D13" s="173"/>
    </row>
    <row r="14" spans="1:4" ht="30" customHeight="1" x14ac:dyDescent="0.2">
      <c r="A14" s="168">
        <v>12</v>
      </c>
      <c r="B14" s="171"/>
      <c r="C14" s="143"/>
      <c r="D14" s="173"/>
    </row>
    <row r="15" spans="1:4" ht="30" customHeight="1" thickBot="1" x14ac:dyDescent="0.25">
      <c r="A15" s="105" t="s">
        <v>1225</v>
      </c>
      <c r="B15" s="175">
        <f>SUM(B3:B14)</f>
        <v>420000000</v>
      </c>
      <c r="C15" s="176"/>
      <c r="D15" s="177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F16" sqref="F16"/>
    </sheetView>
  </sheetViews>
  <sheetFormatPr defaultRowHeight="14.25" x14ac:dyDescent="0.2"/>
  <sheetData>
    <row r="1" spans="1:1" x14ac:dyDescent="0.2">
      <c r="A1" t="s">
        <v>1378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rightToLeft="1" topLeftCell="A7" workbookViewId="0">
      <selection activeCell="B8" sqref="B8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383" t="s">
        <v>1494</v>
      </c>
      <c r="C1" s="384"/>
      <c r="D1" s="385"/>
    </row>
    <row r="2" spans="1:4" ht="50.1" customHeight="1" x14ac:dyDescent="0.2">
      <c r="A2" s="10" t="s">
        <v>0</v>
      </c>
      <c r="B2" s="169" t="s">
        <v>1228</v>
      </c>
      <c r="C2" s="8" t="s">
        <v>1211</v>
      </c>
      <c r="D2" s="170" t="s">
        <v>1212</v>
      </c>
    </row>
    <row r="3" spans="1:4" ht="30" customHeight="1" x14ac:dyDescent="0.2">
      <c r="A3" s="246"/>
      <c r="B3" s="171">
        <v>160000000</v>
      </c>
      <c r="C3" s="276" t="s">
        <v>1558</v>
      </c>
      <c r="D3" s="276" t="s">
        <v>1559</v>
      </c>
    </row>
    <row r="4" spans="1:4" ht="30" customHeight="1" x14ac:dyDescent="0.2">
      <c r="A4" s="246">
        <v>1</v>
      </c>
      <c r="B4" s="171">
        <v>120000000</v>
      </c>
      <c r="C4" s="251" t="s">
        <v>1456</v>
      </c>
      <c r="D4" s="173" t="s">
        <v>1221</v>
      </c>
    </row>
    <row r="5" spans="1:4" ht="30" customHeight="1" x14ac:dyDescent="0.2">
      <c r="A5" s="168">
        <v>2</v>
      </c>
      <c r="B5" s="171">
        <v>200000000</v>
      </c>
      <c r="C5" s="254" t="s">
        <v>1336</v>
      </c>
      <c r="D5" s="283">
        <v>223334554009</v>
      </c>
    </row>
    <row r="6" spans="1:4" ht="30" customHeight="1" x14ac:dyDescent="0.2">
      <c r="A6" s="246">
        <v>3</v>
      </c>
      <c r="B6" s="171">
        <v>20000000</v>
      </c>
      <c r="C6" s="251" t="s">
        <v>1608</v>
      </c>
      <c r="D6" s="173"/>
    </row>
    <row r="7" spans="1:4" ht="30" customHeight="1" x14ac:dyDescent="0.2">
      <c r="A7" s="168">
        <v>4</v>
      </c>
      <c r="B7" s="171"/>
      <c r="C7" s="251"/>
      <c r="D7" s="173"/>
    </row>
    <row r="8" spans="1:4" ht="30" customHeight="1" x14ac:dyDescent="0.2">
      <c r="A8" s="246">
        <v>5</v>
      </c>
      <c r="B8" s="171"/>
      <c r="C8" s="251"/>
      <c r="D8" s="173"/>
    </row>
    <row r="9" spans="1:4" ht="30" customHeight="1" x14ac:dyDescent="0.2">
      <c r="A9" s="168">
        <v>6</v>
      </c>
      <c r="B9" s="171"/>
      <c r="C9" s="251"/>
      <c r="D9" s="173"/>
    </row>
    <row r="10" spans="1:4" ht="30" customHeight="1" x14ac:dyDescent="0.2">
      <c r="A10" s="246">
        <v>7</v>
      </c>
      <c r="B10" s="171"/>
      <c r="C10" s="251"/>
      <c r="D10" s="173"/>
    </row>
    <row r="11" spans="1:4" ht="30" customHeight="1" x14ac:dyDescent="0.2">
      <c r="A11" s="168">
        <v>8</v>
      </c>
      <c r="B11" s="171"/>
      <c r="C11" s="251"/>
      <c r="D11" s="173"/>
    </row>
    <row r="12" spans="1:4" ht="30" customHeight="1" x14ac:dyDescent="0.2">
      <c r="A12" s="246">
        <v>9</v>
      </c>
      <c r="B12" s="171"/>
      <c r="C12" s="251"/>
      <c r="D12" s="173"/>
    </row>
    <row r="13" spans="1:4" ht="30" customHeight="1" x14ac:dyDescent="0.2">
      <c r="A13" s="168">
        <v>10</v>
      </c>
      <c r="B13" s="171"/>
      <c r="C13" s="251"/>
      <c r="D13" s="174"/>
    </row>
    <row r="14" spans="1:4" ht="30" customHeight="1" x14ac:dyDescent="0.2">
      <c r="A14" s="246">
        <v>11</v>
      </c>
      <c r="B14" s="171"/>
      <c r="C14" s="251"/>
      <c r="D14" s="173"/>
    </row>
    <row r="15" spans="1:4" ht="30" customHeight="1" x14ac:dyDescent="0.2">
      <c r="A15" s="168">
        <v>12</v>
      </c>
      <c r="B15" s="171"/>
      <c r="C15" s="251"/>
      <c r="D15" s="173"/>
    </row>
    <row r="16" spans="1:4" ht="30" customHeight="1" thickBot="1" x14ac:dyDescent="0.25">
      <c r="A16" s="105" t="s">
        <v>1225</v>
      </c>
      <c r="B16" s="175">
        <f>SUM(B3:B15)</f>
        <v>500000000</v>
      </c>
      <c r="C16" s="176"/>
      <c r="D16" s="177"/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rightToLeft="1" topLeftCell="A8" workbookViewId="0">
      <selection activeCell="H17" sqref="H1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5" max="5" width="15.625" customWidth="1"/>
  </cols>
  <sheetData>
    <row r="1" spans="1:6" ht="50.1" customHeight="1" thickBot="1" x14ac:dyDescent="0.25">
      <c r="A1" s="388" t="s">
        <v>1544</v>
      </c>
      <c r="B1" s="389"/>
      <c r="C1" s="389"/>
      <c r="D1" s="389"/>
      <c r="E1" s="389"/>
      <c r="F1" s="390"/>
    </row>
    <row r="2" spans="1:6" ht="50.1" customHeight="1" x14ac:dyDescent="0.2">
      <c r="A2" s="216" t="s">
        <v>0</v>
      </c>
      <c r="B2" s="169" t="s">
        <v>1228</v>
      </c>
      <c r="C2" s="8" t="s">
        <v>1379</v>
      </c>
      <c r="D2" s="170" t="s">
        <v>1380</v>
      </c>
      <c r="E2" s="170" t="s">
        <v>1545</v>
      </c>
      <c r="F2" s="170" t="s">
        <v>1546</v>
      </c>
    </row>
    <row r="3" spans="1:6" ht="30" customHeight="1" thickBot="1" x14ac:dyDescent="0.25">
      <c r="A3" s="212">
        <v>1</v>
      </c>
      <c r="B3" s="213">
        <v>300000000</v>
      </c>
      <c r="C3" s="214">
        <v>7.0000000000000007E-2</v>
      </c>
      <c r="D3" s="177">
        <f>B3*C3</f>
        <v>21000000.000000004</v>
      </c>
      <c r="E3" s="281" t="s">
        <v>1224</v>
      </c>
      <c r="F3" s="282" t="s">
        <v>1547</v>
      </c>
    </row>
    <row r="4" spans="1:6" ht="30" customHeight="1" x14ac:dyDescent="0.2">
      <c r="A4" s="273"/>
      <c r="B4" s="273"/>
      <c r="C4" s="229"/>
      <c r="D4" s="273"/>
    </row>
    <row r="5" spans="1:6" s="211" customFormat="1" ht="30" customHeight="1" thickBot="1" x14ac:dyDescent="0.25">
      <c r="A5" s="208"/>
      <c r="B5" s="273"/>
      <c r="C5" s="210"/>
      <c r="D5" s="273"/>
    </row>
    <row r="6" spans="1:6" s="211" customFormat="1" ht="30" customHeight="1" thickBot="1" x14ac:dyDescent="0.25">
      <c r="A6" s="391" t="s">
        <v>1548</v>
      </c>
      <c r="B6" s="392"/>
      <c r="C6" s="392"/>
      <c r="D6" s="392"/>
      <c r="E6" s="392"/>
      <c r="F6" s="393"/>
    </row>
    <row r="7" spans="1:6" s="211" customFormat="1" ht="30" customHeight="1" x14ac:dyDescent="0.2">
      <c r="A7" s="273"/>
      <c r="B7" s="273"/>
      <c r="C7" s="273"/>
      <c r="D7" s="273"/>
    </row>
    <row r="8" spans="1:6" s="211" customFormat="1" ht="30" customHeight="1" thickBot="1" x14ac:dyDescent="0.25">
      <c r="A8" s="394"/>
      <c r="B8" s="394"/>
      <c r="C8" s="394"/>
      <c r="D8" s="394"/>
    </row>
    <row r="9" spans="1:6" s="211" customFormat="1" ht="30" customHeight="1" thickBot="1" x14ac:dyDescent="0.25">
      <c r="A9" s="391" t="s">
        <v>1549</v>
      </c>
      <c r="B9" s="392"/>
      <c r="C9" s="392"/>
      <c r="D9" s="392"/>
      <c r="E9" s="392"/>
      <c r="F9" s="393"/>
    </row>
    <row r="10" spans="1:6" s="211" customFormat="1" ht="30" customHeight="1" x14ac:dyDescent="0.2">
      <c r="A10" s="273"/>
      <c r="B10" s="273"/>
      <c r="C10" s="273"/>
      <c r="D10" s="273"/>
    </row>
    <row r="11" spans="1:6" s="211" customFormat="1" ht="30" customHeight="1" thickBot="1" x14ac:dyDescent="0.25">
      <c r="A11" s="273"/>
      <c r="B11" s="273"/>
      <c r="C11" s="273"/>
      <c r="D11" s="273"/>
    </row>
    <row r="12" spans="1:6" s="211" customFormat="1" ht="30" customHeight="1" thickBot="1" x14ac:dyDescent="0.25">
      <c r="A12" s="391" t="s">
        <v>1550</v>
      </c>
      <c r="B12" s="392"/>
      <c r="C12" s="392"/>
      <c r="D12" s="392"/>
      <c r="E12" s="392"/>
      <c r="F12" s="393"/>
    </row>
    <row r="13" spans="1:6" s="211" customFormat="1" ht="30" customHeight="1" x14ac:dyDescent="0.2">
      <c r="A13" s="280"/>
      <c r="B13" s="280"/>
      <c r="C13" s="280"/>
      <c r="D13" s="280"/>
      <c r="E13" s="280"/>
      <c r="F13" s="280"/>
    </row>
    <row r="14" spans="1:6" s="211" customFormat="1" ht="30" customHeight="1" x14ac:dyDescent="0.2">
      <c r="A14" s="5"/>
      <c r="B14"/>
      <c r="C14"/>
      <c r="D14"/>
      <c r="E14"/>
      <c r="F14"/>
    </row>
    <row r="15" spans="1:6" s="211" customFormat="1" ht="30" customHeight="1" x14ac:dyDescent="0.2">
      <c r="A15" s="5"/>
      <c r="B15"/>
      <c r="C15"/>
      <c r="D15"/>
      <c r="E15"/>
      <c r="F15"/>
    </row>
  </sheetData>
  <mergeCells count="5">
    <mergeCell ref="A1:F1"/>
    <mergeCell ref="A6:F6"/>
    <mergeCell ref="A9:F9"/>
    <mergeCell ref="A12:F12"/>
    <mergeCell ref="A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rightToLeft="1" workbookViewId="0">
      <selection sqref="A1:XFD1048576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A1" s="215"/>
      <c r="B1" s="383" t="s">
        <v>64</v>
      </c>
      <c r="C1" s="384"/>
      <c r="D1" s="385"/>
    </row>
    <row r="2" spans="1:4" ht="50.1" customHeight="1" x14ac:dyDescent="0.2">
      <c r="A2" s="216" t="s">
        <v>0</v>
      </c>
      <c r="B2" s="169" t="s">
        <v>1228</v>
      </c>
      <c r="C2" s="8" t="s">
        <v>1379</v>
      </c>
      <c r="D2" s="170" t="s">
        <v>1380</v>
      </c>
    </row>
    <row r="3" spans="1:4" ht="30" customHeight="1" thickBot="1" x14ac:dyDescent="0.25">
      <c r="A3" s="212">
        <v>1</v>
      </c>
      <c r="B3" s="213">
        <v>1350000000</v>
      </c>
      <c r="C3" s="214">
        <v>7.0000000000000007E-2</v>
      </c>
      <c r="D3" s="177">
        <v>96600000</v>
      </c>
    </row>
    <row r="4" spans="1:4" ht="30" customHeight="1" x14ac:dyDescent="0.2">
      <c r="A4" s="209"/>
      <c r="B4" s="226"/>
      <c r="C4" s="230"/>
      <c r="D4" s="226"/>
    </row>
    <row r="5" spans="1:4" s="211" customFormat="1" ht="30" customHeight="1" thickBot="1" x14ac:dyDescent="0.25">
      <c r="A5" s="208"/>
      <c r="B5" s="209"/>
      <c r="C5" s="210"/>
      <c r="D5" s="209"/>
    </row>
    <row r="6" spans="1:4" s="211" customFormat="1" ht="30" customHeight="1" thickBot="1" x14ac:dyDescent="0.25">
      <c r="A6" s="391" t="s">
        <v>1381</v>
      </c>
      <c r="B6" s="392"/>
      <c r="C6" s="392"/>
      <c r="D6" s="393"/>
    </row>
    <row r="7" spans="1:4" s="211" customFormat="1" ht="30" customHeight="1" x14ac:dyDescent="0.2">
      <c r="A7" s="209"/>
      <c r="B7" s="209"/>
      <c r="C7" s="209"/>
      <c r="D7" s="209"/>
    </row>
    <row r="8" spans="1:4" s="211" customFormat="1" ht="30" customHeight="1" thickBot="1" x14ac:dyDescent="0.25">
      <c r="A8" s="394"/>
      <c r="B8" s="394"/>
      <c r="C8" s="394"/>
      <c r="D8" s="394"/>
    </row>
    <row r="9" spans="1:4" s="211" customFormat="1" ht="30" customHeight="1" thickBot="1" x14ac:dyDescent="0.25">
      <c r="A9" s="391" t="s">
        <v>1382</v>
      </c>
      <c r="B9" s="392"/>
      <c r="C9" s="392"/>
      <c r="D9" s="393"/>
    </row>
    <row r="10" spans="1:4" s="211" customFormat="1" ht="30" customHeight="1" x14ac:dyDescent="0.2">
      <c r="A10" s="226"/>
      <c r="B10" s="226"/>
      <c r="C10" s="226"/>
      <c r="D10" s="226"/>
    </row>
    <row r="11" spans="1:4" s="211" customFormat="1" ht="30" customHeight="1" thickBot="1" x14ac:dyDescent="0.25">
      <c r="A11" s="209"/>
      <c r="B11" s="209"/>
      <c r="C11" s="209"/>
      <c r="D11" s="209"/>
    </row>
    <row r="12" spans="1:4" s="211" customFormat="1" ht="30" customHeight="1" x14ac:dyDescent="0.2">
      <c r="A12" s="395" t="s">
        <v>1383</v>
      </c>
      <c r="B12" s="396"/>
      <c r="C12" s="396"/>
      <c r="D12" s="397"/>
    </row>
    <row r="13" spans="1:4" s="211" customFormat="1" ht="30" customHeight="1" thickBot="1" x14ac:dyDescent="0.25">
      <c r="A13" s="398"/>
      <c r="B13" s="399"/>
      <c r="C13" s="399"/>
      <c r="D13" s="400"/>
    </row>
    <row r="14" spans="1:4" s="211" customFormat="1" ht="30" customHeight="1" x14ac:dyDescent="0.2">
      <c r="A14" s="226"/>
      <c r="B14" s="226"/>
      <c r="C14" s="226"/>
      <c r="D14" s="226"/>
    </row>
    <row r="15" spans="1:4" s="211" customFormat="1" ht="30" customHeight="1" thickBot="1" x14ac:dyDescent="0.25">
      <c r="A15" s="227"/>
      <c r="B15" s="227"/>
      <c r="C15" s="228"/>
      <c r="D15" s="227"/>
    </row>
    <row r="16" spans="1:4" ht="50.1" customHeight="1" x14ac:dyDescent="0.2">
      <c r="A16" s="216" t="s">
        <v>0</v>
      </c>
      <c r="B16" s="169" t="s">
        <v>1228</v>
      </c>
      <c r="C16" s="8" t="s">
        <v>1379</v>
      </c>
      <c r="D16" s="170" t="s">
        <v>1380</v>
      </c>
    </row>
    <row r="17" spans="1:4" ht="30" customHeight="1" thickBot="1" x14ac:dyDescent="0.25">
      <c r="A17" s="222">
        <v>1</v>
      </c>
      <c r="B17" s="223">
        <v>1500000000</v>
      </c>
      <c r="C17" s="224">
        <v>7.0000000000000007E-2</v>
      </c>
      <c r="D17" s="225">
        <f>B17*C17</f>
        <v>105000000.00000001</v>
      </c>
    </row>
    <row r="18" spans="1:4" ht="30" customHeight="1" x14ac:dyDescent="0.2">
      <c r="A18" s="208"/>
      <c r="B18" s="209"/>
      <c r="C18" s="229"/>
      <c r="D18" s="209"/>
    </row>
    <row r="19" spans="1:4" ht="30" customHeight="1" thickBot="1" x14ac:dyDescent="0.25">
      <c r="A19" s="209"/>
      <c r="B19" s="209"/>
      <c r="C19" s="229"/>
      <c r="D19" s="209"/>
    </row>
    <row r="20" spans="1:4" ht="30" customHeight="1" x14ac:dyDescent="0.2">
      <c r="A20" s="395" t="s">
        <v>1384</v>
      </c>
      <c r="B20" s="396"/>
      <c r="C20" s="396"/>
      <c r="D20" s="397"/>
    </row>
    <row r="21" spans="1:4" ht="30" customHeight="1" thickBot="1" x14ac:dyDescent="0.25">
      <c r="A21" s="398"/>
      <c r="B21" s="399"/>
      <c r="C21" s="399"/>
      <c r="D21" s="400"/>
    </row>
    <row r="22" spans="1:4" ht="30" customHeight="1" x14ac:dyDescent="0.2">
      <c r="A22" s="209"/>
      <c r="B22" s="209"/>
      <c r="C22" s="229"/>
      <c r="D22" s="209"/>
    </row>
    <row r="23" spans="1:4" ht="30" customHeight="1" thickBot="1" x14ac:dyDescent="0.25">
      <c r="A23" s="209"/>
      <c r="B23" s="209"/>
      <c r="C23" s="229"/>
      <c r="D23" s="209"/>
    </row>
    <row r="24" spans="1:4" ht="30" customHeight="1" x14ac:dyDescent="0.2">
      <c r="A24" s="395" t="s">
        <v>1385</v>
      </c>
      <c r="B24" s="396"/>
      <c r="C24" s="396"/>
      <c r="D24" s="397"/>
    </row>
    <row r="25" spans="1:4" ht="30" customHeight="1" thickBot="1" x14ac:dyDescent="0.25">
      <c r="A25" s="398"/>
      <c r="B25" s="399"/>
      <c r="C25" s="399"/>
      <c r="D25" s="400"/>
    </row>
    <row r="26" spans="1:4" ht="30" customHeight="1" x14ac:dyDescent="0.2">
      <c r="A26" s="209"/>
      <c r="B26" s="209"/>
      <c r="C26" s="229"/>
      <c r="D26" s="209"/>
    </row>
    <row r="27" spans="1:4" ht="30" customHeight="1" x14ac:dyDescent="0.2">
      <c r="A27" s="209"/>
      <c r="B27" s="209"/>
      <c r="C27" s="229"/>
      <c r="D27" s="209"/>
    </row>
    <row r="28" spans="1:4" ht="30" customHeight="1" x14ac:dyDescent="0.2">
      <c r="A28" s="208"/>
      <c r="B28" s="209"/>
      <c r="C28" s="229"/>
      <c r="D28" s="209"/>
    </row>
    <row r="29" spans="1:4" ht="30" customHeight="1" x14ac:dyDescent="0.2">
      <c r="A29" s="219"/>
      <c r="B29" s="171"/>
      <c r="C29" s="198"/>
      <c r="D29" s="173"/>
    </row>
    <row r="30" spans="1:4" ht="30" customHeight="1" x14ac:dyDescent="0.2">
      <c r="A30" s="220"/>
      <c r="B30" s="171"/>
      <c r="C30" s="198"/>
      <c r="D30" s="173"/>
    </row>
    <row r="31" spans="1:4" ht="30" customHeight="1" x14ac:dyDescent="0.2">
      <c r="A31" s="219"/>
      <c r="B31" s="171"/>
      <c r="C31" s="198"/>
      <c r="D31" s="173"/>
    </row>
    <row r="32" spans="1:4" ht="30" customHeight="1" x14ac:dyDescent="0.2">
      <c r="A32" s="220"/>
      <c r="B32" s="171"/>
      <c r="C32" s="198"/>
      <c r="D32" s="174"/>
    </row>
    <row r="33" spans="1:4" ht="30" customHeight="1" x14ac:dyDescent="0.2">
      <c r="A33" s="219"/>
      <c r="B33" s="171"/>
      <c r="C33" s="198"/>
      <c r="D33" s="173"/>
    </row>
    <row r="34" spans="1:4" ht="30" customHeight="1" x14ac:dyDescent="0.2">
      <c r="A34" s="220"/>
      <c r="B34" s="171"/>
      <c r="C34" s="198"/>
      <c r="D34" s="173"/>
    </row>
    <row r="35" spans="1:4" ht="30" customHeight="1" thickBot="1" x14ac:dyDescent="0.25">
      <c r="A35" s="221"/>
      <c r="B35" s="218"/>
      <c r="C35" s="176"/>
      <c r="D35" s="177"/>
    </row>
  </sheetData>
  <mergeCells count="7">
    <mergeCell ref="A20:D21"/>
    <mergeCell ref="A24:D25"/>
    <mergeCell ref="B1:D1"/>
    <mergeCell ref="A6:D6"/>
    <mergeCell ref="A9:D9"/>
    <mergeCell ref="A12:D13"/>
    <mergeCell ref="A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rightToLeft="1" topLeftCell="A7" workbookViewId="0">
      <selection activeCell="E16" sqref="E16"/>
    </sheetView>
  </sheetViews>
  <sheetFormatPr defaultRowHeight="14.25" x14ac:dyDescent="0.2"/>
  <cols>
    <col min="1" max="1" width="15.625" style="5" customWidth="1"/>
    <col min="2" max="2" width="33.625" customWidth="1"/>
    <col min="3" max="5" width="15.75" customWidth="1"/>
    <col min="6" max="6" width="30.625" customWidth="1"/>
  </cols>
  <sheetData>
    <row r="1" spans="1:6" ht="50.1" customHeight="1" thickBot="1" x14ac:dyDescent="0.25">
      <c r="A1" s="215"/>
      <c r="B1" s="383" t="s">
        <v>1391</v>
      </c>
      <c r="C1" s="384"/>
      <c r="D1" s="384"/>
      <c r="E1" s="384"/>
      <c r="F1" s="385"/>
    </row>
    <row r="2" spans="1:6" ht="50.1" customHeight="1" x14ac:dyDescent="0.2">
      <c r="A2" s="216" t="s">
        <v>0</v>
      </c>
      <c r="B2" s="169" t="s">
        <v>1228</v>
      </c>
      <c r="C2" s="8" t="s">
        <v>589</v>
      </c>
      <c r="D2" s="240" t="s">
        <v>5</v>
      </c>
      <c r="E2" s="240" t="s">
        <v>598</v>
      </c>
      <c r="F2" s="170" t="s">
        <v>1390</v>
      </c>
    </row>
    <row r="3" spans="1:6" ht="30" customHeight="1" x14ac:dyDescent="0.2">
      <c r="A3" s="219">
        <v>1</v>
      </c>
      <c r="B3" s="239" t="s">
        <v>1386</v>
      </c>
      <c r="C3" s="6">
        <v>150000000</v>
      </c>
      <c r="D3" s="105"/>
      <c r="E3" s="105">
        <v>7500000</v>
      </c>
      <c r="F3" s="401">
        <f>E3+E4+E5+E6</f>
        <v>24150000</v>
      </c>
    </row>
    <row r="4" spans="1:6" ht="30" customHeight="1" x14ac:dyDescent="0.2">
      <c r="A4" s="220">
        <v>2</v>
      </c>
      <c r="B4" s="239" t="s">
        <v>1387</v>
      </c>
      <c r="C4" s="6">
        <v>115000000</v>
      </c>
      <c r="D4" s="105"/>
      <c r="E4" s="105">
        <v>5750000</v>
      </c>
      <c r="F4" s="402"/>
    </row>
    <row r="5" spans="1:6" ht="30" customHeight="1" x14ac:dyDescent="0.2">
      <c r="A5" s="219">
        <v>3</v>
      </c>
      <c r="B5" s="239" t="s">
        <v>1388</v>
      </c>
      <c r="C5" s="6">
        <f>85000000+45000000</f>
        <v>130000000</v>
      </c>
      <c r="D5" s="105"/>
      <c r="E5" s="105">
        <v>7400000</v>
      </c>
      <c r="F5" s="402"/>
    </row>
    <row r="6" spans="1:6" ht="30" customHeight="1" thickBot="1" x14ac:dyDescent="0.25">
      <c r="A6" s="241">
        <v>4</v>
      </c>
      <c r="B6" s="221" t="s">
        <v>1389</v>
      </c>
      <c r="C6" s="242">
        <v>50000000</v>
      </c>
      <c r="D6" s="243"/>
      <c r="E6" s="243">
        <v>3500000</v>
      </c>
      <c r="F6" s="403"/>
    </row>
    <row r="7" spans="1:6" ht="30" customHeight="1" x14ac:dyDescent="0.2">
      <c r="A7" s="217"/>
      <c r="C7" s="217"/>
      <c r="D7" s="217"/>
      <c r="E7" s="217"/>
    </row>
    <row r="8" spans="1:6" ht="30" customHeight="1" x14ac:dyDescent="0.2">
      <c r="A8" s="217"/>
      <c r="B8" s="217"/>
      <c r="C8" s="217"/>
      <c r="D8" s="217"/>
      <c r="E8" s="217"/>
      <c r="F8" s="217"/>
    </row>
    <row r="9" spans="1:6" ht="30" customHeight="1" thickBot="1" x14ac:dyDescent="0.25">
      <c r="A9" s="217"/>
      <c r="C9" s="217"/>
      <c r="D9" s="217"/>
      <c r="E9" s="217"/>
    </row>
    <row r="10" spans="1:6" ht="50.1" customHeight="1" thickBot="1" x14ac:dyDescent="0.25">
      <c r="A10" s="215"/>
      <c r="B10" s="383" t="s">
        <v>1392</v>
      </c>
      <c r="C10" s="384"/>
      <c r="D10" s="384"/>
      <c r="E10" s="384"/>
      <c r="F10" s="385"/>
    </row>
    <row r="11" spans="1:6" ht="50.1" customHeight="1" x14ac:dyDescent="0.2">
      <c r="A11" s="216" t="s">
        <v>0</v>
      </c>
      <c r="B11" s="169" t="s">
        <v>1228</v>
      </c>
      <c r="C11" s="8" t="s">
        <v>589</v>
      </c>
      <c r="D11" s="240" t="s">
        <v>5</v>
      </c>
      <c r="E11" s="240" t="s">
        <v>598</v>
      </c>
      <c r="F11" s="170" t="s">
        <v>1390</v>
      </c>
    </row>
    <row r="12" spans="1:6" ht="30" customHeight="1" x14ac:dyDescent="0.2">
      <c r="A12" s="219">
        <v>1</v>
      </c>
      <c r="B12" s="239" t="s">
        <v>1393</v>
      </c>
      <c r="C12" s="6">
        <v>70000000</v>
      </c>
      <c r="D12" s="105"/>
      <c r="E12" s="105">
        <v>3500000</v>
      </c>
      <c r="F12" s="401">
        <f>E12+E13+E14</f>
        <v>14910000</v>
      </c>
    </row>
    <row r="13" spans="1:6" ht="30" customHeight="1" x14ac:dyDescent="0.2">
      <c r="A13" s="220">
        <v>2</v>
      </c>
      <c r="B13" s="239" t="s">
        <v>1394</v>
      </c>
      <c r="C13" s="6">
        <v>140000000</v>
      </c>
      <c r="D13" s="105"/>
      <c r="E13" s="105">
        <v>7000000</v>
      </c>
      <c r="F13" s="402"/>
    </row>
    <row r="14" spans="1:6" ht="30" customHeight="1" thickBot="1" x14ac:dyDescent="0.25">
      <c r="A14" s="219">
        <v>3</v>
      </c>
      <c r="B14" s="239" t="s">
        <v>1389</v>
      </c>
      <c r="C14" s="6">
        <v>63000000</v>
      </c>
      <c r="D14" s="105"/>
      <c r="E14" s="105">
        <v>4410000</v>
      </c>
      <c r="F14" s="403"/>
    </row>
  </sheetData>
  <mergeCells count="4">
    <mergeCell ref="B1:F1"/>
    <mergeCell ref="F3:F6"/>
    <mergeCell ref="B10:F10"/>
    <mergeCell ref="F12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علی آقا عبداللهی</vt:lpstr>
      <vt:lpstr>علیرضا خالقی</vt:lpstr>
      <vt:lpstr>رضا احمدی</vt:lpstr>
      <vt:lpstr>مهدی علیمحمدی</vt:lpstr>
      <vt:lpstr>علی غلامی تیگا</vt:lpstr>
      <vt:lpstr>مجتبی کامکاری</vt:lpstr>
      <vt:lpstr>محسن عبداللهی</vt:lpstr>
      <vt:lpstr>حمیده بیرجندی</vt:lpstr>
      <vt:lpstr>زهرا جلالی-خانم محمود جلالی</vt:lpstr>
      <vt:lpstr>سالانه</vt:lpstr>
      <vt:lpstr>اطلاعات مشتریان</vt:lpstr>
      <vt:lpstr>خرداد</vt:lpstr>
      <vt:lpstr>رر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2022-06-21T16:19:33Z</dcterms:modified>
</cp:coreProperties>
</file>