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j12\Downloads\"/>
    </mc:Choice>
  </mc:AlternateContent>
  <xr:revisionPtr revIDLastSave="0" documentId="13_ncr:1_{CF7ED21B-E576-484B-939A-335D934777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63" i="1" l="1"/>
  <c r="R1758" i="1"/>
  <c r="R2032" i="1"/>
  <c r="R1900" i="1"/>
  <c r="R1860" i="1"/>
  <c r="R1864" i="1"/>
  <c r="R1911" i="1"/>
  <c r="R2030" i="1"/>
  <c r="R1948" i="1"/>
  <c r="R1831" i="1"/>
  <c r="R2017" i="1"/>
  <c r="R1804" i="1"/>
  <c r="R1808" i="1"/>
  <c r="R1740" i="1"/>
  <c r="R1739" i="1"/>
  <c r="R1850" i="1"/>
  <c r="R1916" i="1"/>
  <c r="R1866" i="1"/>
  <c r="R1822" i="1"/>
  <c r="R1996" i="1"/>
  <c r="R1789" i="1"/>
  <c r="R1768" i="1"/>
  <c r="R1979" i="1"/>
  <c r="R1783" i="1"/>
  <c r="R1857" i="1"/>
  <c r="R1805" i="1"/>
  <c r="R1932" i="1"/>
  <c r="R2034" i="1"/>
  <c r="R2010" i="1"/>
  <c r="R1938" i="1"/>
  <c r="R1875" i="1"/>
  <c r="R1954" i="1"/>
  <c r="R1782" i="1"/>
  <c r="R1982" i="1"/>
  <c r="R1987" i="1"/>
  <c r="R1839" i="1"/>
  <c r="R1871" i="1"/>
  <c r="R1824" i="1"/>
  <c r="R1795" i="1"/>
  <c r="R1861" i="1"/>
  <c r="R1930" i="1"/>
  <c r="R1801" i="1"/>
  <c r="R1756" i="1"/>
  <c r="R1792" i="1"/>
  <c r="R1926" i="1"/>
  <c r="R1937" i="1"/>
  <c r="R1769" i="1"/>
  <c r="R1903" i="1"/>
  <c r="R2041" i="1"/>
  <c r="R1823" i="1"/>
  <c r="R1929" i="1"/>
  <c r="R1836" i="1"/>
  <c r="R1853" i="1"/>
  <c r="R1897" i="1"/>
  <c r="R1775" i="1"/>
  <c r="R2014" i="1"/>
  <c r="R2040" i="1"/>
  <c r="R1968" i="1"/>
  <c r="R1992" i="1"/>
  <c r="R1843" i="1"/>
  <c r="R2046" i="1"/>
  <c r="R2029" i="1"/>
  <c r="R1778" i="1"/>
  <c r="R1786" i="1"/>
  <c r="R1833" i="1"/>
  <c r="R1985" i="1"/>
  <c r="R1887" i="1"/>
  <c r="R1787" i="1"/>
  <c r="R2006" i="1"/>
  <c r="R1844" i="1"/>
  <c r="R1891" i="1"/>
  <c r="R1794" i="1"/>
  <c r="R1949" i="1"/>
  <c r="R1978" i="1"/>
  <c r="R1884" i="1"/>
  <c r="R1895" i="1"/>
  <c r="R2025" i="1"/>
  <c r="R2012" i="1"/>
  <c r="R1970" i="1"/>
  <c r="R1854" i="1"/>
  <c r="R2049" i="1"/>
  <c r="R1781" i="1"/>
  <c r="R1876" i="1"/>
  <c r="R1965" i="1"/>
  <c r="R1910" i="1"/>
  <c r="R1907" i="1"/>
  <c r="R1994" i="1"/>
  <c r="R1989" i="1"/>
  <c r="R1819" i="1"/>
  <c r="R2011" i="1"/>
  <c r="R1963" i="1"/>
  <c r="R1955" i="1"/>
  <c r="R1971" i="1"/>
  <c r="R1927" i="1"/>
  <c r="R2039" i="1"/>
  <c r="R1960" i="1"/>
  <c r="R1869" i="1"/>
  <c r="R1838" i="1"/>
  <c r="R2033" i="1"/>
  <c r="R1784" i="1"/>
  <c r="R1788" i="1"/>
  <c r="R1816" i="1"/>
  <c r="R2004" i="1"/>
  <c r="R1757" i="1"/>
  <c r="R1944" i="1"/>
  <c r="R1964" i="1"/>
  <c r="R1791" i="1"/>
  <c r="R2003" i="1"/>
  <c r="R1867" i="1"/>
  <c r="R2052" i="1"/>
  <c r="R1774" i="1"/>
  <c r="R2047" i="1"/>
  <c r="R1896" i="1"/>
  <c r="R1858" i="1"/>
  <c r="R1829" i="1"/>
  <c r="R1820" i="1"/>
  <c r="R2050" i="1"/>
  <c r="R1953" i="1"/>
  <c r="R2061" i="1"/>
  <c r="R1940" i="1"/>
  <c r="R1742" i="1"/>
  <c r="R1814" i="1"/>
  <c r="R1765" i="1"/>
  <c r="R1935" i="1"/>
  <c r="R1874" i="1"/>
  <c r="R1881" i="1"/>
  <c r="R1752" i="1"/>
  <c r="R1815" i="1"/>
  <c r="R1980" i="1"/>
  <c r="R1901" i="1"/>
  <c r="R1950" i="1"/>
  <c r="R2001" i="1"/>
  <c r="R1952" i="1"/>
  <c r="R2037" i="1"/>
  <c r="R1807" i="1"/>
  <c r="R1923" i="1"/>
  <c r="R1780" i="1"/>
  <c r="R1890" i="1"/>
  <c r="R1873" i="1"/>
  <c r="R1883" i="1"/>
  <c r="R1899" i="1"/>
  <c r="R1998" i="1"/>
  <c r="R1738" i="1"/>
  <c r="R1832" i="1"/>
  <c r="R1957" i="1"/>
  <c r="R1810" i="1"/>
  <c r="R2022" i="1"/>
  <c r="R2019" i="1"/>
  <c r="R2009" i="1"/>
  <c r="R2027" i="1"/>
  <c r="R1771" i="1"/>
  <c r="R1826" i="1"/>
  <c r="R2021" i="1"/>
  <c r="R1796" i="1"/>
  <c r="R1946" i="1"/>
  <c r="R1779" i="1"/>
  <c r="R2058" i="1"/>
  <c r="R2060" i="1"/>
  <c r="R1889" i="1"/>
  <c r="R1834" i="1"/>
  <c r="R1913" i="1"/>
  <c r="R1947" i="1"/>
  <c r="R2023" i="1"/>
  <c r="R1785" i="1"/>
  <c r="R1902" i="1"/>
  <c r="R1942" i="1"/>
  <c r="R1817" i="1"/>
  <c r="R1761" i="1"/>
  <c r="R1991" i="1"/>
  <c r="R1921" i="1"/>
  <c r="R2042" i="1"/>
  <c r="R2056" i="1"/>
  <c r="R1975" i="1"/>
  <c r="R1846" i="1"/>
  <c r="R2036" i="1"/>
  <c r="R1962" i="1"/>
  <c r="R1827" i="1"/>
  <c r="R1772" i="1"/>
  <c r="R2015" i="1"/>
  <c r="R2035" i="1"/>
  <c r="R2048" i="1"/>
  <c r="R1945" i="1"/>
  <c r="R1997" i="1"/>
  <c r="R2059" i="1"/>
  <c r="R1821" i="1"/>
  <c r="R1893" i="1"/>
  <c r="R1841" i="1"/>
  <c r="R1892" i="1"/>
  <c r="R1912" i="1"/>
  <c r="R1966" i="1"/>
  <c r="R1809" i="1"/>
  <c r="R1976" i="1"/>
  <c r="R1773" i="1"/>
  <c r="R1811" i="1"/>
  <c r="R1845" i="1"/>
  <c r="R1886" i="1"/>
  <c r="R1941" i="1"/>
  <c r="R1813" i="1"/>
  <c r="R1974" i="1"/>
  <c r="R1759" i="1"/>
  <c r="R1842" i="1"/>
  <c r="R2043" i="1"/>
  <c r="R1959" i="1"/>
  <c r="R2020" i="1"/>
  <c r="R1995" i="1"/>
  <c r="R1825" i="1"/>
  <c r="R1865" i="1"/>
  <c r="R1908" i="1"/>
  <c r="R1936" i="1"/>
  <c r="R1859" i="1"/>
  <c r="R2045" i="1"/>
  <c r="R2013" i="1"/>
  <c r="R1812" i="1"/>
  <c r="R1803" i="1"/>
  <c r="R2008" i="1"/>
  <c r="R2007" i="1"/>
  <c r="R1800" i="1"/>
  <c r="R1917" i="1"/>
  <c r="R2018" i="1"/>
  <c r="R1855" i="1"/>
  <c r="R1885" i="1"/>
  <c r="R1993" i="1"/>
  <c r="R2002" i="1"/>
  <c r="R1958" i="1"/>
  <c r="R1924" i="1"/>
  <c r="R1799" i="1"/>
  <c r="R1905" i="1"/>
  <c r="R1737" i="1"/>
  <c r="R1986" i="1"/>
  <c r="R1852" i="1"/>
  <c r="R1767" i="1"/>
  <c r="R2031" i="1"/>
  <c r="R1806" i="1"/>
  <c r="R2005" i="1"/>
  <c r="R1870" i="1"/>
  <c r="R1943" i="1"/>
  <c r="R1748" i="1"/>
  <c r="R1909" i="1"/>
  <c r="R1848" i="1"/>
  <c r="R1919" i="1"/>
  <c r="R1863" i="1"/>
  <c r="R1972" i="1"/>
  <c r="R1840" i="1"/>
  <c r="R1762" i="1"/>
  <c r="R2044" i="1"/>
  <c r="R1828" i="1"/>
  <c r="R1837" i="1"/>
  <c r="R1797" i="1"/>
  <c r="R1977" i="1"/>
  <c r="R1798" i="1"/>
  <c r="R2051" i="1"/>
  <c r="R1915" i="1"/>
  <c r="R2024" i="1"/>
  <c r="R1872" i="1"/>
  <c r="R1849" i="1"/>
  <c r="R2028" i="1"/>
  <c r="R1951" i="1"/>
  <c r="R1931" i="1"/>
  <c r="R1776" i="1"/>
  <c r="R1835" i="1"/>
  <c r="R1914" i="1"/>
  <c r="R2038" i="1"/>
  <c r="R1878" i="1"/>
  <c r="R1999" i="1"/>
  <c r="R1920" i="1"/>
  <c r="R2062" i="1"/>
  <c r="R1967" i="1"/>
  <c r="R1928" i="1"/>
  <c r="R1777" i="1"/>
  <c r="R1933" i="1"/>
  <c r="R1830" i="1"/>
  <c r="R1880" i="1"/>
  <c r="R1990" i="1"/>
  <c r="R1898" i="1"/>
  <c r="R2053" i="1"/>
  <c r="R1973" i="1"/>
  <c r="R1956" i="1"/>
  <c r="R1856" i="1"/>
  <c r="R1894" i="1"/>
  <c r="R2054" i="1"/>
  <c r="R1790" i="1"/>
  <c r="R1818" i="1"/>
  <c r="R1939" i="1"/>
  <c r="R1877" i="1"/>
  <c r="R1906" i="1"/>
  <c r="R1904" i="1"/>
  <c r="R2016" i="1"/>
  <c r="R1922" i="1"/>
  <c r="R2026" i="1"/>
  <c r="R1918" i="1"/>
  <c r="R1868" i="1"/>
  <c r="R1988" i="1"/>
  <c r="R1882" i="1"/>
  <c r="R1760" i="1"/>
  <c r="R2057" i="1"/>
  <c r="R1888" i="1"/>
  <c r="R1961" i="1"/>
  <c r="R1847" i="1"/>
  <c r="R1984" i="1"/>
  <c r="R1934" i="1"/>
  <c r="R1793" i="1"/>
  <c r="R1879" i="1"/>
  <c r="R2000" i="1"/>
  <c r="R2055" i="1"/>
  <c r="R1925" i="1"/>
  <c r="R1983" i="1"/>
  <c r="R1981" i="1"/>
  <c r="R1969" i="1"/>
  <c r="R2122" i="1"/>
  <c r="R2099" i="1"/>
  <c r="R2127" i="1"/>
  <c r="R2068" i="1"/>
  <c r="R2147" i="1"/>
  <c r="R2121" i="1"/>
  <c r="R2110" i="1"/>
  <c r="R2137" i="1"/>
  <c r="R2144" i="1"/>
  <c r="R2140" i="1"/>
  <c r="R2085" i="1"/>
  <c r="R2091" i="1"/>
  <c r="R2124" i="1"/>
  <c r="R2106" i="1"/>
  <c r="R2088" i="1"/>
  <c r="R2073" i="1"/>
  <c r="R2105" i="1"/>
  <c r="R2072" i="1"/>
  <c r="R2136" i="1"/>
  <c r="R2063" i="1"/>
  <c r="R2145" i="1"/>
  <c r="R2146" i="1"/>
  <c r="R2074" i="1"/>
  <c r="R2095" i="1"/>
  <c r="R2090" i="1"/>
  <c r="R2113" i="1"/>
  <c r="R2108" i="1"/>
  <c r="R2128" i="1"/>
  <c r="R2071" i="1"/>
  <c r="R2125" i="1"/>
  <c r="R2109" i="1"/>
  <c r="R2131" i="1"/>
  <c r="R2096" i="1"/>
  <c r="R2077" i="1"/>
  <c r="R2070" i="1"/>
  <c r="R2075" i="1"/>
  <c r="R2078" i="1"/>
  <c r="R2097" i="1"/>
  <c r="R2100" i="1"/>
  <c r="R2093" i="1"/>
  <c r="R2094" i="1"/>
  <c r="R2103" i="1"/>
  <c r="R2101" i="1"/>
  <c r="R2086" i="1"/>
  <c r="R2114" i="1"/>
  <c r="R2129" i="1"/>
  <c r="R2092" i="1"/>
  <c r="R2115" i="1"/>
  <c r="R2118" i="1"/>
  <c r="R2082" i="1"/>
  <c r="R2143" i="1"/>
  <c r="R2117" i="1"/>
  <c r="R2087" i="1"/>
  <c r="R2098" i="1"/>
  <c r="R2066" i="1"/>
  <c r="R2083" i="1"/>
  <c r="R2079" i="1"/>
  <c r="R2089" i="1"/>
  <c r="R2132" i="1"/>
  <c r="R2135" i="1"/>
  <c r="R2080" i="1"/>
  <c r="R2076" i="1"/>
  <c r="R2065" i="1"/>
  <c r="R2067" i="1"/>
  <c r="R2084" i="1"/>
  <c r="R2069" i="1"/>
  <c r="R2133" i="1"/>
  <c r="R2104" i="1"/>
  <c r="R2139" i="1"/>
  <c r="R2081" i="1"/>
  <c r="R2123" i="1"/>
  <c r="R2111" i="1"/>
  <c r="R2064" i="1"/>
  <c r="R2107" i="1"/>
  <c r="R2134" i="1"/>
  <c r="R2130" i="1"/>
  <c r="R2120" i="1"/>
  <c r="R2112" i="1"/>
  <c r="R2141" i="1"/>
  <c r="R2148" i="1"/>
  <c r="R2119" i="1"/>
  <c r="R2116" i="1"/>
  <c r="R2142" i="1"/>
  <c r="R2138" i="1"/>
  <c r="R2126" i="1"/>
  <c r="R2102" i="1"/>
  <c r="R961" i="1"/>
  <c r="R1124" i="1"/>
  <c r="R1725" i="1"/>
  <c r="R1048" i="1"/>
  <c r="R1174" i="1"/>
  <c r="R733" i="1"/>
  <c r="R1580" i="1"/>
  <c r="R1690" i="1"/>
  <c r="R884" i="1"/>
  <c r="R1671" i="1"/>
  <c r="R1186" i="1"/>
  <c r="R1401" i="1"/>
  <c r="R1044" i="1"/>
  <c r="R1680" i="1"/>
  <c r="R1766" i="1"/>
  <c r="R1358" i="1"/>
  <c r="R1111" i="1"/>
  <c r="R1719" i="1"/>
  <c r="R1374" i="1"/>
  <c r="R1134" i="1"/>
  <c r="R1326" i="1"/>
  <c r="R1691" i="1"/>
  <c r="R862" i="1"/>
  <c r="R1165" i="1"/>
  <c r="R1704" i="1"/>
  <c r="R1717" i="1"/>
  <c r="R1095" i="1"/>
  <c r="R1699" i="1"/>
  <c r="R1662" i="1"/>
  <c r="R1089" i="1"/>
  <c r="R1730" i="1"/>
  <c r="R1675" i="1"/>
  <c r="R1188" i="1"/>
  <c r="R1167" i="1"/>
  <c r="R987" i="1"/>
  <c r="R1325" i="1"/>
  <c r="R1731" i="1"/>
  <c r="R1012" i="1"/>
  <c r="R809" i="1"/>
  <c r="R641" i="1"/>
  <c r="R1015" i="1"/>
  <c r="R1726" i="1"/>
  <c r="R1422" i="1"/>
  <c r="R693" i="1"/>
  <c r="R1605" i="1"/>
  <c r="R1729" i="1"/>
  <c r="R1096" i="1"/>
  <c r="R1747" i="1"/>
  <c r="R1432" i="1"/>
  <c r="R1306" i="1"/>
  <c r="R715" i="1"/>
  <c r="R1248" i="1"/>
  <c r="R1069" i="1"/>
  <c r="R1171" i="1"/>
  <c r="R881" i="1"/>
  <c r="R1053" i="1"/>
  <c r="R1291" i="1"/>
  <c r="R1049" i="1"/>
  <c r="R883" i="1"/>
  <c r="R1100" i="1"/>
  <c r="R951" i="1"/>
  <c r="R1711" i="1"/>
  <c r="R1245" i="1"/>
  <c r="R1169" i="1"/>
  <c r="R1344" i="1"/>
  <c r="R1144" i="1"/>
  <c r="R909" i="1"/>
  <c r="R1037" i="1"/>
  <c r="R1284" i="1"/>
  <c r="R1749" i="1"/>
  <c r="R517" i="1"/>
  <c r="R652" i="1"/>
  <c r="R1673" i="1"/>
  <c r="R1383" i="1"/>
  <c r="R1734" i="1"/>
  <c r="R1659" i="1"/>
  <c r="R1026" i="1"/>
  <c r="R1718" i="1"/>
  <c r="R846" i="1"/>
  <c r="R1243" i="1"/>
  <c r="R1687" i="1"/>
  <c r="R585" i="1"/>
  <c r="R954" i="1"/>
  <c r="R1118" i="1"/>
  <c r="R1626" i="1"/>
  <c r="R1685" i="1"/>
  <c r="R911" i="1"/>
  <c r="R1722" i="1"/>
  <c r="R738" i="1"/>
  <c r="R1413" i="1"/>
  <c r="R1696" i="1"/>
  <c r="R1168" i="1"/>
  <c r="R1517" i="1"/>
  <c r="R646" i="1"/>
  <c r="R1259" i="1"/>
  <c r="R1349" i="1"/>
  <c r="R996" i="1"/>
  <c r="R1695" i="1"/>
  <c r="R904" i="1"/>
  <c r="R1202" i="1"/>
  <c r="R1293" i="1"/>
  <c r="R1707" i="1"/>
  <c r="R1706" i="1"/>
  <c r="R1720" i="1"/>
  <c r="R1743" i="1"/>
  <c r="R1753" i="1"/>
  <c r="R1697" i="1"/>
  <c r="R1264" i="1"/>
  <c r="R1851" i="1"/>
  <c r="R1195" i="1"/>
  <c r="R709" i="1"/>
  <c r="R1700" i="1"/>
  <c r="R1275" i="1"/>
  <c r="R1146" i="1"/>
  <c r="R1190" i="1"/>
  <c r="R1688" i="1"/>
  <c r="R1354" i="1"/>
  <c r="R1338" i="1"/>
  <c r="R1764" i="1"/>
  <c r="R1161" i="1"/>
  <c r="R1698" i="1"/>
  <c r="R1220" i="1"/>
  <c r="R1648" i="1"/>
  <c r="R1715" i="1"/>
  <c r="R1307" i="1"/>
  <c r="R1064" i="1"/>
  <c r="R905" i="1"/>
  <c r="R1436" i="1"/>
  <c r="R1710" i="1"/>
  <c r="R1467" i="1"/>
  <c r="R1042" i="1"/>
  <c r="R1323" i="1"/>
  <c r="R1484" i="1"/>
  <c r="R1290" i="1"/>
  <c r="R1317" i="1"/>
  <c r="R812" i="1"/>
  <c r="R1212" i="1"/>
  <c r="R1744" i="1"/>
  <c r="R1066" i="1"/>
  <c r="R781" i="1"/>
  <c r="R1271" i="1"/>
  <c r="R1223" i="1"/>
  <c r="R1147" i="1"/>
  <c r="R1172" i="1"/>
  <c r="R1176" i="1"/>
  <c r="R1331" i="1"/>
  <c r="R1714" i="1"/>
  <c r="R1672" i="1"/>
  <c r="R1145" i="1"/>
  <c r="R1105" i="1"/>
  <c r="R1770" i="1"/>
  <c r="R853" i="1"/>
  <c r="R1114" i="1"/>
  <c r="R1651" i="1"/>
  <c r="R941" i="1"/>
  <c r="R796" i="1"/>
  <c r="R916" i="1"/>
  <c r="R1183" i="1"/>
  <c r="R1231" i="1"/>
  <c r="R1736" i="1"/>
  <c r="R871" i="1"/>
  <c r="R1713" i="1"/>
  <c r="R1254" i="1"/>
  <c r="R1721" i="1"/>
  <c r="R1668" i="1"/>
  <c r="R1157" i="1"/>
  <c r="R792" i="1"/>
  <c r="R1252" i="1"/>
  <c r="R1101" i="1"/>
  <c r="R1297" i="1"/>
  <c r="R1724" i="1"/>
  <c r="R1303" i="1"/>
  <c r="R1728" i="1"/>
  <c r="R1154" i="1"/>
  <c r="R1241" i="1"/>
  <c r="R791" i="1"/>
  <c r="R1246" i="1"/>
  <c r="R627" i="1"/>
  <c r="R1683" i="1"/>
  <c r="R1130" i="1"/>
  <c r="R874" i="1"/>
  <c r="R1207" i="1"/>
  <c r="R1121" i="1"/>
  <c r="R1204" i="1"/>
  <c r="R1019" i="1"/>
  <c r="R1255" i="1"/>
  <c r="R1000" i="1"/>
  <c r="R1108" i="1"/>
  <c r="R964" i="1"/>
  <c r="R1068" i="1"/>
  <c r="R1287" i="1"/>
  <c r="R1693" i="1"/>
  <c r="R1004" i="1"/>
  <c r="R1684" i="1"/>
  <c r="R1751" i="1"/>
  <c r="R1140" i="1"/>
  <c r="R1189" i="1"/>
  <c r="R1047" i="1"/>
  <c r="R865" i="1"/>
  <c r="R1727" i="1"/>
  <c r="R1676" i="1"/>
  <c r="R1384" i="1"/>
  <c r="R1689" i="1"/>
  <c r="R882" i="1"/>
  <c r="R1703" i="1"/>
  <c r="R1240" i="1"/>
  <c r="R1281" i="1"/>
  <c r="R1733" i="1"/>
  <c r="R1039" i="1"/>
  <c r="R1077" i="1"/>
  <c r="R990" i="1"/>
  <c r="R1705" i="1"/>
  <c r="R1708" i="1"/>
  <c r="R1430" i="1"/>
  <c r="R1070" i="1"/>
  <c r="R982" i="1"/>
  <c r="R1112" i="1"/>
  <c r="R1093" i="1"/>
  <c r="R917" i="1"/>
  <c r="R991" i="1"/>
  <c r="R1716" i="1"/>
  <c r="R1802" i="1"/>
  <c r="R1627" i="1"/>
  <c r="R1175" i="1"/>
  <c r="R1177" i="1"/>
  <c r="R1086" i="1"/>
  <c r="R1214" i="1"/>
  <c r="R1181" i="1"/>
  <c r="R1218" i="1"/>
  <c r="R1316" i="1"/>
  <c r="R1057" i="1"/>
  <c r="R1187" i="1"/>
  <c r="R1104" i="1"/>
  <c r="R1116" i="1"/>
  <c r="R1754" i="1"/>
  <c r="R1732" i="1"/>
  <c r="R1217" i="1"/>
  <c r="R1126" i="1"/>
  <c r="R1712" i="1"/>
  <c r="R1702" i="1"/>
  <c r="R1319" i="1"/>
  <c r="R638" i="1"/>
  <c r="R1148" i="1"/>
  <c r="R1556" i="1"/>
  <c r="R1540" i="1"/>
  <c r="R1448" i="1"/>
  <c r="R1110" i="1"/>
  <c r="R1164" i="1"/>
  <c r="R1098" i="1"/>
  <c r="R1435" i="1"/>
  <c r="R1072" i="1"/>
  <c r="R1032" i="1"/>
  <c r="R1755" i="1"/>
  <c r="R944" i="1"/>
  <c r="R1063" i="1"/>
  <c r="R1745" i="1"/>
  <c r="R1182" i="1"/>
  <c r="R1746" i="1"/>
  <c r="R1016" i="1"/>
  <c r="R1678" i="1"/>
  <c r="R1670" i="1"/>
  <c r="R1694" i="1"/>
  <c r="R886" i="1"/>
  <c r="R1709" i="1"/>
  <c r="R1197" i="1"/>
  <c r="R1136" i="1"/>
  <c r="R1735" i="1"/>
  <c r="R873" i="1"/>
  <c r="R1523" i="1"/>
  <c r="R1563" i="1"/>
  <c r="R1094" i="1"/>
  <c r="R845" i="1"/>
  <c r="R857" i="1"/>
  <c r="R1485" i="1"/>
  <c r="R1205" i="1"/>
  <c r="R834" i="1"/>
  <c r="R685" i="1"/>
  <c r="R1375" i="1"/>
  <c r="R527" i="1"/>
  <c r="R1548" i="1"/>
  <c r="R876" i="1"/>
  <c r="R773" i="1"/>
  <c r="R1367" i="1"/>
  <c r="R677" i="1"/>
  <c r="R1381" i="1"/>
  <c r="R1507" i="1"/>
  <c r="R1013" i="1"/>
  <c r="R1420" i="1"/>
  <c r="R1555" i="1"/>
  <c r="R1052" i="1"/>
  <c r="R1007" i="1"/>
  <c r="R1292" i="1"/>
  <c r="R1483" i="1"/>
  <c r="R1256" i="1"/>
  <c r="R962" i="1"/>
  <c r="R1544" i="1"/>
  <c r="R817" i="1"/>
  <c r="R806" i="1"/>
  <c r="R581" i="1"/>
  <c r="R802" i="1"/>
  <c r="R1528" i="1"/>
  <c r="R1138" i="1"/>
  <c r="R477" i="1"/>
  <c r="R678" i="1"/>
  <c r="R1024" i="1"/>
  <c r="R1221" i="1"/>
  <c r="R830" i="1"/>
  <c r="R1601" i="1"/>
  <c r="R890" i="1"/>
  <c r="R730" i="1"/>
  <c r="R1551" i="1"/>
  <c r="R1572" i="1"/>
  <c r="R1127" i="1"/>
  <c r="R1062" i="1"/>
  <c r="R1087" i="1"/>
  <c r="R1343" i="1"/>
  <c r="R518" i="1"/>
  <c r="R1276" i="1"/>
  <c r="R797" i="1"/>
  <c r="R1156" i="1"/>
  <c r="R765" i="1"/>
  <c r="R720" i="1"/>
  <c r="R1376" i="1"/>
  <c r="R1391" i="1"/>
  <c r="R498" i="1"/>
  <c r="R1573" i="1"/>
  <c r="R628" i="1"/>
  <c r="R539" i="1"/>
  <c r="R1078" i="1"/>
  <c r="R1530" i="1"/>
  <c r="R538" i="1"/>
  <c r="R1014" i="1"/>
  <c r="R1122" i="1"/>
  <c r="R1247" i="1"/>
  <c r="R496" i="1"/>
  <c r="R1209" i="1"/>
  <c r="R373" i="1"/>
  <c r="R480" i="1"/>
  <c r="R859" i="1"/>
  <c r="R524" i="1"/>
  <c r="R339" i="1"/>
  <c r="R1160" i="1"/>
  <c r="R1371" i="1"/>
  <c r="R827" i="1"/>
  <c r="R844" i="1"/>
  <c r="R648" i="1"/>
  <c r="R770" i="1"/>
  <c r="R1527" i="1"/>
  <c r="R1415" i="1"/>
  <c r="R828" i="1"/>
  <c r="R820" i="1"/>
  <c r="R710" i="1"/>
  <c r="R1206" i="1"/>
  <c r="R1403" i="1"/>
  <c r="R1038" i="1"/>
  <c r="R949" i="1"/>
  <c r="R956" i="1"/>
  <c r="R1546" i="1"/>
  <c r="R901" i="1"/>
  <c r="R473" i="1"/>
  <c r="R573" i="1"/>
  <c r="R503" i="1"/>
  <c r="R1029" i="1"/>
  <c r="R1142" i="1"/>
  <c r="R470" i="1"/>
  <c r="R985" i="1"/>
  <c r="R939" i="1"/>
  <c r="R682" i="1"/>
  <c r="R1274" i="1"/>
  <c r="R1482" i="1"/>
  <c r="R1185" i="1"/>
  <c r="R702" i="1"/>
  <c r="R1288" i="1"/>
  <c r="R610" i="1"/>
  <c r="R1369" i="1"/>
  <c r="R888" i="1"/>
  <c r="R1481" i="1"/>
  <c r="R1151" i="1"/>
  <c r="R940" i="1"/>
  <c r="R553" i="1"/>
  <c r="R597" i="1"/>
  <c r="R786" i="1"/>
  <c r="R464" i="1"/>
  <c r="R1056" i="1"/>
  <c r="R1510" i="1"/>
  <c r="R1407" i="1"/>
  <c r="R1535" i="1"/>
  <c r="R752" i="1"/>
  <c r="R1398" i="1"/>
  <c r="R1490" i="1"/>
  <c r="R1143" i="1"/>
  <c r="R1321" i="1"/>
  <c r="R1445" i="1"/>
  <c r="R1388" i="1"/>
  <c r="R735" i="1"/>
  <c r="R928" i="1"/>
  <c r="R1497" i="1"/>
  <c r="R1491" i="1"/>
  <c r="R1178" i="1"/>
  <c r="R1503" i="1"/>
  <c r="R614" i="1"/>
  <c r="R1499" i="1"/>
  <c r="R978" i="1"/>
  <c r="R1603" i="1"/>
  <c r="R994" i="1"/>
  <c r="R400" i="1"/>
  <c r="R534" i="1"/>
  <c r="R1557" i="1"/>
  <c r="R771" i="1"/>
  <c r="R1353" i="1"/>
  <c r="R1166" i="1"/>
  <c r="R549" i="1"/>
  <c r="R1035" i="1"/>
  <c r="R895" i="1"/>
  <c r="R1128" i="1"/>
  <c r="R414" i="1"/>
  <c r="R492" i="1"/>
  <c r="R651" i="1"/>
  <c r="R1133" i="1"/>
  <c r="R1464" i="1"/>
  <c r="R925" i="1"/>
  <c r="R1115" i="1"/>
  <c r="R1091" i="1"/>
  <c r="R1488" i="1"/>
  <c r="R1493" i="1"/>
  <c r="R988" i="1"/>
  <c r="R1584" i="1"/>
  <c r="R560" i="1"/>
  <c r="R1239" i="1"/>
  <c r="R548" i="1"/>
  <c r="R1018" i="1"/>
  <c r="R1543" i="1"/>
  <c r="R1046" i="1"/>
  <c r="R1106" i="1"/>
  <c r="R852" i="1"/>
  <c r="R789" i="1"/>
  <c r="R1364" i="1"/>
  <c r="R851" i="1"/>
  <c r="R620" i="1"/>
  <c r="R1065" i="1"/>
  <c r="R747" i="1"/>
  <c r="R1102" i="1"/>
  <c r="R532" i="1"/>
  <c r="R563" i="1"/>
  <c r="R741" i="1"/>
  <c r="R569" i="1"/>
  <c r="R564" i="1"/>
  <c r="R1324" i="1"/>
  <c r="R1397" i="1"/>
  <c r="R1267" i="1"/>
  <c r="R1285" i="1"/>
  <c r="R975" i="1"/>
  <c r="R1487" i="1"/>
  <c r="R619" i="1"/>
  <c r="R1463" i="1"/>
  <c r="R1266" i="1"/>
  <c r="R463" i="1"/>
  <c r="R1235" i="1"/>
  <c r="R775" i="1"/>
  <c r="R742" i="1"/>
  <c r="R1347" i="1"/>
  <c r="R810" i="1"/>
  <c r="R514" i="1"/>
  <c r="R1386" i="1"/>
  <c r="R656" i="1"/>
  <c r="R1593" i="1"/>
  <c r="R1342" i="1"/>
  <c r="R1141" i="1"/>
  <c r="R984" i="1"/>
  <c r="R1514" i="1"/>
  <c r="R320" i="1"/>
  <c r="R533" i="1"/>
  <c r="R1219" i="1"/>
  <c r="R958" i="1"/>
  <c r="R1227" i="1"/>
  <c r="R743" i="1"/>
  <c r="R724" i="1"/>
  <c r="R1198" i="1"/>
  <c r="R1320" i="1"/>
  <c r="R1337" i="1"/>
  <c r="R899" i="1"/>
  <c r="R1562" i="1"/>
  <c r="R843" i="1"/>
  <c r="R598" i="1"/>
  <c r="R1085" i="1"/>
  <c r="R866" i="1"/>
  <c r="R622" i="1"/>
  <c r="R481" i="1"/>
  <c r="R1075" i="1"/>
  <c r="R593" i="1"/>
  <c r="R1549" i="1"/>
  <c r="R1575" i="1"/>
  <c r="R1345" i="1"/>
  <c r="R728" i="1"/>
  <c r="R446" i="1"/>
  <c r="R1600" i="1"/>
  <c r="R577" i="1"/>
  <c r="R488" i="1"/>
  <c r="R257" i="1"/>
  <c r="R402" i="1"/>
  <c r="R1536" i="1"/>
  <c r="R1341" i="1"/>
  <c r="R661" i="1"/>
  <c r="R1278" i="1"/>
  <c r="R1132" i="1"/>
  <c r="R1299" i="1"/>
  <c r="R570" i="1"/>
  <c r="R634" i="1"/>
  <c r="R1574" i="1"/>
  <c r="R1581" i="1"/>
  <c r="R663" i="1"/>
  <c r="R1486" i="1"/>
  <c r="R1137" i="1"/>
  <c r="R1159" i="1"/>
  <c r="R1251" i="1"/>
  <c r="R1282" i="1"/>
  <c r="R499" i="1"/>
  <c r="R543" i="1"/>
  <c r="R604" i="1"/>
  <c r="R571" i="1"/>
  <c r="R1431" i="1"/>
  <c r="R1352" i="1"/>
  <c r="R1081" i="1"/>
  <c r="R889" i="1"/>
  <c r="R1170" i="1"/>
  <c r="R779" i="1"/>
  <c r="R1234" i="1"/>
  <c r="R1230" i="1"/>
  <c r="R1173" i="1"/>
  <c r="R729" i="1"/>
  <c r="R1355" i="1"/>
  <c r="R1158" i="1"/>
  <c r="R784" i="1"/>
  <c r="R1400" i="1"/>
  <c r="R1377" i="1"/>
  <c r="R1550" i="1"/>
  <c r="R798" i="1"/>
  <c r="R1595" i="1"/>
  <c r="R968" i="1"/>
  <c r="R399" i="1"/>
  <c r="R572" i="1"/>
  <c r="R1437" i="1"/>
  <c r="R1577" i="1"/>
  <c r="R1336" i="1"/>
  <c r="R1396" i="1"/>
  <c r="R919" i="1"/>
  <c r="R1082" i="1"/>
  <c r="R1286" i="1"/>
  <c r="R318" i="1"/>
  <c r="R615" i="1"/>
  <c r="R758" i="1"/>
  <c r="R1123" i="1"/>
  <c r="R1327" i="1"/>
  <c r="R744" i="1"/>
  <c r="R1074" i="1"/>
  <c r="R1289" i="1"/>
  <c r="R922" i="1"/>
  <c r="R923" i="1"/>
  <c r="R542" i="1"/>
  <c r="R1387" i="1"/>
  <c r="R1492" i="1"/>
  <c r="R979" i="1"/>
  <c r="R887" i="1"/>
  <c r="R234" i="1"/>
  <c r="R655" i="1"/>
  <c r="R684" i="1"/>
  <c r="R737" i="1"/>
  <c r="R94" i="1"/>
  <c r="R1194" i="1"/>
  <c r="R1043" i="1"/>
  <c r="R113" i="1"/>
  <c r="R757" i="1"/>
  <c r="R411" i="1"/>
  <c r="R576" i="1"/>
  <c r="R530" i="1"/>
  <c r="R246" i="1"/>
  <c r="R90" i="1"/>
  <c r="R44" i="1"/>
  <c r="R937" i="1"/>
  <c r="R74" i="1"/>
  <c r="R300" i="1"/>
  <c r="R321" i="1"/>
  <c r="R108" i="1"/>
  <c r="R186" i="1"/>
  <c r="R212" i="1"/>
  <c r="R210" i="1"/>
  <c r="R149" i="1"/>
  <c r="R707" i="1"/>
  <c r="R588" i="1"/>
  <c r="R86" i="1"/>
  <c r="R584" i="1"/>
  <c r="R716" i="1"/>
  <c r="R701" i="1"/>
  <c r="R286" i="1"/>
  <c r="R249" i="1"/>
  <c r="R768" i="1"/>
  <c r="R59" i="1"/>
  <c r="R805" i="1"/>
  <c r="R808" i="1"/>
  <c r="R708" i="1"/>
  <c r="R256" i="1"/>
  <c r="R98" i="1"/>
  <c r="R323" i="1"/>
  <c r="R81" i="1"/>
  <c r="R589" i="1"/>
  <c r="R632" i="1"/>
  <c r="R800" i="1"/>
  <c r="R606" i="1"/>
  <c r="R535" i="1"/>
  <c r="R135" i="1"/>
  <c r="R392" i="1"/>
  <c r="R9" i="1"/>
  <c r="R263" i="1"/>
  <c r="R725" i="1"/>
  <c r="R644" i="1"/>
  <c r="R836" i="1"/>
  <c r="R521" i="1"/>
  <c r="R971" i="1"/>
  <c r="R145" i="1"/>
  <c r="R863" i="1"/>
  <c r="R671" i="1"/>
  <c r="R1036" i="1"/>
  <c r="R623" i="1"/>
  <c r="R977" i="1"/>
  <c r="R613" i="1"/>
  <c r="R660" i="1"/>
  <c r="R133" i="1"/>
  <c r="R50" i="1"/>
  <c r="R929" i="1"/>
  <c r="R601" i="1"/>
  <c r="R523" i="1"/>
  <c r="R818" i="1"/>
  <c r="R151" i="1"/>
  <c r="R103" i="1"/>
  <c r="R795" i="1"/>
  <c r="R785" i="1"/>
  <c r="R1041" i="1"/>
  <c r="R942" i="1"/>
  <c r="R386" i="1"/>
  <c r="R233" i="1"/>
  <c r="R590" i="1"/>
  <c r="R224" i="1"/>
  <c r="R647" i="1"/>
  <c r="R731" i="1"/>
  <c r="R196" i="1"/>
  <c r="R974" i="1"/>
  <c r="R92" i="1"/>
  <c r="R1084" i="1"/>
  <c r="R933" i="1"/>
  <c r="R522" i="1"/>
  <c r="R296" i="1"/>
  <c r="R673" i="1"/>
  <c r="R839" i="1"/>
  <c r="R1045" i="1"/>
  <c r="R188" i="1"/>
  <c r="R1109" i="1"/>
  <c r="R633" i="1"/>
  <c r="R681" i="1"/>
  <c r="R774" i="1"/>
  <c r="R875" i="1"/>
  <c r="R181" i="1"/>
  <c r="R172" i="1"/>
  <c r="R755" i="1"/>
  <c r="R459" i="1"/>
  <c r="R697" i="1"/>
  <c r="R700" i="1"/>
  <c r="R244" i="1"/>
  <c r="R662" i="1"/>
  <c r="R665" i="1"/>
  <c r="R129" i="1"/>
  <c r="R162" i="1"/>
  <c r="R764" i="1"/>
  <c r="R48" i="1"/>
  <c r="R166" i="1"/>
  <c r="R317" i="1"/>
  <c r="R618" i="1"/>
  <c r="R487" i="1"/>
  <c r="R245" i="1"/>
  <c r="R611" i="1"/>
  <c r="R668" i="1"/>
  <c r="R200" i="1"/>
  <c r="R927" i="1"/>
  <c r="R1113" i="1"/>
  <c r="R73" i="1"/>
  <c r="R203" i="1"/>
  <c r="R1210" i="1"/>
  <c r="R1163" i="1"/>
  <c r="R124" i="1"/>
  <c r="R51" i="1"/>
  <c r="R336" i="1"/>
  <c r="R147" i="1"/>
  <c r="R717" i="1"/>
  <c r="R616" i="1"/>
  <c r="R848" i="1"/>
  <c r="R187" i="1"/>
  <c r="R643" i="1"/>
  <c r="R813" i="1"/>
  <c r="R127" i="1"/>
  <c r="R567" i="1"/>
  <c r="R639" i="1"/>
  <c r="R1135" i="1"/>
  <c r="R803" i="1"/>
  <c r="R637" i="1"/>
  <c r="R705" i="1"/>
  <c r="R1005" i="1"/>
  <c r="R727" i="1"/>
  <c r="R858" i="1"/>
  <c r="R625" i="1"/>
  <c r="R556" i="1"/>
  <c r="R1192" i="1"/>
  <c r="R854" i="1"/>
  <c r="R1083" i="1"/>
  <c r="R169" i="1"/>
  <c r="R760" i="1"/>
  <c r="R934" i="1"/>
  <c r="R260" i="1"/>
  <c r="R769" i="1"/>
  <c r="R1040" i="1"/>
  <c r="R1022" i="1"/>
  <c r="R914" i="1"/>
  <c r="R691" i="1"/>
  <c r="R592" i="1"/>
  <c r="R736" i="1"/>
  <c r="R161" i="1"/>
  <c r="R116" i="1"/>
  <c r="R1025" i="1"/>
  <c r="R107" i="1"/>
  <c r="R198" i="1"/>
  <c r="R898" i="1"/>
  <c r="R88" i="1"/>
  <c r="R574" i="1"/>
  <c r="R612" i="1"/>
  <c r="R56" i="1"/>
  <c r="R965" i="1"/>
  <c r="R95" i="1"/>
  <c r="R1073" i="1"/>
  <c r="R822" i="1"/>
  <c r="R672" i="1"/>
  <c r="R591" i="1"/>
  <c r="R801" i="1"/>
  <c r="R704" i="1"/>
  <c r="R815" i="1"/>
  <c r="R897" i="1"/>
  <c r="R767" i="1"/>
  <c r="R190" i="1"/>
  <c r="R869" i="1"/>
  <c r="R159" i="1"/>
  <c r="R642" i="1"/>
  <c r="R132" i="1"/>
  <c r="R688" i="1"/>
  <c r="R216" i="1"/>
  <c r="R550" i="1"/>
  <c r="R719" i="1"/>
  <c r="R547" i="1"/>
  <c r="R674" i="1"/>
  <c r="R115" i="1"/>
  <c r="R379" i="1"/>
  <c r="R117" i="1"/>
  <c r="R529" i="1"/>
  <c r="R469" i="1"/>
  <c r="R734" i="1"/>
  <c r="R185" i="1"/>
  <c r="R68" i="1"/>
  <c r="R694" i="1"/>
  <c r="R630" i="1"/>
  <c r="R718" i="1"/>
  <c r="R787" i="1"/>
  <c r="R714" i="1"/>
  <c r="R943" i="1"/>
  <c r="R540" i="1"/>
  <c r="R526" i="1"/>
  <c r="R772" i="1"/>
  <c r="R749" i="1"/>
  <c r="R912" i="1"/>
  <c r="R696" i="1"/>
  <c r="R72" i="1"/>
  <c r="R313" i="1"/>
  <c r="R106" i="1"/>
  <c r="R763" i="1"/>
  <c r="R761" i="1"/>
  <c r="R680" i="1"/>
  <c r="R1117" i="1"/>
  <c r="R84" i="1"/>
  <c r="R575" i="1"/>
  <c r="R782" i="1"/>
  <c r="R83" i="1"/>
  <c r="R137" i="1"/>
  <c r="R253" i="1"/>
  <c r="R1059" i="1"/>
  <c r="R712" i="1"/>
  <c r="R252" i="1"/>
  <c r="R621" i="1"/>
  <c r="R687" i="1"/>
  <c r="R586" i="1"/>
  <c r="R721" i="1"/>
  <c r="R501" i="1"/>
  <c r="R180" i="1"/>
  <c r="R138" i="1"/>
  <c r="R53" i="1"/>
  <c r="R60" i="1"/>
  <c r="R595" i="1"/>
  <c r="R220" i="1"/>
  <c r="R750" i="1"/>
  <c r="R76" i="1"/>
  <c r="R75" i="1"/>
  <c r="R669" i="1"/>
  <c r="R41" i="1"/>
  <c r="R723" i="1"/>
  <c r="R1058" i="1"/>
  <c r="R679" i="1"/>
  <c r="R841" i="1"/>
  <c r="R855" i="1"/>
  <c r="R753" i="1"/>
  <c r="R314" i="1"/>
  <c r="R197" i="1"/>
  <c r="R238" i="1"/>
  <c r="R262" i="1"/>
  <c r="R118" i="1"/>
  <c r="R146" i="1"/>
  <c r="R89" i="1"/>
  <c r="R302" i="1"/>
  <c r="R1150" i="1"/>
  <c r="R1283" i="1"/>
  <c r="R653" i="1"/>
  <c r="R410" i="1"/>
  <c r="R178" i="1"/>
  <c r="R369" i="1"/>
  <c r="R409" i="1"/>
  <c r="R821" i="1"/>
  <c r="R695" i="1"/>
  <c r="R123" i="1"/>
  <c r="R289" i="1"/>
  <c r="R79" i="1"/>
  <c r="R388" i="1"/>
  <c r="R231" i="1"/>
  <c r="R486" i="1"/>
  <c r="R482" i="1"/>
  <c r="R1399" i="1"/>
  <c r="R368" i="1"/>
  <c r="R261" i="1"/>
  <c r="R110" i="1"/>
  <c r="R457" i="1"/>
  <c r="R1434" i="1"/>
  <c r="R1533" i="1"/>
  <c r="R158" i="1"/>
  <c r="R121" i="1"/>
  <c r="R247" i="1"/>
  <c r="R232" i="1"/>
  <c r="R1333" i="1"/>
  <c r="R456" i="1"/>
  <c r="R164" i="1"/>
  <c r="R636" i="1"/>
  <c r="R281" i="1"/>
  <c r="R297" i="1"/>
  <c r="R670" i="1"/>
  <c r="R490" i="1"/>
  <c r="R270" i="1"/>
  <c r="R268" i="1"/>
  <c r="R312" i="1"/>
  <c r="R364" i="1"/>
  <c r="R1389" i="1"/>
  <c r="R1368" i="1"/>
  <c r="R1468" i="1"/>
  <c r="R766" i="1"/>
  <c r="R390" i="1"/>
  <c r="R157" i="1"/>
  <c r="R316" i="1"/>
  <c r="R173" i="1"/>
  <c r="R160" i="1"/>
  <c r="R152" i="1"/>
  <c r="R338" i="1"/>
  <c r="R375" i="1"/>
  <c r="R239" i="1"/>
  <c r="R308" i="1"/>
  <c r="R311" i="1"/>
  <c r="R465" i="1"/>
  <c r="R385" i="1"/>
  <c r="R423" i="1"/>
  <c r="R1552" i="1"/>
  <c r="R1421" i="1"/>
  <c r="R206" i="1"/>
  <c r="R497" i="1"/>
  <c r="R322" i="1"/>
  <c r="R165" i="1"/>
  <c r="R266" i="1"/>
  <c r="R1416" i="1"/>
  <c r="R467" i="1"/>
  <c r="R491" i="1"/>
  <c r="R436" i="1"/>
  <c r="R475" i="1"/>
  <c r="R448" i="1"/>
  <c r="R442" i="1"/>
  <c r="R343" i="1"/>
  <c r="R711" i="1"/>
  <c r="R235" i="1"/>
  <c r="R295" i="1"/>
  <c r="R1372" i="1"/>
  <c r="R221" i="1"/>
  <c r="R204" i="1"/>
  <c r="R356" i="1"/>
  <c r="R396" i="1"/>
  <c r="R189" i="1"/>
  <c r="R227" i="1"/>
  <c r="R1318" i="1"/>
  <c r="R1513" i="1"/>
  <c r="R1500" i="1"/>
  <c r="R629" i="1"/>
  <c r="R698" i="1"/>
  <c r="R676" i="1"/>
  <c r="R213" i="1"/>
  <c r="R430" i="1"/>
  <c r="R1588" i="1"/>
  <c r="R419" i="1"/>
  <c r="R310" i="1"/>
  <c r="R99" i="1"/>
  <c r="R326" i="1"/>
  <c r="R372" i="1"/>
  <c r="R298" i="1"/>
  <c r="R269" i="1"/>
  <c r="R91" i="1"/>
  <c r="R122" i="1"/>
  <c r="R136" i="1"/>
  <c r="R363" i="1"/>
  <c r="R202" i="1"/>
  <c r="R217" i="1"/>
  <c r="R223" i="1"/>
  <c r="R1475" i="1"/>
  <c r="R345" i="1"/>
  <c r="R1404" i="1"/>
  <c r="R1450" i="1"/>
  <c r="R271" i="1"/>
  <c r="R254" i="1"/>
  <c r="R381" i="1"/>
  <c r="R309" i="1"/>
  <c r="R1476" i="1"/>
  <c r="R168" i="1"/>
  <c r="R1427" i="1"/>
  <c r="R350" i="1"/>
  <c r="R394" i="1"/>
  <c r="R229" i="1"/>
  <c r="R489" i="1"/>
  <c r="R277" i="1"/>
  <c r="R101" i="1"/>
  <c r="R1191" i="1"/>
  <c r="R105" i="1"/>
  <c r="R342" i="1"/>
  <c r="R1363" i="1"/>
  <c r="R272" i="1"/>
  <c r="R403" i="1"/>
  <c r="R1408" i="1"/>
  <c r="R1446" i="1"/>
  <c r="R1489" i="1"/>
  <c r="R347" i="1"/>
  <c r="R434" i="1"/>
  <c r="R1570" i="1"/>
  <c r="R1480" i="1"/>
  <c r="R1479" i="1"/>
  <c r="R1300" i="1"/>
  <c r="R1280" i="1"/>
  <c r="R1539" i="1"/>
  <c r="R1329" i="1"/>
  <c r="R291" i="1"/>
  <c r="R713" i="1"/>
  <c r="R264" i="1"/>
  <c r="R201" i="1"/>
  <c r="R422" i="1"/>
  <c r="R506" i="1"/>
  <c r="R454" i="1"/>
  <c r="R378" i="1"/>
  <c r="R1569" i="1"/>
  <c r="R255" i="1"/>
  <c r="R111" i="1"/>
  <c r="R248" i="1"/>
  <c r="R389" i="1"/>
  <c r="R293" i="1"/>
  <c r="R332" i="1"/>
  <c r="R333" i="1"/>
  <c r="R211" i="1"/>
  <c r="R756" i="1"/>
  <c r="R259" i="1"/>
  <c r="R1339" i="1"/>
  <c r="R603" i="1"/>
  <c r="R194" i="1"/>
  <c r="R179" i="1"/>
  <c r="R1423" i="1"/>
  <c r="R502" i="1"/>
  <c r="R294" i="1"/>
  <c r="R458" i="1"/>
  <c r="R659" i="1"/>
  <c r="R1294" i="1"/>
  <c r="R1402" i="1"/>
  <c r="R1534" i="1"/>
  <c r="R156" i="1"/>
  <c r="R290" i="1"/>
  <c r="R218" i="1"/>
  <c r="R278" i="1"/>
  <c r="R285" i="1"/>
  <c r="R184" i="1"/>
  <c r="R242" i="1"/>
  <c r="R443" i="1"/>
  <c r="R1277" i="1"/>
  <c r="R1332" i="1"/>
  <c r="R351" i="1"/>
  <c r="R401" i="1"/>
  <c r="R424" i="1"/>
  <c r="R243" i="1"/>
  <c r="R177" i="1"/>
  <c r="R128" i="1"/>
  <c r="R100" i="1"/>
  <c r="R374" i="1"/>
  <c r="R192" i="1"/>
  <c r="R175" i="1"/>
  <c r="R354" i="1"/>
  <c r="R195" i="1"/>
  <c r="R450" i="1"/>
  <c r="R214" i="1"/>
  <c r="R307" i="1"/>
  <c r="R130" i="1"/>
  <c r="R288" i="1"/>
  <c r="R208" i="1"/>
  <c r="R241" i="1"/>
  <c r="R451" i="1"/>
  <c r="R562" i="1"/>
  <c r="R376" i="1"/>
  <c r="R226" i="1"/>
  <c r="R276" i="1"/>
  <c r="R415" i="1"/>
  <c r="R228" i="1"/>
  <c r="R420" i="1"/>
  <c r="R405" i="1"/>
  <c r="R225" i="1"/>
  <c r="R348" i="1"/>
  <c r="R1502" i="1"/>
  <c r="R306" i="1"/>
  <c r="R341" i="1"/>
  <c r="R1429" i="1"/>
  <c r="R1295" i="1"/>
  <c r="R366" i="1"/>
  <c r="R170" i="1"/>
  <c r="R1461" i="1"/>
  <c r="R1496" i="1"/>
  <c r="R1447" i="1"/>
  <c r="R1459" i="1"/>
  <c r="R1302" i="1"/>
  <c r="R1378" i="1"/>
  <c r="R1418" i="1"/>
  <c r="R1524" i="1"/>
  <c r="R1516" i="1"/>
  <c r="R432" i="1"/>
  <c r="R148" i="1"/>
  <c r="R142" i="1"/>
  <c r="R315" i="1"/>
  <c r="R1373" i="1"/>
  <c r="R324" i="1"/>
  <c r="R583" i="1"/>
  <c r="R240" i="1"/>
  <c r="R236" i="1"/>
  <c r="R650" i="1"/>
  <c r="R280" i="1"/>
  <c r="R131" i="1"/>
  <c r="R141" i="1"/>
  <c r="R349" i="1"/>
  <c r="R301" i="1"/>
  <c r="R119" i="1"/>
  <c r="R397" i="1"/>
  <c r="R325" i="1"/>
  <c r="R1526" i="1"/>
  <c r="R1473" i="1"/>
  <c r="R683" i="1"/>
  <c r="R143" i="1"/>
  <c r="R126" i="1"/>
  <c r="R219" i="1"/>
  <c r="R440" i="1"/>
  <c r="R425" i="1"/>
  <c r="R429" i="1"/>
  <c r="R472" i="1"/>
  <c r="R1224" i="1"/>
  <c r="R1309" i="1"/>
  <c r="R1472" i="1"/>
  <c r="R1385" i="1"/>
  <c r="R1296" i="1"/>
  <c r="R804" i="1"/>
  <c r="R706" i="1"/>
  <c r="R427" i="1"/>
  <c r="R134" i="1"/>
  <c r="R209" i="1"/>
  <c r="R205" i="1"/>
  <c r="R433" i="1"/>
  <c r="R384" i="1"/>
  <c r="R250" i="1"/>
  <c r="R292" i="1"/>
  <c r="R421" i="1"/>
  <c r="R453" i="1"/>
  <c r="R352" i="1"/>
  <c r="R1449" i="1"/>
  <c r="R275" i="1"/>
  <c r="R361" i="1"/>
  <c r="R258" i="1"/>
  <c r="R299" i="1"/>
  <c r="R461" i="1"/>
  <c r="R438" i="1"/>
  <c r="R1470" i="1"/>
  <c r="R1229" i="1"/>
  <c r="R466" i="1"/>
  <c r="R273" i="1"/>
  <c r="R114" i="1"/>
  <c r="R346" i="1"/>
  <c r="R191" i="1"/>
  <c r="R139" i="1"/>
  <c r="R478" i="1"/>
  <c r="R426" i="1"/>
  <c r="R398" i="1"/>
  <c r="R283" i="1"/>
  <c r="R334" i="1"/>
  <c r="R439" i="1"/>
  <c r="R357" i="1"/>
  <c r="R171" i="1"/>
  <c r="R284" i="1"/>
  <c r="R207" i="1"/>
  <c r="R182" i="1"/>
  <c r="R807" i="1"/>
  <c r="R1519" i="1"/>
  <c r="R1444" i="1"/>
  <c r="R1249" i="1"/>
  <c r="R1392" i="1"/>
  <c r="R1518" i="1"/>
  <c r="R1356" i="1"/>
  <c r="R444" i="1"/>
  <c r="R1411" i="1"/>
  <c r="R1272" i="1"/>
  <c r="R382" i="1"/>
  <c r="R416" i="1"/>
  <c r="R274" i="1"/>
  <c r="R1433" i="1"/>
  <c r="R1478" i="1"/>
  <c r="R1506" i="1"/>
  <c r="R449" i="1"/>
  <c r="R335" i="1"/>
  <c r="R362" i="1"/>
  <c r="R513" i="1"/>
  <c r="R358" i="1"/>
  <c r="R391" i="1"/>
  <c r="R1457" i="1"/>
  <c r="R353" i="1"/>
  <c r="R370" i="1"/>
  <c r="R193" i="1"/>
  <c r="R125" i="1"/>
  <c r="R331" i="1"/>
  <c r="R1509" i="1"/>
  <c r="R561" i="1"/>
  <c r="R580" i="1"/>
  <c r="R176" i="1"/>
  <c r="R305" i="1"/>
  <c r="R365" i="1"/>
  <c r="R417" i="1"/>
  <c r="R328" i="1"/>
  <c r="R515" i="1"/>
  <c r="R675" i="1"/>
  <c r="R367" i="1"/>
  <c r="R1613" i="1"/>
  <c r="R1380" i="1"/>
  <c r="R1269" i="1"/>
  <c r="R1395" i="1"/>
  <c r="R1522" i="1"/>
  <c r="R1505" i="1"/>
  <c r="R1666" i="1"/>
  <c r="R1350" i="1"/>
  <c r="R1351" i="1"/>
  <c r="R1346" i="1"/>
  <c r="R920" i="1"/>
  <c r="R1564" i="1"/>
  <c r="R1139" i="1"/>
  <c r="R1646" i="1"/>
  <c r="R1308" i="1"/>
  <c r="R1607" i="1"/>
  <c r="R1686" i="1"/>
  <c r="R1644" i="1"/>
  <c r="R1348" i="1"/>
  <c r="R1625" i="1"/>
  <c r="R1656" i="1"/>
  <c r="R1315" i="1"/>
  <c r="R1379" i="1"/>
  <c r="R1314" i="1"/>
  <c r="R1649" i="1"/>
  <c r="R926" i="1"/>
  <c r="R1669" i="1"/>
  <c r="R1610" i="1"/>
  <c r="R1495" i="1"/>
  <c r="R1568" i="1"/>
  <c r="R1641" i="1"/>
  <c r="R1370" i="1"/>
  <c r="R1612" i="1"/>
  <c r="R1647" i="1"/>
  <c r="R1438" i="1"/>
  <c r="R878" i="1"/>
  <c r="R1571" i="1"/>
  <c r="R1442" i="1"/>
  <c r="R1067" i="1"/>
  <c r="R1201" i="1"/>
  <c r="R1537" i="1"/>
  <c r="R1586" i="1"/>
  <c r="R1455" i="1"/>
  <c r="R1199" i="1"/>
  <c r="R1203" i="1"/>
  <c r="R1310" i="1"/>
  <c r="R1120" i="1"/>
  <c r="R1233" i="1"/>
  <c r="R1382" i="1"/>
  <c r="R1559" i="1"/>
  <c r="R1050" i="1"/>
  <c r="R1155" i="1"/>
  <c r="R1357" i="1"/>
  <c r="R1417" i="1"/>
  <c r="R1257" i="1"/>
  <c r="R1469" i="1"/>
  <c r="R1619" i="1"/>
  <c r="R891" i="1"/>
  <c r="R1558" i="1"/>
  <c r="R1458" i="1"/>
  <c r="R969" i="1"/>
  <c r="R842" i="1"/>
  <c r="R1622" i="1"/>
  <c r="R864" i="1"/>
  <c r="R1609" i="1"/>
  <c r="R1596" i="1"/>
  <c r="R1616" i="1"/>
  <c r="R847" i="1"/>
  <c r="R1107" i="1"/>
  <c r="R1498" i="1"/>
  <c r="R754" i="1"/>
  <c r="R1554" i="1"/>
  <c r="R1153" i="1"/>
  <c r="R1079" i="1"/>
  <c r="R1419" i="1"/>
  <c r="R1451" i="1"/>
  <c r="R1477" i="1"/>
  <c r="R1301" i="1"/>
  <c r="R1237" i="1"/>
  <c r="R1406" i="1"/>
  <c r="R1624" i="1"/>
  <c r="R1633" i="1"/>
  <c r="R1538" i="1"/>
  <c r="R1330" i="1"/>
  <c r="R1312" i="1"/>
  <c r="R777" i="1"/>
  <c r="R1103" i="1"/>
  <c r="R1410" i="1"/>
  <c r="R1587" i="1"/>
  <c r="R1322" i="1"/>
  <c r="R1567" i="1"/>
  <c r="R1494" i="1"/>
  <c r="R1723" i="1"/>
  <c r="R1390" i="1"/>
  <c r="R1615" i="1"/>
  <c r="R1583" i="1"/>
  <c r="R1443" i="1"/>
  <c r="R1604" i="1"/>
  <c r="R1701" i="1"/>
  <c r="R1578" i="1"/>
  <c r="R1196" i="1"/>
  <c r="R1547" i="1"/>
  <c r="R1629" i="1"/>
  <c r="R1453" i="1"/>
  <c r="R1642" i="1"/>
  <c r="R1643" i="1"/>
  <c r="R1253" i="1"/>
  <c r="R1125" i="1"/>
  <c r="R1589" i="1"/>
  <c r="R957" i="1"/>
  <c r="R1639" i="1"/>
  <c r="R1667" i="1"/>
  <c r="R1511" i="1"/>
  <c r="R1162" i="1"/>
  <c r="R1654" i="1"/>
  <c r="R788" i="1"/>
  <c r="R1635" i="1"/>
  <c r="R1261" i="1"/>
  <c r="R1258" i="1"/>
  <c r="R1394" i="1"/>
  <c r="R1531" i="1"/>
  <c r="R1620" i="1"/>
  <c r="R1460" i="1"/>
  <c r="R1262" i="1"/>
  <c r="R1585" i="1"/>
  <c r="R1441" i="1"/>
  <c r="R1602" i="1"/>
  <c r="R1335" i="1"/>
  <c r="R1011" i="1"/>
  <c r="R1208" i="1"/>
  <c r="R1080" i="1"/>
  <c r="R1149" i="1"/>
  <c r="R1034" i="1"/>
  <c r="R1311" i="1"/>
  <c r="R835" i="1"/>
  <c r="R1590" i="1"/>
  <c r="R918" i="1"/>
  <c r="R1466" i="1"/>
  <c r="R1200" i="1"/>
  <c r="R1660" i="1"/>
  <c r="R1428" i="1"/>
  <c r="R1512" i="1"/>
  <c r="R1179" i="1"/>
  <c r="R1597" i="1"/>
  <c r="R992" i="1"/>
  <c r="R1508" i="1"/>
  <c r="R1215" i="1"/>
  <c r="R1362" i="1"/>
  <c r="R1228" i="1"/>
  <c r="R1621" i="1"/>
  <c r="R924" i="1"/>
  <c r="R1679" i="1"/>
  <c r="R989" i="1"/>
  <c r="R1591" i="1"/>
  <c r="R1545" i="1"/>
  <c r="R1414" i="1"/>
  <c r="R1405" i="1"/>
  <c r="R910" i="1"/>
  <c r="R1409" i="1"/>
  <c r="R1328" i="1"/>
  <c r="R1521" i="1"/>
  <c r="R1265" i="1"/>
  <c r="R1664" i="1"/>
  <c r="R1663" i="1"/>
  <c r="R1001" i="1"/>
  <c r="R1008" i="1"/>
  <c r="R1359" i="1"/>
  <c r="R1279" i="1"/>
  <c r="R1031" i="1"/>
  <c r="R1238" i="1"/>
  <c r="R1425" i="1"/>
  <c r="R1260" i="1"/>
  <c r="R1304" i="1"/>
  <c r="R1456" i="1"/>
  <c r="R1097" i="1"/>
  <c r="R1501" i="1"/>
  <c r="R1211" i="1"/>
  <c r="R1529" i="1"/>
  <c r="R1611" i="1"/>
  <c r="R1180" i="1"/>
  <c r="R1263" i="1"/>
  <c r="R1426" i="1"/>
  <c r="R1632" i="1"/>
  <c r="R1242" i="1"/>
  <c r="R1273" i="1"/>
  <c r="R966" i="1"/>
  <c r="R1674" i="1"/>
  <c r="R1623" i="1"/>
  <c r="R1681" i="1"/>
  <c r="R1361" i="1"/>
  <c r="R1655" i="1"/>
  <c r="R1630" i="1"/>
  <c r="R1608" i="1"/>
  <c r="R1003" i="1"/>
  <c r="R1360" i="1"/>
  <c r="R1129" i="1"/>
  <c r="R1439" i="1"/>
  <c r="R1618" i="1"/>
  <c r="R1614" i="1"/>
  <c r="R1452" i="1"/>
  <c r="R1634" i="1"/>
  <c r="R1661" i="1"/>
  <c r="R915" i="1"/>
  <c r="R1645" i="1"/>
  <c r="R1637" i="1"/>
  <c r="R1213" i="1"/>
  <c r="R1750" i="1"/>
  <c r="R1592" i="1"/>
  <c r="R1520" i="1"/>
  <c r="R1268" i="1"/>
  <c r="R946" i="1"/>
  <c r="R1553" i="1"/>
  <c r="R1226" i="1"/>
  <c r="R1471" i="1"/>
  <c r="R1270" i="1"/>
  <c r="R1579" i="1"/>
  <c r="R1250" i="1"/>
  <c r="R1636" i="1"/>
  <c r="R1631" i="1"/>
  <c r="R1393" i="1"/>
  <c r="R1465" i="1"/>
  <c r="R1640" i="1"/>
  <c r="R1440" i="1"/>
  <c r="R1366" i="1"/>
  <c r="R1131" i="1"/>
  <c r="R1599" i="1"/>
  <c r="R935" i="1"/>
  <c r="R776" i="1"/>
  <c r="R1692" i="1"/>
  <c r="R1650" i="1"/>
  <c r="R1682" i="1"/>
  <c r="R1653" i="1"/>
  <c r="R1576" i="1"/>
  <c r="R1566" i="1"/>
  <c r="R1334" i="1"/>
  <c r="R981" i="1"/>
  <c r="R1677" i="1"/>
  <c r="R1652" i="1"/>
  <c r="R1525" i="1"/>
  <c r="R1222" i="1"/>
  <c r="R872" i="1"/>
  <c r="R1412" i="1"/>
  <c r="R1236" i="1"/>
  <c r="R1216" i="1"/>
  <c r="R1474" i="1"/>
  <c r="R921" i="1"/>
  <c r="R1454" i="1"/>
  <c r="R1298" i="1"/>
  <c r="R1462" i="1"/>
  <c r="R1232" i="1"/>
  <c r="R1565" i="1"/>
  <c r="R1119" i="1"/>
  <c r="R1598" i="1"/>
  <c r="R1340" i="1"/>
  <c r="R1424" i="1"/>
  <c r="R1542" i="1"/>
  <c r="R1365" i="1"/>
  <c r="R1606" i="1"/>
  <c r="R1541" i="1"/>
  <c r="R1313" i="1"/>
  <c r="R1561" i="1"/>
  <c r="R1515" i="1"/>
  <c r="R1532" i="1"/>
  <c r="R1092" i="1"/>
  <c r="R1193" i="1"/>
  <c r="R1741" i="1"/>
  <c r="R1504" i="1"/>
  <c r="R1582" i="1"/>
  <c r="R1560" i="1"/>
  <c r="R1305" i="1"/>
  <c r="R1638" i="1"/>
  <c r="R1244" i="1"/>
  <c r="R783" i="1"/>
  <c r="R645" i="1"/>
  <c r="R1665" i="1"/>
  <c r="R1594" i="1"/>
  <c r="R1657" i="1"/>
  <c r="R1658" i="1"/>
  <c r="R1628" i="1"/>
  <c r="R1617" i="1"/>
  <c r="R1184" i="1"/>
  <c r="R1152" i="1"/>
  <c r="R1225" i="1"/>
  <c r="R237" i="1"/>
  <c r="R87" i="1"/>
  <c r="R608" i="1"/>
  <c r="R967" i="1"/>
  <c r="R837" i="1"/>
  <c r="R500" i="1"/>
  <c r="R587" i="1"/>
  <c r="R153" i="1"/>
  <c r="R640" i="1"/>
  <c r="R838" i="1"/>
  <c r="R631" i="1"/>
  <c r="R25" i="1"/>
  <c r="R435" i="1"/>
  <c r="R230" i="1"/>
  <c r="R578" i="1"/>
  <c r="R605" i="1"/>
  <c r="R407" i="1"/>
  <c r="R762" i="1"/>
  <c r="R790" i="1"/>
  <c r="R860" i="1"/>
  <c r="R437" i="1"/>
  <c r="R850" i="1"/>
  <c r="R545" i="1"/>
  <c r="R829" i="1"/>
  <c r="R903" i="1"/>
  <c r="R902" i="1"/>
  <c r="R112" i="1"/>
  <c r="R109" i="1"/>
  <c r="R462" i="1"/>
  <c r="R970" i="1"/>
  <c r="R986" i="1"/>
  <c r="R49" i="1"/>
  <c r="R71" i="1"/>
  <c r="R1023" i="1"/>
  <c r="R47" i="1"/>
  <c r="R582" i="1"/>
  <c r="R557" i="1"/>
  <c r="R340" i="1"/>
  <c r="R64" i="1"/>
  <c r="R251" i="1"/>
  <c r="R686" i="1"/>
  <c r="R404" i="1"/>
  <c r="R1076" i="1"/>
  <c r="R344" i="1"/>
  <c r="R952" i="1"/>
  <c r="R1028" i="1"/>
  <c r="R849" i="1"/>
  <c r="R8" i="1"/>
  <c r="R972" i="1"/>
  <c r="R896" i="1"/>
  <c r="R1020" i="1"/>
  <c r="R150" i="1"/>
  <c r="R12" i="1"/>
  <c r="R144" i="1"/>
  <c r="R528" i="1"/>
  <c r="R494" i="1"/>
  <c r="R413" i="1"/>
  <c r="R327" i="1"/>
  <c r="R45" i="1"/>
  <c r="R282" i="1"/>
  <c r="R793" i="1"/>
  <c r="R732" i="1"/>
  <c r="R14" i="1"/>
  <c r="R24" i="1"/>
  <c r="R66" i="1"/>
  <c r="R447" i="1"/>
  <c r="R183" i="1"/>
  <c r="R602" i="1"/>
  <c r="R34" i="1"/>
  <c r="R455" i="1"/>
  <c r="R900" i="1"/>
  <c r="R57" i="1"/>
  <c r="R833" i="1"/>
  <c r="R507" i="1"/>
  <c r="R511" i="1"/>
  <c r="R62" i="1"/>
  <c r="R43" i="1"/>
  <c r="R699" i="1"/>
  <c r="R222" i="1"/>
  <c r="R840" i="1"/>
  <c r="R519" i="1"/>
  <c r="R303" i="1"/>
  <c r="R879" i="1"/>
  <c r="R55" i="1"/>
  <c r="R525" i="1"/>
  <c r="R93" i="1"/>
  <c r="R980" i="1"/>
  <c r="R930" i="1"/>
  <c r="R600" i="1"/>
  <c r="R566" i="1"/>
  <c r="R554" i="1"/>
  <c r="R509" i="1"/>
  <c r="R739" i="1"/>
  <c r="R104" i="1"/>
  <c r="R692" i="1"/>
  <c r="R1027" i="1"/>
  <c r="R154" i="1"/>
  <c r="R907" i="1"/>
  <c r="R70" i="1"/>
  <c r="R998" i="1"/>
  <c r="R155" i="1"/>
  <c r="R1002" i="1"/>
  <c r="R355" i="1"/>
  <c r="R892" i="1"/>
  <c r="R558" i="1"/>
  <c r="R536" i="1"/>
  <c r="R999" i="1"/>
  <c r="R78" i="1"/>
  <c r="R832" i="1"/>
  <c r="R479" i="1"/>
  <c r="R360" i="1"/>
  <c r="R304" i="1"/>
  <c r="R973" i="1"/>
  <c r="R537" i="1"/>
  <c r="R54" i="1"/>
  <c r="R649" i="1"/>
  <c r="R412" i="1"/>
  <c r="R61" i="1"/>
  <c r="R493" i="1"/>
  <c r="R778" i="1"/>
  <c r="R950" i="1"/>
  <c r="R624" i="1"/>
  <c r="R666" i="1"/>
  <c r="R626" i="1"/>
  <c r="R995" i="1"/>
  <c r="R28" i="1"/>
  <c r="R1088" i="1"/>
  <c r="R819" i="1"/>
  <c r="R387" i="1"/>
  <c r="R10" i="1"/>
  <c r="R15" i="1"/>
  <c r="R495" i="1"/>
  <c r="R976" i="1"/>
  <c r="R947" i="1"/>
  <c r="R546" i="1"/>
  <c r="R868" i="1"/>
  <c r="R406" i="1"/>
  <c r="R163" i="1"/>
  <c r="R445" i="1"/>
  <c r="R963" i="1"/>
  <c r="R80" i="1"/>
  <c r="R29" i="1"/>
  <c r="R932" i="1"/>
  <c r="R552" i="1"/>
  <c r="R199" i="1"/>
  <c r="R337" i="1"/>
  <c r="R319" i="1"/>
  <c r="R11" i="1"/>
  <c r="R395" i="1"/>
  <c r="R751" i="1"/>
  <c r="R485" i="1"/>
  <c r="R471" i="1"/>
  <c r="R867" i="1"/>
  <c r="R938" i="1"/>
  <c r="R913" i="1"/>
  <c r="R508" i="1"/>
  <c r="R505" i="1"/>
  <c r="R520" i="1"/>
  <c r="R759" i="1"/>
  <c r="R993" i="1"/>
  <c r="R32" i="1"/>
  <c r="R816" i="1"/>
  <c r="R1009" i="1"/>
  <c r="R35" i="1"/>
  <c r="R861" i="1"/>
  <c r="R1006" i="1"/>
  <c r="R468" i="1"/>
  <c r="R740" i="1"/>
  <c r="R997" i="1"/>
  <c r="R5" i="1"/>
  <c r="R1060" i="1"/>
  <c r="R512" i="1"/>
  <c r="R594" i="1"/>
  <c r="R689" i="1"/>
  <c r="R635" i="1"/>
  <c r="R42" i="1"/>
  <c r="R371" i="1"/>
  <c r="R936" i="1"/>
  <c r="R880" i="1"/>
  <c r="R474" i="1"/>
  <c r="R31" i="1"/>
  <c r="R265" i="1"/>
  <c r="R6" i="1"/>
  <c r="R174" i="1"/>
  <c r="R330" i="1"/>
  <c r="R3" i="1"/>
  <c r="R16" i="1"/>
  <c r="R825" i="1"/>
  <c r="R19" i="1"/>
  <c r="R1054" i="1"/>
  <c r="R1030" i="1"/>
  <c r="R555" i="1"/>
  <c r="R794" i="1"/>
  <c r="R746" i="1"/>
  <c r="R4" i="1"/>
  <c r="R826" i="1"/>
  <c r="R23" i="1"/>
  <c r="R658" i="1"/>
  <c r="R483" i="1"/>
  <c r="R140" i="1"/>
  <c r="R85" i="1"/>
  <c r="R1033" i="1"/>
  <c r="R67" i="1"/>
  <c r="R814" i="1"/>
  <c r="R565" i="1"/>
  <c r="R279" i="1"/>
  <c r="R431" i="1"/>
  <c r="R418" i="1"/>
  <c r="R856" i="1"/>
  <c r="R215" i="1"/>
  <c r="R13" i="1"/>
  <c r="R77" i="1"/>
  <c r="R945" i="1"/>
  <c r="R510" i="1"/>
  <c r="R18" i="1"/>
  <c r="R96" i="1"/>
  <c r="R811" i="1"/>
  <c r="R52" i="1"/>
  <c r="R948" i="1"/>
  <c r="R823" i="1"/>
  <c r="R541" i="1"/>
  <c r="R37" i="1"/>
  <c r="R906" i="1"/>
  <c r="R22" i="1"/>
  <c r="R20" i="1"/>
  <c r="R33" i="1"/>
  <c r="R27" i="1"/>
  <c r="R667" i="1"/>
  <c r="R559" i="1"/>
  <c r="R831" i="1"/>
  <c r="R460" i="1"/>
  <c r="R959" i="1"/>
  <c r="R544" i="1"/>
  <c r="R40" i="1"/>
  <c r="R551" i="1"/>
  <c r="R39" i="1"/>
  <c r="R703" i="1"/>
  <c r="R617" i="1"/>
  <c r="R359" i="1"/>
  <c r="R885" i="1"/>
  <c r="R953" i="1"/>
  <c r="R1055" i="1"/>
  <c r="R46" i="1"/>
  <c r="R824" i="1"/>
  <c r="R36" i="1"/>
  <c r="R287" i="1"/>
  <c r="R579" i="1"/>
  <c r="R726" i="1"/>
  <c r="R17" i="1"/>
  <c r="R908" i="1"/>
  <c r="R1099" i="1"/>
  <c r="R1051" i="1"/>
  <c r="R167" i="1"/>
  <c r="R664" i="1"/>
  <c r="R408" i="1"/>
  <c r="R799" i="1"/>
  <c r="R393" i="1"/>
  <c r="R516" i="1"/>
  <c r="R894" i="1"/>
  <c r="R1017" i="1"/>
  <c r="R1061" i="1"/>
  <c r="R1071" i="1"/>
  <c r="R722" i="1"/>
  <c r="R657" i="1"/>
  <c r="R329" i="1"/>
  <c r="R2" i="1"/>
  <c r="R26" i="1"/>
  <c r="R267" i="1"/>
  <c r="R377" i="1"/>
  <c r="R383" i="1"/>
  <c r="R30" i="1"/>
  <c r="R745" i="1"/>
  <c r="R38" i="1"/>
  <c r="R452" i="1"/>
  <c r="R877" i="1"/>
  <c r="R931" i="1"/>
  <c r="R504" i="1"/>
  <c r="R58" i="1"/>
  <c r="R380" i="1"/>
  <c r="R484" i="1"/>
  <c r="R690" i="1"/>
  <c r="R955" i="1"/>
  <c r="R1021" i="1"/>
  <c r="R428" i="1"/>
  <c r="R983" i="1"/>
  <c r="R120" i="1"/>
  <c r="R568" i="1"/>
  <c r="R607" i="1"/>
  <c r="R1090" i="1"/>
  <c r="R69" i="1"/>
  <c r="R960" i="1"/>
  <c r="R870" i="1"/>
  <c r="R609" i="1"/>
  <c r="R654" i="1"/>
  <c r="R97" i="1"/>
  <c r="R780" i="1"/>
  <c r="R1010" i="1"/>
  <c r="R748" i="1"/>
  <c r="R102" i="1"/>
  <c r="R476" i="1"/>
  <c r="R441" i="1"/>
  <c r="R21" i="1"/>
  <c r="R531" i="1"/>
  <c r="R596" i="1"/>
  <c r="R82" i="1"/>
  <c r="R63" i="1"/>
  <c r="R65" i="1"/>
  <c r="R599" i="1"/>
  <c r="R893" i="1"/>
  <c r="R7" i="1"/>
  <c r="R1862" i="1"/>
  <c r="P87" i="1"/>
  <c r="Q87" i="1" s="1"/>
  <c r="P608" i="1"/>
  <c r="Q608" i="1" s="1"/>
  <c r="P967" i="1"/>
  <c r="Q967" i="1" s="1"/>
  <c r="P837" i="1"/>
  <c r="Q837" i="1" s="1"/>
  <c r="P500" i="1"/>
  <c r="Q500" i="1" s="1"/>
  <c r="P587" i="1"/>
  <c r="Q587" i="1" s="1"/>
  <c r="P153" i="1"/>
  <c r="Q153" i="1" s="1"/>
  <c r="P640" i="1"/>
  <c r="Q640" i="1" s="1"/>
  <c r="P838" i="1"/>
  <c r="Q838" i="1" s="1"/>
  <c r="P631" i="1"/>
  <c r="Q631" i="1" s="1"/>
  <c r="P25" i="1"/>
  <c r="Q25" i="1" s="1"/>
  <c r="P435" i="1"/>
  <c r="Q435" i="1" s="1"/>
  <c r="P230" i="1"/>
  <c r="Q230" i="1" s="1"/>
  <c r="P578" i="1"/>
  <c r="Q578" i="1" s="1"/>
  <c r="P605" i="1"/>
  <c r="Q605" i="1" s="1"/>
  <c r="P407" i="1"/>
  <c r="Q407" i="1" s="1"/>
  <c r="P762" i="1"/>
  <c r="Q762" i="1" s="1"/>
  <c r="P790" i="1"/>
  <c r="Q790" i="1" s="1"/>
  <c r="P860" i="1"/>
  <c r="Q860" i="1" s="1"/>
  <c r="P437" i="1"/>
  <c r="Q437" i="1" s="1"/>
  <c r="P850" i="1"/>
  <c r="Q850" i="1" s="1"/>
  <c r="P545" i="1"/>
  <c r="Q545" i="1" s="1"/>
  <c r="P829" i="1"/>
  <c r="Q829" i="1" s="1"/>
  <c r="P903" i="1"/>
  <c r="Q903" i="1" s="1"/>
  <c r="P902" i="1"/>
  <c r="Q902" i="1" s="1"/>
  <c r="P112" i="1"/>
  <c r="Q112" i="1" s="1"/>
  <c r="P109" i="1"/>
  <c r="Q109" i="1" s="1"/>
  <c r="P462" i="1"/>
  <c r="Q462" i="1" s="1"/>
  <c r="P970" i="1"/>
  <c r="Q970" i="1" s="1"/>
  <c r="P986" i="1"/>
  <c r="Q986" i="1" s="1"/>
  <c r="P49" i="1"/>
  <c r="Q49" i="1" s="1"/>
  <c r="P71" i="1"/>
  <c r="Q71" i="1" s="1"/>
  <c r="P1023" i="1"/>
  <c r="Q1023" i="1" s="1"/>
  <c r="P47" i="1"/>
  <c r="Q47" i="1" s="1"/>
  <c r="P582" i="1"/>
  <c r="Q582" i="1" s="1"/>
  <c r="P557" i="1"/>
  <c r="Q557" i="1" s="1"/>
  <c r="P340" i="1"/>
  <c r="Q340" i="1" s="1"/>
  <c r="P64" i="1"/>
  <c r="Q64" i="1" s="1"/>
  <c r="P251" i="1"/>
  <c r="Q251" i="1" s="1"/>
  <c r="P686" i="1"/>
  <c r="Q686" i="1" s="1"/>
  <c r="P404" i="1"/>
  <c r="Q404" i="1" s="1"/>
  <c r="P1076" i="1"/>
  <c r="Q1076" i="1" s="1"/>
  <c r="P344" i="1"/>
  <c r="Q344" i="1" s="1"/>
  <c r="P952" i="1"/>
  <c r="Q952" i="1" s="1"/>
  <c r="P1028" i="1"/>
  <c r="Q1028" i="1" s="1"/>
  <c r="P849" i="1"/>
  <c r="Q849" i="1" s="1"/>
  <c r="P8" i="1"/>
  <c r="Q8" i="1" s="1"/>
  <c r="P972" i="1"/>
  <c r="Q972" i="1" s="1"/>
  <c r="P896" i="1"/>
  <c r="Q896" i="1" s="1"/>
  <c r="P1020" i="1"/>
  <c r="Q1020" i="1" s="1"/>
  <c r="P150" i="1"/>
  <c r="Q150" i="1" s="1"/>
  <c r="P12" i="1"/>
  <c r="Q12" i="1" s="1"/>
  <c r="P144" i="1"/>
  <c r="Q144" i="1" s="1"/>
  <c r="P528" i="1"/>
  <c r="Q528" i="1" s="1"/>
  <c r="P494" i="1"/>
  <c r="Q494" i="1" s="1"/>
  <c r="P413" i="1"/>
  <c r="Q413" i="1" s="1"/>
  <c r="P327" i="1"/>
  <c r="Q327" i="1" s="1"/>
  <c r="P45" i="1"/>
  <c r="Q45" i="1" s="1"/>
  <c r="P282" i="1"/>
  <c r="Q282" i="1" s="1"/>
  <c r="P793" i="1"/>
  <c r="Q793" i="1" s="1"/>
  <c r="P732" i="1"/>
  <c r="Q732" i="1" s="1"/>
  <c r="P14" i="1"/>
  <c r="Q14" i="1" s="1"/>
  <c r="P24" i="1"/>
  <c r="Q24" i="1" s="1"/>
  <c r="P66" i="1"/>
  <c r="Q66" i="1" s="1"/>
  <c r="P447" i="1"/>
  <c r="Q447" i="1" s="1"/>
  <c r="P183" i="1"/>
  <c r="Q183" i="1" s="1"/>
  <c r="P602" i="1"/>
  <c r="Q602" i="1" s="1"/>
  <c r="P34" i="1"/>
  <c r="Q34" i="1" s="1"/>
  <c r="P455" i="1"/>
  <c r="Q455" i="1" s="1"/>
  <c r="P900" i="1"/>
  <c r="Q900" i="1" s="1"/>
  <c r="P57" i="1"/>
  <c r="Q57" i="1" s="1"/>
  <c r="P833" i="1"/>
  <c r="Q833" i="1" s="1"/>
  <c r="P507" i="1"/>
  <c r="Q507" i="1" s="1"/>
  <c r="P511" i="1"/>
  <c r="Q511" i="1" s="1"/>
  <c r="P62" i="1"/>
  <c r="Q62" i="1" s="1"/>
  <c r="P43" i="1"/>
  <c r="Q43" i="1" s="1"/>
  <c r="P699" i="1"/>
  <c r="Q699" i="1" s="1"/>
  <c r="P222" i="1"/>
  <c r="Q222" i="1" s="1"/>
  <c r="P840" i="1"/>
  <c r="Q840" i="1" s="1"/>
  <c r="P519" i="1"/>
  <c r="Q519" i="1" s="1"/>
  <c r="P303" i="1"/>
  <c r="Q303" i="1" s="1"/>
  <c r="P879" i="1"/>
  <c r="Q879" i="1" s="1"/>
  <c r="P55" i="1"/>
  <c r="Q55" i="1" s="1"/>
  <c r="P525" i="1"/>
  <c r="Q525" i="1" s="1"/>
  <c r="P93" i="1"/>
  <c r="Q93" i="1" s="1"/>
  <c r="P980" i="1"/>
  <c r="Q980" i="1" s="1"/>
  <c r="P930" i="1"/>
  <c r="Q930" i="1" s="1"/>
  <c r="P600" i="1"/>
  <c r="Q600" i="1" s="1"/>
  <c r="P566" i="1"/>
  <c r="Q566" i="1" s="1"/>
  <c r="P554" i="1"/>
  <c r="Q554" i="1" s="1"/>
  <c r="P509" i="1"/>
  <c r="Q509" i="1" s="1"/>
  <c r="P739" i="1"/>
  <c r="Q739" i="1" s="1"/>
  <c r="P104" i="1"/>
  <c r="Q104" i="1" s="1"/>
  <c r="P692" i="1"/>
  <c r="Q692" i="1" s="1"/>
  <c r="P1027" i="1"/>
  <c r="Q1027" i="1" s="1"/>
  <c r="P154" i="1"/>
  <c r="Q154" i="1" s="1"/>
  <c r="P907" i="1"/>
  <c r="Q907" i="1" s="1"/>
  <c r="P70" i="1"/>
  <c r="Q70" i="1" s="1"/>
  <c r="P998" i="1"/>
  <c r="Q998" i="1" s="1"/>
  <c r="P155" i="1"/>
  <c r="Q155" i="1" s="1"/>
  <c r="P1002" i="1"/>
  <c r="Q1002" i="1" s="1"/>
  <c r="P355" i="1"/>
  <c r="Q355" i="1" s="1"/>
  <c r="P892" i="1"/>
  <c r="Q892" i="1" s="1"/>
  <c r="P558" i="1"/>
  <c r="Q558" i="1" s="1"/>
  <c r="P536" i="1"/>
  <c r="Q536" i="1" s="1"/>
  <c r="P999" i="1"/>
  <c r="Q999" i="1" s="1"/>
  <c r="P78" i="1"/>
  <c r="Q78" i="1" s="1"/>
  <c r="P832" i="1"/>
  <c r="Q832" i="1" s="1"/>
  <c r="P479" i="1"/>
  <c r="Q479" i="1" s="1"/>
  <c r="P360" i="1"/>
  <c r="Q360" i="1" s="1"/>
  <c r="P304" i="1"/>
  <c r="Q304" i="1" s="1"/>
  <c r="P973" i="1"/>
  <c r="Q973" i="1" s="1"/>
  <c r="P537" i="1"/>
  <c r="Q537" i="1" s="1"/>
  <c r="P54" i="1"/>
  <c r="Q54" i="1" s="1"/>
  <c r="P649" i="1"/>
  <c r="Q649" i="1" s="1"/>
  <c r="P412" i="1"/>
  <c r="Q412" i="1" s="1"/>
  <c r="P61" i="1"/>
  <c r="Q61" i="1" s="1"/>
  <c r="P493" i="1"/>
  <c r="Q493" i="1" s="1"/>
  <c r="P778" i="1"/>
  <c r="Q778" i="1" s="1"/>
  <c r="P950" i="1"/>
  <c r="Q950" i="1" s="1"/>
  <c r="P624" i="1"/>
  <c r="Q624" i="1" s="1"/>
  <c r="P666" i="1"/>
  <c r="Q666" i="1" s="1"/>
  <c r="P626" i="1"/>
  <c r="Q626" i="1" s="1"/>
  <c r="P995" i="1"/>
  <c r="Q995" i="1" s="1"/>
  <c r="P28" i="1"/>
  <c r="Q28" i="1" s="1"/>
  <c r="P1088" i="1"/>
  <c r="Q1088" i="1" s="1"/>
  <c r="P819" i="1"/>
  <c r="Q819" i="1" s="1"/>
  <c r="P387" i="1"/>
  <c r="Q387" i="1" s="1"/>
  <c r="P10" i="1"/>
  <c r="Q10" i="1" s="1"/>
  <c r="P15" i="1"/>
  <c r="Q15" i="1" s="1"/>
  <c r="P495" i="1"/>
  <c r="Q495" i="1" s="1"/>
  <c r="P976" i="1"/>
  <c r="Q976" i="1" s="1"/>
  <c r="P947" i="1"/>
  <c r="Q947" i="1" s="1"/>
  <c r="P546" i="1"/>
  <c r="Q546" i="1" s="1"/>
  <c r="P868" i="1"/>
  <c r="Q868" i="1" s="1"/>
  <c r="P406" i="1"/>
  <c r="Q406" i="1" s="1"/>
  <c r="P163" i="1"/>
  <c r="Q163" i="1" s="1"/>
  <c r="P445" i="1"/>
  <c r="Q445" i="1" s="1"/>
  <c r="P963" i="1"/>
  <c r="Q963" i="1" s="1"/>
  <c r="P80" i="1"/>
  <c r="Q80" i="1" s="1"/>
  <c r="P29" i="1"/>
  <c r="Q29" i="1" s="1"/>
  <c r="P932" i="1"/>
  <c r="Q932" i="1" s="1"/>
  <c r="P552" i="1"/>
  <c r="Q552" i="1" s="1"/>
  <c r="P199" i="1"/>
  <c r="Q199" i="1" s="1"/>
  <c r="P337" i="1"/>
  <c r="Q337" i="1" s="1"/>
  <c r="P319" i="1"/>
  <c r="Q319" i="1" s="1"/>
  <c r="P11" i="1"/>
  <c r="Q11" i="1" s="1"/>
  <c r="P395" i="1"/>
  <c r="Q395" i="1" s="1"/>
  <c r="P751" i="1"/>
  <c r="Q751" i="1" s="1"/>
  <c r="P485" i="1"/>
  <c r="Q485" i="1" s="1"/>
  <c r="P471" i="1"/>
  <c r="Q471" i="1" s="1"/>
  <c r="P867" i="1"/>
  <c r="Q867" i="1" s="1"/>
  <c r="P938" i="1"/>
  <c r="Q938" i="1" s="1"/>
  <c r="P913" i="1"/>
  <c r="Q913" i="1" s="1"/>
  <c r="P508" i="1"/>
  <c r="Q508" i="1" s="1"/>
  <c r="P505" i="1"/>
  <c r="Q505" i="1" s="1"/>
  <c r="P520" i="1"/>
  <c r="Q520" i="1" s="1"/>
  <c r="P759" i="1"/>
  <c r="Q759" i="1" s="1"/>
  <c r="P993" i="1"/>
  <c r="Q993" i="1" s="1"/>
  <c r="P32" i="1"/>
  <c r="Q32" i="1" s="1"/>
  <c r="P816" i="1"/>
  <c r="Q816" i="1" s="1"/>
  <c r="P1009" i="1"/>
  <c r="Q1009" i="1" s="1"/>
  <c r="P35" i="1"/>
  <c r="Q35" i="1" s="1"/>
  <c r="P861" i="1"/>
  <c r="Q861" i="1" s="1"/>
  <c r="P1006" i="1"/>
  <c r="Q1006" i="1" s="1"/>
  <c r="P468" i="1"/>
  <c r="Q468" i="1" s="1"/>
  <c r="P740" i="1"/>
  <c r="Q740" i="1" s="1"/>
  <c r="P997" i="1"/>
  <c r="Q997" i="1" s="1"/>
  <c r="P5" i="1"/>
  <c r="Q5" i="1" s="1"/>
  <c r="P1060" i="1"/>
  <c r="Q1060" i="1" s="1"/>
  <c r="P512" i="1"/>
  <c r="Q512" i="1" s="1"/>
  <c r="P594" i="1"/>
  <c r="Q594" i="1" s="1"/>
  <c r="P689" i="1"/>
  <c r="Q689" i="1" s="1"/>
  <c r="P635" i="1"/>
  <c r="Q635" i="1" s="1"/>
  <c r="P42" i="1"/>
  <c r="Q42" i="1" s="1"/>
  <c r="P371" i="1"/>
  <c r="Q371" i="1" s="1"/>
  <c r="P936" i="1"/>
  <c r="Q936" i="1" s="1"/>
  <c r="P880" i="1"/>
  <c r="Q880" i="1" s="1"/>
  <c r="P474" i="1"/>
  <c r="Q474" i="1" s="1"/>
  <c r="P31" i="1"/>
  <c r="Q31" i="1" s="1"/>
  <c r="P265" i="1"/>
  <c r="Q265" i="1" s="1"/>
  <c r="P6" i="1"/>
  <c r="Q6" i="1" s="1"/>
  <c r="P174" i="1"/>
  <c r="Q174" i="1" s="1"/>
  <c r="P330" i="1"/>
  <c r="Q330" i="1" s="1"/>
  <c r="P3" i="1"/>
  <c r="Q3" i="1" s="1"/>
  <c r="P16" i="1"/>
  <c r="Q16" i="1" s="1"/>
  <c r="P825" i="1"/>
  <c r="Q825" i="1" s="1"/>
  <c r="P19" i="1"/>
  <c r="Q19" i="1" s="1"/>
  <c r="P1054" i="1"/>
  <c r="Q1054" i="1" s="1"/>
  <c r="P1030" i="1"/>
  <c r="Q1030" i="1" s="1"/>
  <c r="P555" i="1"/>
  <c r="Q555" i="1" s="1"/>
  <c r="P794" i="1"/>
  <c r="Q794" i="1" s="1"/>
  <c r="P746" i="1"/>
  <c r="Q746" i="1" s="1"/>
  <c r="P4" i="1"/>
  <c r="Q4" i="1" s="1"/>
  <c r="P826" i="1"/>
  <c r="Q826" i="1" s="1"/>
  <c r="P23" i="1"/>
  <c r="Q23" i="1" s="1"/>
  <c r="P658" i="1"/>
  <c r="Q658" i="1" s="1"/>
  <c r="P483" i="1"/>
  <c r="Q483" i="1" s="1"/>
  <c r="P140" i="1"/>
  <c r="Q140" i="1" s="1"/>
  <c r="P85" i="1"/>
  <c r="Q85" i="1" s="1"/>
  <c r="P1033" i="1"/>
  <c r="Q1033" i="1" s="1"/>
  <c r="P67" i="1"/>
  <c r="Q67" i="1" s="1"/>
  <c r="P814" i="1"/>
  <c r="Q814" i="1" s="1"/>
  <c r="P565" i="1"/>
  <c r="Q565" i="1" s="1"/>
  <c r="P279" i="1"/>
  <c r="Q279" i="1" s="1"/>
  <c r="P431" i="1"/>
  <c r="Q431" i="1" s="1"/>
  <c r="P418" i="1"/>
  <c r="Q418" i="1" s="1"/>
  <c r="P856" i="1"/>
  <c r="Q856" i="1" s="1"/>
  <c r="P215" i="1"/>
  <c r="Q215" i="1" s="1"/>
  <c r="P13" i="1"/>
  <c r="Q13" i="1" s="1"/>
  <c r="P77" i="1"/>
  <c r="Q77" i="1" s="1"/>
  <c r="P945" i="1"/>
  <c r="Q945" i="1" s="1"/>
  <c r="P510" i="1"/>
  <c r="Q510" i="1" s="1"/>
  <c r="P18" i="1"/>
  <c r="Q18" i="1" s="1"/>
  <c r="P96" i="1"/>
  <c r="Q96" i="1" s="1"/>
  <c r="P811" i="1"/>
  <c r="Q811" i="1" s="1"/>
  <c r="P52" i="1"/>
  <c r="Q52" i="1" s="1"/>
  <c r="P948" i="1"/>
  <c r="Q948" i="1" s="1"/>
  <c r="P823" i="1"/>
  <c r="Q823" i="1" s="1"/>
  <c r="P541" i="1"/>
  <c r="Q541" i="1" s="1"/>
  <c r="P37" i="1"/>
  <c r="Q37" i="1" s="1"/>
  <c r="P906" i="1"/>
  <c r="Q906" i="1" s="1"/>
  <c r="P22" i="1"/>
  <c r="Q22" i="1" s="1"/>
  <c r="P20" i="1"/>
  <c r="Q20" i="1" s="1"/>
  <c r="P33" i="1"/>
  <c r="Q33" i="1" s="1"/>
  <c r="P27" i="1"/>
  <c r="Q27" i="1" s="1"/>
  <c r="P667" i="1"/>
  <c r="Q667" i="1" s="1"/>
  <c r="P559" i="1"/>
  <c r="Q559" i="1" s="1"/>
  <c r="P831" i="1"/>
  <c r="Q831" i="1" s="1"/>
  <c r="P460" i="1"/>
  <c r="Q460" i="1" s="1"/>
  <c r="P959" i="1"/>
  <c r="Q959" i="1" s="1"/>
  <c r="P544" i="1"/>
  <c r="Q544" i="1" s="1"/>
  <c r="P40" i="1"/>
  <c r="Q40" i="1" s="1"/>
  <c r="P551" i="1"/>
  <c r="Q551" i="1" s="1"/>
  <c r="P39" i="1"/>
  <c r="Q39" i="1" s="1"/>
  <c r="P703" i="1"/>
  <c r="Q703" i="1" s="1"/>
  <c r="P617" i="1"/>
  <c r="Q617" i="1" s="1"/>
  <c r="P359" i="1"/>
  <c r="Q359" i="1" s="1"/>
  <c r="P885" i="1"/>
  <c r="Q885" i="1" s="1"/>
  <c r="P953" i="1"/>
  <c r="Q953" i="1" s="1"/>
  <c r="P1055" i="1"/>
  <c r="Q1055" i="1" s="1"/>
  <c r="P46" i="1"/>
  <c r="Q46" i="1" s="1"/>
  <c r="P824" i="1"/>
  <c r="Q824" i="1" s="1"/>
  <c r="P36" i="1"/>
  <c r="Q36" i="1" s="1"/>
  <c r="P287" i="1"/>
  <c r="Q287" i="1" s="1"/>
  <c r="P579" i="1"/>
  <c r="Q579" i="1" s="1"/>
  <c r="P726" i="1"/>
  <c r="Q726" i="1" s="1"/>
  <c r="P17" i="1"/>
  <c r="Q17" i="1" s="1"/>
  <c r="P908" i="1"/>
  <c r="Q908" i="1" s="1"/>
  <c r="P1099" i="1"/>
  <c r="Q1099" i="1" s="1"/>
  <c r="P1051" i="1"/>
  <c r="Q1051" i="1" s="1"/>
  <c r="P167" i="1"/>
  <c r="Q167" i="1" s="1"/>
  <c r="P664" i="1"/>
  <c r="Q664" i="1" s="1"/>
  <c r="P408" i="1"/>
  <c r="Q408" i="1" s="1"/>
  <c r="P799" i="1"/>
  <c r="Q799" i="1" s="1"/>
  <c r="P393" i="1"/>
  <c r="Q393" i="1" s="1"/>
  <c r="P516" i="1"/>
  <c r="Q516" i="1" s="1"/>
  <c r="P894" i="1"/>
  <c r="Q894" i="1" s="1"/>
  <c r="P1017" i="1"/>
  <c r="Q1017" i="1" s="1"/>
  <c r="P1061" i="1"/>
  <c r="Q1061" i="1" s="1"/>
  <c r="P1071" i="1"/>
  <c r="Q1071" i="1" s="1"/>
  <c r="P722" i="1"/>
  <c r="Q722" i="1" s="1"/>
  <c r="P657" i="1"/>
  <c r="Q657" i="1" s="1"/>
  <c r="P329" i="1"/>
  <c r="Q329" i="1" s="1"/>
  <c r="P2" i="1"/>
  <c r="Q2" i="1" s="1"/>
  <c r="P26" i="1"/>
  <c r="Q26" i="1" s="1"/>
  <c r="P267" i="1"/>
  <c r="Q267" i="1" s="1"/>
  <c r="P377" i="1"/>
  <c r="Q377" i="1" s="1"/>
  <c r="P383" i="1"/>
  <c r="Q383" i="1" s="1"/>
  <c r="P30" i="1"/>
  <c r="Q30" i="1" s="1"/>
  <c r="P745" i="1"/>
  <c r="Q745" i="1" s="1"/>
  <c r="P38" i="1"/>
  <c r="Q38" i="1" s="1"/>
  <c r="P452" i="1"/>
  <c r="Q452" i="1" s="1"/>
  <c r="P877" i="1"/>
  <c r="Q877" i="1" s="1"/>
  <c r="P931" i="1"/>
  <c r="Q931" i="1" s="1"/>
  <c r="P504" i="1"/>
  <c r="Q504" i="1" s="1"/>
  <c r="P58" i="1"/>
  <c r="Q58" i="1" s="1"/>
  <c r="P380" i="1"/>
  <c r="Q380" i="1" s="1"/>
  <c r="P484" i="1"/>
  <c r="Q484" i="1" s="1"/>
  <c r="P690" i="1"/>
  <c r="Q690" i="1" s="1"/>
  <c r="P955" i="1"/>
  <c r="Q955" i="1" s="1"/>
  <c r="P1021" i="1"/>
  <c r="Q1021" i="1" s="1"/>
  <c r="P428" i="1"/>
  <c r="Q428" i="1" s="1"/>
  <c r="P983" i="1"/>
  <c r="Q983" i="1" s="1"/>
  <c r="P120" i="1"/>
  <c r="Q120" i="1" s="1"/>
  <c r="P568" i="1"/>
  <c r="Q568" i="1" s="1"/>
  <c r="P607" i="1"/>
  <c r="Q607" i="1" s="1"/>
  <c r="P1090" i="1"/>
  <c r="Q1090" i="1" s="1"/>
  <c r="P69" i="1"/>
  <c r="Q69" i="1" s="1"/>
  <c r="P960" i="1"/>
  <c r="Q960" i="1" s="1"/>
  <c r="P870" i="1"/>
  <c r="Q870" i="1" s="1"/>
  <c r="P609" i="1"/>
  <c r="Q609" i="1" s="1"/>
  <c r="P654" i="1"/>
  <c r="Q654" i="1" s="1"/>
  <c r="P97" i="1"/>
  <c r="Q97" i="1" s="1"/>
  <c r="P780" i="1"/>
  <c r="Q780" i="1" s="1"/>
  <c r="P1010" i="1"/>
  <c r="Q1010" i="1" s="1"/>
  <c r="P748" i="1"/>
  <c r="Q748" i="1" s="1"/>
  <c r="P102" i="1"/>
  <c r="Q102" i="1" s="1"/>
  <c r="P476" i="1"/>
  <c r="Q476" i="1" s="1"/>
  <c r="P441" i="1"/>
  <c r="Q441" i="1" s="1"/>
  <c r="P21" i="1"/>
  <c r="Q21" i="1" s="1"/>
  <c r="P531" i="1"/>
  <c r="Q531" i="1" s="1"/>
  <c r="P596" i="1"/>
  <c r="Q596" i="1" s="1"/>
  <c r="P82" i="1"/>
  <c r="Q82" i="1" s="1"/>
  <c r="P63" i="1"/>
  <c r="Q63" i="1" s="1"/>
  <c r="P65" i="1"/>
  <c r="Q65" i="1" s="1"/>
  <c r="P599" i="1"/>
  <c r="Q599" i="1" s="1"/>
  <c r="P893" i="1"/>
  <c r="Q893" i="1" s="1"/>
  <c r="P7" i="1"/>
  <c r="Q7" i="1" s="1"/>
  <c r="P237" i="1"/>
  <c r="Q237" i="1" s="1"/>
  <c r="P1350" i="1"/>
  <c r="Q1350" i="1" s="1"/>
  <c r="P1351" i="1"/>
  <c r="Q1351" i="1" s="1"/>
  <c r="P1346" i="1"/>
  <c r="Q1346" i="1" s="1"/>
  <c r="P920" i="1"/>
  <c r="Q920" i="1" s="1"/>
  <c r="P1564" i="1"/>
  <c r="Q1564" i="1" s="1"/>
  <c r="P1139" i="1"/>
  <c r="Q1139" i="1" s="1"/>
  <c r="P1646" i="1"/>
  <c r="Q1646" i="1" s="1"/>
  <c r="P1308" i="1"/>
  <c r="Q1308" i="1" s="1"/>
  <c r="P1607" i="1"/>
  <c r="Q1607" i="1" s="1"/>
  <c r="P1686" i="1"/>
  <c r="Q1686" i="1" s="1"/>
  <c r="P1644" i="1"/>
  <c r="Q1644" i="1" s="1"/>
  <c r="P1348" i="1"/>
  <c r="Q1348" i="1" s="1"/>
  <c r="P1625" i="1"/>
  <c r="Q1625" i="1" s="1"/>
  <c r="P1656" i="1"/>
  <c r="Q1656" i="1" s="1"/>
  <c r="P1315" i="1"/>
  <c r="Q1315" i="1" s="1"/>
  <c r="P1379" i="1"/>
  <c r="Q1379" i="1" s="1"/>
  <c r="P1314" i="1"/>
  <c r="Q1314" i="1" s="1"/>
  <c r="P1649" i="1"/>
  <c r="Q1649" i="1" s="1"/>
  <c r="P926" i="1"/>
  <c r="Q926" i="1" s="1"/>
  <c r="P1669" i="1"/>
  <c r="Q1669" i="1" s="1"/>
  <c r="P1610" i="1"/>
  <c r="Q1610" i="1" s="1"/>
  <c r="P1495" i="1"/>
  <c r="Q1495" i="1" s="1"/>
  <c r="P1568" i="1"/>
  <c r="Q1568" i="1" s="1"/>
  <c r="P1641" i="1"/>
  <c r="Q1641" i="1" s="1"/>
  <c r="P1370" i="1"/>
  <c r="Q1370" i="1" s="1"/>
  <c r="P1612" i="1"/>
  <c r="Q1612" i="1" s="1"/>
  <c r="P1647" i="1"/>
  <c r="Q1647" i="1" s="1"/>
  <c r="P1438" i="1"/>
  <c r="Q1438" i="1" s="1"/>
  <c r="P878" i="1"/>
  <c r="Q878" i="1" s="1"/>
  <c r="P1571" i="1"/>
  <c r="Q1571" i="1" s="1"/>
  <c r="P1442" i="1"/>
  <c r="Q1442" i="1" s="1"/>
  <c r="P1067" i="1"/>
  <c r="Q1067" i="1" s="1"/>
  <c r="P1201" i="1"/>
  <c r="Q1201" i="1" s="1"/>
  <c r="P1537" i="1"/>
  <c r="Q1537" i="1" s="1"/>
  <c r="P1586" i="1"/>
  <c r="Q1586" i="1" s="1"/>
  <c r="P1455" i="1"/>
  <c r="Q1455" i="1" s="1"/>
  <c r="P1199" i="1"/>
  <c r="Q1199" i="1" s="1"/>
  <c r="P1203" i="1"/>
  <c r="Q1203" i="1" s="1"/>
  <c r="P1310" i="1"/>
  <c r="Q1310" i="1" s="1"/>
  <c r="P1120" i="1"/>
  <c r="Q1120" i="1" s="1"/>
  <c r="P1233" i="1"/>
  <c r="Q1233" i="1" s="1"/>
  <c r="P1382" i="1"/>
  <c r="Q1382" i="1" s="1"/>
  <c r="P1559" i="1"/>
  <c r="Q1559" i="1" s="1"/>
  <c r="P1050" i="1"/>
  <c r="Q1050" i="1" s="1"/>
  <c r="P1155" i="1"/>
  <c r="Q1155" i="1" s="1"/>
  <c r="P1357" i="1"/>
  <c r="Q1357" i="1" s="1"/>
  <c r="P1417" i="1"/>
  <c r="Q1417" i="1" s="1"/>
  <c r="P1257" i="1"/>
  <c r="Q1257" i="1" s="1"/>
  <c r="P1469" i="1"/>
  <c r="Q1469" i="1" s="1"/>
  <c r="P1619" i="1"/>
  <c r="Q1619" i="1" s="1"/>
  <c r="P891" i="1"/>
  <c r="Q891" i="1" s="1"/>
  <c r="P1558" i="1"/>
  <c r="Q1558" i="1" s="1"/>
  <c r="P1458" i="1"/>
  <c r="Q1458" i="1" s="1"/>
  <c r="P969" i="1"/>
  <c r="Q969" i="1" s="1"/>
  <c r="P842" i="1"/>
  <c r="Q842" i="1" s="1"/>
  <c r="P1622" i="1"/>
  <c r="Q1622" i="1" s="1"/>
  <c r="P864" i="1"/>
  <c r="Q864" i="1" s="1"/>
  <c r="P1609" i="1"/>
  <c r="Q1609" i="1" s="1"/>
  <c r="P1596" i="1"/>
  <c r="Q1596" i="1" s="1"/>
  <c r="P1616" i="1"/>
  <c r="Q1616" i="1" s="1"/>
  <c r="P847" i="1"/>
  <c r="Q847" i="1" s="1"/>
  <c r="P1107" i="1"/>
  <c r="Q1107" i="1" s="1"/>
  <c r="P1498" i="1"/>
  <c r="Q1498" i="1" s="1"/>
  <c r="P754" i="1"/>
  <c r="Q754" i="1" s="1"/>
  <c r="P1554" i="1"/>
  <c r="Q1554" i="1" s="1"/>
  <c r="P1153" i="1"/>
  <c r="Q1153" i="1" s="1"/>
  <c r="P1079" i="1"/>
  <c r="Q1079" i="1" s="1"/>
  <c r="P1419" i="1"/>
  <c r="Q1419" i="1" s="1"/>
  <c r="P1451" i="1"/>
  <c r="Q1451" i="1" s="1"/>
  <c r="P1477" i="1"/>
  <c r="Q1477" i="1" s="1"/>
  <c r="P1301" i="1"/>
  <c r="Q1301" i="1" s="1"/>
  <c r="P1237" i="1"/>
  <c r="Q1237" i="1" s="1"/>
  <c r="P1406" i="1"/>
  <c r="Q1406" i="1" s="1"/>
  <c r="P1624" i="1"/>
  <c r="Q1624" i="1" s="1"/>
  <c r="P1633" i="1"/>
  <c r="Q1633" i="1" s="1"/>
  <c r="P1538" i="1"/>
  <c r="Q1538" i="1" s="1"/>
  <c r="P1330" i="1"/>
  <c r="Q1330" i="1" s="1"/>
  <c r="P1312" i="1"/>
  <c r="Q1312" i="1" s="1"/>
  <c r="P777" i="1"/>
  <c r="Q777" i="1" s="1"/>
  <c r="P1103" i="1"/>
  <c r="Q1103" i="1" s="1"/>
  <c r="P1410" i="1"/>
  <c r="Q1410" i="1" s="1"/>
  <c r="P1587" i="1"/>
  <c r="Q1587" i="1" s="1"/>
  <c r="P1322" i="1"/>
  <c r="Q1322" i="1" s="1"/>
  <c r="P1567" i="1"/>
  <c r="Q1567" i="1" s="1"/>
  <c r="P1494" i="1"/>
  <c r="Q1494" i="1" s="1"/>
  <c r="P1723" i="1"/>
  <c r="Q1723" i="1" s="1"/>
  <c r="P1390" i="1"/>
  <c r="Q1390" i="1" s="1"/>
  <c r="P1615" i="1"/>
  <c r="Q1615" i="1" s="1"/>
  <c r="P1583" i="1"/>
  <c r="Q1583" i="1" s="1"/>
  <c r="P1443" i="1"/>
  <c r="Q1443" i="1" s="1"/>
  <c r="P1604" i="1"/>
  <c r="Q1604" i="1" s="1"/>
  <c r="P1701" i="1"/>
  <c r="Q1701" i="1" s="1"/>
  <c r="P1578" i="1"/>
  <c r="Q1578" i="1" s="1"/>
  <c r="P1196" i="1"/>
  <c r="Q1196" i="1" s="1"/>
  <c r="P1547" i="1"/>
  <c r="Q1547" i="1" s="1"/>
  <c r="P1629" i="1"/>
  <c r="Q1629" i="1" s="1"/>
  <c r="P1453" i="1"/>
  <c r="Q1453" i="1" s="1"/>
  <c r="P1642" i="1"/>
  <c r="Q1642" i="1" s="1"/>
  <c r="P1643" i="1"/>
  <c r="Q1643" i="1" s="1"/>
  <c r="P1253" i="1"/>
  <c r="Q1253" i="1" s="1"/>
  <c r="P1125" i="1"/>
  <c r="Q1125" i="1" s="1"/>
  <c r="P1589" i="1"/>
  <c r="Q1589" i="1" s="1"/>
  <c r="P957" i="1"/>
  <c r="Q957" i="1" s="1"/>
  <c r="P1639" i="1"/>
  <c r="Q1639" i="1" s="1"/>
  <c r="P1667" i="1"/>
  <c r="Q1667" i="1" s="1"/>
  <c r="P1511" i="1"/>
  <c r="Q1511" i="1" s="1"/>
  <c r="P1162" i="1"/>
  <c r="Q1162" i="1" s="1"/>
  <c r="P1654" i="1"/>
  <c r="Q1654" i="1" s="1"/>
  <c r="P788" i="1"/>
  <c r="Q788" i="1" s="1"/>
  <c r="P1635" i="1"/>
  <c r="Q1635" i="1" s="1"/>
  <c r="P1261" i="1"/>
  <c r="Q1261" i="1" s="1"/>
  <c r="P1258" i="1"/>
  <c r="Q1258" i="1" s="1"/>
  <c r="P1394" i="1"/>
  <c r="Q1394" i="1" s="1"/>
  <c r="P1531" i="1"/>
  <c r="Q1531" i="1" s="1"/>
  <c r="P1620" i="1"/>
  <c r="Q1620" i="1" s="1"/>
  <c r="P1460" i="1"/>
  <c r="Q1460" i="1" s="1"/>
  <c r="P1262" i="1"/>
  <c r="Q1262" i="1" s="1"/>
  <c r="P1585" i="1"/>
  <c r="Q1585" i="1" s="1"/>
  <c r="P1441" i="1"/>
  <c r="Q1441" i="1" s="1"/>
  <c r="P1602" i="1"/>
  <c r="Q1602" i="1" s="1"/>
  <c r="P1335" i="1"/>
  <c r="Q1335" i="1" s="1"/>
  <c r="P1011" i="1"/>
  <c r="Q1011" i="1" s="1"/>
  <c r="P1208" i="1"/>
  <c r="Q1208" i="1" s="1"/>
  <c r="P1080" i="1"/>
  <c r="Q1080" i="1" s="1"/>
  <c r="P1149" i="1"/>
  <c r="Q1149" i="1" s="1"/>
  <c r="P1034" i="1"/>
  <c r="Q1034" i="1" s="1"/>
  <c r="P1311" i="1"/>
  <c r="Q1311" i="1" s="1"/>
  <c r="P835" i="1"/>
  <c r="Q835" i="1" s="1"/>
  <c r="P1590" i="1"/>
  <c r="Q1590" i="1" s="1"/>
  <c r="P918" i="1"/>
  <c r="Q918" i="1" s="1"/>
  <c r="P1466" i="1"/>
  <c r="Q1466" i="1" s="1"/>
  <c r="P1200" i="1"/>
  <c r="Q1200" i="1" s="1"/>
  <c r="P1660" i="1"/>
  <c r="Q1660" i="1" s="1"/>
  <c r="P1428" i="1"/>
  <c r="Q1428" i="1" s="1"/>
  <c r="P1512" i="1"/>
  <c r="Q1512" i="1" s="1"/>
  <c r="P1179" i="1"/>
  <c r="Q1179" i="1" s="1"/>
  <c r="P1597" i="1"/>
  <c r="Q1597" i="1" s="1"/>
  <c r="P992" i="1"/>
  <c r="Q992" i="1" s="1"/>
  <c r="P1508" i="1"/>
  <c r="Q1508" i="1" s="1"/>
  <c r="P1215" i="1"/>
  <c r="Q1215" i="1" s="1"/>
  <c r="P1362" i="1"/>
  <c r="Q1362" i="1" s="1"/>
  <c r="P1228" i="1"/>
  <c r="Q1228" i="1" s="1"/>
  <c r="P1621" i="1"/>
  <c r="Q1621" i="1" s="1"/>
  <c r="P924" i="1"/>
  <c r="Q924" i="1" s="1"/>
  <c r="P1679" i="1"/>
  <c r="Q1679" i="1" s="1"/>
  <c r="P989" i="1"/>
  <c r="Q989" i="1" s="1"/>
  <c r="P1591" i="1"/>
  <c r="Q1591" i="1" s="1"/>
  <c r="P1545" i="1"/>
  <c r="Q1545" i="1" s="1"/>
  <c r="P1414" i="1"/>
  <c r="Q1414" i="1" s="1"/>
  <c r="P1405" i="1"/>
  <c r="Q1405" i="1" s="1"/>
  <c r="P910" i="1"/>
  <c r="Q910" i="1" s="1"/>
  <c r="P1409" i="1"/>
  <c r="Q1409" i="1" s="1"/>
  <c r="P1328" i="1"/>
  <c r="Q1328" i="1" s="1"/>
  <c r="P1521" i="1"/>
  <c r="Q1521" i="1" s="1"/>
  <c r="P1265" i="1"/>
  <c r="Q1265" i="1" s="1"/>
  <c r="P1664" i="1"/>
  <c r="Q1664" i="1" s="1"/>
  <c r="P1663" i="1"/>
  <c r="Q1663" i="1" s="1"/>
  <c r="P1001" i="1"/>
  <c r="Q1001" i="1" s="1"/>
  <c r="P1008" i="1"/>
  <c r="Q1008" i="1" s="1"/>
  <c r="P1359" i="1"/>
  <c r="Q1359" i="1" s="1"/>
  <c r="P1279" i="1"/>
  <c r="Q1279" i="1" s="1"/>
  <c r="P1031" i="1"/>
  <c r="Q1031" i="1" s="1"/>
  <c r="P1238" i="1"/>
  <c r="Q1238" i="1" s="1"/>
  <c r="P1425" i="1"/>
  <c r="Q1425" i="1" s="1"/>
  <c r="P1260" i="1"/>
  <c r="Q1260" i="1" s="1"/>
  <c r="P1304" i="1"/>
  <c r="Q1304" i="1" s="1"/>
  <c r="P1456" i="1"/>
  <c r="Q1456" i="1" s="1"/>
  <c r="P1097" i="1"/>
  <c r="Q1097" i="1" s="1"/>
  <c r="P1501" i="1"/>
  <c r="Q1501" i="1" s="1"/>
  <c r="P1211" i="1"/>
  <c r="Q1211" i="1" s="1"/>
  <c r="P1529" i="1"/>
  <c r="Q1529" i="1" s="1"/>
  <c r="P1611" i="1"/>
  <c r="Q1611" i="1" s="1"/>
  <c r="P1180" i="1"/>
  <c r="Q1180" i="1" s="1"/>
  <c r="P1263" i="1"/>
  <c r="Q1263" i="1" s="1"/>
  <c r="P1426" i="1"/>
  <c r="Q1426" i="1" s="1"/>
  <c r="P1632" i="1"/>
  <c r="Q1632" i="1" s="1"/>
  <c r="P1242" i="1"/>
  <c r="Q1242" i="1" s="1"/>
  <c r="P1273" i="1"/>
  <c r="Q1273" i="1" s="1"/>
  <c r="P966" i="1"/>
  <c r="Q966" i="1" s="1"/>
  <c r="P1674" i="1"/>
  <c r="Q1674" i="1" s="1"/>
  <c r="P1623" i="1"/>
  <c r="Q1623" i="1" s="1"/>
  <c r="P1681" i="1"/>
  <c r="Q1681" i="1" s="1"/>
  <c r="P1361" i="1"/>
  <c r="Q1361" i="1" s="1"/>
  <c r="P1655" i="1"/>
  <c r="Q1655" i="1" s="1"/>
  <c r="P1630" i="1"/>
  <c r="Q1630" i="1" s="1"/>
  <c r="P1608" i="1"/>
  <c r="Q1608" i="1" s="1"/>
  <c r="P1003" i="1"/>
  <c r="Q1003" i="1" s="1"/>
  <c r="P1360" i="1"/>
  <c r="Q1360" i="1" s="1"/>
  <c r="P1129" i="1"/>
  <c r="Q1129" i="1" s="1"/>
  <c r="P1439" i="1"/>
  <c r="Q1439" i="1" s="1"/>
  <c r="P1618" i="1"/>
  <c r="Q1618" i="1" s="1"/>
  <c r="P1614" i="1"/>
  <c r="Q1614" i="1" s="1"/>
  <c r="P1452" i="1"/>
  <c r="Q1452" i="1" s="1"/>
  <c r="P1634" i="1"/>
  <c r="Q1634" i="1" s="1"/>
  <c r="P1661" i="1"/>
  <c r="Q1661" i="1" s="1"/>
  <c r="P915" i="1"/>
  <c r="Q915" i="1" s="1"/>
  <c r="P1645" i="1"/>
  <c r="Q1645" i="1" s="1"/>
  <c r="P1637" i="1"/>
  <c r="Q1637" i="1" s="1"/>
  <c r="P1213" i="1"/>
  <c r="Q1213" i="1" s="1"/>
  <c r="P1750" i="1"/>
  <c r="Q1750" i="1" s="1"/>
  <c r="P1592" i="1"/>
  <c r="Q1592" i="1" s="1"/>
  <c r="P1520" i="1"/>
  <c r="Q1520" i="1" s="1"/>
  <c r="P1268" i="1"/>
  <c r="Q1268" i="1" s="1"/>
  <c r="P946" i="1"/>
  <c r="Q946" i="1" s="1"/>
  <c r="P1553" i="1"/>
  <c r="Q1553" i="1" s="1"/>
  <c r="P1226" i="1"/>
  <c r="Q1226" i="1" s="1"/>
  <c r="P1471" i="1"/>
  <c r="Q1471" i="1" s="1"/>
  <c r="P1270" i="1"/>
  <c r="Q1270" i="1" s="1"/>
  <c r="P1579" i="1"/>
  <c r="Q1579" i="1" s="1"/>
  <c r="P1250" i="1"/>
  <c r="Q1250" i="1" s="1"/>
  <c r="P1636" i="1"/>
  <c r="Q1636" i="1" s="1"/>
  <c r="P1631" i="1"/>
  <c r="Q1631" i="1" s="1"/>
  <c r="P1393" i="1"/>
  <c r="Q1393" i="1" s="1"/>
  <c r="P1465" i="1"/>
  <c r="Q1465" i="1" s="1"/>
  <c r="P1640" i="1"/>
  <c r="Q1640" i="1" s="1"/>
  <c r="P1440" i="1"/>
  <c r="Q1440" i="1" s="1"/>
  <c r="P1366" i="1"/>
  <c r="Q1366" i="1" s="1"/>
  <c r="P1131" i="1"/>
  <c r="Q1131" i="1" s="1"/>
  <c r="P1599" i="1"/>
  <c r="Q1599" i="1" s="1"/>
  <c r="P935" i="1"/>
  <c r="Q935" i="1" s="1"/>
  <c r="P776" i="1"/>
  <c r="Q776" i="1" s="1"/>
  <c r="P1692" i="1"/>
  <c r="Q1692" i="1" s="1"/>
  <c r="P1650" i="1"/>
  <c r="Q1650" i="1" s="1"/>
  <c r="P1682" i="1"/>
  <c r="Q1682" i="1" s="1"/>
  <c r="P1653" i="1"/>
  <c r="Q1653" i="1" s="1"/>
  <c r="P1576" i="1"/>
  <c r="Q1576" i="1" s="1"/>
  <c r="P1566" i="1"/>
  <c r="Q1566" i="1" s="1"/>
  <c r="P1334" i="1"/>
  <c r="Q1334" i="1" s="1"/>
  <c r="P981" i="1"/>
  <c r="Q981" i="1" s="1"/>
  <c r="P1677" i="1"/>
  <c r="Q1677" i="1" s="1"/>
  <c r="P1652" i="1"/>
  <c r="Q1652" i="1" s="1"/>
  <c r="P1525" i="1"/>
  <c r="Q1525" i="1" s="1"/>
  <c r="P1222" i="1"/>
  <c r="Q1222" i="1" s="1"/>
  <c r="P872" i="1"/>
  <c r="Q872" i="1" s="1"/>
  <c r="P1412" i="1"/>
  <c r="Q1412" i="1" s="1"/>
  <c r="P1236" i="1"/>
  <c r="Q1236" i="1" s="1"/>
  <c r="P1216" i="1"/>
  <c r="Q1216" i="1" s="1"/>
  <c r="P1474" i="1"/>
  <c r="Q1474" i="1" s="1"/>
  <c r="P921" i="1"/>
  <c r="Q921" i="1" s="1"/>
  <c r="P1454" i="1"/>
  <c r="Q1454" i="1" s="1"/>
  <c r="P1298" i="1"/>
  <c r="Q1298" i="1" s="1"/>
  <c r="P1462" i="1"/>
  <c r="Q1462" i="1" s="1"/>
  <c r="P1232" i="1"/>
  <c r="Q1232" i="1" s="1"/>
  <c r="P1565" i="1"/>
  <c r="Q1565" i="1" s="1"/>
  <c r="P1119" i="1"/>
  <c r="Q1119" i="1" s="1"/>
  <c r="P1598" i="1"/>
  <c r="Q1598" i="1" s="1"/>
  <c r="P1340" i="1"/>
  <c r="Q1340" i="1" s="1"/>
  <c r="P1424" i="1"/>
  <c r="Q1424" i="1" s="1"/>
  <c r="P1542" i="1"/>
  <c r="Q1542" i="1" s="1"/>
  <c r="P1365" i="1"/>
  <c r="Q1365" i="1" s="1"/>
  <c r="P1606" i="1"/>
  <c r="Q1606" i="1" s="1"/>
  <c r="P1541" i="1"/>
  <c r="Q1541" i="1" s="1"/>
  <c r="P1313" i="1"/>
  <c r="Q1313" i="1" s="1"/>
  <c r="P1561" i="1"/>
  <c r="Q1561" i="1" s="1"/>
  <c r="P1515" i="1"/>
  <c r="Q1515" i="1" s="1"/>
  <c r="P1532" i="1"/>
  <c r="Q1532" i="1" s="1"/>
  <c r="P1092" i="1"/>
  <c r="Q1092" i="1" s="1"/>
  <c r="P1193" i="1"/>
  <c r="Q1193" i="1" s="1"/>
  <c r="P1741" i="1"/>
  <c r="Q1741" i="1" s="1"/>
  <c r="P1504" i="1"/>
  <c r="Q1504" i="1" s="1"/>
  <c r="P1582" i="1"/>
  <c r="Q1582" i="1" s="1"/>
  <c r="P1560" i="1"/>
  <c r="Q1560" i="1" s="1"/>
  <c r="P1305" i="1"/>
  <c r="Q1305" i="1" s="1"/>
  <c r="P1638" i="1"/>
  <c r="Q1638" i="1" s="1"/>
  <c r="P1244" i="1"/>
  <c r="Q1244" i="1" s="1"/>
  <c r="P783" i="1"/>
  <c r="Q783" i="1" s="1"/>
  <c r="P645" i="1"/>
  <c r="Q645" i="1" s="1"/>
  <c r="P1665" i="1"/>
  <c r="Q1665" i="1" s="1"/>
  <c r="P1594" i="1"/>
  <c r="Q1594" i="1" s="1"/>
  <c r="P1657" i="1"/>
  <c r="Q1657" i="1" s="1"/>
  <c r="P1658" i="1"/>
  <c r="Q1658" i="1" s="1"/>
  <c r="P1628" i="1"/>
  <c r="Q1628" i="1" s="1"/>
  <c r="P1617" i="1"/>
  <c r="Q1617" i="1" s="1"/>
  <c r="P1184" i="1"/>
  <c r="Q1184" i="1" s="1"/>
  <c r="P1152" i="1"/>
  <c r="Q1152" i="1" s="1"/>
  <c r="P1225" i="1"/>
  <c r="Q1225" i="1" s="1"/>
  <c r="P1666" i="1"/>
  <c r="Q1666" i="1" s="1"/>
  <c r="P118" i="1"/>
  <c r="Q118" i="1" s="1"/>
  <c r="P146" i="1"/>
  <c r="Q146" i="1" s="1"/>
  <c r="P89" i="1"/>
  <c r="Q89" i="1" s="1"/>
  <c r="P302" i="1"/>
  <c r="Q302" i="1" s="1"/>
  <c r="P1150" i="1"/>
  <c r="Q1150" i="1" s="1"/>
  <c r="P1283" i="1"/>
  <c r="Q1283" i="1" s="1"/>
  <c r="P653" i="1"/>
  <c r="Q653" i="1" s="1"/>
  <c r="P410" i="1"/>
  <c r="Q410" i="1" s="1"/>
  <c r="P178" i="1"/>
  <c r="Q178" i="1" s="1"/>
  <c r="P369" i="1"/>
  <c r="Q369" i="1" s="1"/>
  <c r="P409" i="1"/>
  <c r="Q409" i="1" s="1"/>
  <c r="P821" i="1"/>
  <c r="Q821" i="1" s="1"/>
  <c r="P695" i="1"/>
  <c r="Q695" i="1" s="1"/>
  <c r="P123" i="1"/>
  <c r="Q123" i="1" s="1"/>
  <c r="P289" i="1"/>
  <c r="Q289" i="1" s="1"/>
  <c r="P79" i="1"/>
  <c r="Q79" i="1" s="1"/>
  <c r="P388" i="1"/>
  <c r="Q388" i="1" s="1"/>
  <c r="P231" i="1"/>
  <c r="Q231" i="1" s="1"/>
  <c r="P486" i="1"/>
  <c r="Q486" i="1" s="1"/>
  <c r="P482" i="1"/>
  <c r="Q482" i="1" s="1"/>
  <c r="P1399" i="1"/>
  <c r="Q1399" i="1" s="1"/>
  <c r="P368" i="1"/>
  <c r="Q368" i="1" s="1"/>
  <c r="P261" i="1"/>
  <c r="Q261" i="1" s="1"/>
  <c r="P110" i="1"/>
  <c r="Q110" i="1" s="1"/>
  <c r="P457" i="1"/>
  <c r="Q457" i="1" s="1"/>
  <c r="P1434" i="1"/>
  <c r="Q1434" i="1" s="1"/>
  <c r="P1533" i="1"/>
  <c r="Q1533" i="1" s="1"/>
  <c r="P158" i="1"/>
  <c r="Q158" i="1" s="1"/>
  <c r="P121" i="1"/>
  <c r="Q121" i="1" s="1"/>
  <c r="P247" i="1"/>
  <c r="Q247" i="1" s="1"/>
  <c r="P232" i="1"/>
  <c r="Q232" i="1" s="1"/>
  <c r="P1333" i="1"/>
  <c r="Q1333" i="1" s="1"/>
  <c r="P456" i="1"/>
  <c r="Q456" i="1" s="1"/>
  <c r="P164" i="1"/>
  <c r="Q164" i="1" s="1"/>
  <c r="P636" i="1"/>
  <c r="Q636" i="1" s="1"/>
  <c r="P281" i="1"/>
  <c r="Q281" i="1" s="1"/>
  <c r="P297" i="1"/>
  <c r="Q297" i="1" s="1"/>
  <c r="P670" i="1"/>
  <c r="Q670" i="1" s="1"/>
  <c r="P490" i="1"/>
  <c r="Q490" i="1" s="1"/>
  <c r="P270" i="1"/>
  <c r="Q270" i="1" s="1"/>
  <c r="P268" i="1"/>
  <c r="Q268" i="1" s="1"/>
  <c r="P312" i="1"/>
  <c r="Q312" i="1" s="1"/>
  <c r="P364" i="1"/>
  <c r="Q364" i="1" s="1"/>
  <c r="P1389" i="1"/>
  <c r="Q1389" i="1" s="1"/>
  <c r="P1368" i="1"/>
  <c r="Q1368" i="1" s="1"/>
  <c r="P1468" i="1"/>
  <c r="Q1468" i="1" s="1"/>
  <c r="P766" i="1"/>
  <c r="Q766" i="1" s="1"/>
  <c r="P390" i="1"/>
  <c r="Q390" i="1" s="1"/>
  <c r="P157" i="1"/>
  <c r="Q157" i="1" s="1"/>
  <c r="P316" i="1"/>
  <c r="Q316" i="1" s="1"/>
  <c r="P173" i="1"/>
  <c r="Q173" i="1" s="1"/>
  <c r="P160" i="1"/>
  <c r="Q160" i="1" s="1"/>
  <c r="P152" i="1"/>
  <c r="Q152" i="1" s="1"/>
  <c r="P338" i="1"/>
  <c r="Q338" i="1" s="1"/>
  <c r="P375" i="1"/>
  <c r="Q375" i="1" s="1"/>
  <c r="P239" i="1"/>
  <c r="Q239" i="1" s="1"/>
  <c r="P308" i="1"/>
  <c r="Q308" i="1" s="1"/>
  <c r="P311" i="1"/>
  <c r="Q311" i="1" s="1"/>
  <c r="P465" i="1"/>
  <c r="Q465" i="1" s="1"/>
  <c r="P385" i="1"/>
  <c r="Q385" i="1" s="1"/>
  <c r="P423" i="1"/>
  <c r="Q423" i="1" s="1"/>
  <c r="P1552" i="1"/>
  <c r="Q1552" i="1" s="1"/>
  <c r="P1421" i="1"/>
  <c r="Q1421" i="1" s="1"/>
  <c r="P206" i="1"/>
  <c r="Q206" i="1" s="1"/>
  <c r="P497" i="1"/>
  <c r="Q497" i="1" s="1"/>
  <c r="P322" i="1"/>
  <c r="Q322" i="1" s="1"/>
  <c r="P165" i="1"/>
  <c r="Q165" i="1" s="1"/>
  <c r="P266" i="1"/>
  <c r="Q266" i="1" s="1"/>
  <c r="P1416" i="1"/>
  <c r="Q1416" i="1" s="1"/>
  <c r="P467" i="1"/>
  <c r="Q467" i="1" s="1"/>
  <c r="P491" i="1"/>
  <c r="Q491" i="1" s="1"/>
  <c r="P436" i="1"/>
  <c r="Q436" i="1" s="1"/>
  <c r="P475" i="1"/>
  <c r="Q475" i="1" s="1"/>
  <c r="P448" i="1"/>
  <c r="Q448" i="1" s="1"/>
  <c r="P442" i="1"/>
  <c r="Q442" i="1" s="1"/>
  <c r="P343" i="1"/>
  <c r="Q343" i="1" s="1"/>
  <c r="P711" i="1"/>
  <c r="Q711" i="1" s="1"/>
  <c r="P235" i="1"/>
  <c r="Q235" i="1" s="1"/>
  <c r="P295" i="1"/>
  <c r="Q295" i="1" s="1"/>
  <c r="P1372" i="1"/>
  <c r="Q1372" i="1" s="1"/>
  <c r="P221" i="1"/>
  <c r="Q221" i="1" s="1"/>
  <c r="P204" i="1"/>
  <c r="Q204" i="1" s="1"/>
  <c r="P356" i="1"/>
  <c r="Q356" i="1" s="1"/>
  <c r="P396" i="1"/>
  <c r="Q396" i="1" s="1"/>
  <c r="P189" i="1"/>
  <c r="Q189" i="1" s="1"/>
  <c r="P227" i="1"/>
  <c r="Q227" i="1" s="1"/>
  <c r="P1318" i="1"/>
  <c r="Q1318" i="1" s="1"/>
  <c r="P1513" i="1"/>
  <c r="Q1513" i="1" s="1"/>
  <c r="P1500" i="1"/>
  <c r="Q1500" i="1" s="1"/>
  <c r="P629" i="1"/>
  <c r="Q629" i="1" s="1"/>
  <c r="P698" i="1"/>
  <c r="Q698" i="1" s="1"/>
  <c r="P676" i="1"/>
  <c r="Q676" i="1" s="1"/>
  <c r="P213" i="1"/>
  <c r="Q213" i="1" s="1"/>
  <c r="P430" i="1"/>
  <c r="Q430" i="1" s="1"/>
  <c r="P1588" i="1"/>
  <c r="Q1588" i="1" s="1"/>
  <c r="P419" i="1"/>
  <c r="Q419" i="1" s="1"/>
  <c r="P310" i="1"/>
  <c r="Q310" i="1" s="1"/>
  <c r="P99" i="1"/>
  <c r="Q99" i="1" s="1"/>
  <c r="P326" i="1"/>
  <c r="Q326" i="1" s="1"/>
  <c r="P372" i="1"/>
  <c r="Q372" i="1" s="1"/>
  <c r="P298" i="1"/>
  <c r="Q298" i="1" s="1"/>
  <c r="P269" i="1"/>
  <c r="Q269" i="1" s="1"/>
  <c r="P91" i="1"/>
  <c r="Q91" i="1" s="1"/>
  <c r="P122" i="1"/>
  <c r="Q122" i="1" s="1"/>
  <c r="P136" i="1"/>
  <c r="Q136" i="1" s="1"/>
  <c r="P363" i="1"/>
  <c r="Q363" i="1" s="1"/>
  <c r="P202" i="1"/>
  <c r="Q202" i="1" s="1"/>
  <c r="P217" i="1"/>
  <c r="Q217" i="1" s="1"/>
  <c r="P223" i="1"/>
  <c r="Q223" i="1" s="1"/>
  <c r="P1475" i="1"/>
  <c r="Q1475" i="1" s="1"/>
  <c r="P345" i="1"/>
  <c r="Q345" i="1" s="1"/>
  <c r="P1404" i="1"/>
  <c r="Q1404" i="1" s="1"/>
  <c r="P1450" i="1"/>
  <c r="Q1450" i="1" s="1"/>
  <c r="P271" i="1"/>
  <c r="Q271" i="1" s="1"/>
  <c r="P254" i="1"/>
  <c r="Q254" i="1" s="1"/>
  <c r="P381" i="1"/>
  <c r="Q381" i="1" s="1"/>
  <c r="P309" i="1"/>
  <c r="Q309" i="1" s="1"/>
  <c r="P1476" i="1"/>
  <c r="Q1476" i="1" s="1"/>
  <c r="P168" i="1"/>
  <c r="Q168" i="1" s="1"/>
  <c r="P1427" i="1"/>
  <c r="Q1427" i="1" s="1"/>
  <c r="P350" i="1"/>
  <c r="Q350" i="1" s="1"/>
  <c r="P394" i="1"/>
  <c r="Q394" i="1" s="1"/>
  <c r="P229" i="1"/>
  <c r="Q229" i="1" s="1"/>
  <c r="P489" i="1"/>
  <c r="Q489" i="1" s="1"/>
  <c r="P277" i="1"/>
  <c r="Q277" i="1" s="1"/>
  <c r="P101" i="1"/>
  <c r="Q101" i="1" s="1"/>
  <c r="P1191" i="1"/>
  <c r="Q1191" i="1" s="1"/>
  <c r="P105" i="1"/>
  <c r="Q105" i="1" s="1"/>
  <c r="P342" i="1"/>
  <c r="Q342" i="1" s="1"/>
  <c r="P1363" i="1"/>
  <c r="Q1363" i="1" s="1"/>
  <c r="P272" i="1"/>
  <c r="Q272" i="1" s="1"/>
  <c r="P403" i="1"/>
  <c r="Q403" i="1" s="1"/>
  <c r="P1408" i="1"/>
  <c r="Q1408" i="1" s="1"/>
  <c r="P1446" i="1"/>
  <c r="Q1446" i="1" s="1"/>
  <c r="P1489" i="1"/>
  <c r="Q1489" i="1" s="1"/>
  <c r="P347" i="1"/>
  <c r="Q347" i="1" s="1"/>
  <c r="P434" i="1"/>
  <c r="Q434" i="1" s="1"/>
  <c r="P1570" i="1"/>
  <c r="Q1570" i="1" s="1"/>
  <c r="P1480" i="1"/>
  <c r="Q1480" i="1" s="1"/>
  <c r="P1479" i="1"/>
  <c r="Q1479" i="1" s="1"/>
  <c r="P1300" i="1"/>
  <c r="Q1300" i="1" s="1"/>
  <c r="P1280" i="1"/>
  <c r="Q1280" i="1" s="1"/>
  <c r="P1539" i="1"/>
  <c r="Q1539" i="1" s="1"/>
  <c r="P1329" i="1"/>
  <c r="Q1329" i="1" s="1"/>
  <c r="P291" i="1"/>
  <c r="Q291" i="1" s="1"/>
  <c r="P713" i="1"/>
  <c r="Q713" i="1" s="1"/>
  <c r="P264" i="1"/>
  <c r="Q264" i="1" s="1"/>
  <c r="P201" i="1"/>
  <c r="Q201" i="1" s="1"/>
  <c r="P422" i="1"/>
  <c r="Q422" i="1" s="1"/>
  <c r="P506" i="1"/>
  <c r="Q506" i="1" s="1"/>
  <c r="P454" i="1"/>
  <c r="Q454" i="1" s="1"/>
  <c r="P378" i="1"/>
  <c r="Q378" i="1" s="1"/>
  <c r="P1569" i="1"/>
  <c r="Q1569" i="1" s="1"/>
  <c r="P255" i="1"/>
  <c r="Q255" i="1" s="1"/>
  <c r="P111" i="1"/>
  <c r="Q111" i="1" s="1"/>
  <c r="P248" i="1"/>
  <c r="Q248" i="1" s="1"/>
  <c r="P389" i="1"/>
  <c r="Q389" i="1" s="1"/>
  <c r="P293" i="1"/>
  <c r="Q293" i="1" s="1"/>
  <c r="P332" i="1"/>
  <c r="Q332" i="1" s="1"/>
  <c r="P333" i="1"/>
  <c r="Q333" i="1" s="1"/>
  <c r="P211" i="1"/>
  <c r="Q211" i="1" s="1"/>
  <c r="P756" i="1"/>
  <c r="Q756" i="1" s="1"/>
  <c r="P259" i="1"/>
  <c r="Q259" i="1" s="1"/>
  <c r="P1339" i="1"/>
  <c r="Q1339" i="1" s="1"/>
  <c r="P603" i="1"/>
  <c r="Q603" i="1" s="1"/>
  <c r="P194" i="1"/>
  <c r="Q194" i="1" s="1"/>
  <c r="P179" i="1"/>
  <c r="Q179" i="1" s="1"/>
  <c r="P1423" i="1"/>
  <c r="Q1423" i="1" s="1"/>
  <c r="P502" i="1"/>
  <c r="Q502" i="1" s="1"/>
  <c r="P294" i="1"/>
  <c r="Q294" i="1" s="1"/>
  <c r="P458" i="1"/>
  <c r="Q458" i="1" s="1"/>
  <c r="P659" i="1"/>
  <c r="Q659" i="1" s="1"/>
  <c r="P1294" i="1"/>
  <c r="Q1294" i="1" s="1"/>
  <c r="P1402" i="1"/>
  <c r="Q1402" i="1" s="1"/>
  <c r="P1534" i="1"/>
  <c r="Q1534" i="1" s="1"/>
  <c r="P156" i="1"/>
  <c r="Q156" i="1" s="1"/>
  <c r="P290" i="1"/>
  <c r="Q290" i="1" s="1"/>
  <c r="P218" i="1"/>
  <c r="Q218" i="1" s="1"/>
  <c r="P278" i="1"/>
  <c r="Q278" i="1" s="1"/>
  <c r="P285" i="1"/>
  <c r="Q285" i="1" s="1"/>
  <c r="P184" i="1"/>
  <c r="Q184" i="1" s="1"/>
  <c r="P242" i="1"/>
  <c r="Q242" i="1" s="1"/>
  <c r="P443" i="1"/>
  <c r="Q443" i="1" s="1"/>
  <c r="P1277" i="1"/>
  <c r="Q1277" i="1" s="1"/>
  <c r="P1332" i="1"/>
  <c r="Q1332" i="1" s="1"/>
  <c r="P351" i="1"/>
  <c r="Q351" i="1" s="1"/>
  <c r="P401" i="1"/>
  <c r="Q401" i="1" s="1"/>
  <c r="P424" i="1"/>
  <c r="Q424" i="1" s="1"/>
  <c r="P243" i="1"/>
  <c r="Q243" i="1" s="1"/>
  <c r="P177" i="1"/>
  <c r="Q177" i="1" s="1"/>
  <c r="P128" i="1"/>
  <c r="Q128" i="1" s="1"/>
  <c r="P100" i="1"/>
  <c r="Q100" i="1" s="1"/>
  <c r="P374" i="1"/>
  <c r="Q374" i="1" s="1"/>
  <c r="P192" i="1"/>
  <c r="Q192" i="1" s="1"/>
  <c r="P175" i="1"/>
  <c r="Q175" i="1" s="1"/>
  <c r="P354" i="1"/>
  <c r="Q354" i="1" s="1"/>
  <c r="P195" i="1"/>
  <c r="Q195" i="1" s="1"/>
  <c r="P450" i="1"/>
  <c r="Q450" i="1" s="1"/>
  <c r="P214" i="1"/>
  <c r="Q214" i="1" s="1"/>
  <c r="P307" i="1"/>
  <c r="Q307" i="1" s="1"/>
  <c r="P130" i="1"/>
  <c r="Q130" i="1" s="1"/>
  <c r="P288" i="1"/>
  <c r="Q288" i="1" s="1"/>
  <c r="P208" i="1"/>
  <c r="Q208" i="1" s="1"/>
  <c r="P241" i="1"/>
  <c r="Q241" i="1" s="1"/>
  <c r="P451" i="1"/>
  <c r="Q451" i="1" s="1"/>
  <c r="P562" i="1"/>
  <c r="Q562" i="1" s="1"/>
  <c r="P376" i="1"/>
  <c r="Q376" i="1" s="1"/>
  <c r="P226" i="1"/>
  <c r="Q226" i="1" s="1"/>
  <c r="P276" i="1"/>
  <c r="Q276" i="1" s="1"/>
  <c r="P415" i="1"/>
  <c r="Q415" i="1" s="1"/>
  <c r="P228" i="1"/>
  <c r="Q228" i="1" s="1"/>
  <c r="P420" i="1"/>
  <c r="Q420" i="1" s="1"/>
  <c r="P405" i="1"/>
  <c r="Q405" i="1" s="1"/>
  <c r="P225" i="1"/>
  <c r="Q225" i="1" s="1"/>
  <c r="P348" i="1"/>
  <c r="Q348" i="1" s="1"/>
  <c r="P1502" i="1"/>
  <c r="Q1502" i="1" s="1"/>
  <c r="P306" i="1"/>
  <c r="Q306" i="1" s="1"/>
  <c r="P341" i="1"/>
  <c r="Q341" i="1" s="1"/>
  <c r="P1429" i="1"/>
  <c r="Q1429" i="1" s="1"/>
  <c r="P1295" i="1"/>
  <c r="Q1295" i="1" s="1"/>
  <c r="P366" i="1"/>
  <c r="Q366" i="1" s="1"/>
  <c r="P170" i="1"/>
  <c r="Q170" i="1" s="1"/>
  <c r="P1461" i="1"/>
  <c r="Q1461" i="1" s="1"/>
  <c r="P1496" i="1"/>
  <c r="Q1496" i="1" s="1"/>
  <c r="P1447" i="1"/>
  <c r="Q1447" i="1" s="1"/>
  <c r="P1459" i="1"/>
  <c r="Q1459" i="1" s="1"/>
  <c r="P1302" i="1"/>
  <c r="Q1302" i="1" s="1"/>
  <c r="P1378" i="1"/>
  <c r="Q1378" i="1" s="1"/>
  <c r="P1418" i="1"/>
  <c r="Q1418" i="1" s="1"/>
  <c r="P1524" i="1"/>
  <c r="Q1524" i="1" s="1"/>
  <c r="P1516" i="1"/>
  <c r="Q1516" i="1" s="1"/>
  <c r="P432" i="1"/>
  <c r="Q432" i="1" s="1"/>
  <c r="P148" i="1"/>
  <c r="Q148" i="1" s="1"/>
  <c r="P142" i="1"/>
  <c r="Q142" i="1" s="1"/>
  <c r="P315" i="1"/>
  <c r="Q315" i="1" s="1"/>
  <c r="P1373" i="1"/>
  <c r="Q1373" i="1" s="1"/>
  <c r="P324" i="1"/>
  <c r="Q324" i="1" s="1"/>
  <c r="P583" i="1"/>
  <c r="Q583" i="1" s="1"/>
  <c r="P240" i="1"/>
  <c r="Q240" i="1" s="1"/>
  <c r="P236" i="1"/>
  <c r="Q236" i="1" s="1"/>
  <c r="P650" i="1"/>
  <c r="Q650" i="1" s="1"/>
  <c r="P280" i="1"/>
  <c r="Q280" i="1" s="1"/>
  <c r="P131" i="1"/>
  <c r="Q131" i="1" s="1"/>
  <c r="P141" i="1"/>
  <c r="Q141" i="1" s="1"/>
  <c r="P349" i="1"/>
  <c r="Q349" i="1" s="1"/>
  <c r="P301" i="1"/>
  <c r="Q301" i="1" s="1"/>
  <c r="P119" i="1"/>
  <c r="Q119" i="1" s="1"/>
  <c r="P397" i="1"/>
  <c r="Q397" i="1" s="1"/>
  <c r="P325" i="1"/>
  <c r="Q325" i="1" s="1"/>
  <c r="P1526" i="1"/>
  <c r="Q1526" i="1" s="1"/>
  <c r="P1473" i="1"/>
  <c r="Q1473" i="1" s="1"/>
  <c r="P683" i="1"/>
  <c r="Q683" i="1" s="1"/>
  <c r="P143" i="1"/>
  <c r="Q143" i="1" s="1"/>
  <c r="P126" i="1"/>
  <c r="Q126" i="1" s="1"/>
  <c r="P219" i="1"/>
  <c r="Q219" i="1" s="1"/>
  <c r="P440" i="1"/>
  <c r="Q440" i="1" s="1"/>
  <c r="P425" i="1"/>
  <c r="Q425" i="1" s="1"/>
  <c r="P429" i="1"/>
  <c r="Q429" i="1" s="1"/>
  <c r="P472" i="1"/>
  <c r="Q472" i="1" s="1"/>
  <c r="P1224" i="1"/>
  <c r="Q1224" i="1" s="1"/>
  <c r="P1309" i="1"/>
  <c r="Q1309" i="1" s="1"/>
  <c r="P1472" i="1"/>
  <c r="Q1472" i="1" s="1"/>
  <c r="P1385" i="1"/>
  <c r="Q1385" i="1" s="1"/>
  <c r="P1296" i="1"/>
  <c r="Q1296" i="1" s="1"/>
  <c r="P804" i="1"/>
  <c r="Q804" i="1" s="1"/>
  <c r="P706" i="1"/>
  <c r="Q706" i="1" s="1"/>
  <c r="P427" i="1"/>
  <c r="Q427" i="1" s="1"/>
  <c r="P134" i="1"/>
  <c r="Q134" i="1" s="1"/>
  <c r="P209" i="1"/>
  <c r="Q209" i="1" s="1"/>
  <c r="P205" i="1"/>
  <c r="Q205" i="1" s="1"/>
  <c r="P433" i="1"/>
  <c r="Q433" i="1" s="1"/>
  <c r="P384" i="1"/>
  <c r="Q384" i="1" s="1"/>
  <c r="P250" i="1"/>
  <c r="Q250" i="1" s="1"/>
  <c r="P292" i="1"/>
  <c r="Q292" i="1" s="1"/>
  <c r="P421" i="1"/>
  <c r="Q421" i="1" s="1"/>
  <c r="P453" i="1"/>
  <c r="Q453" i="1" s="1"/>
  <c r="P352" i="1"/>
  <c r="Q352" i="1" s="1"/>
  <c r="P1449" i="1"/>
  <c r="Q1449" i="1" s="1"/>
  <c r="P275" i="1"/>
  <c r="Q275" i="1" s="1"/>
  <c r="P361" i="1"/>
  <c r="Q361" i="1" s="1"/>
  <c r="P258" i="1"/>
  <c r="Q258" i="1" s="1"/>
  <c r="P299" i="1"/>
  <c r="Q299" i="1" s="1"/>
  <c r="P461" i="1"/>
  <c r="Q461" i="1" s="1"/>
  <c r="P438" i="1"/>
  <c r="Q438" i="1" s="1"/>
  <c r="P1470" i="1"/>
  <c r="Q1470" i="1" s="1"/>
  <c r="P1229" i="1"/>
  <c r="Q1229" i="1" s="1"/>
  <c r="P466" i="1"/>
  <c r="Q466" i="1" s="1"/>
  <c r="P273" i="1"/>
  <c r="Q273" i="1" s="1"/>
  <c r="P114" i="1"/>
  <c r="Q114" i="1" s="1"/>
  <c r="P346" i="1"/>
  <c r="Q346" i="1" s="1"/>
  <c r="P191" i="1"/>
  <c r="Q191" i="1" s="1"/>
  <c r="P139" i="1"/>
  <c r="Q139" i="1" s="1"/>
  <c r="P478" i="1"/>
  <c r="Q478" i="1" s="1"/>
  <c r="P426" i="1"/>
  <c r="Q426" i="1" s="1"/>
  <c r="P398" i="1"/>
  <c r="Q398" i="1" s="1"/>
  <c r="P283" i="1"/>
  <c r="Q283" i="1" s="1"/>
  <c r="P334" i="1"/>
  <c r="Q334" i="1" s="1"/>
  <c r="P439" i="1"/>
  <c r="Q439" i="1" s="1"/>
  <c r="P357" i="1"/>
  <c r="Q357" i="1" s="1"/>
  <c r="P171" i="1"/>
  <c r="Q171" i="1" s="1"/>
  <c r="P284" i="1"/>
  <c r="Q284" i="1" s="1"/>
  <c r="P207" i="1"/>
  <c r="Q207" i="1" s="1"/>
  <c r="P182" i="1"/>
  <c r="Q182" i="1" s="1"/>
  <c r="P807" i="1"/>
  <c r="Q807" i="1" s="1"/>
  <c r="P1519" i="1"/>
  <c r="Q1519" i="1" s="1"/>
  <c r="P1444" i="1"/>
  <c r="Q1444" i="1" s="1"/>
  <c r="P1249" i="1"/>
  <c r="Q1249" i="1" s="1"/>
  <c r="P1392" i="1"/>
  <c r="Q1392" i="1" s="1"/>
  <c r="P1518" i="1"/>
  <c r="Q1518" i="1" s="1"/>
  <c r="P1356" i="1"/>
  <c r="Q1356" i="1" s="1"/>
  <c r="P444" i="1"/>
  <c r="Q444" i="1" s="1"/>
  <c r="P1411" i="1"/>
  <c r="Q1411" i="1" s="1"/>
  <c r="P1272" i="1"/>
  <c r="Q1272" i="1" s="1"/>
  <c r="P382" i="1"/>
  <c r="Q382" i="1" s="1"/>
  <c r="P416" i="1"/>
  <c r="Q416" i="1" s="1"/>
  <c r="P274" i="1"/>
  <c r="Q274" i="1" s="1"/>
  <c r="P1433" i="1"/>
  <c r="Q1433" i="1" s="1"/>
  <c r="P1478" i="1"/>
  <c r="Q1478" i="1" s="1"/>
  <c r="P1506" i="1"/>
  <c r="Q1506" i="1" s="1"/>
  <c r="P449" i="1"/>
  <c r="Q449" i="1" s="1"/>
  <c r="P335" i="1"/>
  <c r="Q335" i="1" s="1"/>
  <c r="P362" i="1"/>
  <c r="Q362" i="1" s="1"/>
  <c r="P513" i="1"/>
  <c r="Q513" i="1" s="1"/>
  <c r="P358" i="1"/>
  <c r="Q358" i="1" s="1"/>
  <c r="P391" i="1"/>
  <c r="Q391" i="1" s="1"/>
  <c r="P1457" i="1"/>
  <c r="Q1457" i="1" s="1"/>
  <c r="P353" i="1"/>
  <c r="Q353" i="1" s="1"/>
  <c r="P370" i="1"/>
  <c r="Q370" i="1" s="1"/>
  <c r="P193" i="1"/>
  <c r="Q193" i="1" s="1"/>
  <c r="P125" i="1"/>
  <c r="Q125" i="1" s="1"/>
  <c r="P331" i="1"/>
  <c r="Q331" i="1" s="1"/>
  <c r="P1509" i="1"/>
  <c r="Q1509" i="1" s="1"/>
  <c r="P561" i="1"/>
  <c r="Q561" i="1" s="1"/>
  <c r="P580" i="1"/>
  <c r="Q580" i="1" s="1"/>
  <c r="P176" i="1"/>
  <c r="Q176" i="1" s="1"/>
  <c r="P305" i="1"/>
  <c r="Q305" i="1" s="1"/>
  <c r="P365" i="1"/>
  <c r="Q365" i="1" s="1"/>
  <c r="P417" i="1"/>
  <c r="Q417" i="1" s="1"/>
  <c r="P328" i="1"/>
  <c r="Q328" i="1" s="1"/>
  <c r="P515" i="1"/>
  <c r="Q515" i="1" s="1"/>
  <c r="P675" i="1"/>
  <c r="Q675" i="1" s="1"/>
  <c r="P367" i="1"/>
  <c r="Q367" i="1" s="1"/>
  <c r="P1613" i="1"/>
  <c r="Q1613" i="1" s="1"/>
  <c r="P1380" i="1"/>
  <c r="Q1380" i="1" s="1"/>
  <c r="P1269" i="1"/>
  <c r="Q1269" i="1" s="1"/>
  <c r="P1395" i="1"/>
  <c r="Q1395" i="1" s="1"/>
  <c r="P1522" i="1"/>
  <c r="Q1522" i="1" s="1"/>
  <c r="P1505" i="1"/>
  <c r="Q1505" i="1" s="1"/>
  <c r="P262" i="1"/>
  <c r="Q262" i="1" s="1"/>
  <c r="P234" i="1"/>
  <c r="Q234" i="1" s="1"/>
  <c r="P655" i="1"/>
  <c r="Q655" i="1" s="1"/>
  <c r="P684" i="1"/>
  <c r="Q684" i="1" s="1"/>
  <c r="P737" i="1"/>
  <c r="Q737" i="1" s="1"/>
  <c r="P94" i="1"/>
  <c r="Q94" i="1" s="1"/>
  <c r="P1194" i="1"/>
  <c r="Q1194" i="1" s="1"/>
  <c r="P1043" i="1"/>
  <c r="Q1043" i="1" s="1"/>
  <c r="P113" i="1"/>
  <c r="Q113" i="1" s="1"/>
  <c r="P757" i="1"/>
  <c r="Q757" i="1" s="1"/>
  <c r="P411" i="1"/>
  <c r="Q411" i="1" s="1"/>
  <c r="P576" i="1"/>
  <c r="Q576" i="1" s="1"/>
  <c r="P530" i="1"/>
  <c r="Q530" i="1" s="1"/>
  <c r="P246" i="1"/>
  <c r="Q246" i="1" s="1"/>
  <c r="P90" i="1"/>
  <c r="Q90" i="1" s="1"/>
  <c r="P44" i="1"/>
  <c r="Q44" i="1" s="1"/>
  <c r="P937" i="1"/>
  <c r="Q937" i="1" s="1"/>
  <c r="P74" i="1"/>
  <c r="Q74" i="1" s="1"/>
  <c r="P300" i="1"/>
  <c r="Q300" i="1" s="1"/>
  <c r="P321" i="1"/>
  <c r="Q321" i="1" s="1"/>
  <c r="P108" i="1"/>
  <c r="Q108" i="1" s="1"/>
  <c r="P186" i="1"/>
  <c r="Q186" i="1" s="1"/>
  <c r="P212" i="1"/>
  <c r="Q212" i="1" s="1"/>
  <c r="P210" i="1"/>
  <c r="Q210" i="1" s="1"/>
  <c r="P149" i="1"/>
  <c r="Q149" i="1" s="1"/>
  <c r="P707" i="1"/>
  <c r="Q707" i="1" s="1"/>
  <c r="P588" i="1"/>
  <c r="Q588" i="1" s="1"/>
  <c r="P86" i="1"/>
  <c r="Q86" i="1" s="1"/>
  <c r="P584" i="1"/>
  <c r="Q584" i="1" s="1"/>
  <c r="P716" i="1"/>
  <c r="Q716" i="1" s="1"/>
  <c r="P701" i="1"/>
  <c r="Q701" i="1" s="1"/>
  <c r="P286" i="1"/>
  <c r="Q286" i="1" s="1"/>
  <c r="P249" i="1"/>
  <c r="Q249" i="1" s="1"/>
  <c r="P768" i="1"/>
  <c r="Q768" i="1" s="1"/>
  <c r="P59" i="1"/>
  <c r="Q59" i="1" s="1"/>
  <c r="P805" i="1"/>
  <c r="Q805" i="1" s="1"/>
  <c r="P808" i="1"/>
  <c r="Q808" i="1" s="1"/>
  <c r="P708" i="1"/>
  <c r="Q708" i="1" s="1"/>
  <c r="P256" i="1"/>
  <c r="Q256" i="1" s="1"/>
  <c r="P98" i="1"/>
  <c r="Q98" i="1" s="1"/>
  <c r="P323" i="1"/>
  <c r="Q323" i="1" s="1"/>
  <c r="P81" i="1"/>
  <c r="Q81" i="1" s="1"/>
  <c r="P589" i="1"/>
  <c r="Q589" i="1" s="1"/>
  <c r="P632" i="1"/>
  <c r="Q632" i="1" s="1"/>
  <c r="P800" i="1"/>
  <c r="Q800" i="1" s="1"/>
  <c r="P606" i="1"/>
  <c r="Q606" i="1" s="1"/>
  <c r="P535" i="1"/>
  <c r="Q535" i="1" s="1"/>
  <c r="P135" i="1"/>
  <c r="Q135" i="1" s="1"/>
  <c r="P392" i="1"/>
  <c r="Q392" i="1" s="1"/>
  <c r="P9" i="1"/>
  <c r="Q9" i="1" s="1"/>
  <c r="P263" i="1"/>
  <c r="Q263" i="1" s="1"/>
  <c r="P725" i="1"/>
  <c r="Q725" i="1" s="1"/>
  <c r="P644" i="1"/>
  <c r="Q644" i="1" s="1"/>
  <c r="P836" i="1"/>
  <c r="Q836" i="1" s="1"/>
  <c r="P521" i="1"/>
  <c r="Q521" i="1" s="1"/>
  <c r="P971" i="1"/>
  <c r="Q971" i="1" s="1"/>
  <c r="P145" i="1"/>
  <c r="Q145" i="1" s="1"/>
  <c r="P863" i="1"/>
  <c r="Q863" i="1" s="1"/>
  <c r="P671" i="1"/>
  <c r="Q671" i="1" s="1"/>
  <c r="P1036" i="1"/>
  <c r="Q1036" i="1" s="1"/>
  <c r="P623" i="1"/>
  <c r="Q623" i="1" s="1"/>
  <c r="P977" i="1"/>
  <c r="Q977" i="1" s="1"/>
  <c r="P613" i="1"/>
  <c r="Q613" i="1" s="1"/>
  <c r="P660" i="1"/>
  <c r="Q660" i="1" s="1"/>
  <c r="P133" i="1"/>
  <c r="Q133" i="1" s="1"/>
  <c r="P50" i="1"/>
  <c r="Q50" i="1" s="1"/>
  <c r="P929" i="1"/>
  <c r="Q929" i="1" s="1"/>
  <c r="P601" i="1"/>
  <c r="Q601" i="1" s="1"/>
  <c r="P523" i="1"/>
  <c r="Q523" i="1" s="1"/>
  <c r="P818" i="1"/>
  <c r="Q818" i="1" s="1"/>
  <c r="P151" i="1"/>
  <c r="Q151" i="1" s="1"/>
  <c r="P103" i="1"/>
  <c r="Q103" i="1" s="1"/>
  <c r="P795" i="1"/>
  <c r="Q795" i="1" s="1"/>
  <c r="P785" i="1"/>
  <c r="Q785" i="1" s="1"/>
  <c r="P1041" i="1"/>
  <c r="Q1041" i="1" s="1"/>
  <c r="P942" i="1"/>
  <c r="Q942" i="1" s="1"/>
  <c r="P386" i="1"/>
  <c r="Q386" i="1" s="1"/>
  <c r="P233" i="1"/>
  <c r="Q233" i="1" s="1"/>
  <c r="P590" i="1"/>
  <c r="Q590" i="1" s="1"/>
  <c r="P224" i="1"/>
  <c r="Q224" i="1" s="1"/>
  <c r="P647" i="1"/>
  <c r="Q647" i="1" s="1"/>
  <c r="P731" i="1"/>
  <c r="Q731" i="1" s="1"/>
  <c r="P196" i="1"/>
  <c r="Q196" i="1" s="1"/>
  <c r="P974" i="1"/>
  <c r="Q974" i="1" s="1"/>
  <c r="P92" i="1"/>
  <c r="Q92" i="1" s="1"/>
  <c r="P1084" i="1"/>
  <c r="Q1084" i="1" s="1"/>
  <c r="P933" i="1"/>
  <c r="Q933" i="1" s="1"/>
  <c r="P522" i="1"/>
  <c r="Q522" i="1" s="1"/>
  <c r="P296" i="1"/>
  <c r="Q296" i="1" s="1"/>
  <c r="P673" i="1"/>
  <c r="Q673" i="1" s="1"/>
  <c r="P839" i="1"/>
  <c r="Q839" i="1" s="1"/>
  <c r="P1045" i="1"/>
  <c r="Q1045" i="1" s="1"/>
  <c r="P188" i="1"/>
  <c r="Q188" i="1" s="1"/>
  <c r="P1109" i="1"/>
  <c r="Q1109" i="1" s="1"/>
  <c r="P633" i="1"/>
  <c r="Q633" i="1" s="1"/>
  <c r="P681" i="1"/>
  <c r="Q681" i="1" s="1"/>
  <c r="P774" i="1"/>
  <c r="Q774" i="1" s="1"/>
  <c r="P875" i="1"/>
  <c r="Q875" i="1" s="1"/>
  <c r="P181" i="1"/>
  <c r="Q181" i="1" s="1"/>
  <c r="P172" i="1"/>
  <c r="Q172" i="1" s="1"/>
  <c r="P755" i="1"/>
  <c r="Q755" i="1" s="1"/>
  <c r="P459" i="1"/>
  <c r="Q459" i="1" s="1"/>
  <c r="P697" i="1"/>
  <c r="Q697" i="1" s="1"/>
  <c r="P700" i="1"/>
  <c r="Q700" i="1" s="1"/>
  <c r="P244" i="1"/>
  <c r="Q244" i="1" s="1"/>
  <c r="P662" i="1"/>
  <c r="Q662" i="1" s="1"/>
  <c r="P665" i="1"/>
  <c r="Q665" i="1" s="1"/>
  <c r="P129" i="1"/>
  <c r="Q129" i="1" s="1"/>
  <c r="P162" i="1"/>
  <c r="Q162" i="1" s="1"/>
  <c r="P764" i="1"/>
  <c r="Q764" i="1" s="1"/>
  <c r="P48" i="1"/>
  <c r="Q48" i="1" s="1"/>
  <c r="P166" i="1"/>
  <c r="Q166" i="1" s="1"/>
  <c r="P317" i="1"/>
  <c r="Q317" i="1" s="1"/>
  <c r="P618" i="1"/>
  <c r="Q618" i="1" s="1"/>
  <c r="P487" i="1"/>
  <c r="Q487" i="1" s="1"/>
  <c r="P245" i="1"/>
  <c r="Q245" i="1" s="1"/>
  <c r="P611" i="1"/>
  <c r="Q611" i="1" s="1"/>
  <c r="P668" i="1"/>
  <c r="Q668" i="1" s="1"/>
  <c r="P200" i="1"/>
  <c r="Q200" i="1" s="1"/>
  <c r="P927" i="1"/>
  <c r="Q927" i="1" s="1"/>
  <c r="P1113" i="1"/>
  <c r="Q1113" i="1" s="1"/>
  <c r="P73" i="1"/>
  <c r="Q73" i="1" s="1"/>
  <c r="P203" i="1"/>
  <c r="Q203" i="1" s="1"/>
  <c r="P1210" i="1"/>
  <c r="Q1210" i="1" s="1"/>
  <c r="P1163" i="1"/>
  <c r="Q1163" i="1" s="1"/>
  <c r="P124" i="1"/>
  <c r="Q124" i="1" s="1"/>
  <c r="P51" i="1"/>
  <c r="Q51" i="1" s="1"/>
  <c r="P336" i="1"/>
  <c r="Q336" i="1" s="1"/>
  <c r="P147" i="1"/>
  <c r="Q147" i="1" s="1"/>
  <c r="P717" i="1"/>
  <c r="Q717" i="1" s="1"/>
  <c r="P616" i="1"/>
  <c r="Q616" i="1" s="1"/>
  <c r="P848" i="1"/>
  <c r="Q848" i="1" s="1"/>
  <c r="P187" i="1"/>
  <c r="Q187" i="1" s="1"/>
  <c r="P643" i="1"/>
  <c r="Q643" i="1" s="1"/>
  <c r="P813" i="1"/>
  <c r="Q813" i="1" s="1"/>
  <c r="P127" i="1"/>
  <c r="Q127" i="1" s="1"/>
  <c r="P567" i="1"/>
  <c r="Q567" i="1" s="1"/>
  <c r="P639" i="1"/>
  <c r="Q639" i="1" s="1"/>
  <c r="P1135" i="1"/>
  <c r="Q1135" i="1" s="1"/>
  <c r="P803" i="1"/>
  <c r="Q803" i="1" s="1"/>
  <c r="P637" i="1"/>
  <c r="Q637" i="1" s="1"/>
  <c r="P705" i="1"/>
  <c r="Q705" i="1" s="1"/>
  <c r="P1005" i="1"/>
  <c r="Q1005" i="1" s="1"/>
  <c r="P727" i="1"/>
  <c r="Q727" i="1" s="1"/>
  <c r="P858" i="1"/>
  <c r="Q858" i="1" s="1"/>
  <c r="P625" i="1"/>
  <c r="Q625" i="1" s="1"/>
  <c r="P556" i="1"/>
  <c r="Q556" i="1" s="1"/>
  <c r="P1192" i="1"/>
  <c r="Q1192" i="1" s="1"/>
  <c r="P854" i="1"/>
  <c r="Q854" i="1" s="1"/>
  <c r="P1083" i="1"/>
  <c r="Q1083" i="1" s="1"/>
  <c r="P169" i="1"/>
  <c r="Q169" i="1" s="1"/>
  <c r="P760" i="1"/>
  <c r="Q760" i="1" s="1"/>
  <c r="P934" i="1"/>
  <c r="Q934" i="1" s="1"/>
  <c r="P260" i="1"/>
  <c r="Q260" i="1" s="1"/>
  <c r="P769" i="1"/>
  <c r="Q769" i="1" s="1"/>
  <c r="P1040" i="1"/>
  <c r="Q1040" i="1" s="1"/>
  <c r="P1022" i="1"/>
  <c r="Q1022" i="1" s="1"/>
  <c r="P914" i="1"/>
  <c r="Q914" i="1" s="1"/>
  <c r="P691" i="1"/>
  <c r="Q691" i="1" s="1"/>
  <c r="P592" i="1"/>
  <c r="Q592" i="1" s="1"/>
  <c r="P736" i="1"/>
  <c r="Q736" i="1" s="1"/>
  <c r="P161" i="1"/>
  <c r="Q161" i="1" s="1"/>
  <c r="P116" i="1"/>
  <c r="Q116" i="1" s="1"/>
  <c r="P1025" i="1"/>
  <c r="Q1025" i="1" s="1"/>
  <c r="P107" i="1"/>
  <c r="Q107" i="1" s="1"/>
  <c r="P198" i="1"/>
  <c r="Q198" i="1" s="1"/>
  <c r="P898" i="1"/>
  <c r="Q898" i="1" s="1"/>
  <c r="P88" i="1"/>
  <c r="Q88" i="1" s="1"/>
  <c r="P574" i="1"/>
  <c r="Q574" i="1" s="1"/>
  <c r="P612" i="1"/>
  <c r="Q612" i="1" s="1"/>
  <c r="P56" i="1"/>
  <c r="Q56" i="1" s="1"/>
  <c r="P965" i="1"/>
  <c r="Q965" i="1" s="1"/>
  <c r="P95" i="1"/>
  <c r="Q95" i="1" s="1"/>
  <c r="P1073" i="1"/>
  <c r="Q1073" i="1" s="1"/>
  <c r="P822" i="1"/>
  <c r="Q822" i="1" s="1"/>
  <c r="P672" i="1"/>
  <c r="Q672" i="1" s="1"/>
  <c r="P591" i="1"/>
  <c r="Q591" i="1" s="1"/>
  <c r="P801" i="1"/>
  <c r="Q801" i="1" s="1"/>
  <c r="P704" i="1"/>
  <c r="Q704" i="1" s="1"/>
  <c r="P815" i="1"/>
  <c r="Q815" i="1" s="1"/>
  <c r="P897" i="1"/>
  <c r="Q897" i="1" s="1"/>
  <c r="P767" i="1"/>
  <c r="Q767" i="1" s="1"/>
  <c r="P190" i="1"/>
  <c r="Q190" i="1" s="1"/>
  <c r="P869" i="1"/>
  <c r="Q869" i="1" s="1"/>
  <c r="P159" i="1"/>
  <c r="Q159" i="1" s="1"/>
  <c r="P642" i="1"/>
  <c r="Q642" i="1" s="1"/>
  <c r="P132" i="1"/>
  <c r="Q132" i="1" s="1"/>
  <c r="P688" i="1"/>
  <c r="Q688" i="1" s="1"/>
  <c r="P216" i="1"/>
  <c r="Q216" i="1" s="1"/>
  <c r="P550" i="1"/>
  <c r="Q550" i="1" s="1"/>
  <c r="P719" i="1"/>
  <c r="Q719" i="1" s="1"/>
  <c r="P547" i="1"/>
  <c r="Q547" i="1" s="1"/>
  <c r="P674" i="1"/>
  <c r="Q674" i="1" s="1"/>
  <c r="P115" i="1"/>
  <c r="Q115" i="1" s="1"/>
  <c r="P379" i="1"/>
  <c r="Q379" i="1" s="1"/>
  <c r="P117" i="1"/>
  <c r="Q117" i="1" s="1"/>
  <c r="P529" i="1"/>
  <c r="Q529" i="1" s="1"/>
  <c r="P469" i="1"/>
  <c r="Q469" i="1" s="1"/>
  <c r="P734" i="1"/>
  <c r="Q734" i="1" s="1"/>
  <c r="P185" i="1"/>
  <c r="Q185" i="1" s="1"/>
  <c r="P68" i="1"/>
  <c r="Q68" i="1" s="1"/>
  <c r="P694" i="1"/>
  <c r="Q694" i="1" s="1"/>
  <c r="P630" i="1"/>
  <c r="Q630" i="1" s="1"/>
  <c r="P718" i="1"/>
  <c r="Q718" i="1" s="1"/>
  <c r="P787" i="1"/>
  <c r="Q787" i="1" s="1"/>
  <c r="P714" i="1"/>
  <c r="Q714" i="1" s="1"/>
  <c r="P943" i="1"/>
  <c r="Q943" i="1" s="1"/>
  <c r="P540" i="1"/>
  <c r="Q540" i="1" s="1"/>
  <c r="P526" i="1"/>
  <c r="Q526" i="1" s="1"/>
  <c r="P772" i="1"/>
  <c r="Q772" i="1" s="1"/>
  <c r="P749" i="1"/>
  <c r="Q749" i="1" s="1"/>
  <c r="P912" i="1"/>
  <c r="Q912" i="1" s="1"/>
  <c r="P696" i="1"/>
  <c r="Q696" i="1" s="1"/>
  <c r="P72" i="1"/>
  <c r="Q72" i="1" s="1"/>
  <c r="P313" i="1"/>
  <c r="Q313" i="1" s="1"/>
  <c r="P106" i="1"/>
  <c r="Q106" i="1" s="1"/>
  <c r="P763" i="1"/>
  <c r="Q763" i="1" s="1"/>
  <c r="P761" i="1"/>
  <c r="Q761" i="1" s="1"/>
  <c r="P680" i="1"/>
  <c r="Q680" i="1" s="1"/>
  <c r="P1117" i="1"/>
  <c r="Q1117" i="1" s="1"/>
  <c r="P84" i="1"/>
  <c r="Q84" i="1" s="1"/>
  <c r="P575" i="1"/>
  <c r="Q575" i="1" s="1"/>
  <c r="P782" i="1"/>
  <c r="Q782" i="1" s="1"/>
  <c r="P83" i="1"/>
  <c r="Q83" i="1" s="1"/>
  <c r="P137" i="1"/>
  <c r="Q137" i="1" s="1"/>
  <c r="P253" i="1"/>
  <c r="Q253" i="1" s="1"/>
  <c r="P1059" i="1"/>
  <c r="Q1059" i="1" s="1"/>
  <c r="P712" i="1"/>
  <c r="Q712" i="1" s="1"/>
  <c r="P252" i="1"/>
  <c r="Q252" i="1" s="1"/>
  <c r="P621" i="1"/>
  <c r="Q621" i="1" s="1"/>
  <c r="P687" i="1"/>
  <c r="Q687" i="1" s="1"/>
  <c r="P586" i="1"/>
  <c r="Q586" i="1" s="1"/>
  <c r="P721" i="1"/>
  <c r="Q721" i="1" s="1"/>
  <c r="P501" i="1"/>
  <c r="Q501" i="1" s="1"/>
  <c r="P180" i="1"/>
  <c r="Q180" i="1" s="1"/>
  <c r="P138" i="1"/>
  <c r="Q138" i="1" s="1"/>
  <c r="P53" i="1"/>
  <c r="Q53" i="1" s="1"/>
  <c r="P60" i="1"/>
  <c r="Q60" i="1" s="1"/>
  <c r="P595" i="1"/>
  <c r="Q595" i="1" s="1"/>
  <c r="P220" i="1"/>
  <c r="Q220" i="1" s="1"/>
  <c r="P750" i="1"/>
  <c r="Q750" i="1" s="1"/>
  <c r="P76" i="1"/>
  <c r="Q76" i="1" s="1"/>
  <c r="P75" i="1"/>
  <c r="Q75" i="1" s="1"/>
  <c r="P669" i="1"/>
  <c r="Q669" i="1" s="1"/>
  <c r="P41" i="1"/>
  <c r="Q41" i="1" s="1"/>
  <c r="P723" i="1"/>
  <c r="Q723" i="1" s="1"/>
  <c r="P1058" i="1"/>
  <c r="Q1058" i="1" s="1"/>
  <c r="P679" i="1"/>
  <c r="Q679" i="1" s="1"/>
  <c r="P841" i="1"/>
  <c r="Q841" i="1" s="1"/>
  <c r="P855" i="1"/>
  <c r="Q855" i="1" s="1"/>
  <c r="P753" i="1"/>
  <c r="Q753" i="1" s="1"/>
  <c r="P314" i="1"/>
  <c r="Q314" i="1" s="1"/>
  <c r="P197" i="1"/>
  <c r="Q197" i="1" s="1"/>
  <c r="P238" i="1"/>
  <c r="Q238" i="1" s="1"/>
  <c r="P887" i="1"/>
  <c r="Q887" i="1" s="1"/>
  <c r="P1523" i="1"/>
  <c r="Q1523" i="1" s="1"/>
  <c r="P1563" i="1"/>
  <c r="Q1563" i="1" s="1"/>
  <c r="P1094" i="1"/>
  <c r="Q1094" i="1" s="1"/>
  <c r="P845" i="1"/>
  <c r="Q845" i="1" s="1"/>
  <c r="P857" i="1"/>
  <c r="Q857" i="1" s="1"/>
  <c r="P1485" i="1"/>
  <c r="Q1485" i="1" s="1"/>
  <c r="P1205" i="1"/>
  <c r="Q1205" i="1" s="1"/>
  <c r="P834" i="1"/>
  <c r="Q834" i="1" s="1"/>
  <c r="P685" i="1"/>
  <c r="Q685" i="1" s="1"/>
  <c r="P1375" i="1"/>
  <c r="Q1375" i="1" s="1"/>
  <c r="P527" i="1"/>
  <c r="Q527" i="1" s="1"/>
  <c r="P1548" i="1"/>
  <c r="Q1548" i="1" s="1"/>
  <c r="P876" i="1"/>
  <c r="Q876" i="1" s="1"/>
  <c r="P773" i="1"/>
  <c r="Q773" i="1" s="1"/>
  <c r="P1367" i="1"/>
  <c r="Q1367" i="1" s="1"/>
  <c r="P677" i="1"/>
  <c r="Q677" i="1" s="1"/>
  <c r="P1381" i="1"/>
  <c r="Q1381" i="1" s="1"/>
  <c r="P1507" i="1"/>
  <c r="Q1507" i="1" s="1"/>
  <c r="P1013" i="1"/>
  <c r="Q1013" i="1" s="1"/>
  <c r="P1420" i="1"/>
  <c r="Q1420" i="1" s="1"/>
  <c r="P1555" i="1"/>
  <c r="Q1555" i="1" s="1"/>
  <c r="P1052" i="1"/>
  <c r="Q1052" i="1" s="1"/>
  <c r="P1007" i="1"/>
  <c r="Q1007" i="1" s="1"/>
  <c r="P1292" i="1"/>
  <c r="Q1292" i="1" s="1"/>
  <c r="P1483" i="1"/>
  <c r="Q1483" i="1" s="1"/>
  <c r="P1256" i="1"/>
  <c r="Q1256" i="1" s="1"/>
  <c r="P962" i="1"/>
  <c r="Q962" i="1" s="1"/>
  <c r="P1544" i="1"/>
  <c r="Q1544" i="1" s="1"/>
  <c r="P817" i="1"/>
  <c r="Q817" i="1" s="1"/>
  <c r="P806" i="1"/>
  <c r="Q806" i="1" s="1"/>
  <c r="P581" i="1"/>
  <c r="Q581" i="1" s="1"/>
  <c r="P802" i="1"/>
  <c r="Q802" i="1" s="1"/>
  <c r="P1528" i="1"/>
  <c r="Q1528" i="1" s="1"/>
  <c r="P1138" i="1"/>
  <c r="Q1138" i="1" s="1"/>
  <c r="P477" i="1"/>
  <c r="Q477" i="1" s="1"/>
  <c r="P678" i="1"/>
  <c r="Q678" i="1" s="1"/>
  <c r="P1024" i="1"/>
  <c r="Q1024" i="1" s="1"/>
  <c r="P1221" i="1"/>
  <c r="Q1221" i="1" s="1"/>
  <c r="P830" i="1"/>
  <c r="Q830" i="1" s="1"/>
  <c r="P1601" i="1"/>
  <c r="Q1601" i="1" s="1"/>
  <c r="P890" i="1"/>
  <c r="Q890" i="1" s="1"/>
  <c r="P730" i="1"/>
  <c r="Q730" i="1" s="1"/>
  <c r="P1551" i="1"/>
  <c r="Q1551" i="1" s="1"/>
  <c r="P1572" i="1"/>
  <c r="Q1572" i="1" s="1"/>
  <c r="P1127" i="1"/>
  <c r="Q1127" i="1" s="1"/>
  <c r="P1062" i="1"/>
  <c r="Q1062" i="1" s="1"/>
  <c r="P1087" i="1"/>
  <c r="Q1087" i="1" s="1"/>
  <c r="P1343" i="1"/>
  <c r="Q1343" i="1" s="1"/>
  <c r="P518" i="1"/>
  <c r="Q518" i="1" s="1"/>
  <c r="P1276" i="1"/>
  <c r="Q1276" i="1" s="1"/>
  <c r="P797" i="1"/>
  <c r="Q797" i="1" s="1"/>
  <c r="P1156" i="1"/>
  <c r="Q1156" i="1" s="1"/>
  <c r="P765" i="1"/>
  <c r="Q765" i="1" s="1"/>
  <c r="P720" i="1"/>
  <c r="Q720" i="1" s="1"/>
  <c r="P1376" i="1"/>
  <c r="Q1376" i="1" s="1"/>
  <c r="P1391" i="1"/>
  <c r="Q1391" i="1" s="1"/>
  <c r="P498" i="1"/>
  <c r="Q498" i="1" s="1"/>
  <c r="P1573" i="1"/>
  <c r="Q1573" i="1" s="1"/>
  <c r="P628" i="1"/>
  <c r="Q628" i="1" s="1"/>
  <c r="P539" i="1"/>
  <c r="Q539" i="1" s="1"/>
  <c r="P1078" i="1"/>
  <c r="Q1078" i="1" s="1"/>
  <c r="P1530" i="1"/>
  <c r="Q1530" i="1" s="1"/>
  <c r="P538" i="1"/>
  <c r="Q538" i="1" s="1"/>
  <c r="P1014" i="1"/>
  <c r="Q1014" i="1" s="1"/>
  <c r="P1122" i="1"/>
  <c r="Q1122" i="1" s="1"/>
  <c r="P1247" i="1"/>
  <c r="Q1247" i="1" s="1"/>
  <c r="P496" i="1"/>
  <c r="Q496" i="1" s="1"/>
  <c r="P1209" i="1"/>
  <c r="Q1209" i="1" s="1"/>
  <c r="P373" i="1"/>
  <c r="Q373" i="1" s="1"/>
  <c r="P480" i="1"/>
  <c r="Q480" i="1" s="1"/>
  <c r="P859" i="1"/>
  <c r="Q859" i="1" s="1"/>
  <c r="P524" i="1"/>
  <c r="Q524" i="1" s="1"/>
  <c r="P339" i="1"/>
  <c r="Q339" i="1" s="1"/>
  <c r="P1160" i="1"/>
  <c r="Q1160" i="1" s="1"/>
  <c r="P1371" i="1"/>
  <c r="Q1371" i="1" s="1"/>
  <c r="P827" i="1"/>
  <c r="Q827" i="1" s="1"/>
  <c r="P844" i="1"/>
  <c r="Q844" i="1" s="1"/>
  <c r="P648" i="1"/>
  <c r="Q648" i="1" s="1"/>
  <c r="P770" i="1"/>
  <c r="Q770" i="1" s="1"/>
  <c r="P1527" i="1"/>
  <c r="Q1527" i="1" s="1"/>
  <c r="P1415" i="1"/>
  <c r="Q1415" i="1" s="1"/>
  <c r="P828" i="1"/>
  <c r="Q828" i="1" s="1"/>
  <c r="P820" i="1"/>
  <c r="Q820" i="1" s="1"/>
  <c r="P710" i="1"/>
  <c r="Q710" i="1" s="1"/>
  <c r="P1206" i="1"/>
  <c r="Q1206" i="1" s="1"/>
  <c r="P1403" i="1"/>
  <c r="Q1403" i="1" s="1"/>
  <c r="P1038" i="1"/>
  <c r="Q1038" i="1" s="1"/>
  <c r="P949" i="1"/>
  <c r="Q949" i="1" s="1"/>
  <c r="P956" i="1"/>
  <c r="Q956" i="1" s="1"/>
  <c r="P1546" i="1"/>
  <c r="Q1546" i="1" s="1"/>
  <c r="P901" i="1"/>
  <c r="Q901" i="1" s="1"/>
  <c r="P473" i="1"/>
  <c r="Q473" i="1" s="1"/>
  <c r="P573" i="1"/>
  <c r="Q573" i="1" s="1"/>
  <c r="P503" i="1"/>
  <c r="Q503" i="1" s="1"/>
  <c r="P1029" i="1"/>
  <c r="Q1029" i="1" s="1"/>
  <c r="P1142" i="1"/>
  <c r="Q1142" i="1" s="1"/>
  <c r="P470" i="1"/>
  <c r="Q470" i="1" s="1"/>
  <c r="P985" i="1"/>
  <c r="Q985" i="1" s="1"/>
  <c r="P939" i="1"/>
  <c r="Q939" i="1" s="1"/>
  <c r="P682" i="1"/>
  <c r="Q682" i="1" s="1"/>
  <c r="P1274" i="1"/>
  <c r="Q1274" i="1" s="1"/>
  <c r="P1482" i="1"/>
  <c r="Q1482" i="1" s="1"/>
  <c r="P1185" i="1"/>
  <c r="Q1185" i="1" s="1"/>
  <c r="P702" i="1"/>
  <c r="Q702" i="1" s="1"/>
  <c r="P1288" i="1"/>
  <c r="Q1288" i="1" s="1"/>
  <c r="P610" i="1"/>
  <c r="Q610" i="1" s="1"/>
  <c r="P1369" i="1"/>
  <c r="Q1369" i="1" s="1"/>
  <c r="P888" i="1"/>
  <c r="Q888" i="1" s="1"/>
  <c r="P1481" i="1"/>
  <c r="Q1481" i="1" s="1"/>
  <c r="P1151" i="1"/>
  <c r="Q1151" i="1" s="1"/>
  <c r="P940" i="1"/>
  <c r="Q940" i="1" s="1"/>
  <c r="P553" i="1"/>
  <c r="Q553" i="1" s="1"/>
  <c r="P597" i="1"/>
  <c r="Q597" i="1" s="1"/>
  <c r="P786" i="1"/>
  <c r="Q786" i="1" s="1"/>
  <c r="P464" i="1"/>
  <c r="Q464" i="1" s="1"/>
  <c r="P1056" i="1"/>
  <c r="Q1056" i="1" s="1"/>
  <c r="P1510" i="1"/>
  <c r="Q1510" i="1" s="1"/>
  <c r="P1407" i="1"/>
  <c r="Q1407" i="1" s="1"/>
  <c r="P1535" i="1"/>
  <c r="Q1535" i="1" s="1"/>
  <c r="P752" i="1"/>
  <c r="Q752" i="1" s="1"/>
  <c r="P1398" i="1"/>
  <c r="Q1398" i="1" s="1"/>
  <c r="P1490" i="1"/>
  <c r="Q1490" i="1" s="1"/>
  <c r="P1143" i="1"/>
  <c r="Q1143" i="1" s="1"/>
  <c r="P1321" i="1"/>
  <c r="Q1321" i="1" s="1"/>
  <c r="P1445" i="1"/>
  <c r="Q1445" i="1" s="1"/>
  <c r="P1388" i="1"/>
  <c r="Q1388" i="1" s="1"/>
  <c r="P735" i="1"/>
  <c r="Q735" i="1" s="1"/>
  <c r="P928" i="1"/>
  <c r="Q928" i="1" s="1"/>
  <c r="P1497" i="1"/>
  <c r="Q1497" i="1" s="1"/>
  <c r="P1491" i="1"/>
  <c r="Q1491" i="1" s="1"/>
  <c r="P1178" i="1"/>
  <c r="Q1178" i="1" s="1"/>
  <c r="P1503" i="1"/>
  <c r="Q1503" i="1" s="1"/>
  <c r="P614" i="1"/>
  <c r="Q614" i="1" s="1"/>
  <c r="P1499" i="1"/>
  <c r="Q1499" i="1" s="1"/>
  <c r="P978" i="1"/>
  <c r="Q978" i="1" s="1"/>
  <c r="P1603" i="1"/>
  <c r="Q1603" i="1" s="1"/>
  <c r="P994" i="1"/>
  <c r="Q994" i="1" s="1"/>
  <c r="P400" i="1"/>
  <c r="Q400" i="1" s="1"/>
  <c r="P534" i="1"/>
  <c r="Q534" i="1" s="1"/>
  <c r="P1557" i="1"/>
  <c r="Q1557" i="1" s="1"/>
  <c r="P771" i="1"/>
  <c r="Q771" i="1" s="1"/>
  <c r="P1353" i="1"/>
  <c r="Q1353" i="1" s="1"/>
  <c r="P1166" i="1"/>
  <c r="Q1166" i="1" s="1"/>
  <c r="P549" i="1"/>
  <c r="Q549" i="1" s="1"/>
  <c r="P1035" i="1"/>
  <c r="Q1035" i="1" s="1"/>
  <c r="P895" i="1"/>
  <c r="Q895" i="1" s="1"/>
  <c r="P1128" i="1"/>
  <c r="Q1128" i="1" s="1"/>
  <c r="P414" i="1"/>
  <c r="Q414" i="1" s="1"/>
  <c r="P492" i="1"/>
  <c r="Q492" i="1" s="1"/>
  <c r="P651" i="1"/>
  <c r="Q651" i="1" s="1"/>
  <c r="P1133" i="1"/>
  <c r="Q1133" i="1" s="1"/>
  <c r="P1464" i="1"/>
  <c r="Q1464" i="1" s="1"/>
  <c r="P925" i="1"/>
  <c r="Q925" i="1" s="1"/>
  <c r="P1115" i="1"/>
  <c r="Q1115" i="1" s="1"/>
  <c r="P1091" i="1"/>
  <c r="Q1091" i="1" s="1"/>
  <c r="P1488" i="1"/>
  <c r="Q1488" i="1" s="1"/>
  <c r="P1493" i="1"/>
  <c r="Q1493" i="1" s="1"/>
  <c r="P988" i="1"/>
  <c r="Q988" i="1" s="1"/>
  <c r="P1584" i="1"/>
  <c r="Q1584" i="1" s="1"/>
  <c r="P560" i="1"/>
  <c r="Q560" i="1" s="1"/>
  <c r="P1239" i="1"/>
  <c r="Q1239" i="1" s="1"/>
  <c r="P548" i="1"/>
  <c r="Q548" i="1" s="1"/>
  <c r="P1018" i="1"/>
  <c r="Q1018" i="1" s="1"/>
  <c r="P1543" i="1"/>
  <c r="Q1543" i="1" s="1"/>
  <c r="P1046" i="1"/>
  <c r="Q1046" i="1" s="1"/>
  <c r="P1106" i="1"/>
  <c r="Q1106" i="1" s="1"/>
  <c r="P852" i="1"/>
  <c r="Q852" i="1" s="1"/>
  <c r="P789" i="1"/>
  <c r="Q789" i="1" s="1"/>
  <c r="P1364" i="1"/>
  <c r="Q1364" i="1" s="1"/>
  <c r="P851" i="1"/>
  <c r="Q851" i="1" s="1"/>
  <c r="P620" i="1"/>
  <c r="Q620" i="1" s="1"/>
  <c r="P1065" i="1"/>
  <c r="Q1065" i="1" s="1"/>
  <c r="P747" i="1"/>
  <c r="Q747" i="1" s="1"/>
  <c r="P1102" i="1"/>
  <c r="Q1102" i="1" s="1"/>
  <c r="P532" i="1"/>
  <c r="Q532" i="1" s="1"/>
  <c r="P563" i="1"/>
  <c r="Q563" i="1" s="1"/>
  <c r="P741" i="1"/>
  <c r="Q741" i="1" s="1"/>
  <c r="P569" i="1"/>
  <c r="Q569" i="1" s="1"/>
  <c r="P564" i="1"/>
  <c r="Q564" i="1" s="1"/>
  <c r="P1324" i="1"/>
  <c r="Q1324" i="1" s="1"/>
  <c r="P1397" i="1"/>
  <c r="Q1397" i="1" s="1"/>
  <c r="P1267" i="1"/>
  <c r="Q1267" i="1" s="1"/>
  <c r="P1285" i="1"/>
  <c r="Q1285" i="1" s="1"/>
  <c r="P975" i="1"/>
  <c r="Q975" i="1" s="1"/>
  <c r="P1487" i="1"/>
  <c r="Q1487" i="1" s="1"/>
  <c r="P619" i="1"/>
  <c r="Q619" i="1" s="1"/>
  <c r="P1463" i="1"/>
  <c r="Q1463" i="1" s="1"/>
  <c r="P1266" i="1"/>
  <c r="Q1266" i="1" s="1"/>
  <c r="P463" i="1"/>
  <c r="Q463" i="1" s="1"/>
  <c r="P1235" i="1"/>
  <c r="Q1235" i="1" s="1"/>
  <c r="P775" i="1"/>
  <c r="Q775" i="1" s="1"/>
  <c r="P742" i="1"/>
  <c r="Q742" i="1" s="1"/>
  <c r="P1347" i="1"/>
  <c r="Q1347" i="1" s="1"/>
  <c r="P810" i="1"/>
  <c r="Q810" i="1" s="1"/>
  <c r="P514" i="1"/>
  <c r="Q514" i="1" s="1"/>
  <c r="P1386" i="1"/>
  <c r="Q1386" i="1" s="1"/>
  <c r="P656" i="1"/>
  <c r="Q656" i="1" s="1"/>
  <c r="P1593" i="1"/>
  <c r="Q1593" i="1" s="1"/>
  <c r="P1342" i="1"/>
  <c r="Q1342" i="1" s="1"/>
  <c r="P1141" i="1"/>
  <c r="Q1141" i="1" s="1"/>
  <c r="P984" i="1"/>
  <c r="Q984" i="1" s="1"/>
  <c r="P1514" i="1"/>
  <c r="Q1514" i="1" s="1"/>
  <c r="P320" i="1"/>
  <c r="Q320" i="1" s="1"/>
  <c r="P533" i="1"/>
  <c r="Q533" i="1" s="1"/>
  <c r="P1219" i="1"/>
  <c r="Q1219" i="1" s="1"/>
  <c r="P958" i="1"/>
  <c r="Q958" i="1" s="1"/>
  <c r="P1227" i="1"/>
  <c r="Q1227" i="1" s="1"/>
  <c r="P743" i="1"/>
  <c r="Q743" i="1" s="1"/>
  <c r="P724" i="1"/>
  <c r="Q724" i="1" s="1"/>
  <c r="P1198" i="1"/>
  <c r="Q1198" i="1" s="1"/>
  <c r="P1320" i="1"/>
  <c r="Q1320" i="1" s="1"/>
  <c r="P1337" i="1"/>
  <c r="Q1337" i="1" s="1"/>
  <c r="P899" i="1"/>
  <c r="Q899" i="1" s="1"/>
  <c r="P1562" i="1"/>
  <c r="Q1562" i="1" s="1"/>
  <c r="P843" i="1"/>
  <c r="Q843" i="1" s="1"/>
  <c r="P598" i="1"/>
  <c r="Q598" i="1" s="1"/>
  <c r="P1085" i="1"/>
  <c r="Q1085" i="1" s="1"/>
  <c r="P866" i="1"/>
  <c r="Q866" i="1" s="1"/>
  <c r="P622" i="1"/>
  <c r="Q622" i="1" s="1"/>
  <c r="P481" i="1"/>
  <c r="Q481" i="1" s="1"/>
  <c r="P1075" i="1"/>
  <c r="Q1075" i="1" s="1"/>
  <c r="P593" i="1"/>
  <c r="Q593" i="1" s="1"/>
  <c r="P1549" i="1"/>
  <c r="Q1549" i="1" s="1"/>
  <c r="P1575" i="1"/>
  <c r="Q1575" i="1" s="1"/>
  <c r="P1345" i="1"/>
  <c r="Q1345" i="1" s="1"/>
  <c r="P728" i="1"/>
  <c r="Q728" i="1" s="1"/>
  <c r="P446" i="1"/>
  <c r="Q446" i="1" s="1"/>
  <c r="P1600" i="1"/>
  <c r="Q1600" i="1" s="1"/>
  <c r="P577" i="1"/>
  <c r="Q577" i="1" s="1"/>
  <c r="P488" i="1"/>
  <c r="Q488" i="1" s="1"/>
  <c r="P257" i="1"/>
  <c r="Q257" i="1" s="1"/>
  <c r="P402" i="1"/>
  <c r="Q402" i="1" s="1"/>
  <c r="P1536" i="1"/>
  <c r="Q1536" i="1" s="1"/>
  <c r="P1341" i="1"/>
  <c r="Q1341" i="1" s="1"/>
  <c r="P661" i="1"/>
  <c r="Q661" i="1" s="1"/>
  <c r="P1278" i="1"/>
  <c r="Q1278" i="1" s="1"/>
  <c r="P1132" i="1"/>
  <c r="Q1132" i="1" s="1"/>
  <c r="P1299" i="1"/>
  <c r="Q1299" i="1" s="1"/>
  <c r="P570" i="1"/>
  <c r="Q570" i="1" s="1"/>
  <c r="P634" i="1"/>
  <c r="Q634" i="1" s="1"/>
  <c r="P1574" i="1"/>
  <c r="Q1574" i="1" s="1"/>
  <c r="P1581" i="1"/>
  <c r="Q1581" i="1" s="1"/>
  <c r="P663" i="1"/>
  <c r="Q663" i="1" s="1"/>
  <c r="P1486" i="1"/>
  <c r="Q1486" i="1" s="1"/>
  <c r="P1137" i="1"/>
  <c r="Q1137" i="1" s="1"/>
  <c r="P1159" i="1"/>
  <c r="Q1159" i="1" s="1"/>
  <c r="P1251" i="1"/>
  <c r="Q1251" i="1" s="1"/>
  <c r="P1282" i="1"/>
  <c r="Q1282" i="1" s="1"/>
  <c r="P499" i="1"/>
  <c r="Q499" i="1" s="1"/>
  <c r="P543" i="1"/>
  <c r="Q543" i="1" s="1"/>
  <c r="P604" i="1"/>
  <c r="Q604" i="1" s="1"/>
  <c r="P571" i="1"/>
  <c r="Q571" i="1" s="1"/>
  <c r="P1431" i="1"/>
  <c r="Q1431" i="1" s="1"/>
  <c r="P1352" i="1"/>
  <c r="Q1352" i="1" s="1"/>
  <c r="P1081" i="1"/>
  <c r="Q1081" i="1" s="1"/>
  <c r="P889" i="1"/>
  <c r="Q889" i="1" s="1"/>
  <c r="P1170" i="1"/>
  <c r="Q1170" i="1" s="1"/>
  <c r="P779" i="1"/>
  <c r="Q779" i="1" s="1"/>
  <c r="P1234" i="1"/>
  <c r="Q1234" i="1" s="1"/>
  <c r="P1230" i="1"/>
  <c r="Q1230" i="1" s="1"/>
  <c r="P1173" i="1"/>
  <c r="Q1173" i="1" s="1"/>
  <c r="P729" i="1"/>
  <c r="Q729" i="1" s="1"/>
  <c r="P1355" i="1"/>
  <c r="Q1355" i="1" s="1"/>
  <c r="P1158" i="1"/>
  <c r="Q1158" i="1" s="1"/>
  <c r="P784" i="1"/>
  <c r="Q784" i="1" s="1"/>
  <c r="P1400" i="1"/>
  <c r="Q1400" i="1" s="1"/>
  <c r="P1377" i="1"/>
  <c r="Q1377" i="1" s="1"/>
  <c r="P1550" i="1"/>
  <c r="Q1550" i="1" s="1"/>
  <c r="P798" i="1"/>
  <c r="Q798" i="1" s="1"/>
  <c r="P1595" i="1"/>
  <c r="Q1595" i="1" s="1"/>
  <c r="P968" i="1"/>
  <c r="Q968" i="1" s="1"/>
  <c r="P399" i="1"/>
  <c r="Q399" i="1" s="1"/>
  <c r="P572" i="1"/>
  <c r="Q572" i="1" s="1"/>
  <c r="P1437" i="1"/>
  <c r="Q1437" i="1" s="1"/>
  <c r="P1577" i="1"/>
  <c r="Q1577" i="1" s="1"/>
  <c r="P1336" i="1"/>
  <c r="Q1336" i="1" s="1"/>
  <c r="P1396" i="1"/>
  <c r="Q1396" i="1" s="1"/>
  <c r="P919" i="1"/>
  <c r="Q919" i="1" s="1"/>
  <c r="P1082" i="1"/>
  <c r="Q1082" i="1" s="1"/>
  <c r="P1286" i="1"/>
  <c r="Q1286" i="1" s="1"/>
  <c r="P318" i="1"/>
  <c r="Q318" i="1" s="1"/>
  <c r="P615" i="1"/>
  <c r="Q615" i="1" s="1"/>
  <c r="P758" i="1"/>
  <c r="Q758" i="1" s="1"/>
  <c r="P1123" i="1"/>
  <c r="Q1123" i="1" s="1"/>
  <c r="P1327" i="1"/>
  <c r="Q1327" i="1" s="1"/>
  <c r="P744" i="1"/>
  <c r="Q744" i="1" s="1"/>
  <c r="P1074" i="1"/>
  <c r="Q1074" i="1" s="1"/>
  <c r="P1289" i="1"/>
  <c r="Q1289" i="1" s="1"/>
  <c r="P922" i="1"/>
  <c r="Q922" i="1" s="1"/>
  <c r="P923" i="1"/>
  <c r="Q923" i="1" s="1"/>
  <c r="P542" i="1"/>
  <c r="Q542" i="1" s="1"/>
  <c r="P1387" i="1"/>
  <c r="Q1387" i="1" s="1"/>
  <c r="P1492" i="1"/>
  <c r="Q1492" i="1" s="1"/>
  <c r="P979" i="1"/>
  <c r="Q979" i="1" s="1"/>
  <c r="P873" i="1"/>
  <c r="Q873" i="1" s="1"/>
  <c r="P1124" i="1"/>
  <c r="Q1124" i="1" s="1"/>
  <c r="P1725" i="1"/>
  <c r="Q1725" i="1" s="1"/>
  <c r="P1048" i="1"/>
  <c r="Q1048" i="1" s="1"/>
  <c r="P1174" i="1"/>
  <c r="Q1174" i="1" s="1"/>
  <c r="P733" i="1"/>
  <c r="Q733" i="1" s="1"/>
  <c r="P1580" i="1"/>
  <c r="Q1580" i="1" s="1"/>
  <c r="P1690" i="1"/>
  <c r="Q1690" i="1" s="1"/>
  <c r="P884" i="1"/>
  <c r="Q884" i="1" s="1"/>
  <c r="P1671" i="1"/>
  <c r="Q1671" i="1" s="1"/>
  <c r="P1186" i="1"/>
  <c r="Q1186" i="1" s="1"/>
  <c r="P1401" i="1"/>
  <c r="Q1401" i="1" s="1"/>
  <c r="P1044" i="1"/>
  <c r="Q1044" i="1" s="1"/>
  <c r="P1680" i="1"/>
  <c r="Q1680" i="1" s="1"/>
  <c r="P1766" i="1"/>
  <c r="Q1766" i="1" s="1"/>
  <c r="P1358" i="1"/>
  <c r="Q1358" i="1" s="1"/>
  <c r="P1111" i="1"/>
  <c r="Q1111" i="1" s="1"/>
  <c r="P1719" i="1"/>
  <c r="Q1719" i="1" s="1"/>
  <c r="P1374" i="1"/>
  <c r="Q1374" i="1" s="1"/>
  <c r="P1134" i="1"/>
  <c r="Q1134" i="1" s="1"/>
  <c r="P1326" i="1"/>
  <c r="Q1326" i="1" s="1"/>
  <c r="P1691" i="1"/>
  <c r="Q1691" i="1" s="1"/>
  <c r="P862" i="1"/>
  <c r="Q862" i="1" s="1"/>
  <c r="P1165" i="1"/>
  <c r="Q1165" i="1" s="1"/>
  <c r="P1704" i="1"/>
  <c r="Q1704" i="1" s="1"/>
  <c r="P1717" i="1"/>
  <c r="Q1717" i="1" s="1"/>
  <c r="P1095" i="1"/>
  <c r="Q1095" i="1" s="1"/>
  <c r="P1699" i="1"/>
  <c r="Q1699" i="1" s="1"/>
  <c r="P1662" i="1"/>
  <c r="Q1662" i="1" s="1"/>
  <c r="P1089" i="1"/>
  <c r="Q1089" i="1" s="1"/>
  <c r="P1730" i="1"/>
  <c r="Q1730" i="1" s="1"/>
  <c r="P1675" i="1"/>
  <c r="Q1675" i="1" s="1"/>
  <c r="P1188" i="1"/>
  <c r="Q1188" i="1" s="1"/>
  <c r="P1167" i="1"/>
  <c r="Q1167" i="1" s="1"/>
  <c r="P987" i="1"/>
  <c r="Q987" i="1" s="1"/>
  <c r="P1325" i="1"/>
  <c r="Q1325" i="1" s="1"/>
  <c r="P1731" i="1"/>
  <c r="Q1731" i="1" s="1"/>
  <c r="P1012" i="1"/>
  <c r="Q1012" i="1" s="1"/>
  <c r="P809" i="1"/>
  <c r="Q809" i="1" s="1"/>
  <c r="P641" i="1"/>
  <c r="Q641" i="1" s="1"/>
  <c r="P1015" i="1"/>
  <c r="Q1015" i="1" s="1"/>
  <c r="P1726" i="1"/>
  <c r="Q1726" i="1" s="1"/>
  <c r="P1422" i="1"/>
  <c r="Q1422" i="1" s="1"/>
  <c r="P693" i="1"/>
  <c r="Q693" i="1" s="1"/>
  <c r="P1605" i="1"/>
  <c r="Q1605" i="1" s="1"/>
  <c r="P1729" i="1"/>
  <c r="Q1729" i="1" s="1"/>
  <c r="P1096" i="1"/>
  <c r="Q1096" i="1" s="1"/>
  <c r="P1747" i="1"/>
  <c r="Q1747" i="1" s="1"/>
  <c r="P1432" i="1"/>
  <c r="Q1432" i="1" s="1"/>
  <c r="P1306" i="1"/>
  <c r="Q1306" i="1" s="1"/>
  <c r="P715" i="1"/>
  <c r="Q715" i="1" s="1"/>
  <c r="P1248" i="1"/>
  <c r="Q1248" i="1" s="1"/>
  <c r="P1069" i="1"/>
  <c r="Q1069" i="1" s="1"/>
  <c r="P1171" i="1"/>
  <c r="Q1171" i="1" s="1"/>
  <c r="P881" i="1"/>
  <c r="Q881" i="1" s="1"/>
  <c r="P1053" i="1"/>
  <c r="Q1053" i="1" s="1"/>
  <c r="P1291" i="1"/>
  <c r="Q1291" i="1" s="1"/>
  <c r="P1049" i="1"/>
  <c r="Q1049" i="1" s="1"/>
  <c r="P883" i="1"/>
  <c r="Q883" i="1" s="1"/>
  <c r="P1100" i="1"/>
  <c r="Q1100" i="1" s="1"/>
  <c r="P951" i="1"/>
  <c r="Q951" i="1" s="1"/>
  <c r="P1711" i="1"/>
  <c r="Q1711" i="1" s="1"/>
  <c r="P1245" i="1"/>
  <c r="Q1245" i="1" s="1"/>
  <c r="P1169" i="1"/>
  <c r="Q1169" i="1" s="1"/>
  <c r="P1344" i="1"/>
  <c r="Q1344" i="1" s="1"/>
  <c r="P1144" i="1"/>
  <c r="Q1144" i="1" s="1"/>
  <c r="P909" i="1"/>
  <c r="Q909" i="1" s="1"/>
  <c r="P1037" i="1"/>
  <c r="Q1037" i="1" s="1"/>
  <c r="P1284" i="1"/>
  <c r="Q1284" i="1" s="1"/>
  <c r="P1749" i="1"/>
  <c r="Q1749" i="1" s="1"/>
  <c r="P517" i="1"/>
  <c r="Q517" i="1" s="1"/>
  <c r="P652" i="1"/>
  <c r="Q652" i="1" s="1"/>
  <c r="P1673" i="1"/>
  <c r="Q1673" i="1" s="1"/>
  <c r="P1383" i="1"/>
  <c r="Q1383" i="1" s="1"/>
  <c r="P1734" i="1"/>
  <c r="Q1734" i="1" s="1"/>
  <c r="P1659" i="1"/>
  <c r="Q1659" i="1" s="1"/>
  <c r="P1026" i="1"/>
  <c r="Q1026" i="1" s="1"/>
  <c r="P1718" i="1"/>
  <c r="Q1718" i="1" s="1"/>
  <c r="P846" i="1"/>
  <c r="Q846" i="1" s="1"/>
  <c r="P1243" i="1"/>
  <c r="Q1243" i="1" s="1"/>
  <c r="P1687" i="1"/>
  <c r="Q1687" i="1" s="1"/>
  <c r="P585" i="1"/>
  <c r="Q585" i="1" s="1"/>
  <c r="P954" i="1"/>
  <c r="Q954" i="1" s="1"/>
  <c r="P1118" i="1"/>
  <c r="Q1118" i="1" s="1"/>
  <c r="P1626" i="1"/>
  <c r="Q1626" i="1" s="1"/>
  <c r="P1685" i="1"/>
  <c r="Q1685" i="1" s="1"/>
  <c r="P911" i="1"/>
  <c r="Q911" i="1" s="1"/>
  <c r="P1722" i="1"/>
  <c r="Q1722" i="1" s="1"/>
  <c r="P738" i="1"/>
  <c r="Q738" i="1" s="1"/>
  <c r="P1413" i="1"/>
  <c r="Q1413" i="1" s="1"/>
  <c r="P1696" i="1"/>
  <c r="Q1696" i="1" s="1"/>
  <c r="P1168" i="1"/>
  <c r="Q1168" i="1" s="1"/>
  <c r="P1517" i="1"/>
  <c r="Q1517" i="1" s="1"/>
  <c r="P646" i="1"/>
  <c r="Q646" i="1" s="1"/>
  <c r="P1259" i="1"/>
  <c r="Q1259" i="1" s="1"/>
  <c r="P1349" i="1"/>
  <c r="Q1349" i="1" s="1"/>
  <c r="P996" i="1"/>
  <c r="Q996" i="1" s="1"/>
  <c r="P1695" i="1"/>
  <c r="Q1695" i="1" s="1"/>
  <c r="P904" i="1"/>
  <c r="Q904" i="1" s="1"/>
  <c r="P1202" i="1"/>
  <c r="Q1202" i="1" s="1"/>
  <c r="P1293" i="1"/>
  <c r="Q1293" i="1" s="1"/>
  <c r="P1707" i="1"/>
  <c r="Q1707" i="1" s="1"/>
  <c r="P1706" i="1"/>
  <c r="Q1706" i="1" s="1"/>
  <c r="P1720" i="1"/>
  <c r="Q1720" i="1" s="1"/>
  <c r="P1743" i="1"/>
  <c r="Q1743" i="1" s="1"/>
  <c r="P1753" i="1"/>
  <c r="Q1753" i="1" s="1"/>
  <c r="P1697" i="1"/>
  <c r="Q1697" i="1" s="1"/>
  <c r="P1264" i="1"/>
  <c r="Q1264" i="1" s="1"/>
  <c r="P1851" i="1"/>
  <c r="Q1851" i="1" s="1"/>
  <c r="P1195" i="1"/>
  <c r="Q1195" i="1" s="1"/>
  <c r="P709" i="1"/>
  <c r="Q709" i="1" s="1"/>
  <c r="P1700" i="1"/>
  <c r="Q1700" i="1" s="1"/>
  <c r="P1275" i="1"/>
  <c r="Q1275" i="1" s="1"/>
  <c r="P1146" i="1"/>
  <c r="Q1146" i="1" s="1"/>
  <c r="P1190" i="1"/>
  <c r="Q1190" i="1" s="1"/>
  <c r="P1688" i="1"/>
  <c r="Q1688" i="1" s="1"/>
  <c r="P1354" i="1"/>
  <c r="Q1354" i="1" s="1"/>
  <c r="P1338" i="1"/>
  <c r="Q1338" i="1" s="1"/>
  <c r="P1764" i="1"/>
  <c r="Q1764" i="1" s="1"/>
  <c r="P1161" i="1"/>
  <c r="Q1161" i="1" s="1"/>
  <c r="P1698" i="1"/>
  <c r="Q1698" i="1" s="1"/>
  <c r="P1220" i="1"/>
  <c r="Q1220" i="1" s="1"/>
  <c r="P1648" i="1"/>
  <c r="Q1648" i="1" s="1"/>
  <c r="P1715" i="1"/>
  <c r="Q1715" i="1" s="1"/>
  <c r="P1307" i="1"/>
  <c r="Q1307" i="1" s="1"/>
  <c r="P1064" i="1"/>
  <c r="Q1064" i="1" s="1"/>
  <c r="P905" i="1"/>
  <c r="Q905" i="1" s="1"/>
  <c r="P1436" i="1"/>
  <c r="Q1436" i="1" s="1"/>
  <c r="P1710" i="1"/>
  <c r="Q1710" i="1" s="1"/>
  <c r="P1467" i="1"/>
  <c r="Q1467" i="1" s="1"/>
  <c r="P1042" i="1"/>
  <c r="Q1042" i="1" s="1"/>
  <c r="P1323" i="1"/>
  <c r="Q1323" i="1" s="1"/>
  <c r="P1484" i="1"/>
  <c r="Q1484" i="1" s="1"/>
  <c r="P1290" i="1"/>
  <c r="Q1290" i="1" s="1"/>
  <c r="P1317" i="1"/>
  <c r="Q1317" i="1" s="1"/>
  <c r="P812" i="1"/>
  <c r="Q812" i="1" s="1"/>
  <c r="P1212" i="1"/>
  <c r="Q1212" i="1" s="1"/>
  <c r="P1744" i="1"/>
  <c r="Q1744" i="1" s="1"/>
  <c r="P1066" i="1"/>
  <c r="Q1066" i="1" s="1"/>
  <c r="P781" i="1"/>
  <c r="Q781" i="1" s="1"/>
  <c r="P1271" i="1"/>
  <c r="Q1271" i="1" s="1"/>
  <c r="P1223" i="1"/>
  <c r="Q1223" i="1" s="1"/>
  <c r="P1147" i="1"/>
  <c r="Q1147" i="1" s="1"/>
  <c r="P1172" i="1"/>
  <c r="Q1172" i="1" s="1"/>
  <c r="P1176" i="1"/>
  <c r="Q1176" i="1" s="1"/>
  <c r="P1331" i="1"/>
  <c r="Q1331" i="1" s="1"/>
  <c r="P1714" i="1"/>
  <c r="Q1714" i="1" s="1"/>
  <c r="P1672" i="1"/>
  <c r="Q1672" i="1" s="1"/>
  <c r="P1145" i="1"/>
  <c r="Q1145" i="1" s="1"/>
  <c r="P1105" i="1"/>
  <c r="Q1105" i="1" s="1"/>
  <c r="P1770" i="1"/>
  <c r="Q1770" i="1" s="1"/>
  <c r="P853" i="1"/>
  <c r="Q853" i="1" s="1"/>
  <c r="P1114" i="1"/>
  <c r="Q1114" i="1" s="1"/>
  <c r="P1651" i="1"/>
  <c r="Q1651" i="1" s="1"/>
  <c r="P941" i="1"/>
  <c r="Q941" i="1" s="1"/>
  <c r="P796" i="1"/>
  <c r="Q796" i="1" s="1"/>
  <c r="P916" i="1"/>
  <c r="Q916" i="1" s="1"/>
  <c r="P1183" i="1"/>
  <c r="Q1183" i="1" s="1"/>
  <c r="P1231" i="1"/>
  <c r="Q1231" i="1" s="1"/>
  <c r="P1736" i="1"/>
  <c r="Q1736" i="1" s="1"/>
  <c r="P871" i="1"/>
  <c r="Q871" i="1" s="1"/>
  <c r="P1713" i="1"/>
  <c r="Q1713" i="1" s="1"/>
  <c r="P1254" i="1"/>
  <c r="Q1254" i="1" s="1"/>
  <c r="P1721" i="1"/>
  <c r="Q1721" i="1" s="1"/>
  <c r="P1668" i="1"/>
  <c r="Q1668" i="1" s="1"/>
  <c r="P1157" i="1"/>
  <c r="Q1157" i="1" s="1"/>
  <c r="P792" i="1"/>
  <c r="Q792" i="1" s="1"/>
  <c r="P1252" i="1"/>
  <c r="Q1252" i="1" s="1"/>
  <c r="P1101" i="1"/>
  <c r="Q1101" i="1" s="1"/>
  <c r="P1297" i="1"/>
  <c r="Q1297" i="1" s="1"/>
  <c r="P1724" i="1"/>
  <c r="Q1724" i="1" s="1"/>
  <c r="P1303" i="1"/>
  <c r="Q1303" i="1" s="1"/>
  <c r="P1728" i="1"/>
  <c r="Q1728" i="1" s="1"/>
  <c r="P1154" i="1"/>
  <c r="Q1154" i="1" s="1"/>
  <c r="P1241" i="1"/>
  <c r="Q1241" i="1" s="1"/>
  <c r="P791" i="1"/>
  <c r="Q791" i="1" s="1"/>
  <c r="P1246" i="1"/>
  <c r="Q1246" i="1" s="1"/>
  <c r="P627" i="1"/>
  <c r="Q627" i="1" s="1"/>
  <c r="P1683" i="1"/>
  <c r="Q1683" i="1" s="1"/>
  <c r="P1130" i="1"/>
  <c r="Q1130" i="1" s="1"/>
  <c r="P874" i="1"/>
  <c r="Q874" i="1" s="1"/>
  <c r="P1207" i="1"/>
  <c r="Q1207" i="1" s="1"/>
  <c r="P1121" i="1"/>
  <c r="Q1121" i="1" s="1"/>
  <c r="P1204" i="1"/>
  <c r="Q1204" i="1" s="1"/>
  <c r="P1019" i="1"/>
  <c r="Q1019" i="1" s="1"/>
  <c r="P1255" i="1"/>
  <c r="Q1255" i="1" s="1"/>
  <c r="P1000" i="1"/>
  <c r="Q1000" i="1" s="1"/>
  <c r="P1108" i="1"/>
  <c r="Q1108" i="1" s="1"/>
  <c r="P964" i="1"/>
  <c r="Q964" i="1" s="1"/>
  <c r="P1068" i="1"/>
  <c r="Q1068" i="1" s="1"/>
  <c r="P1287" i="1"/>
  <c r="Q1287" i="1" s="1"/>
  <c r="P1693" i="1"/>
  <c r="Q1693" i="1" s="1"/>
  <c r="P1004" i="1"/>
  <c r="Q1004" i="1" s="1"/>
  <c r="P1684" i="1"/>
  <c r="Q1684" i="1" s="1"/>
  <c r="P1751" i="1"/>
  <c r="Q1751" i="1" s="1"/>
  <c r="P1140" i="1"/>
  <c r="Q1140" i="1" s="1"/>
  <c r="P1189" i="1"/>
  <c r="Q1189" i="1" s="1"/>
  <c r="P1047" i="1"/>
  <c r="Q1047" i="1" s="1"/>
  <c r="P865" i="1"/>
  <c r="Q865" i="1" s="1"/>
  <c r="P1727" i="1"/>
  <c r="Q1727" i="1" s="1"/>
  <c r="P1676" i="1"/>
  <c r="Q1676" i="1" s="1"/>
  <c r="P1384" i="1"/>
  <c r="Q1384" i="1" s="1"/>
  <c r="P1689" i="1"/>
  <c r="Q1689" i="1" s="1"/>
  <c r="P882" i="1"/>
  <c r="Q882" i="1" s="1"/>
  <c r="P1703" i="1"/>
  <c r="Q1703" i="1" s="1"/>
  <c r="P1240" i="1"/>
  <c r="Q1240" i="1" s="1"/>
  <c r="P1281" i="1"/>
  <c r="Q1281" i="1" s="1"/>
  <c r="P1733" i="1"/>
  <c r="Q1733" i="1" s="1"/>
  <c r="P1039" i="1"/>
  <c r="Q1039" i="1" s="1"/>
  <c r="P1077" i="1"/>
  <c r="Q1077" i="1" s="1"/>
  <c r="P990" i="1"/>
  <c r="Q990" i="1" s="1"/>
  <c r="P1705" i="1"/>
  <c r="Q1705" i="1" s="1"/>
  <c r="P1708" i="1"/>
  <c r="Q1708" i="1" s="1"/>
  <c r="P1430" i="1"/>
  <c r="Q1430" i="1" s="1"/>
  <c r="P1070" i="1"/>
  <c r="Q1070" i="1" s="1"/>
  <c r="P982" i="1"/>
  <c r="Q982" i="1" s="1"/>
  <c r="P1112" i="1"/>
  <c r="Q1112" i="1" s="1"/>
  <c r="P1093" i="1"/>
  <c r="Q1093" i="1" s="1"/>
  <c r="P917" i="1"/>
  <c r="Q917" i="1" s="1"/>
  <c r="P991" i="1"/>
  <c r="Q991" i="1" s="1"/>
  <c r="P1716" i="1"/>
  <c r="Q1716" i="1" s="1"/>
  <c r="P1802" i="1"/>
  <c r="Q1802" i="1" s="1"/>
  <c r="P1627" i="1"/>
  <c r="Q1627" i="1" s="1"/>
  <c r="P1175" i="1"/>
  <c r="Q1175" i="1" s="1"/>
  <c r="P1177" i="1"/>
  <c r="Q1177" i="1" s="1"/>
  <c r="P1086" i="1"/>
  <c r="Q1086" i="1" s="1"/>
  <c r="P1214" i="1"/>
  <c r="Q1214" i="1" s="1"/>
  <c r="P1181" i="1"/>
  <c r="Q1181" i="1" s="1"/>
  <c r="P1218" i="1"/>
  <c r="Q1218" i="1" s="1"/>
  <c r="P1316" i="1"/>
  <c r="Q1316" i="1" s="1"/>
  <c r="P1057" i="1"/>
  <c r="Q1057" i="1" s="1"/>
  <c r="P1187" i="1"/>
  <c r="Q1187" i="1" s="1"/>
  <c r="P1104" i="1"/>
  <c r="Q1104" i="1" s="1"/>
  <c r="P1116" i="1"/>
  <c r="Q1116" i="1" s="1"/>
  <c r="P1754" i="1"/>
  <c r="Q1754" i="1" s="1"/>
  <c r="P1732" i="1"/>
  <c r="Q1732" i="1" s="1"/>
  <c r="P1217" i="1"/>
  <c r="Q1217" i="1" s="1"/>
  <c r="P1126" i="1"/>
  <c r="Q1126" i="1" s="1"/>
  <c r="P1712" i="1"/>
  <c r="Q1712" i="1" s="1"/>
  <c r="P1702" i="1"/>
  <c r="Q1702" i="1" s="1"/>
  <c r="P1319" i="1"/>
  <c r="Q1319" i="1" s="1"/>
  <c r="P638" i="1"/>
  <c r="Q638" i="1" s="1"/>
  <c r="P1148" i="1"/>
  <c r="Q1148" i="1" s="1"/>
  <c r="P1556" i="1"/>
  <c r="Q1556" i="1" s="1"/>
  <c r="P1540" i="1"/>
  <c r="Q1540" i="1" s="1"/>
  <c r="P1448" i="1"/>
  <c r="Q1448" i="1" s="1"/>
  <c r="P1110" i="1"/>
  <c r="Q1110" i="1" s="1"/>
  <c r="P1164" i="1"/>
  <c r="Q1164" i="1" s="1"/>
  <c r="P1098" i="1"/>
  <c r="Q1098" i="1" s="1"/>
  <c r="P1435" i="1"/>
  <c r="Q1435" i="1" s="1"/>
  <c r="P1072" i="1"/>
  <c r="Q1072" i="1" s="1"/>
  <c r="P1032" i="1"/>
  <c r="Q1032" i="1" s="1"/>
  <c r="P1755" i="1"/>
  <c r="Q1755" i="1" s="1"/>
  <c r="P944" i="1"/>
  <c r="Q944" i="1" s="1"/>
  <c r="P1063" i="1"/>
  <c r="Q1063" i="1" s="1"/>
  <c r="P1745" i="1"/>
  <c r="Q1745" i="1" s="1"/>
  <c r="P1182" i="1"/>
  <c r="Q1182" i="1" s="1"/>
  <c r="P1746" i="1"/>
  <c r="Q1746" i="1" s="1"/>
  <c r="P1016" i="1"/>
  <c r="Q1016" i="1" s="1"/>
  <c r="P1678" i="1"/>
  <c r="Q1678" i="1" s="1"/>
  <c r="P1670" i="1"/>
  <c r="Q1670" i="1" s="1"/>
  <c r="P1694" i="1"/>
  <c r="Q1694" i="1" s="1"/>
  <c r="P886" i="1"/>
  <c r="Q886" i="1" s="1"/>
  <c r="P1709" i="1"/>
  <c r="Q1709" i="1" s="1"/>
  <c r="P1197" i="1"/>
  <c r="Q1197" i="1" s="1"/>
  <c r="P1136" i="1"/>
  <c r="Q1136" i="1" s="1"/>
  <c r="P1735" i="1"/>
  <c r="Q1735" i="1" s="1"/>
  <c r="P961" i="1"/>
  <c r="Q961" i="1" s="1"/>
  <c r="P2099" i="1"/>
  <c r="Q2099" i="1" s="1"/>
  <c r="P2127" i="1"/>
  <c r="Q2127" i="1" s="1"/>
  <c r="P2068" i="1"/>
  <c r="Q2068" i="1" s="1"/>
  <c r="P2147" i="1"/>
  <c r="Q2147" i="1" s="1"/>
  <c r="P2121" i="1"/>
  <c r="Q2121" i="1" s="1"/>
  <c r="P2110" i="1"/>
  <c r="Q2110" i="1" s="1"/>
  <c r="P2137" i="1"/>
  <c r="Q2137" i="1" s="1"/>
  <c r="P2144" i="1"/>
  <c r="Q2144" i="1" s="1"/>
  <c r="P2140" i="1"/>
  <c r="Q2140" i="1" s="1"/>
  <c r="P2085" i="1"/>
  <c r="Q2085" i="1" s="1"/>
  <c r="P2091" i="1"/>
  <c r="Q2091" i="1" s="1"/>
  <c r="P2124" i="1"/>
  <c r="Q2124" i="1" s="1"/>
  <c r="P2106" i="1"/>
  <c r="Q2106" i="1" s="1"/>
  <c r="P2088" i="1"/>
  <c r="Q2088" i="1" s="1"/>
  <c r="P2073" i="1"/>
  <c r="Q2073" i="1" s="1"/>
  <c r="P2105" i="1"/>
  <c r="Q2105" i="1" s="1"/>
  <c r="P2072" i="1"/>
  <c r="Q2072" i="1" s="1"/>
  <c r="P2136" i="1"/>
  <c r="Q2136" i="1" s="1"/>
  <c r="P2063" i="1"/>
  <c r="Q2063" i="1" s="1"/>
  <c r="P2145" i="1"/>
  <c r="Q2145" i="1" s="1"/>
  <c r="P2146" i="1"/>
  <c r="Q2146" i="1" s="1"/>
  <c r="P2074" i="1"/>
  <c r="Q2074" i="1" s="1"/>
  <c r="P2095" i="1"/>
  <c r="Q2095" i="1" s="1"/>
  <c r="P2090" i="1"/>
  <c r="Q2090" i="1" s="1"/>
  <c r="P2113" i="1"/>
  <c r="Q2113" i="1" s="1"/>
  <c r="P2108" i="1"/>
  <c r="Q2108" i="1" s="1"/>
  <c r="P2128" i="1"/>
  <c r="Q2128" i="1" s="1"/>
  <c r="P2071" i="1"/>
  <c r="Q2071" i="1" s="1"/>
  <c r="P2125" i="1"/>
  <c r="Q2125" i="1" s="1"/>
  <c r="P2109" i="1"/>
  <c r="Q2109" i="1" s="1"/>
  <c r="P2131" i="1"/>
  <c r="Q2131" i="1" s="1"/>
  <c r="P2096" i="1"/>
  <c r="Q2096" i="1" s="1"/>
  <c r="P2077" i="1"/>
  <c r="Q2077" i="1" s="1"/>
  <c r="P2070" i="1"/>
  <c r="Q2070" i="1" s="1"/>
  <c r="P2075" i="1"/>
  <c r="Q2075" i="1" s="1"/>
  <c r="P2078" i="1"/>
  <c r="Q2078" i="1" s="1"/>
  <c r="P2097" i="1"/>
  <c r="Q2097" i="1" s="1"/>
  <c r="P2100" i="1"/>
  <c r="Q2100" i="1" s="1"/>
  <c r="P2093" i="1"/>
  <c r="Q2093" i="1" s="1"/>
  <c r="P2094" i="1"/>
  <c r="Q2094" i="1" s="1"/>
  <c r="P2103" i="1"/>
  <c r="Q2103" i="1" s="1"/>
  <c r="P2101" i="1"/>
  <c r="Q2101" i="1" s="1"/>
  <c r="P2086" i="1"/>
  <c r="Q2086" i="1" s="1"/>
  <c r="P2114" i="1"/>
  <c r="Q2114" i="1" s="1"/>
  <c r="P2129" i="1"/>
  <c r="Q2129" i="1" s="1"/>
  <c r="P2092" i="1"/>
  <c r="Q2092" i="1" s="1"/>
  <c r="P2115" i="1"/>
  <c r="Q2115" i="1" s="1"/>
  <c r="P2118" i="1"/>
  <c r="Q2118" i="1" s="1"/>
  <c r="P2082" i="1"/>
  <c r="Q2082" i="1" s="1"/>
  <c r="P2143" i="1"/>
  <c r="Q2143" i="1" s="1"/>
  <c r="P2117" i="1"/>
  <c r="Q2117" i="1" s="1"/>
  <c r="P2087" i="1"/>
  <c r="Q2087" i="1" s="1"/>
  <c r="P2098" i="1"/>
  <c r="Q2098" i="1" s="1"/>
  <c r="P2066" i="1"/>
  <c r="Q2066" i="1" s="1"/>
  <c r="P2083" i="1"/>
  <c r="Q2083" i="1" s="1"/>
  <c r="P2079" i="1"/>
  <c r="Q2079" i="1" s="1"/>
  <c r="P2089" i="1"/>
  <c r="Q2089" i="1" s="1"/>
  <c r="P2132" i="1"/>
  <c r="Q2132" i="1" s="1"/>
  <c r="P2135" i="1"/>
  <c r="Q2135" i="1" s="1"/>
  <c r="P2080" i="1"/>
  <c r="Q2080" i="1" s="1"/>
  <c r="P2076" i="1"/>
  <c r="Q2076" i="1" s="1"/>
  <c r="P2065" i="1"/>
  <c r="Q2065" i="1" s="1"/>
  <c r="P2067" i="1"/>
  <c r="Q2067" i="1" s="1"/>
  <c r="P2084" i="1"/>
  <c r="Q2084" i="1" s="1"/>
  <c r="P2069" i="1"/>
  <c r="Q2069" i="1" s="1"/>
  <c r="P2133" i="1"/>
  <c r="Q2133" i="1" s="1"/>
  <c r="P2104" i="1"/>
  <c r="Q2104" i="1" s="1"/>
  <c r="P2139" i="1"/>
  <c r="Q2139" i="1" s="1"/>
  <c r="P2081" i="1"/>
  <c r="Q2081" i="1" s="1"/>
  <c r="P2123" i="1"/>
  <c r="Q2123" i="1" s="1"/>
  <c r="P2111" i="1"/>
  <c r="Q2111" i="1" s="1"/>
  <c r="P2064" i="1"/>
  <c r="Q2064" i="1" s="1"/>
  <c r="P2107" i="1"/>
  <c r="Q2107" i="1" s="1"/>
  <c r="P2134" i="1"/>
  <c r="Q2134" i="1" s="1"/>
  <c r="P2130" i="1"/>
  <c r="Q2130" i="1" s="1"/>
  <c r="P2120" i="1"/>
  <c r="Q2120" i="1" s="1"/>
  <c r="P2112" i="1"/>
  <c r="Q2112" i="1" s="1"/>
  <c r="P2141" i="1"/>
  <c r="Q2141" i="1" s="1"/>
  <c r="P2148" i="1"/>
  <c r="Q2148" i="1" s="1"/>
  <c r="P2119" i="1"/>
  <c r="Q2119" i="1" s="1"/>
  <c r="P2116" i="1"/>
  <c r="Q2116" i="1" s="1"/>
  <c r="P2142" i="1"/>
  <c r="Q2142" i="1" s="1"/>
  <c r="P2138" i="1"/>
  <c r="Q2138" i="1" s="1"/>
  <c r="P2126" i="1"/>
  <c r="Q2126" i="1" s="1"/>
  <c r="P2102" i="1"/>
  <c r="Q2102" i="1" s="1"/>
  <c r="P2122" i="1"/>
  <c r="Q2122" i="1" s="1"/>
  <c r="P1763" i="1"/>
  <c r="Q1763" i="1" s="1"/>
  <c r="P1758" i="1"/>
  <c r="Q1758" i="1" s="1"/>
  <c r="P2032" i="1"/>
  <c r="Q2032" i="1" s="1"/>
  <c r="P1900" i="1"/>
  <c r="Q1900" i="1" s="1"/>
  <c r="P1860" i="1"/>
  <c r="Q1860" i="1" s="1"/>
  <c r="P1864" i="1"/>
  <c r="Q1864" i="1" s="1"/>
  <c r="P1911" i="1"/>
  <c r="Q1911" i="1" s="1"/>
  <c r="P2030" i="1"/>
  <c r="Q2030" i="1" s="1"/>
  <c r="P1948" i="1"/>
  <c r="Q1948" i="1" s="1"/>
  <c r="P1831" i="1"/>
  <c r="Q1831" i="1" s="1"/>
  <c r="P2017" i="1"/>
  <c r="Q2017" i="1" s="1"/>
  <c r="P1804" i="1"/>
  <c r="Q1804" i="1" s="1"/>
  <c r="P1808" i="1"/>
  <c r="Q1808" i="1" s="1"/>
  <c r="P1740" i="1"/>
  <c r="Q1740" i="1" s="1"/>
  <c r="P1739" i="1"/>
  <c r="Q1739" i="1" s="1"/>
  <c r="P1850" i="1"/>
  <c r="Q1850" i="1" s="1"/>
  <c r="P1916" i="1"/>
  <c r="Q1916" i="1" s="1"/>
  <c r="P1866" i="1"/>
  <c r="Q1866" i="1" s="1"/>
  <c r="P1822" i="1"/>
  <c r="Q1822" i="1" s="1"/>
  <c r="P1996" i="1"/>
  <c r="Q1996" i="1" s="1"/>
  <c r="P1789" i="1"/>
  <c r="Q1789" i="1" s="1"/>
  <c r="P1768" i="1"/>
  <c r="Q1768" i="1" s="1"/>
  <c r="P1979" i="1"/>
  <c r="Q1979" i="1" s="1"/>
  <c r="P1783" i="1"/>
  <c r="Q1783" i="1" s="1"/>
  <c r="P1857" i="1"/>
  <c r="Q1857" i="1" s="1"/>
  <c r="P1805" i="1"/>
  <c r="Q1805" i="1" s="1"/>
  <c r="P1932" i="1"/>
  <c r="Q1932" i="1" s="1"/>
  <c r="P2034" i="1"/>
  <c r="Q2034" i="1" s="1"/>
  <c r="P2010" i="1"/>
  <c r="Q2010" i="1" s="1"/>
  <c r="P1938" i="1"/>
  <c r="Q1938" i="1" s="1"/>
  <c r="P1875" i="1"/>
  <c r="Q1875" i="1" s="1"/>
  <c r="P1954" i="1"/>
  <c r="Q1954" i="1" s="1"/>
  <c r="P1782" i="1"/>
  <c r="Q1782" i="1" s="1"/>
  <c r="P1982" i="1"/>
  <c r="Q1982" i="1" s="1"/>
  <c r="P1987" i="1"/>
  <c r="Q1987" i="1" s="1"/>
  <c r="P1839" i="1"/>
  <c r="Q1839" i="1" s="1"/>
  <c r="P1871" i="1"/>
  <c r="Q1871" i="1" s="1"/>
  <c r="P1824" i="1"/>
  <c r="Q1824" i="1" s="1"/>
  <c r="P1795" i="1"/>
  <c r="Q1795" i="1" s="1"/>
  <c r="P1861" i="1"/>
  <c r="Q1861" i="1" s="1"/>
  <c r="P1930" i="1"/>
  <c r="Q1930" i="1" s="1"/>
  <c r="P1801" i="1"/>
  <c r="Q1801" i="1" s="1"/>
  <c r="P1756" i="1"/>
  <c r="Q1756" i="1" s="1"/>
  <c r="P1792" i="1"/>
  <c r="Q1792" i="1" s="1"/>
  <c r="P1926" i="1"/>
  <c r="Q1926" i="1" s="1"/>
  <c r="P1937" i="1"/>
  <c r="Q1937" i="1" s="1"/>
  <c r="P1769" i="1"/>
  <c r="Q1769" i="1" s="1"/>
  <c r="P1903" i="1"/>
  <c r="Q1903" i="1" s="1"/>
  <c r="P2041" i="1"/>
  <c r="Q2041" i="1" s="1"/>
  <c r="P1823" i="1"/>
  <c r="Q1823" i="1" s="1"/>
  <c r="P1929" i="1"/>
  <c r="Q1929" i="1" s="1"/>
  <c r="P1836" i="1"/>
  <c r="Q1836" i="1" s="1"/>
  <c r="P1853" i="1"/>
  <c r="Q1853" i="1" s="1"/>
  <c r="P1897" i="1"/>
  <c r="Q1897" i="1" s="1"/>
  <c r="P1775" i="1"/>
  <c r="Q1775" i="1" s="1"/>
  <c r="P2014" i="1"/>
  <c r="Q2014" i="1" s="1"/>
  <c r="P2040" i="1"/>
  <c r="Q2040" i="1" s="1"/>
  <c r="P1968" i="1"/>
  <c r="Q1968" i="1" s="1"/>
  <c r="P1992" i="1"/>
  <c r="Q1992" i="1" s="1"/>
  <c r="P1843" i="1"/>
  <c r="Q1843" i="1" s="1"/>
  <c r="P2046" i="1"/>
  <c r="Q2046" i="1" s="1"/>
  <c r="P2029" i="1"/>
  <c r="Q2029" i="1" s="1"/>
  <c r="P1778" i="1"/>
  <c r="Q1778" i="1" s="1"/>
  <c r="P1786" i="1"/>
  <c r="Q1786" i="1" s="1"/>
  <c r="P1833" i="1"/>
  <c r="Q1833" i="1" s="1"/>
  <c r="P1985" i="1"/>
  <c r="Q1985" i="1" s="1"/>
  <c r="P1887" i="1"/>
  <c r="Q1887" i="1" s="1"/>
  <c r="P1787" i="1"/>
  <c r="Q1787" i="1" s="1"/>
  <c r="P2006" i="1"/>
  <c r="Q2006" i="1" s="1"/>
  <c r="P1844" i="1"/>
  <c r="Q1844" i="1" s="1"/>
  <c r="P1891" i="1"/>
  <c r="Q1891" i="1" s="1"/>
  <c r="P1794" i="1"/>
  <c r="Q1794" i="1" s="1"/>
  <c r="P1949" i="1"/>
  <c r="Q1949" i="1" s="1"/>
  <c r="P1978" i="1"/>
  <c r="Q1978" i="1" s="1"/>
  <c r="P1884" i="1"/>
  <c r="Q1884" i="1" s="1"/>
  <c r="P1895" i="1"/>
  <c r="Q1895" i="1" s="1"/>
  <c r="P2025" i="1"/>
  <c r="Q2025" i="1" s="1"/>
  <c r="P2012" i="1"/>
  <c r="Q2012" i="1" s="1"/>
  <c r="P1970" i="1"/>
  <c r="Q1970" i="1" s="1"/>
  <c r="P1854" i="1"/>
  <c r="Q1854" i="1" s="1"/>
  <c r="P2049" i="1"/>
  <c r="Q2049" i="1" s="1"/>
  <c r="P1781" i="1"/>
  <c r="Q1781" i="1" s="1"/>
  <c r="P1876" i="1"/>
  <c r="Q1876" i="1" s="1"/>
  <c r="P1965" i="1"/>
  <c r="Q1965" i="1" s="1"/>
  <c r="P1910" i="1"/>
  <c r="Q1910" i="1" s="1"/>
  <c r="P1907" i="1"/>
  <c r="Q1907" i="1" s="1"/>
  <c r="P1994" i="1"/>
  <c r="Q1994" i="1" s="1"/>
  <c r="P1989" i="1"/>
  <c r="Q1989" i="1" s="1"/>
  <c r="P1819" i="1"/>
  <c r="Q1819" i="1" s="1"/>
  <c r="P2011" i="1"/>
  <c r="Q2011" i="1" s="1"/>
  <c r="P1963" i="1"/>
  <c r="Q1963" i="1" s="1"/>
  <c r="P1955" i="1"/>
  <c r="Q1955" i="1" s="1"/>
  <c r="P1971" i="1"/>
  <c r="Q1971" i="1" s="1"/>
  <c r="P1927" i="1"/>
  <c r="Q1927" i="1" s="1"/>
  <c r="P2039" i="1"/>
  <c r="Q2039" i="1" s="1"/>
  <c r="P1960" i="1"/>
  <c r="Q1960" i="1" s="1"/>
  <c r="P1869" i="1"/>
  <c r="Q1869" i="1" s="1"/>
  <c r="P1838" i="1"/>
  <c r="Q1838" i="1" s="1"/>
  <c r="P2033" i="1"/>
  <c r="Q2033" i="1" s="1"/>
  <c r="P1784" i="1"/>
  <c r="Q1784" i="1" s="1"/>
  <c r="P1788" i="1"/>
  <c r="Q1788" i="1" s="1"/>
  <c r="P1816" i="1"/>
  <c r="Q1816" i="1" s="1"/>
  <c r="P2004" i="1"/>
  <c r="Q2004" i="1" s="1"/>
  <c r="P1757" i="1"/>
  <c r="Q1757" i="1" s="1"/>
  <c r="P1944" i="1"/>
  <c r="Q1944" i="1" s="1"/>
  <c r="P1964" i="1"/>
  <c r="Q1964" i="1" s="1"/>
  <c r="P1791" i="1"/>
  <c r="Q1791" i="1" s="1"/>
  <c r="P2003" i="1"/>
  <c r="Q2003" i="1" s="1"/>
  <c r="P1867" i="1"/>
  <c r="Q1867" i="1" s="1"/>
  <c r="P2052" i="1"/>
  <c r="Q2052" i="1" s="1"/>
  <c r="P1774" i="1"/>
  <c r="Q1774" i="1" s="1"/>
  <c r="P2047" i="1"/>
  <c r="Q2047" i="1" s="1"/>
  <c r="P1896" i="1"/>
  <c r="Q1896" i="1" s="1"/>
  <c r="P1858" i="1"/>
  <c r="Q1858" i="1" s="1"/>
  <c r="P1829" i="1"/>
  <c r="Q1829" i="1" s="1"/>
  <c r="P1820" i="1"/>
  <c r="Q1820" i="1" s="1"/>
  <c r="P2050" i="1"/>
  <c r="Q2050" i="1" s="1"/>
  <c r="P1953" i="1"/>
  <c r="Q1953" i="1" s="1"/>
  <c r="P2061" i="1"/>
  <c r="Q2061" i="1" s="1"/>
  <c r="P1940" i="1"/>
  <c r="Q1940" i="1" s="1"/>
  <c r="P1742" i="1"/>
  <c r="Q1742" i="1" s="1"/>
  <c r="P1814" i="1"/>
  <c r="Q1814" i="1" s="1"/>
  <c r="P1765" i="1"/>
  <c r="Q1765" i="1" s="1"/>
  <c r="P1935" i="1"/>
  <c r="Q1935" i="1" s="1"/>
  <c r="P1874" i="1"/>
  <c r="Q1874" i="1" s="1"/>
  <c r="P1881" i="1"/>
  <c r="Q1881" i="1" s="1"/>
  <c r="P1752" i="1"/>
  <c r="Q1752" i="1" s="1"/>
  <c r="P1815" i="1"/>
  <c r="Q1815" i="1" s="1"/>
  <c r="P1980" i="1"/>
  <c r="Q1980" i="1" s="1"/>
  <c r="P1901" i="1"/>
  <c r="Q1901" i="1" s="1"/>
  <c r="P1950" i="1"/>
  <c r="Q1950" i="1" s="1"/>
  <c r="P2001" i="1"/>
  <c r="Q2001" i="1" s="1"/>
  <c r="P1952" i="1"/>
  <c r="Q1952" i="1" s="1"/>
  <c r="P2037" i="1"/>
  <c r="Q2037" i="1" s="1"/>
  <c r="P1807" i="1"/>
  <c r="Q1807" i="1" s="1"/>
  <c r="P1923" i="1"/>
  <c r="Q1923" i="1" s="1"/>
  <c r="P1780" i="1"/>
  <c r="Q1780" i="1" s="1"/>
  <c r="P1890" i="1"/>
  <c r="Q1890" i="1" s="1"/>
  <c r="P1873" i="1"/>
  <c r="Q1873" i="1" s="1"/>
  <c r="P1883" i="1"/>
  <c r="Q1883" i="1" s="1"/>
  <c r="P1899" i="1"/>
  <c r="Q1899" i="1" s="1"/>
  <c r="P1998" i="1"/>
  <c r="Q1998" i="1" s="1"/>
  <c r="P1738" i="1"/>
  <c r="Q1738" i="1" s="1"/>
  <c r="P1832" i="1"/>
  <c r="Q1832" i="1" s="1"/>
  <c r="P1957" i="1"/>
  <c r="Q1957" i="1" s="1"/>
  <c r="P1810" i="1"/>
  <c r="Q1810" i="1" s="1"/>
  <c r="P2022" i="1"/>
  <c r="Q2022" i="1" s="1"/>
  <c r="P2019" i="1"/>
  <c r="Q2019" i="1" s="1"/>
  <c r="P2009" i="1"/>
  <c r="Q2009" i="1" s="1"/>
  <c r="P2027" i="1"/>
  <c r="Q2027" i="1" s="1"/>
  <c r="P1771" i="1"/>
  <c r="Q1771" i="1" s="1"/>
  <c r="P1826" i="1"/>
  <c r="Q1826" i="1" s="1"/>
  <c r="P2021" i="1"/>
  <c r="Q2021" i="1" s="1"/>
  <c r="P1796" i="1"/>
  <c r="Q1796" i="1" s="1"/>
  <c r="P1946" i="1"/>
  <c r="Q1946" i="1" s="1"/>
  <c r="P1779" i="1"/>
  <c r="Q1779" i="1" s="1"/>
  <c r="P2058" i="1"/>
  <c r="Q2058" i="1" s="1"/>
  <c r="P2060" i="1"/>
  <c r="Q2060" i="1" s="1"/>
  <c r="P1889" i="1"/>
  <c r="Q1889" i="1" s="1"/>
  <c r="P1834" i="1"/>
  <c r="Q1834" i="1" s="1"/>
  <c r="P1913" i="1"/>
  <c r="Q1913" i="1" s="1"/>
  <c r="P1947" i="1"/>
  <c r="Q1947" i="1" s="1"/>
  <c r="P2023" i="1"/>
  <c r="Q2023" i="1" s="1"/>
  <c r="P1785" i="1"/>
  <c r="Q1785" i="1" s="1"/>
  <c r="P1902" i="1"/>
  <c r="Q1902" i="1" s="1"/>
  <c r="P1942" i="1"/>
  <c r="Q1942" i="1" s="1"/>
  <c r="P1817" i="1"/>
  <c r="Q1817" i="1" s="1"/>
  <c r="P1761" i="1"/>
  <c r="Q1761" i="1" s="1"/>
  <c r="P1991" i="1"/>
  <c r="Q1991" i="1" s="1"/>
  <c r="P1921" i="1"/>
  <c r="Q1921" i="1" s="1"/>
  <c r="P2042" i="1"/>
  <c r="Q2042" i="1" s="1"/>
  <c r="P2056" i="1"/>
  <c r="Q2056" i="1" s="1"/>
  <c r="P1975" i="1"/>
  <c r="Q1975" i="1" s="1"/>
  <c r="P1846" i="1"/>
  <c r="Q1846" i="1" s="1"/>
  <c r="P2036" i="1"/>
  <c r="Q2036" i="1" s="1"/>
  <c r="P1962" i="1"/>
  <c r="Q1962" i="1" s="1"/>
  <c r="P1827" i="1"/>
  <c r="Q1827" i="1" s="1"/>
  <c r="P1772" i="1"/>
  <c r="Q1772" i="1" s="1"/>
  <c r="P2015" i="1"/>
  <c r="Q2015" i="1" s="1"/>
  <c r="P2035" i="1"/>
  <c r="Q2035" i="1" s="1"/>
  <c r="P2048" i="1"/>
  <c r="Q2048" i="1" s="1"/>
  <c r="P1945" i="1"/>
  <c r="Q1945" i="1" s="1"/>
  <c r="P1997" i="1"/>
  <c r="Q1997" i="1" s="1"/>
  <c r="P2059" i="1"/>
  <c r="Q2059" i="1" s="1"/>
  <c r="P1821" i="1"/>
  <c r="Q1821" i="1" s="1"/>
  <c r="P1893" i="1"/>
  <c r="Q1893" i="1" s="1"/>
  <c r="P1841" i="1"/>
  <c r="Q1841" i="1" s="1"/>
  <c r="P1892" i="1"/>
  <c r="Q1892" i="1" s="1"/>
  <c r="P1912" i="1"/>
  <c r="Q1912" i="1" s="1"/>
  <c r="P1966" i="1"/>
  <c r="Q1966" i="1" s="1"/>
  <c r="P1809" i="1"/>
  <c r="Q1809" i="1" s="1"/>
  <c r="P1976" i="1"/>
  <c r="Q1976" i="1" s="1"/>
  <c r="P1773" i="1"/>
  <c r="Q1773" i="1" s="1"/>
  <c r="P1811" i="1"/>
  <c r="Q1811" i="1" s="1"/>
  <c r="P1845" i="1"/>
  <c r="Q1845" i="1" s="1"/>
  <c r="P1886" i="1"/>
  <c r="Q1886" i="1" s="1"/>
  <c r="P1941" i="1"/>
  <c r="Q1941" i="1" s="1"/>
  <c r="P1813" i="1"/>
  <c r="Q1813" i="1" s="1"/>
  <c r="P1974" i="1"/>
  <c r="Q1974" i="1" s="1"/>
  <c r="P1759" i="1"/>
  <c r="Q1759" i="1" s="1"/>
  <c r="P1842" i="1"/>
  <c r="Q1842" i="1" s="1"/>
  <c r="P2043" i="1"/>
  <c r="Q2043" i="1" s="1"/>
  <c r="P1959" i="1"/>
  <c r="Q1959" i="1" s="1"/>
  <c r="P2020" i="1"/>
  <c r="Q2020" i="1" s="1"/>
  <c r="P1995" i="1"/>
  <c r="Q1995" i="1" s="1"/>
  <c r="P1825" i="1"/>
  <c r="Q1825" i="1" s="1"/>
  <c r="P1865" i="1"/>
  <c r="Q1865" i="1" s="1"/>
  <c r="P1908" i="1"/>
  <c r="Q1908" i="1" s="1"/>
  <c r="P1936" i="1"/>
  <c r="Q1936" i="1" s="1"/>
  <c r="P1859" i="1"/>
  <c r="Q1859" i="1" s="1"/>
  <c r="P2045" i="1"/>
  <c r="Q2045" i="1" s="1"/>
  <c r="P2013" i="1"/>
  <c r="Q2013" i="1" s="1"/>
  <c r="P1812" i="1"/>
  <c r="Q1812" i="1" s="1"/>
  <c r="P1803" i="1"/>
  <c r="Q1803" i="1" s="1"/>
  <c r="P2008" i="1"/>
  <c r="Q2008" i="1" s="1"/>
  <c r="P2007" i="1"/>
  <c r="Q2007" i="1" s="1"/>
  <c r="P1800" i="1"/>
  <c r="Q1800" i="1" s="1"/>
  <c r="P1917" i="1"/>
  <c r="Q1917" i="1" s="1"/>
  <c r="P2018" i="1"/>
  <c r="Q2018" i="1" s="1"/>
  <c r="P1855" i="1"/>
  <c r="Q1855" i="1" s="1"/>
  <c r="P1885" i="1"/>
  <c r="Q1885" i="1" s="1"/>
  <c r="P1993" i="1"/>
  <c r="Q1993" i="1" s="1"/>
  <c r="P2002" i="1"/>
  <c r="Q2002" i="1" s="1"/>
  <c r="P1958" i="1"/>
  <c r="Q1958" i="1" s="1"/>
  <c r="P1924" i="1"/>
  <c r="Q1924" i="1" s="1"/>
  <c r="P1799" i="1"/>
  <c r="Q1799" i="1" s="1"/>
  <c r="P1905" i="1"/>
  <c r="Q1905" i="1" s="1"/>
  <c r="P1737" i="1"/>
  <c r="Q1737" i="1" s="1"/>
  <c r="P1986" i="1"/>
  <c r="Q1986" i="1" s="1"/>
  <c r="P1852" i="1"/>
  <c r="Q1852" i="1" s="1"/>
  <c r="P1767" i="1"/>
  <c r="Q1767" i="1" s="1"/>
  <c r="P2031" i="1"/>
  <c r="Q2031" i="1" s="1"/>
  <c r="P1806" i="1"/>
  <c r="Q1806" i="1" s="1"/>
  <c r="P2005" i="1"/>
  <c r="Q2005" i="1" s="1"/>
  <c r="P1870" i="1"/>
  <c r="Q1870" i="1" s="1"/>
  <c r="P1943" i="1"/>
  <c r="Q1943" i="1" s="1"/>
  <c r="P1748" i="1"/>
  <c r="Q1748" i="1" s="1"/>
  <c r="P1909" i="1"/>
  <c r="Q1909" i="1" s="1"/>
  <c r="P1848" i="1"/>
  <c r="Q1848" i="1" s="1"/>
  <c r="P1919" i="1"/>
  <c r="Q1919" i="1" s="1"/>
  <c r="P1863" i="1"/>
  <c r="Q1863" i="1" s="1"/>
  <c r="P1972" i="1"/>
  <c r="Q1972" i="1" s="1"/>
  <c r="P1840" i="1"/>
  <c r="Q1840" i="1" s="1"/>
  <c r="P1762" i="1"/>
  <c r="Q1762" i="1" s="1"/>
  <c r="P2044" i="1"/>
  <c r="Q2044" i="1" s="1"/>
  <c r="P1828" i="1"/>
  <c r="Q1828" i="1" s="1"/>
  <c r="P1837" i="1"/>
  <c r="Q1837" i="1" s="1"/>
  <c r="P1797" i="1"/>
  <c r="Q1797" i="1" s="1"/>
  <c r="P1977" i="1"/>
  <c r="Q1977" i="1" s="1"/>
  <c r="P1798" i="1"/>
  <c r="Q1798" i="1" s="1"/>
  <c r="P2051" i="1"/>
  <c r="Q2051" i="1" s="1"/>
  <c r="P1915" i="1"/>
  <c r="Q1915" i="1" s="1"/>
  <c r="P2024" i="1"/>
  <c r="Q2024" i="1" s="1"/>
  <c r="P1872" i="1"/>
  <c r="Q1872" i="1" s="1"/>
  <c r="P1849" i="1"/>
  <c r="Q1849" i="1" s="1"/>
  <c r="P2028" i="1"/>
  <c r="Q2028" i="1" s="1"/>
  <c r="P1951" i="1"/>
  <c r="Q1951" i="1" s="1"/>
  <c r="P1931" i="1"/>
  <c r="Q1931" i="1" s="1"/>
  <c r="P1776" i="1"/>
  <c r="Q1776" i="1" s="1"/>
  <c r="P1835" i="1"/>
  <c r="Q1835" i="1" s="1"/>
  <c r="P1914" i="1"/>
  <c r="Q1914" i="1" s="1"/>
  <c r="P2038" i="1"/>
  <c r="Q2038" i="1" s="1"/>
  <c r="P1878" i="1"/>
  <c r="Q1878" i="1" s="1"/>
  <c r="P1999" i="1"/>
  <c r="Q1999" i="1" s="1"/>
  <c r="P1920" i="1"/>
  <c r="Q1920" i="1" s="1"/>
  <c r="P2062" i="1"/>
  <c r="Q2062" i="1" s="1"/>
  <c r="P1967" i="1"/>
  <c r="Q1967" i="1" s="1"/>
  <c r="P1928" i="1"/>
  <c r="Q1928" i="1" s="1"/>
  <c r="P1777" i="1"/>
  <c r="Q1777" i="1" s="1"/>
  <c r="P1933" i="1"/>
  <c r="Q1933" i="1" s="1"/>
  <c r="P1830" i="1"/>
  <c r="Q1830" i="1" s="1"/>
  <c r="P1880" i="1"/>
  <c r="Q1880" i="1" s="1"/>
  <c r="P1990" i="1"/>
  <c r="Q1990" i="1" s="1"/>
  <c r="P1898" i="1"/>
  <c r="Q1898" i="1" s="1"/>
  <c r="P2053" i="1"/>
  <c r="Q2053" i="1" s="1"/>
  <c r="P1973" i="1"/>
  <c r="Q1973" i="1" s="1"/>
  <c r="P1956" i="1"/>
  <c r="Q1956" i="1" s="1"/>
  <c r="P1856" i="1"/>
  <c r="Q1856" i="1" s="1"/>
  <c r="P1894" i="1"/>
  <c r="Q1894" i="1" s="1"/>
  <c r="P2054" i="1"/>
  <c r="Q2054" i="1" s="1"/>
  <c r="P1790" i="1"/>
  <c r="Q1790" i="1" s="1"/>
  <c r="P1818" i="1"/>
  <c r="Q1818" i="1" s="1"/>
  <c r="P1939" i="1"/>
  <c r="Q1939" i="1" s="1"/>
  <c r="P1877" i="1"/>
  <c r="Q1877" i="1" s="1"/>
  <c r="P1906" i="1"/>
  <c r="Q1906" i="1" s="1"/>
  <c r="P1904" i="1"/>
  <c r="Q1904" i="1" s="1"/>
  <c r="P2016" i="1"/>
  <c r="Q2016" i="1" s="1"/>
  <c r="P1922" i="1"/>
  <c r="Q1922" i="1" s="1"/>
  <c r="P2026" i="1"/>
  <c r="Q2026" i="1" s="1"/>
  <c r="P1918" i="1"/>
  <c r="Q1918" i="1" s="1"/>
  <c r="P1868" i="1"/>
  <c r="Q1868" i="1" s="1"/>
  <c r="P1988" i="1"/>
  <c r="Q1988" i="1" s="1"/>
  <c r="P1882" i="1"/>
  <c r="Q1882" i="1" s="1"/>
  <c r="P1760" i="1"/>
  <c r="Q1760" i="1" s="1"/>
  <c r="P2057" i="1"/>
  <c r="Q2057" i="1" s="1"/>
  <c r="P1888" i="1"/>
  <c r="Q1888" i="1" s="1"/>
  <c r="P1961" i="1"/>
  <c r="Q1961" i="1" s="1"/>
  <c r="P1847" i="1"/>
  <c r="Q1847" i="1" s="1"/>
  <c r="P1984" i="1"/>
  <c r="Q1984" i="1" s="1"/>
  <c r="P1934" i="1"/>
  <c r="Q1934" i="1" s="1"/>
  <c r="P1793" i="1"/>
  <c r="Q1793" i="1" s="1"/>
  <c r="P1879" i="1"/>
  <c r="Q1879" i="1" s="1"/>
  <c r="P2000" i="1"/>
  <c r="Q2000" i="1" s="1"/>
  <c r="P2055" i="1"/>
  <c r="Q2055" i="1" s="1"/>
  <c r="P1925" i="1"/>
  <c r="Q1925" i="1" s="1"/>
  <c r="P1983" i="1"/>
  <c r="Q1983" i="1" s="1"/>
  <c r="P1981" i="1"/>
  <c r="Q1981" i="1" s="1"/>
  <c r="P1969" i="1"/>
  <c r="Q1969" i="1" s="1"/>
  <c r="P1862" i="1"/>
  <c r="Q1862" i="1" s="1"/>
  <c r="O1862" i="1"/>
  <c r="O1763" i="1"/>
  <c r="O1758" i="1"/>
  <c r="O2032" i="1"/>
  <c r="O1900" i="1"/>
  <c r="O1860" i="1"/>
  <c r="O1864" i="1"/>
  <c r="O1911" i="1"/>
  <c r="O2030" i="1"/>
  <c r="O1948" i="1"/>
  <c r="O1831" i="1"/>
  <c r="O2017" i="1"/>
  <c r="O1804" i="1"/>
  <c r="O1808" i="1"/>
  <c r="O1740" i="1"/>
  <c r="O1739" i="1"/>
  <c r="O1850" i="1"/>
  <c r="O1916" i="1"/>
  <c r="O1866" i="1"/>
  <c r="O1822" i="1"/>
  <c r="O1996" i="1"/>
  <c r="O1789" i="1"/>
  <c r="O1768" i="1"/>
  <c r="O1979" i="1"/>
  <c r="O1783" i="1"/>
  <c r="O1857" i="1"/>
  <c r="O1805" i="1"/>
  <c r="O1932" i="1"/>
  <c r="O2034" i="1"/>
  <c r="O2010" i="1"/>
  <c r="O1938" i="1"/>
  <c r="O1875" i="1"/>
  <c r="O1954" i="1"/>
  <c r="O1782" i="1"/>
  <c r="O1982" i="1"/>
  <c r="O1987" i="1"/>
  <c r="O1839" i="1"/>
  <c r="O1871" i="1"/>
  <c r="O1824" i="1"/>
  <c r="O1795" i="1"/>
  <c r="O1861" i="1"/>
  <c r="O1930" i="1"/>
  <c r="O1801" i="1"/>
  <c r="O1756" i="1"/>
  <c r="O1792" i="1"/>
  <c r="O1926" i="1"/>
  <c r="O1937" i="1"/>
  <c r="O1769" i="1"/>
  <c r="O1903" i="1"/>
  <c r="O2041" i="1"/>
  <c r="O1823" i="1"/>
  <c r="O1929" i="1"/>
  <c r="O1836" i="1"/>
  <c r="O1853" i="1"/>
  <c r="O1897" i="1"/>
  <c r="O1775" i="1"/>
  <c r="O2014" i="1"/>
  <c r="O2040" i="1"/>
  <c r="O1968" i="1"/>
  <c r="O1992" i="1"/>
  <c r="O1843" i="1"/>
  <c r="O2046" i="1"/>
  <c r="O2029" i="1"/>
  <c r="O1778" i="1"/>
  <c r="O1786" i="1"/>
  <c r="O1833" i="1"/>
  <c r="O1985" i="1"/>
  <c r="O1887" i="1"/>
  <c r="O1787" i="1"/>
  <c r="O2006" i="1"/>
  <c r="O1844" i="1"/>
  <c r="O1891" i="1"/>
  <c r="O1794" i="1"/>
  <c r="O1949" i="1"/>
  <c r="O1978" i="1"/>
  <c r="O1884" i="1"/>
  <c r="O1895" i="1"/>
  <c r="O2025" i="1"/>
  <c r="O2012" i="1"/>
  <c r="O1970" i="1"/>
  <c r="O1854" i="1"/>
  <c r="O2049" i="1"/>
  <c r="O1781" i="1"/>
  <c r="O1876" i="1"/>
  <c r="O1965" i="1"/>
  <c r="O1910" i="1"/>
  <c r="O1907" i="1"/>
  <c r="O1994" i="1"/>
  <c r="O1989" i="1"/>
  <c r="O1819" i="1"/>
  <c r="O2011" i="1"/>
  <c r="O1963" i="1"/>
  <c r="O1955" i="1"/>
  <c r="O1971" i="1"/>
  <c r="O1927" i="1"/>
  <c r="O2039" i="1"/>
  <c r="O1960" i="1"/>
  <c r="O1869" i="1"/>
  <c r="O1838" i="1"/>
  <c r="O2033" i="1"/>
  <c r="O1784" i="1"/>
  <c r="O1788" i="1"/>
  <c r="O1816" i="1"/>
  <c r="O2004" i="1"/>
  <c r="O1757" i="1"/>
  <c r="O1944" i="1"/>
  <c r="O1964" i="1"/>
  <c r="O1791" i="1"/>
  <c r="O2003" i="1"/>
  <c r="O1867" i="1"/>
  <c r="O2052" i="1"/>
  <c r="O1774" i="1"/>
  <c r="O2047" i="1"/>
  <c r="O1896" i="1"/>
  <c r="O1858" i="1"/>
  <c r="O1829" i="1"/>
  <c r="O1820" i="1"/>
  <c r="O2050" i="1"/>
  <c r="O1953" i="1"/>
  <c r="O2061" i="1"/>
  <c r="O1940" i="1"/>
  <c r="O1742" i="1"/>
  <c r="O1814" i="1"/>
  <c r="O1765" i="1"/>
  <c r="O1935" i="1"/>
  <c r="O1874" i="1"/>
  <c r="O1881" i="1"/>
  <c r="O1752" i="1"/>
  <c r="O1815" i="1"/>
  <c r="O1980" i="1"/>
  <c r="O1901" i="1"/>
  <c r="O1950" i="1"/>
  <c r="O2001" i="1"/>
  <c r="O1952" i="1"/>
  <c r="O2037" i="1"/>
  <c r="O1807" i="1"/>
  <c r="O1923" i="1"/>
  <c r="O1780" i="1"/>
  <c r="O1890" i="1"/>
  <c r="O1873" i="1"/>
  <c r="O1883" i="1"/>
  <c r="O1899" i="1"/>
  <c r="O1998" i="1"/>
  <c r="O1738" i="1"/>
  <c r="O1832" i="1"/>
  <c r="O1957" i="1"/>
  <c r="O1810" i="1"/>
  <c r="O2022" i="1"/>
  <c r="O2019" i="1"/>
  <c r="O2009" i="1"/>
  <c r="O2027" i="1"/>
  <c r="O1771" i="1"/>
  <c r="O1826" i="1"/>
  <c r="O2021" i="1"/>
  <c r="O1796" i="1"/>
  <c r="O1946" i="1"/>
  <c r="O1779" i="1"/>
  <c r="O2058" i="1"/>
  <c r="O2060" i="1"/>
  <c r="O1889" i="1"/>
  <c r="O1834" i="1"/>
  <c r="O1913" i="1"/>
  <c r="O1947" i="1"/>
  <c r="O2023" i="1"/>
  <c r="O1785" i="1"/>
  <c r="O1902" i="1"/>
  <c r="O1942" i="1"/>
  <c r="O1817" i="1"/>
  <c r="O1761" i="1"/>
  <c r="O1991" i="1"/>
  <c r="O1921" i="1"/>
  <c r="O2042" i="1"/>
  <c r="O2056" i="1"/>
  <c r="O1975" i="1"/>
  <c r="O1846" i="1"/>
  <c r="O2036" i="1"/>
  <c r="O1962" i="1"/>
  <c r="O1827" i="1"/>
  <c r="O1772" i="1"/>
  <c r="O2015" i="1"/>
  <c r="O2035" i="1"/>
  <c r="O2048" i="1"/>
  <c r="O1945" i="1"/>
  <c r="O1997" i="1"/>
  <c r="O2059" i="1"/>
  <c r="O1821" i="1"/>
  <c r="O1893" i="1"/>
  <c r="O1841" i="1"/>
  <c r="O1892" i="1"/>
  <c r="O1912" i="1"/>
  <c r="O1966" i="1"/>
  <c r="O1809" i="1"/>
  <c r="O1976" i="1"/>
  <c r="O1773" i="1"/>
  <c r="O1811" i="1"/>
  <c r="O1845" i="1"/>
  <c r="O1886" i="1"/>
  <c r="O1941" i="1"/>
  <c r="O1813" i="1"/>
  <c r="O1974" i="1"/>
  <c r="O1759" i="1"/>
  <c r="O1842" i="1"/>
  <c r="O2043" i="1"/>
  <c r="O1959" i="1"/>
  <c r="O2020" i="1"/>
  <c r="O1995" i="1"/>
  <c r="O1825" i="1"/>
  <c r="O1865" i="1"/>
  <c r="O1908" i="1"/>
  <c r="O1936" i="1"/>
  <c r="O1859" i="1"/>
  <c r="O2045" i="1"/>
  <c r="O2013" i="1"/>
  <c r="O1812" i="1"/>
  <c r="O1803" i="1"/>
  <c r="O2008" i="1"/>
  <c r="O2007" i="1"/>
  <c r="O1800" i="1"/>
  <c r="O1917" i="1"/>
  <c r="O2018" i="1"/>
  <c r="O1855" i="1"/>
  <c r="O1885" i="1"/>
  <c r="O1993" i="1"/>
  <c r="O2002" i="1"/>
  <c r="O1958" i="1"/>
  <c r="O1924" i="1"/>
  <c r="O1799" i="1"/>
  <c r="O1905" i="1"/>
  <c r="O1737" i="1"/>
  <c r="O1986" i="1"/>
  <c r="O1852" i="1"/>
  <c r="O1767" i="1"/>
  <c r="O2031" i="1"/>
  <c r="O1806" i="1"/>
  <c r="O2005" i="1"/>
  <c r="O1870" i="1"/>
  <c r="O1943" i="1"/>
  <c r="O1748" i="1"/>
  <c r="O1909" i="1"/>
  <c r="O1848" i="1"/>
  <c r="O1919" i="1"/>
  <c r="O1863" i="1"/>
  <c r="O1972" i="1"/>
  <c r="O1840" i="1"/>
  <c r="O1762" i="1"/>
  <c r="O2044" i="1"/>
  <c r="O1828" i="1"/>
  <c r="O1837" i="1"/>
  <c r="O1797" i="1"/>
  <c r="O1977" i="1"/>
  <c r="O1798" i="1"/>
  <c r="O2051" i="1"/>
  <c r="O1915" i="1"/>
  <c r="O2024" i="1"/>
  <c r="O1872" i="1"/>
  <c r="O1849" i="1"/>
  <c r="O2028" i="1"/>
  <c r="O1951" i="1"/>
  <c r="O1931" i="1"/>
  <c r="O1776" i="1"/>
  <c r="O1835" i="1"/>
  <c r="O1914" i="1"/>
  <c r="O2038" i="1"/>
  <c r="O1878" i="1"/>
  <c r="O1999" i="1"/>
  <c r="O1920" i="1"/>
  <c r="O2062" i="1"/>
  <c r="O1967" i="1"/>
  <c r="O1928" i="1"/>
  <c r="O1777" i="1"/>
  <c r="O1933" i="1"/>
  <c r="O1830" i="1"/>
  <c r="O1880" i="1"/>
  <c r="O1990" i="1"/>
  <c r="O1898" i="1"/>
  <c r="O2053" i="1"/>
  <c r="O1973" i="1"/>
  <c r="O1956" i="1"/>
  <c r="O1856" i="1"/>
  <c r="O1894" i="1"/>
  <c r="O2054" i="1"/>
  <c r="O1790" i="1"/>
  <c r="O1818" i="1"/>
  <c r="O1939" i="1"/>
  <c r="O1877" i="1"/>
  <c r="O1906" i="1"/>
  <c r="O1904" i="1"/>
  <c r="O2016" i="1"/>
  <c r="O1922" i="1"/>
  <c r="O2026" i="1"/>
  <c r="O1918" i="1"/>
  <c r="O1868" i="1"/>
  <c r="O1988" i="1"/>
  <c r="O1882" i="1"/>
  <c r="O1760" i="1"/>
  <c r="O2057" i="1"/>
  <c r="O1888" i="1"/>
  <c r="O1961" i="1"/>
  <c r="O1847" i="1"/>
  <c r="O1984" i="1"/>
  <c r="O1934" i="1"/>
  <c r="O1793" i="1"/>
  <c r="O1879" i="1"/>
  <c r="O2000" i="1"/>
  <c r="O2055" i="1"/>
  <c r="O1925" i="1"/>
  <c r="O1983" i="1"/>
  <c r="O1981" i="1"/>
  <c r="O1969" i="1"/>
  <c r="O2122" i="1"/>
  <c r="O2099" i="1"/>
  <c r="O2127" i="1"/>
  <c r="O2068" i="1"/>
  <c r="O2147" i="1"/>
  <c r="O2121" i="1"/>
  <c r="O2110" i="1"/>
  <c r="O2137" i="1"/>
  <c r="O2144" i="1"/>
  <c r="O2140" i="1"/>
  <c r="O2085" i="1"/>
  <c r="O2091" i="1"/>
  <c r="O2124" i="1"/>
  <c r="O2106" i="1"/>
  <c r="O2088" i="1"/>
  <c r="O2073" i="1"/>
  <c r="O2105" i="1"/>
  <c r="O2072" i="1"/>
  <c r="O2136" i="1"/>
  <c r="O2063" i="1"/>
  <c r="O2145" i="1"/>
  <c r="O2146" i="1"/>
  <c r="O2074" i="1"/>
  <c r="O2095" i="1"/>
  <c r="O2090" i="1"/>
  <c r="O2113" i="1"/>
  <c r="O2108" i="1"/>
  <c r="O2128" i="1"/>
  <c r="O2071" i="1"/>
  <c r="O2125" i="1"/>
  <c r="O2109" i="1"/>
  <c r="O2131" i="1"/>
  <c r="O2096" i="1"/>
  <c r="O2077" i="1"/>
  <c r="O2070" i="1"/>
  <c r="O2075" i="1"/>
  <c r="O2078" i="1"/>
  <c r="O2097" i="1"/>
  <c r="O2100" i="1"/>
  <c r="O2093" i="1"/>
  <c r="O2094" i="1"/>
  <c r="O2103" i="1"/>
  <c r="O2101" i="1"/>
  <c r="O2086" i="1"/>
  <c r="O2114" i="1"/>
  <c r="O2129" i="1"/>
  <c r="O2092" i="1"/>
  <c r="O2115" i="1"/>
  <c r="O2118" i="1"/>
  <c r="O2082" i="1"/>
  <c r="O2143" i="1"/>
  <c r="O2117" i="1"/>
  <c r="O2087" i="1"/>
  <c r="O2098" i="1"/>
  <c r="O2066" i="1"/>
  <c r="O2083" i="1"/>
  <c r="O2079" i="1"/>
  <c r="O2089" i="1"/>
  <c r="O2132" i="1"/>
  <c r="O2135" i="1"/>
  <c r="O2080" i="1"/>
  <c r="O2076" i="1"/>
  <c r="O2065" i="1"/>
  <c r="O2067" i="1"/>
  <c r="O2084" i="1"/>
  <c r="O2069" i="1"/>
  <c r="O2133" i="1"/>
  <c r="O2104" i="1"/>
  <c r="O2139" i="1"/>
  <c r="O2081" i="1"/>
  <c r="O2123" i="1"/>
  <c r="O2111" i="1"/>
  <c r="O2064" i="1"/>
  <c r="O2107" i="1"/>
  <c r="O2134" i="1"/>
  <c r="O2130" i="1"/>
  <c r="O2120" i="1"/>
  <c r="O2112" i="1"/>
  <c r="O2141" i="1"/>
  <c r="O2148" i="1"/>
  <c r="O2119" i="1"/>
  <c r="O2116" i="1"/>
  <c r="O2142" i="1"/>
  <c r="O2138" i="1"/>
  <c r="O2126" i="1"/>
  <c r="O2102" i="1"/>
  <c r="O961" i="1"/>
  <c r="O1124" i="1"/>
  <c r="O1725" i="1"/>
  <c r="O1048" i="1"/>
  <c r="O1174" i="1"/>
  <c r="O733" i="1"/>
  <c r="O1580" i="1"/>
  <c r="O1690" i="1"/>
  <c r="O884" i="1"/>
  <c r="O1671" i="1"/>
  <c r="O1186" i="1"/>
  <c r="O1401" i="1"/>
  <c r="O1044" i="1"/>
  <c r="O1680" i="1"/>
  <c r="O1766" i="1"/>
  <c r="O1358" i="1"/>
  <c r="O1111" i="1"/>
  <c r="O1719" i="1"/>
  <c r="O1374" i="1"/>
  <c r="O1134" i="1"/>
  <c r="O1326" i="1"/>
  <c r="O1691" i="1"/>
  <c r="O862" i="1"/>
  <c r="O1165" i="1"/>
  <c r="O1704" i="1"/>
  <c r="O1717" i="1"/>
  <c r="O1095" i="1"/>
  <c r="O1699" i="1"/>
  <c r="O1662" i="1"/>
  <c r="O1089" i="1"/>
  <c r="O1730" i="1"/>
  <c r="O1675" i="1"/>
  <c r="O1188" i="1"/>
  <c r="O1167" i="1"/>
  <c r="O987" i="1"/>
  <c r="O1325" i="1"/>
  <c r="O1731" i="1"/>
  <c r="O1012" i="1"/>
  <c r="O809" i="1"/>
  <c r="O641" i="1"/>
  <c r="O1015" i="1"/>
  <c r="O1726" i="1"/>
  <c r="O1422" i="1"/>
  <c r="O693" i="1"/>
  <c r="O1605" i="1"/>
  <c r="O1729" i="1"/>
  <c r="O1096" i="1"/>
  <c r="O1747" i="1"/>
  <c r="O1432" i="1"/>
  <c r="O1306" i="1"/>
  <c r="O715" i="1"/>
  <c r="O1248" i="1"/>
  <c r="O1069" i="1"/>
  <c r="O1171" i="1"/>
  <c r="O881" i="1"/>
  <c r="O1053" i="1"/>
  <c r="O1291" i="1"/>
  <c r="O1049" i="1"/>
  <c r="O883" i="1"/>
  <c r="O1100" i="1"/>
  <c r="O951" i="1"/>
  <c r="O1711" i="1"/>
  <c r="O1245" i="1"/>
  <c r="O1169" i="1"/>
  <c r="O1344" i="1"/>
  <c r="O1144" i="1"/>
  <c r="O909" i="1"/>
  <c r="O1037" i="1"/>
  <c r="O1284" i="1"/>
  <c r="O1749" i="1"/>
  <c r="O517" i="1"/>
  <c r="O652" i="1"/>
  <c r="O1673" i="1"/>
  <c r="O1383" i="1"/>
  <c r="O1734" i="1"/>
  <c r="O1659" i="1"/>
  <c r="O1026" i="1"/>
  <c r="O1718" i="1"/>
  <c r="O846" i="1"/>
  <c r="O1243" i="1"/>
  <c r="O1687" i="1"/>
  <c r="O585" i="1"/>
  <c r="O954" i="1"/>
  <c r="O1118" i="1"/>
  <c r="O1626" i="1"/>
  <c r="O1685" i="1"/>
  <c r="O911" i="1"/>
  <c r="O1722" i="1"/>
  <c r="O738" i="1"/>
  <c r="O1413" i="1"/>
  <c r="O1696" i="1"/>
  <c r="O1168" i="1"/>
  <c r="O1517" i="1"/>
  <c r="O646" i="1"/>
  <c r="O1259" i="1"/>
  <c r="O1349" i="1"/>
  <c r="O996" i="1"/>
  <c r="O1695" i="1"/>
  <c r="O904" i="1"/>
  <c r="O1202" i="1"/>
  <c r="O1293" i="1"/>
  <c r="O1707" i="1"/>
  <c r="O1706" i="1"/>
  <c r="O1720" i="1"/>
  <c r="O1743" i="1"/>
  <c r="O1753" i="1"/>
  <c r="O1697" i="1"/>
  <c r="O1264" i="1"/>
  <c r="O1851" i="1"/>
  <c r="O1195" i="1"/>
  <c r="O709" i="1"/>
  <c r="O1700" i="1"/>
  <c r="O1275" i="1"/>
  <c r="O1146" i="1"/>
  <c r="O1190" i="1"/>
  <c r="O1688" i="1"/>
  <c r="O1354" i="1"/>
  <c r="O1338" i="1"/>
  <c r="O1764" i="1"/>
  <c r="O1161" i="1"/>
  <c r="O1698" i="1"/>
  <c r="O1220" i="1"/>
  <c r="O1648" i="1"/>
  <c r="O1715" i="1"/>
  <c r="O1307" i="1"/>
  <c r="O1064" i="1"/>
  <c r="O905" i="1"/>
  <c r="O1436" i="1"/>
  <c r="O1710" i="1"/>
  <c r="O1467" i="1"/>
  <c r="O1042" i="1"/>
  <c r="O1323" i="1"/>
  <c r="O1484" i="1"/>
  <c r="O1290" i="1"/>
  <c r="O1317" i="1"/>
  <c r="O812" i="1"/>
  <c r="O1212" i="1"/>
  <c r="O1744" i="1"/>
  <c r="O1066" i="1"/>
  <c r="O781" i="1"/>
  <c r="O1271" i="1"/>
  <c r="O1223" i="1"/>
  <c r="O1147" i="1"/>
  <c r="O1172" i="1"/>
  <c r="O1176" i="1"/>
  <c r="O1331" i="1"/>
  <c r="O1714" i="1"/>
  <c r="O1672" i="1"/>
  <c r="O1145" i="1"/>
  <c r="O1105" i="1"/>
  <c r="O1770" i="1"/>
  <c r="O853" i="1"/>
  <c r="O1114" i="1"/>
  <c r="O1651" i="1"/>
  <c r="O941" i="1"/>
  <c r="O796" i="1"/>
  <c r="O916" i="1"/>
  <c r="O1183" i="1"/>
  <c r="O1231" i="1"/>
  <c r="O1736" i="1"/>
  <c r="O871" i="1"/>
  <c r="O1713" i="1"/>
  <c r="O1254" i="1"/>
  <c r="O1721" i="1"/>
  <c r="O1668" i="1"/>
  <c r="O1157" i="1"/>
  <c r="O792" i="1"/>
  <c r="O1252" i="1"/>
  <c r="O1101" i="1"/>
  <c r="O1297" i="1"/>
  <c r="O1724" i="1"/>
  <c r="O1303" i="1"/>
  <c r="O1728" i="1"/>
  <c r="O1154" i="1"/>
  <c r="O1241" i="1"/>
  <c r="O791" i="1"/>
  <c r="O1246" i="1"/>
  <c r="O627" i="1"/>
  <c r="O1683" i="1"/>
  <c r="O1130" i="1"/>
  <c r="O874" i="1"/>
  <c r="O1207" i="1"/>
  <c r="O1121" i="1"/>
  <c r="O1204" i="1"/>
  <c r="O1019" i="1"/>
  <c r="O1255" i="1"/>
  <c r="O1000" i="1"/>
  <c r="O1108" i="1"/>
  <c r="O964" i="1"/>
  <c r="O1068" i="1"/>
  <c r="O1287" i="1"/>
  <c r="O1693" i="1"/>
  <c r="O1004" i="1"/>
  <c r="O1684" i="1"/>
  <c r="O1751" i="1"/>
  <c r="O1140" i="1"/>
  <c r="O1189" i="1"/>
  <c r="O1047" i="1"/>
  <c r="O865" i="1"/>
  <c r="O1727" i="1"/>
  <c r="O1676" i="1"/>
  <c r="O1384" i="1"/>
  <c r="O1689" i="1"/>
  <c r="O882" i="1"/>
  <c r="O1703" i="1"/>
  <c r="O1240" i="1"/>
  <c r="O1281" i="1"/>
  <c r="O1733" i="1"/>
  <c r="O1039" i="1"/>
  <c r="O1077" i="1"/>
  <c r="O990" i="1"/>
  <c r="O1705" i="1"/>
  <c r="O1708" i="1"/>
  <c r="O1430" i="1"/>
  <c r="O1070" i="1"/>
  <c r="O982" i="1"/>
  <c r="O1112" i="1"/>
  <c r="O1093" i="1"/>
  <c r="O917" i="1"/>
  <c r="O991" i="1"/>
  <c r="O1716" i="1"/>
  <c r="O1802" i="1"/>
  <c r="O1627" i="1"/>
  <c r="O1175" i="1"/>
  <c r="O1177" i="1"/>
  <c r="O1086" i="1"/>
  <c r="O1214" i="1"/>
  <c r="O1181" i="1"/>
  <c r="O1218" i="1"/>
  <c r="O1316" i="1"/>
  <c r="O1057" i="1"/>
  <c r="O1187" i="1"/>
  <c r="O1104" i="1"/>
  <c r="O1116" i="1"/>
  <c r="O1754" i="1"/>
  <c r="O1732" i="1"/>
  <c r="O1217" i="1"/>
  <c r="O1126" i="1"/>
  <c r="O1712" i="1"/>
  <c r="O1702" i="1"/>
  <c r="O1319" i="1"/>
  <c r="O638" i="1"/>
  <c r="O1148" i="1"/>
  <c r="O1556" i="1"/>
  <c r="O1540" i="1"/>
  <c r="O1448" i="1"/>
  <c r="O1110" i="1"/>
  <c r="O1164" i="1"/>
  <c r="O1098" i="1"/>
  <c r="O1435" i="1"/>
  <c r="O1072" i="1"/>
  <c r="O1032" i="1"/>
  <c r="O1755" i="1"/>
  <c r="O944" i="1"/>
  <c r="O1063" i="1"/>
  <c r="O1745" i="1"/>
  <c r="O1182" i="1"/>
  <c r="O1746" i="1"/>
  <c r="O1016" i="1"/>
  <c r="O1678" i="1"/>
  <c r="O1670" i="1"/>
  <c r="O1694" i="1"/>
  <c r="O886" i="1"/>
  <c r="O1709" i="1"/>
  <c r="O1197" i="1"/>
  <c r="O1136" i="1"/>
  <c r="O1735" i="1"/>
  <c r="O873" i="1"/>
  <c r="O1523" i="1"/>
  <c r="O1563" i="1"/>
  <c r="O1094" i="1"/>
  <c r="O845" i="1"/>
  <c r="O857" i="1"/>
  <c r="O1485" i="1"/>
  <c r="O1205" i="1"/>
  <c r="O834" i="1"/>
  <c r="O685" i="1"/>
  <c r="O1375" i="1"/>
  <c r="O527" i="1"/>
  <c r="O1548" i="1"/>
  <c r="O876" i="1"/>
  <c r="O773" i="1"/>
  <c r="O1367" i="1"/>
  <c r="O677" i="1"/>
  <c r="O1381" i="1"/>
  <c r="O1507" i="1"/>
  <c r="O1013" i="1"/>
  <c r="O1420" i="1"/>
  <c r="O1555" i="1"/>
  <c r="O1052" i="1"/>
  <c r="O1007" i="1"/>
  <c r="O1292" i="1"/>
  <c r="O1483" i="1"/>
  <c r="O1256" i="1"/>
  <c r="O962" i="1"/>
  <c r="O1544" i="1"/>
  <c r="O817" i="1"/>
  <c r="O806" i="1"/>
  <c r="O581" i="1"/>
  <c r="O802" i="1"/>
  <c r="O1528" i="1"/>
  <c r="O1138" i="1"/>
  <c r="O477" i="1"/>
  <c r="O678" i="1"/>
  <c r="O1024" i="1"/>
  <c r="O1221" i="1"/>
  <c r="O830" i="1"/>
  <c r="O1601" i="1"/>
  <c r="O890" i="1"/>
  <c r="O730" i="1"/>
  <c r="O1551" i="1"/>
  <c r="O1572" i="1"/>
  <c r="O1127" i="1"/>
  <c r="O1062" i="1"/>
  <c r="O1087" i="1"/>
  <c r="O1343" i="1"/>
  <c r="O518" i="1"/>
  <c r="O1276" i="1"/>
  <c r="O797" i="1"/>
  <c r="O1156" i="1"/>
  <c r="O765" i="1"/>
  <c r="O720" i="1"/>
  <c r="O1376" i="1"/>
  <c r="O1391" i="1"/>
  <c r="O498" i="1"/>
  <c r="O1573" i="1"/>
  <c r="O628" i="1"/>
  <c r="O539" i="1"/>
  <c r="O1078" i="1"/>
  <c r="O1530" i="1"/>
  <c r="O538" i="1"/>
  <c r="O1014" i="1"/>
  <c r="O1122" i="1"/>
  <c r="O1247" i="1"/>
  <c r="O496" i="1"/>
  <c r="O1209" i="1"/>
  <c r="O373" i="1"/>
  <c r="O480" i="1"/>
  <c r="O859" i="1"/>
  <c r="O524" i="1"/>
  <c r="O339" i="1"/>
  <c r="O1160" i="1"/>
  <c r="O1371" i="1"/>
  <c r="O827" i="1"/>
  <c r="O844" i="1"/>
  <c r="O648" i="1"/>
  <c r="O770" i="1"/>
  <c r="O1527" i="1"/>
  <c r="O1415" i="1"/>
  <c r="O828" i="1"/>
  <c r="O820" i="1"/>
  <c r="O710" i="1"/>
  <c r="O1206" i="1"/>
  <c r="O1403" i="1"/>
  <c r="O1038" i="1"/>
  <c r="O949" i="1"/>
  <c r="O956" i="1"/>
  <c r="O1546" i="1"/>
  <c r="O901" i="1"/>
  <c r="O473" i="1"/>
  <c r="O573" i="1"/>
  <c r="O503" i="1"/>
  <c r="O1029" i="1"/>
  <c r="O1142" i="1"/>
  <c r="O470" i="1"/>
  <c r="O985" i="1"/>
  <c r="O939" i="1"/>
  <c r="O682" i="1"/>
  <c r="O1274" i="1"/>
  <c r="O1482" i="1"/>
  <c r="O1185" i="1"/>
  <c r="O702" i="1"/>
  <c r="O1288" i="1"/>
  <c r="O610" i="1"/>
  <c r="O1369" i="1"/>
  <c r="O888" i="1"/>
  <c r="O1481" i="1"/>
  <c r="O1151" i="1"/>
  <c r="O940" i="1"/>
  <c r="O553" i="1"/>
  <c r="O597" i="1"/>
  <c r="O786" i="1"/>
  <c r="O464" i="1"/>
  <c r="O1056" i="1"/>
  <c r="O1510" i="1"/>
  <c r="O1407" i="1"/>
  <c r="O1535" i="1"/>
  <c r="O752" i="1"/>
  <c r="O1398" i="1"/>
  <c r="O1490" i="1"/>
  <c r="O1143" i="1"/>
  <c r="O1321" i="1"/>
  <c r="O1445" i="1"/>
  <c r="O1388" i="1"/>
  <c r="O735" i="1"/>
  <c r="O928" i="1"/>
  <c r="O1497" i="1"/>
  <c r="O1491" i="1"/>
  <c r="O1178" i="1"/>
  <c r="O1503" i="1"/>
  <c r="O614" i="1"/>
  <c r="O1499" i="1"/>
  <c r="O978" i="1"/>
  <c r="O1603" i="1"/>
  <c r="O994" i="1"/>
  <c r="O400" i="1"/>
  <c r="O534" i="1"/>
  <c r="O1557" i="1"/>
  <c r="O771" i="1"/>
  <c r="O1353" i="1"/>
  <c r="O1166" i="1"/>
  <c r="O549" i="1"/>
  <c r="O1035" i="1"/>
  <c r="O895" i="1"/>
  <c r="O1128" i="1"/>
  <c r="O414" i="1"/>
  <c r="O492" i="1"/>
  <c r="O651" i="1"/>
  <c r="O1133" i="1"/>
  <c r="O1464" i="1"/>
  <c r="O925" i="1"/>
  <c r="O1115" i="1"/>
  <c r="O1091" i="1"/>
  <c r="O1488" i="1"/>
  <c r="O1493" i="1"/>
  <c r="O988" i="1"/>
  <c r="O1584" i="1"/>
  <c r="O560" i="1"/>
  <c r="O1239" i="1"/>
  <c r="O548" i="1"/>
  <c r="O1018" i="1"/>
  <c r="O1543" i="1"/>
  <c r="O1046" i="1"/>
  <c r="O1106" i="1"/>
  <c r="O852" i="1"/>
  <c r="O789" i="1"/>
  <c r="O1364" i="1"/>
  <c r="O851" i="1"/>
  <c r="O620" i="1"/>
  <c r="O1065" i="1"/>
  <c r="O747" i="1"/>
  <c r="O1102" i="1"/>
  <c r="O532" i="1"/>
  <c r="O563" i="1"/>
  <c r="O741" i="1"/>
  <c r="O569" i="1"/>
  <c r="O564" i="1"/>
  <c r="O1324" i="1"/>
  <c r="O1397" i="1"/>
  <c r="O1267" i="1"/>
  <c r="O1285" i="1"/>
  <c r="O975" i="1"/>
  <c r="O1487" i="1"/>
  <c r="O619" i="1"/>
  <c r="O1463" i="1"/>
  <c r="O1266" i="1"/>
  <c r="O463" i="1"/>
  <c r="O1235" i="1"/>
  <c r="O775" i="1"/>
  <c r="O742" i="1"/>
  <c r="O1347" i="1"/>
  <c r="O810" i="1"/>
  <c r="O514" i="1"/>
  <c r="O1386" i="1"/>
  <c r="O656" i="1"/>
  <c r="O1593" i="1"/>
  <c r="O1342" i="1"/>
  <c r="O1141" i="1"/>
  <c r="O984" i="1"/>
  <c r="O1514" i="1"/>
  <c r="O320" i="1"/>
  <c r="O533" i="1"/>
  <c r="O1219" i="1"/>
  <c r="O958" i="1"/>
  <c r="O1227" i="1"/>
  <c r="O743" i="1"/>
  <c r="O724" i="1"/>
  <c r="O1198" i="1"/>
  <c r="O1320" i="1"/>
  <c r="O1337" i="1"/>
  <c r="O899" i="1"/>
  <c r="O1562" i="1"/>
  <c r="O843" i="1"/>
  <c r="O598" i="1"/>
  <c r="O1085" i="1"/>
  <c r="O866" i="1"/>
  <c r="O622" i="1"/>
  <c r="O481" i="1"/>
  <c r="O1075" i="1"/>
  <c r="O593" i="1"/>
  <c r="O1549" i="1"/>
  <c r="O1575" i="1"/>
  <c r="O1345" i="1"/>
  <c r="O728" i="1"/>
  <c r="O446" i="1"/>
  <c r="O1600" i="1"/>
  <c r="O577" i="1"/>
  <c r="O488" i="1"/>
  <c r="O257" i="1"/>
  <c r="O402" i="1"/>
  <c r="O1536" i="1"/>
  <c r="O1341" i="1"/>
  <c r="O661" i="1"/>
  <c r="O1278" i="1"/>
  <c r="O1132" i="1"/>
  <c r="O1299" i="1"/>
  <c r="O570" i="1"/>
  <c r="O634" i="1"/>
  <c r="O1574" i="1"/>
  <c r="O1581" i="1"/>
  <c r="O663" i="1"/>
  <c r="O1486" i="1"/>
  <c r="O1137" i="1"/>
  <c r="O1159" i="1"/>
  <c r="O1251" i="1"/>
  <c r="O1282" i="1"/>
  <c r="O499" i="1"/>
  <c r="O543" i="1"/>
  <c r="O604" i="1"/>
  <c r="O571" i="1"/>
  <c r="O1431" i="1"/>
  <c r="O1352" i="1"/>
  <c r="O1081" i="1"/>
  <c r="O889" i="1"/>
  <c r="O1170" i="1"/>
  <c r="O779" i="1"/>
  <c r="O1234" i="1"/>
  <c r="O1230" i="1"/>
  <c r="O1173" i="1"/>
  <c r="O729" i="1"/>
  <c r="O1355" i="1"/>
  <c r="O1158" i="1"/>
  <c r="O784" i="1"/>
  <c r="O1400" i="1"/>
  <c r="O1377" i="1"/>
  <c r="O1550" i="1"/>
  <c r="O798" i="1"/>
  <c r="O1595" i="1"/>
  <c r="O968" i="1"/>
  <c r="O399" i="1"/>
  <c r="O572" i="1"/>
  <c r="O1437" i="1"/>
  <c r="O1577" i="1"/>
  <c r="O1336" i="1"/>
  <c r="O1396" i="1"/>
  <c r="O919" i="1"/>
  <c r="O1082" i="1"/>
  <c r="O1286" i="1"/>
  <c r="O318" i="1"/>
  <c r="O615" i="1"/>
  <c r="O758" i="1"/>
  <c r="O1123" i="1"/>
  <c r="O1327" i="1"/>
  <c r="O744" i="1"/>
  <c r="O1074" i="1"/>
  <c r="O1289" i="1"/>
  <c r="O922" i="1"/>
  <c r="O923" i="1"/>
  <c r="O542" i="1"/>
  <c r="O1387" i="1"/>
  <c r="O1492" i="1"/>
  <c r="O979" i="1"/>
  <c r="O887" i="1"/>
  <c r="O234" i="1"/>
  <c r="O655" i="1"/>
  <c r="O684" i="1"/>
  <c r="O737" i="1"/>
  <c r="O94" i="1"/>
  <c r="O1194" i="1"/>
  <c r="O1043" i="1"/>
  <c r="O113" i="1"/>
  <c r="O757" i="1"/>
  <c r="O411" i="1"/>
  <c r="O576" i="1"/>
  <c r="O530" i="1"/>
  <c r="O246" i="1"/>
  <c r="O90" i="1"/>
  <c r="O44" i="1"/>
  <c r="O937" i="1"/>
  <c r="O74" i="1"/>
  <c r="O300" i="1"/>
  <c r="O321" i="1"/>
  <c r="O108" i="1"/>
  <c r="O186" i="1"/>
  <c r="O212" i="1"/>
  <c r="O210" i="1"/>
  <c r="O149" i="1"/>
  <c r="O707" i="1"/>
  <c r="O588" i="1"/>
  <c r="O86" i="1"/>
  <c r="O584" i="1"/>
  <c r="O716" i="1"/>
  <c r="O701" i="1"/>
  <c r="O286" i="1"/>
  <c r="O249" i="1"/>
  <c r="O768" i="1"/>
  <c r="O59" i="1"/>
  <c r="O805" i="1"/>
  <c r="O808" i="1"/>
  <c r="O708" i="1"/>
  <c r="O256" i="1"/>
  <c r="O98" i="1"/>
  <c r="O323" i="1"/>
  <c r="O81" i="1"/>
  <c r="O589" i="1"/>
  <c r="O632" i="1"/>
  <c r="O800" i="1"/>
  <c r="O606" i="1"/>
  <c r="O535" i="1"/>
  <c r="O135" i="1"/>
  <c r="O392" i="1"/>
  <c r="O9" i="1"/>
  <c r="O263" i="1"/>
  <c r="O725" i="1"/>
  <c r="O644" i="1"/>
  <c r="O836" i="1"/>
  <c r="O521" i="1"/>
  <c r="O971" i="1"/>
  <c r="O145" i="1"/>
  <c r="O863" i="1"/>
  <c r="O671" i="1"/>
  <c r="O1036" i="1"/>
  <c r="O623" i="1"/>
  <c r="O977" i="1"/>
  <c r="O613" i="1"/>
  <c r="O660" i="1"/>
  <c r="O133" i="1"/>
  <c r="O50" i="1"/>
  <c r="O929" i="1"/>
  <c r="O601" i="1"/>
  <c r="O523" i="1"/>
  <c r="O818" i="1"/>
  <c r="O151" i="1"/>
  <c r="O103" i="1"/>
  <c r="O795" i="1"/>
  <c r="O785" i="1"/>
  <c r="O1041" i="1"/>
  <c r="O942" i="1"/>
  <c r="O386" i="1"/>
  <c r="O233" i="1"/>
  <c r="O590" i="1"/>
  <c r="O224" i="1"/>
  <c r="O647" i="1"/>
  <c r="O731" i="1"/>
  <c r="O196" i="1"/>
  <c r="O974" i="1"/>
  <c r="O92" i="1"/>
  <c r="O1084" i="1"/>
  <c r="O933" i="1"/>
  <c r="O522" i="1"/>
  <c r="O296" i="1"/>
  <c r="O673" i="1"/>
  <c r="O839" i="1"/>
  <c r="O1045" i="1"/>
  <c r="O188" i="1"/>
  <c r="O1109" i="1"/>
  <c r="O633" i="1"/>
  <c r="O681" i="1"/>
  <c r="O774" i="1"/>
  <c r="O875" i="1"/>
  <c r="O181" i="1"/>
  <c r="O172" i="1"/>
  <c r="O755" i="1"/>
  <c r="O459" i="1"/>
  <c r="O697" i="1"/>
  <c r="O700" i="1"/>
  <c r="O244" i="1"/>
  <c r="O662" i="1"/>
  <c r="O665" i="1"/>
  <c r="O129" i="1"/>
  <c r="O162" i="1"/>
  <c r="O764" i="1"/>
  <c r="O48" i="1"/>
  <c r="O166" i="1"/>
  <c r="O317" i="1"/>
  <c r="O618" i="1"/>
  <c r="O487" i="1"/>
  <c r="O245" i="1"/>
  <c r="O611" i="1"/>
  <c r="O668" i="1"/>
  <c r="O200" i="1"/>
  <c r="O927" i="1"/>
  <c r="O1113" i="1"/>
  <c r="O73" i="1"/>
  <c r="O203" i="1"/>
  <c r="O1210" i="1"/>
  <c r="O1163" i="1"/>
  <c r="O124" i="1"/>
  <c r="O51" i="1"/>
  <c r="O336" i="1"/>
  <c r="O147" i="1"/>
  <c r="O717" i="1"/>
  <c r="O616" i="1"/>
  <c r="O848" i="1"/>
  <c r="O187" i="1"/>
  <c r="O643" i="1"/>
  <c r="O813" i="1"/>
  <c r="O127" i="1"/>
  <c r="O567" i="1"/>
  <c r="O639" i="1"/>
  <c r="O1135" i="1"/>
  <c r="O803" i="1"/>
  <c r="O637" i="1"/>
  <c r="O705" i="1"/>
  <c r="O1005" i="1"/>
  <c r="O727" i="1"/>
  <c r="O858" i="1"/>
  <c r="O625" i="1"/>
  <c r="O556" i="1"/>
  <c r="O1192" i="1"/>
  <c r="O854" i="1"/>
  <c r="O1083" i="1"/>
  <c r="O169" i="1"/>
  <c r="O760" i="1"/>
  <c r="O934" i="1"/>
  <c r="O260" i="1"/>
  <c r="O769" i="1"/>
  <c r="O1040" i="1"/>
  <c r="O1022" i="1"/>
  <c r="O914" i="1"/>
  <c r="O691" i="1"/>
  <c r="O592" i="1"/>
  <c r="O736" i="1"/>
  <c r="O161" i="1"/>
  <c r="O116" i="1"/>
  <c r="O1025" i="1"/>
  <c r="O107" i="1"/>
  <c r="O198" i="1"/>
  <c r="O898" i="1"/>
  <c r="O88" i="1"/>
  <c r="O574" i="1"/>
  <c r="O612" i="1"/>
  <c r="O56" i="1"/>
  <c r="O965" i="1"/>
  <c r="O95" i="1"/>
  <c r="O1073" i="1"/>
  <c r="O822" i="1"/>
  <c r="O672" i="1"/>
  <c r="O591" i="1"/>
  <c r="O801" i="1"/>
  <c r="O704" i="1"/>
  <c r="O815" i="1"/>
  <c r="O897" i="1"/>
  <c r="O767" i="1"/>
  <c r="O190" i="1"/>
  <c r="O869" i="1"/>
  <c r="O159" i="1"/>
  <c r="O642" i="1"/>
  <c r="O132" i="1"/>
  <c r="O688" i="1"/>
  <c r="O216" i="1"/>
  <c r="O550" i="1"/>
  <c r="O719" i="1"/>
  <c r="O547" i="1"/>
  <c r="O674" i="1"/>
  <c r="O115" i="1"/>
  <c r="O379" i="1"/>
  <c r="O117" i="1"/>
  <c r="O529" i="1"/>
  <c r="O469" i="1"/>
  <c r="O734" i="1"/>
  <c r="O185" i="1"/>
  <c r="O68" i="1"/>
  <c r="O694" i="1"/>
  <c r="O630" i="1"/>
  <c r="O718" i="1"/>
  <c r="O787" i="1"/>
  <c r="O714" i="1"/>
  <c r="O943" i="1"/>
  <c r="O540" i="1"/>
  <c r="O526" i="1"/>
  <c r="O772" i="1"/>
  <c r="O749" i="1"/>
  <c r="O912" i="1"/>
  <c r="O696" i="1"/>
  <c r="O72" i="1"/>
  <c r="O313" i="1"/>
  <c r="O106" i="1"/>
  <c r="O763" i="1"/>
  <c r="O761" i="1"/>
  <c r="O680" i="1"/>
  <c r="O1117" i="1"/>
  <c r="O84" i="1"/>
  <c r="O575" i="1"/>
  <c r="O782" i="1"/>
  <c r="O83" i="1"/>
  <c r="O137" i="1"/>
  <c r="O253" i="1"/>
  <c r="O1059" i="1"/>
  <c r="O712" i="1"/>
  <c r="O252" i="1"/>
  <c r="O621" i="1"/>
  <c r="O687" i="1"/>
  <c r="O586" i="1"/>
  <c r="O721" i="1"/>
  <c r="O501" i="1"/>
  <c r="O180" i="1"/>
  <c r="O138" i="1"/>
  <c r="O53" i="1"/>
  <c r="O60" i="1"/>
  <c r="O595" i="1"/>
  <c r="O220" i="1"/>
  <c r="O750" i="1"/>
  <c r="O76" i="1"/>
  <c r="O75" i="1"/>
  <c r="O669" i="1"/>
  <c r="O41" i="1"/>
  <c r="O723" i="1"/>
  <c r="O1058" i="1"/>
  <c r="O679" i="1"/>
  <c r="O841" i="1"/>
  <c r="O855" i="1"/>
  <c r="O753" i="1"/>
  <c r="O314" i="1"/>
  <c r="O197" i="1"/>
  <c r="O238" i="1"/>
  <c r="O262" i="1"/>
  <c r="O118" i="1"/>
  <c r="O146" i="1"/>
  <c r="O89" i="1"/>
  <c r="O302" i="1"/>
  <c r="O1150" i="1"/>
  <c r="O1283" i="1"/>
  <c r="O653" i="1"/>
  <c r="O410" i="1"/>
  <c r="O178" i="1"/>
  <c r="O369" i="1"/>
  <c r="O409" i="1"/>
  <c r="O821" i="1"/>
  <c r="O695" i="1"/>
  <c r="O123" i="1"/>
  <c r="O289" i="1"/>
  <c r="O79" i="1"/>
  <c r="O388" i="1"/>
  <c r="O231" i="1"/>
  <c r="O486" i="1"/>
  <c r="O482" i="1"/>
  <c r="O1399" i="1"/>
  <c r="O368" i="1"/>
  <c r="O261" i="1"/>
  <c r="O110" i="1"/>
  <c r="O457" i="1"/>
  <c r="O1434" i="1"/>
  <c r="O1533" i="1"/>
  <c r="O158" i="1"/>
  <c r="O121" i="1"/>
  <c r="O247" i="1"/>
  <c r="O232" i="1"/>
  <c r="O1333" i="1"/>
  <c r="O456" i="1"/>
  <c r="O164" i="1"/>
  <c r="O636" i="1"/>
  <c r="O281" i="1"/>
  <c r="O297" i="1"/>
  <c r="O670" i="1"/>
  <c r="O490" i="1"/>
  <c r="O270" i="1"/>
  <c r="O268" i="1"/>
  <c r="O312" i="1"/>
  <c r="O364" i="1"/>
  <c r="O1389" i="1"/>
  <c r="O1368" i="1"/>
  <c r="O1468" i="1"/>
  <c r="O766" i="1"/>
  <c r="O390" i="1"/>
  <c r="O157" i="1"/>
  <c r="O316" i="1"/>
  <c r="O173" i="1"/>
  <c r="O160" i="1"/>
  <c r="O152" i="1"/>
  <c r="O338" i="1"/>
  <c r="O375" i="1"/>
  <c r="O239" i="1"/>
  <c r="O308" i="1"/>
  <c r="O311" i="1"/>
  <c r="O465" i="1"/>
  <c r="O385" i="1"/>
  <c r="O423" i="1"/>
  <c r="O1552" i="1"/>
  <c r="O1421" i="1"/>
  <c r="O206" i="1"/>
  <c r="O497" i="1"/>
  <c r="O322" i="1"/>
  <c r="O165" i="1"/>
  <c r="O266" i="1"/>
  <c r="O1416" i="1"/>
  <c r="O467" i="1"/>
  <c r="O491" i="1"/>
  <c r="O436" i="1"/>
  <c r="O475" i="1"/>
  <c r="O448" i="1"/>
  <c r="O442" i="1"/>
  <c r="O343" i="1"/>
  <c r="O711" i="1"/>
  <c r="O235" i="1"/>
  <c r="O295" i="1"/>
  <c r="O1372" i="1"/>
  <c r="O221" i="1"/>
  <c r="O204" i="1"/>
  <c r="O356" i="1"/>
  <c r="O396" i="1"/>
  <c r="O189" i="1"/>
  <c r="O227" i="1"/>
  <c r="O1318" i="1"/>
  <c r="O1513" i="1"/>
  <c r="O1500" i="1"/>
  <c r="O629" i="1"/>
  <c r="O698" i="1"/>
  <c r="O676" i="1"/>
  <c r="O213" i="1"/>
  <c r="O430" i="1"/>
  <c r="O1588" i="1"/>
  <c r="O419" i="1"/>
  <c r="O310" i="1"/>
  <c r="O99" i="1"/>
  <c r="O326" i="1"/>
  <c r="O372" i="1"/>
  <c r="O298" i="1"/>
  <c r="O269" i="1"/>
  <c r="O91" i="1"/>
  <c r="O122" i="1"/>
  <c r="O136" i="1"/>
  <c r="O363" i="1"/>
  <c r="O202" i="1"/>
  <c r="O217" i="1"/>
  <c r="O223" i="1"/>
  <c r="O1475" i="1"/>
  <c r="O345" i="1"/>
  <c r="O1404" i="1"/>
  <c r="O1450" i="1"/>
  <c r="O271" i="1"/>
  <c r="O254" i="1"/>
  <c r="O381" i="1"/>
  <c r="O309" i="1"/>
  <c r="O1476" i="1"/>
  <c r="O168" i="1"/>
  <c r="O1427" i="1"/>
  <c r="O350" i="1"/>
  <c r="O394" i="1"/>
  <c r="O229" i="1"/>
  <c r="O489" i="1"/>
  <c r="O277" i="1"/>
  <c r="O101" i="1"/>
  <c r="O1191" i="1"/>
  <c r="O105" i="1"/>
  <c r="O342" i="1"/>
  <c r="O1363" i="1"/>
  <c r="O272" i="1"/>
  <c r="O403" i="1"/>
  <c r="O1408" i="1"/>
  <c r="O1446" i="1"/>
  <c r="O1489" i="1"/>
  <c r="O347" i="1"/>
  <c r="O434" i="1"/>
  <c r="O1570" i="1"/>
  <c r="O1480" i="1"/>
  <c r="O1479" i="1"/>
  <c r="O1300" i="1"/>
  <c r="O1280" i="1"/>
  <c r="O1539" i="1"/>
  <c r="O1329" i="1"/>
  <c r="O291" i="1"/>
  <c r="O713" i="1"/>
  <c r="O264" i="1"/>
  <c r="O201" i="1"/>
  <c r="O422" i="1"/>
  <c r="O506" i="1"/>
  <c r="O454" i="1"/>
  <c r="O378" i="1"/>
  <c r="O1569" i="1"/>
  <c r="O255" i="1"/>
  <c r="O111" i="1"/>
  <c r="O248" i="1"/>
  <c r="O389" i="1"/>
  <c r="O293" i="1"/>
  <c r="O332" i="1"/>
  <c r="O333" i="1"/>
  <c r="O211" i="1"/>
  <c r="O756" i="1"/>
  <c r="O259" i="1"/>
  <c r="O1339" i="1"/>
  <c r="O603" i="1"/>
  <c r="O194" i="1"/>
  <c r="O179" i="1"/>
  <c r="O1423" i="1"/>
  <c r="O502" i="1"/>
  <c r="O294" i="1"/>
  <c r="O458" i="1"/>
  <c r="O659" i="1"/>
  <c r="O1294" i="1"/>
  <c r="O1402" i="1"/>
  <c r="O1534" i="1"/>
  <c r="O156" i="1"/>
  <c r="O290" i="1"/>
  <c r="O218" i="1"/>
  <c r="O278" i="1"/>
  <c r="O285" i="1"/>
  <c r="O184" i="1"/>
  <c r="O242" i="1"/>
  <c r="O443" i="1"/>
  <c r="O1277" i="1"/>
  <c r="O1332" i="1"/>
  <c r="O351" i="1"/>
  <c r="O401" i="1"/>
  <c r="O424" i="1"/>
  <c r="O243" i="1"/>
  <c r="O177" i="1"/>
  <c r="O128" i="1"/>
  <c r="O100" i="1"/>
  <c r="O374" i="1"/>
  <c r="O192" i="1"/>
  <c r="O175" i="1"/>
  <c r="O354" i="1"/>
  <c r="O195" i="1"/>
  <c r="O450" i="1"/>
  <c r="O214" i="1"/>
  <c r="O307" i="1"/>
  <c r="O130" i="1"/>
  <c r="O288" i="1"/>
  <c r="O208" i="1"/>
  <c r="O241" i="1"/>
  <c r="O451" i="1"/>
  <c r="O562" i="1"/>
  <c r="O376" i="1"/>
  <c r="O226" i="1"/>
  <c r="O276" i="1"/>
  <c r="O415" i="1"/>
  <c r="O228" i="1"/>
  <c r="O420" i="1"/>
  <c r="O405" i="1"/>
  <c r="O225" i="1"/>
  <c r="O348" i="1"/>
  <c r="O1502" i="1"/>
  <c r="O306" i="1"/>
  <c r="O341" i="1"/>
  <c r="O1429" i="1"/>
  <c r="O1295" i="1"/>
  <c r="O366" i="1"/>
  <c r="O170" i="1"/>
  <c r="O1461" i="1"/>
  <c r="O1496" i="1"/>
  <c r="O1447" i="1"/>
  <c r="O1459" i="1"/>
  <c r="O1302" i="1"/>
  <c r="O1378" i="1"/>
  <c r="O1418" i="1"/>
  <c r="O1524" i="1"/>
  <c r="O1516" i="1"/>
  <c r="O432" i="1"/>
  <c r="O148" i="1"/>
  <c r="O142" i="1"/>
  <c r="O315" i="1"/>
  <c r="O1373" i="1"/>
  <c r="O324" i="1"/>
  <c r="O583" i="1"/>
  <c r="O240" i="1"/>
  <c r="O236" i="1"/>
  <c r="O650" i="1"/>
  <c r="O280" i="1"/>
  <c r="O131" i="1"/>
  <c r="O141" i="1"/>
  <c r="O349" i="1"/>
  <c r="O301" i="1"/>
  <c r="O119" i="1"/>
  <c r="O397" i="1"/>
  <c r="O325" i="1"/>
  <c r="O1526" i="1"/>
  <c r="O1473" i="1"/>
  <c r="O683" i="1"/>
  <c r="O143" i="1"/>
  <c r="O126" i="1"/>
  <c r="O219" i="1"/>
  <c r="O440" i="1"/>
  <c r="O425" i="1"/>
  <c r="O429" i="1"/>
  <c r="O472" i="1"/>
  <c r="O1224" i="1"/>
  <c r="O1309" i="1"/>
  <c r="O1472" i="1"/>
  <c r="O1385" i="1"/>
  <c r="O1296" i="1"/>
  <c r="O804" i="1"/>
  <c r="O706" i="1"/>
  <c r="O427" i="1"/>
  <c r="O134" i="1"/>
  <c r="O209" i="1"/>
  <c r="O205" i="1"/>
  <c r="O433" i="1"/>
  <c r="O384" i="1"/>
  <c r="O250" i="1"/>
  <c r="O292" i="1"/>
  <c r="O421" i="1"/>
  <c r="O453" i="1"/>
  <c r="O352" i="1"/>
  <c r="O1449" i="1"/>
  <c r="O275" i="1"/>
  <c r="O361" i="1"/>
  <c r="O258" i="1"/>
  <c r="O299" i="1"/>
  <c r="O461" i="1"/>
  <c r="O438" i="1"/>
  <c r="O1470" i="1"/>
  <c r="O1229" i="1"/>
  <c r="O466" i="1"/>
  <c r="O273" i="1"/>
  <c r="O114" i="1"/>
  <c r="O346" i="1"/>
  <c r="O191" i="1"/>
  <c r="O139" i="1"/>
  <c r="O478" i="1"/>
  <c r="O426" i="1"/>
  <c r="O398" i="1"/>
  <c r="O283" i="1"/>
  <c r="O334" i="1"/>
  <c r="O439" i="1"/>
  <c r="O357" i="1"/>
  <c r="O171" i="1"/>
  <c r="O284" i="1"/>
  <c r="O207" i="1"/>
  <c r="O182" i="1"/>
  <c r="O807" i="1"/>
  <c r="O1519" i="1"/>
  <c r="O1444" i="1"/>
  <c r="O1249" i="1"/>
  <c r="O1392" i="1"/>
  <c r="O1518" i="1"/>
  <c r="O1356" i="1"/>
  <c r="O444" i="1"/>
  <c r="O1411" i="1"/>
  <c r="O1272" i="1"/>
  <c r="O382" i="1"/>
  <c r="O416" i="1"/>
  <c r="O274" i="1"/>
  <c r="O1433" i="1"/>
  <c r="O1478" i="1"/>
  <c r="O1506" i="1"/>
  <c r="O449" i="1"/>
  <c r="O335" i="1"/>
  <c r="O362" i="1"/>
  <c r="O513" i="1"/>
  <c r="O358" i="1"/>
  <c r="O391" i="1"/>
  <c r="O1457" i="1"/>
  <c r="O353" i="1"/>
  <c r="O370" i="1"/>
  <c r="O193" i="1"/>
  <c r="O125" i="1"/>
  <c r="O331" i="1"/>
  <c r="O1509" i="1"/>
  <c r="O561" i="1"/>
  <c r="O580" i="1"/>
  <c r="O176" i="1"/>
  <c r="O305" i="1"/>
  <c r="O365" i="1"/>
  <c r="O417" i="1"/>
  <c r="O328" i="1"/>
  <c r="O515" i="1"/>
  <c r="O675" i="1"/>
  <c r="O367" i="1"/>
  <c r="O1613" i="1"/>
  <c r="O1380" i="1"/>
  <c r="O1269" i="1"/>
  <c r="O1395" i="1"/>
  <c r="O1522" i="1"/>
  <c r="O1505" i="1"/>
  <c r="O1666" i="1"/>
  <c r="O1350" i="1"/>
  <c r="O1351" i="1"/>
  <c r="O1346" i="1"/>
  <c r="O920" i="1"/>
  <c r="O1564" i="1"/>
  <c r="O1139" i="1"/>
  <c r="O1646" i="1"/>
  <c r="O1308" i="1"/>
  <c r="O1607" i="1"/>
  <c r="O1686" i="1"/>
  <c r="O1644" i="1"/>
  <c r="O1348" i="1"/>
  <c r="O1625" i="1"/>
  <c r="O1656" i="1"/>
  <c r="O1315" i="1"/>
  <c r="O1379" i="1"/>
  <c r="O1314" i="1"/>
  <c r="O1649" i="1"/>
  <c r="O926" i="1"/>
  <c r="O1669" i="1"/>
  <c r="O1610" i="1"/>
  <c r="O1495" i="1"/>
  <c r="O1568" i="1"/>
  <c r="O1641" i="1"/>
  <c r="O1370" i="1"/>
  <c r="O1612" i="1"/>
  <c r="O1647" i="1"/>
  <c r="O1438" i="1"/>
  <c r="O878" i="1"/>
  <c r="O1571" i="1"/>
  <c r="O1442" i="1"/>
  <c r="O1067" i="1"/>
  <c r="O1201" i="1"/>
  <c r="O1537" i="1"/>
  <c r="O1586" i="1"/>
  <c r="O1455" i="1"/>
  <c r="O1199" i="1"/>
  <c r="O1203" i="1"/>
  <c r="O1310" i="1"/>
  <c r="O1120" i="1"/>
  <c r="O1233" i="1"/>
  <c r="O1382" i="1"/>
  <c r="O1559" i="1"/>
  <c r="O1050" i="1"/>
  <c r="O1155" i="1"/>
  <c r="O1357" i="1"/>
  <c r="O1417" i="1"/>
  <c r="O1257" i="1"/>
  <c r="O1469" i="1"/>
  <c r="O1619" i="1"/>
  <c r="O891" i="1"/>
  <c r="O1558" i="1"/>
  <c r="O1458" i="1"/>
  <c r="O969" i="1"/>
  <c r="O842" i="1"/>
  <c r="O1622" i="1"/>
  <c r="O864" i="1"/>
  <c r="O1609" i="1"/>
  <c r="O1596" i="1"/>
  <c r="O1616" i="1"/>
  <c r="O847" i="1"/>
  <c r="O1107" i="1"/>
  <c r="O1498" i="1"/>
  <c r="O754" i="1"/>
  <c r="O1554" i="1"/>
  <c r="O1153" i="1"/>
  <c r="O1079" i="1"/>
  <c r="O1419" i="1"/>
  <c r="O1451" i="1"/>
  <c r="O1477" i="1"/>
  <c r="O1301" i="1"/>
  <c r="O1237" i="1"/>
  <c r="O1406" i="1"/>
  <c r="O1624" i="1"/>
  <c r="O1633" i="1"/>
  <c r="O1538" i="1"/>
  <c r="O1330" i="1"/>
  <c r="O1312" i="1"/>
  <c r="O777" i="1"/>
  <c r="O1103" i="1"/>
  <c r="O1410" i="1"/>
  <c r="O1587" i="1"/>
  <c r="O1322" i="1"/>
  <c r="O1567" i="1"/>
  <c r="O1494" i="1"/>
  <c r="O1723" i="1"/>
  <c r="O1390" i="1"/>
  <c r="O1615" i="1"/>
  <c r="O1583" i="1"/>
  <c r="O1443" i="1"/>
  <c r="O1604" i="1"/>
  <c r="O1701" i="1"/>
  <c r="O1578" i="1"/>
  <c r="O1196" i="1"/>
  <c r="O1547" i="1"/>
  <c r="O1629" i="1"/>
  <c r="O1453" i="1"/>
  <c r="O1642" i="1"/>
  <c r="O1643" i="1"/>
  <c r="O1253" i="1"/>
  <c r="O1125" i="1"/>
  <c r="O1589" i="1"/>
  <c r="O957" i="1"/>
  <c r="O1639" i="1"/>
  <c r="O1667" i="1"/>
  <c r="O1511" i="1"/>
  <c r="O1162" i="1"/>
  <c r="O1654" i="1"/>
  <c r="O788" i="1"/>
  <c r="O1635" i="1"/>
  <c r="O1261" i="1"/>
  <c r="O1258" i="1"/>
  <c r="O1394" i="1"/>
  <c r="O1531" i="1"/>
  <c r="O1620" i="1"/>
  <c r="O1460" i="1"/>
  <c r="O1262" i="1"/>
  <c r="O1585" i="1"/>
  <c r="O1441" i="1"/>
  <c r="O1602" i="1"/>
  <c r="O1335" i="1"/>
  <c r="O1011" i="1"/>
  <c r="O1208" i="1"/>
  <c r="O1080" i="1"/>
  <c r="O1149" i="1"/>
  <c r="O1034" i="1"/>
  <c r="O1311" i="1"/>
  <c r="O835" i="1"/>
  <c r="O1590" i="1"/>
  <c r="O918" i="1"/>
  <c r="O1466" i="1"/>
  <c r="O1200" i="1"/>
  <c r="O1660" i="1"/>
  <c r="O1428" i="1"/>
  <c r="O1512" i="1"/>
  <c r="O1179" i="1"/>
  <c r="O1597" i="1"/>
  <c r="O992" i="1"/>
  <c r="O1508" i="1"/>
  <c r="O1215" i="1"/>
  <c r="O1362" i="1"/>
  <c r="O1228" i="1"/>
  <c r="O1621" i="1"/>
  <c r="O924" i="1"/>
  <c r="O1679" i="1"/>
  <c r="O989" i="1"/>
  <c r="O1591" i="1"/>
  <c r="O1545" i="1"/>
  <c r="O1414" i="1"/>
  <c r="O1405" i="1"/>
  <c r="O910" i="1"/>
  <c r="O1409" i="1"/>
  <c r="O1328" i="1"/>
  <c r="O1521" i="1"/>
  <c r="O1265" i="1"/>
  <c r="O1664" i="1"/>
  <c r="O1663" i="1"/>
  <c r="O1001" i="1"/>
  <c r="O1008" i="1"/>
  <c r="O1359" i="1"/>
  <c r="O1279" i="1"/>
  <c r="O1031" i="1"/>
  <c r="O1238" i="1"/>
  <c r="O1425" i="1"/>
  <c r="O1260" i="1"/>
  <c r="O1304" i="1"/>
  <c r="O1456" i="1"/>
  <c r="O1097" i="1"/>
  <c r="O1501" i="1"/>
  <c r="O1211" i="1"/>
  <c r="O1529" i="1"/>
  <c r="O1611" i="1"/>
  <c r="O1180" i="1"/>
  <c r="O1263" i="1"/>
  <c r="O1426" i="1"/>
  <c r="O1632" i="1"/>
  <c r="O1242" i="1"/>
  <c r="O1273" i="1"/>
  <c r="O966" i="1"/>
  <c r="O1674" i="1"/>
  <c r="O1623" i="1"/>
  <c r="O1681" i="1"/>
  <c r="O1361" i="1"/>
  <c r="O1655" i="1"/>
  <c r="O1630" i="1"/>
  <c r="O1608" i="1"/>
  <c r="O1003" i="1"/>
  <c r="O1360" i="1"/>
  <c r="O1129" i="1"/>
  <c r="O1439" i="1"/>
  <c r="O1618" i="1"/>
  <c r="O1614" i="1"/>
  <c r="O1452" i="1"/>
  <c r="O1634" i="1"/>
  <c r="O1661" i="1"/>
  <c r="O915" i="1"/>
  <c r="O1645" i="1"/>
  <c r="O1637" i="1"/>
  <c r="O1213" i="1"/>
  <c r="O1750" i="1"/>
  <c r="O1592" i="1"/>
  <c r="O1520" i="1"/>
  <c r="O1268" i="1"/>
  <c r="O946" i="1"/>
  <c r="O1553" i="1"/>
  <c r="O1226" i="1"/>
  <c r="O1471" i="1"/>
  <c r="O1270" i="1"/>
  <c r="O1579" i="1"/>
  <c r="O1250" i="1"/>
  <c r="O1636" i="1"/>
  <c r="O1631" i="1"/>
  <c r="O1393" i="1"/>
  <c r="O1465" i="1"/>
  <c r="O1640" i="1"/>
  <c r="O1440" i="1"/>
  <c r="O1366" i="1"/>
  <c r="O1131" i="1"/>
  <c r="O1599" i="1"/>
  <c r="O935" i="1"/>
  <c r="O776" i="1"/>
  <c r="O1692" i="1"/>
  <c r="O1650" i="1"/>
  <c r="O1682" i="1"/>
  <c r="O1653" i="1"/>
  <c r="O1576" i="1"/>
  <c r="O1566" i="1"/>
  <c r="O1334" i="1"/>
  <c r="O981" i="1"/>
  <c r="O1677" i="1"/>
  <c r="O1652" i="1"/>
  <c r="O1525" i="1"/>
  <c r="O1222" i="1"/>
  <c r="O872" i="1"/>
  <c r="O1412" i="1"/>
  <c r="O1236" i="1"/>
  <c r="O1216" i="1"/>
  <c r="O1474" i="1"/>
  <c r="O921" i="1"/>
  <c r="O1454" i="1"/>
  <c r="O1298" i="1"/>
  <c r="O1462" i="1"/>
  <c r="O1232" i="1"/>
  <c r="O1565" i="1"/>
  <c r="O1119" i="1"/>
  <c r="O1598" i="1"/>
  <c r="O1340" i="1"/>
  <c r="O1424" i="1"/>
  <c r="O1542" i="1"/>
  <c r="O1365" i="1"/>
  <c r="O1606" i="1"/>
  <c r="O1541" i="1"/>
  <c r="O1313" i="1"/>
  <c r="O1561" i="1"/>
  <c r="O1515" i="1"/>
  <c r="O1532" i="1"/>
  <c r="O1092" i="1"/>
  <c r="O1193" i="1"/>
  <c r="O1741" i="1"/>
  <c r="O1504" i="1"/>
  <c r="O1582" i="1"/>
  <c r="O1560" i="1"/>
  <c r="O1305" i="1"/>
  <c r="O1638" i="1"/>
  <c r="O1244" i="1"/>
  <c r="O783" i="1"/>
  <c r="O645" i="1"/>
  <c r="O1665" i="1"/>
  <c r="O1594" i="1"/>
  <c r="O1657" i="1"/>
  <c r="O1658" i="1"/>
  <c r="O1628" i="1"/>
  <c r="O1617" i="1"/>
  <c r="O1184" i="1"/>
  <c r="O1152" i="1"/>
  <c r="O1225" i="1"/>
  <c r="O237" i="1"/>
  <c r="O87" i="1"/>
  <c r="O608" i="1"/>
  <c r="O967" i="1"/>
  <c r="O837" i="1"/>
  <c r="O500" i="1"/>
  <c r="O587" i="1"/>
  <c r="O153" i="1"/>
  <c r="O640" i="1"/>
  <c r="O838" i="1"/>
  <c r="O631" i="1"/>
  <c r="O25" i="1"/>
  <c r="O435" i="1"/>
  <c r="O230" i="1"/>
  <c r="O578" i="1"/>
  <c r="O605" i="1"/>
  <c r="O407" i="1"/>
  <c r="O762" i="1"/>
  <c r="O790" i="1"/>
  <c r="O860" i="1"/>
  <c r="O437" i="1"/>
  <c r="O850" i="1"/>
  <c r="O545" i="1"/>
  <c r="O829" i="1"/>
  <c r="O903" i="1"/>
  <c r="O902" i="1"/>
  <c r="O112" i="1"/>
  <c r="O109" i="1"/>
  <c r="O462" i="1"/>
  <c r="O970" i="1"/>
  <c r="O986" i="1"/>
  <c r="O49" i="1"/>
  <c r="O71" i="1"/>
  <c r="O1023" i="1"/>
  <c r="O47" i="1"/>
  <c r="O582" i="1"/>
  <c r="O557" i="1"/>
  <c r="O340" i="1"/>
  <c r="O64" i="1"/>
  <c r="O251" i="1"/>
  <c r="O686" i="1"/>
  <c r="O404" i="1"/>
  <c r="O1076" i="1"/>
  <c r="O344" i="1"/>
  <c r="O952" i="1"/>
  <c r="O1028" i="1"/>
  <c r="O849" i="1"/>
  <c r="O8" i="1"/>
  <c r="O972" i="1"/>
  <c r="O896" i="1"/>
  <c r="O1020" i="1"/>
  <c r="O150" i="1"/>
  <c r="O12" i="1"/>
  <c r="O144" i="1"/>
  <c r="O528" i="1"/>
  <c r="O494" i="1"/>
  <c r="O413" i="1"/>
  <c r="O327" i="1"/>
  <c r="O45" i="1"/>
  <c r="O282" i="1"/>
  <c r="O793" i="1"/>
  <c r="O732" i="1"/>
  <c r="O14" i="1"/>
  <c r="O24" i="1"/>
  <c r="O66" i="1"/>
  <c r="O447" i="1"/>
  <c r="O183" i="1"/>
  <c r="O602" i="1"/>
  <c r="O34" i="1"/>
  <c r="O455" i="1"/>
  <c r="O900" i="1"/>
  <c r="O57" i="1"/>
  <c r="O833" i="1"/>
  <c r="O507" i="1"/>
  <c r="O511" i="1"/>
  <c r="O62" i="1"/>
  <c r="O43" i="1"/>
  <c r="O699" i="1"/>
  <c r="O222" i="1"/>
  <c r="O840" i="1"/>
  <c r="O519" i="1"/>
  <c r="O303" i="1"/>
  <c r="O879" i="1"/>
  <c r="O55" i="1"/>
  <c r="O525" i="1"/>
  <c r="O93" i="1"/>
  <c r="O980" i="1"/>
  <c r="O930" i="1"/>
  <c r="O600" i="1"/>
  <c r="O566" i="1"/>
  <c r="O554" i="1"/>
  <c r="O509" i="1"/>
  <c r="O739" i="1"/>
  <c r="O104" i="1"/>
  <c r="O692" i="1"/>
  <c r="O1027" i="1"/>
  <c r="O154" i="1"/>
  <c r="O907" i="1"/>
  <c r="O70" i="1"/>
  <c r="O998" i="1"/>
  <c r="O155" i="1"/>
  <c r="O1002" i="1"/>
  <c r="O355" i="1"/>
  <c r="O892" i="1"/>
  <c r="O558" i="1"/>
  <c r="O536" i="1"/>
  <c r="O999" i="1"/>
  <c r="O78" i="1"/>
  <c r="O832" i="1"/>
  <c r="O479" i="1"/>
  <c r="O360" i="1"/>
  <c r="O304" i="1"/>
  <c r="O973" i="1"/>
  <c r="O537" i="1"/>
  <c r="O54" i="1"/>
  <c r="O649" i="1"/>
  <c r="O412" i="1"/>
  <c r="O61" i="1"/>
  <c r="O493" i="1"/>
  <c r="O778" i="1"/>
  <c r="O950" i="1"/>
  <c r="O624" i="1"/>
  <c r="O666" i="1"/>
  <c r="O626" i="1"/>
  <c r="O995" i="1"/>
  <c r="O28" i="1"/>
  <c r="O1088" i="1"/>
  <c r="O819" i="1"/>
  <c r="O387" i="1"/>
  <c r="O10" i="1"/>
  <c r="O15" i="1"/>
  <c r="O495" i="1"/>
  <c r="O976" i="1"/>
  <c r="O947" i="1"/>
  <c r="O546" i="1"/>
  <c r="O868" i="1"/>
  <c r="O406" i="1"/>
  <c r="O163" i="1"/>
  <c r="O445" i="1"/>
  <c r="O963" i="1"/>
  <c r="O80" i="1"/>
  <c r="O29" i="1"/>
  <c r="O932" i="1"/>
  <c r="O552" i="1"/>
  <c r="O199" i="1"/>
  <c r="O337" i="1"/>
  <c r="O319" i="1"/>
  <c r="O11" i="1"/>
  <c r="O395" i="1"/>
  <c r="O751" i="1"/>
  <c r="O485" i="1"/>
  <c r="O471" i="1"/>
  <c r="O867" i="1"/>
  <c r="O938" i="1"/>
  <c r="O913" i="1"/>
  <c r="O508" i="1"/>
  <c r="O505" i="1"/>
  <c r="O520" i="1"/>
  <c r="O759" i="1"/>
  <c r="O993" i="1"/>
  <c r="O32" i="1"/>
  <c r="O816" i="1"/>
  <c r="O1009" i="1"/>
  <c r="O35" i="1"/>
  <c r="O861" i="1"/>
  <c r="O1006" i="1"/>
  <c r="O468" i="1"/>
  <c r="O740" i="1"/>
  <c r="O997" i="1"/>
  <c r="O5" i="1"/>
  <c r="O1060" i="1"/>
  <c r="O512" i="1"/>
  <c r="O594" i="1"/>
  <c r="O689" i="1"/>
  <c r="O635" i="1"/>
  <c r="O42" i="1"/>
  <c r="O371" i="1"/>
  <c r="O936" i="1"/>
  <c r="O880" i="1"/>
  <c r="O474" i="1"/>
  <c r="O31" i="1"/>
  <c r="O265" i="1"/>
  <c r="O6" i="1"/>
  <c r="O174" i="1"/>
  <c r="O330" i="1"/>
  <c r="O3" i="1"/>
  <c r="O16" i="1"/>
  <c r="O825" i="1"/>
  <c r="O19" i="1"/>
  <c r="O1054" i="1"/>
  <c r="O1030" i="1"/>
  <c r="O555" i="1"/>
  <c r="O794" i="1"/>
  <c r="O746" i="1"/>
  <c r="O4" i="1"/>
  <c r="O826" i="1"/>
  <c r="O23" i="1"/>
  <c r="O658" i="1"/>
  <c r="O483" i="1"/>
  <c r="O140" i="1"/>
  <c r="O85" i="1"/>
  <c r="O1033" i="1"/>
  <c r="O67" i="1"/>
  <c r="O814" i="1"/>
  <c r="O565" i="1"/>
  <c r="O279" i="1"/>
  <c r="O431" i="1"/>
  <c r="O418" i="1"/>
  <c r="O856" i="1"/>
  <c r="O215" i="1"/>
  <c r="O13" i="1"/>
  <c r="O77" i="1"/>
  <c r="O945" i="1"/>
  <c r="O510" i="1"/>
  <c r="O18" i="1"/>
  <c r="O96" i="1"/>
  <c r="O811" i="1"/>
  <c r="O52" i="1"/>
  <c r="O948" i="1"/>
  <c r="O823" i="1"/>
  <c r="O541" i="1"/>
  <c r="O37" i="1"/>
  <c r="O906" i="1"/>
  <c r="O22" i="1"/>
  <c r="O20" i="1"/>
  <c r="O33" i="1"/>
  <c r="O27" i="1"/>
  <c r="O667" i="1"/>
  <c r="O559" i="1"/>
  <c r="O831" i="1"/>
  <c r="O460" i="1"/>
  <c r="O959" i="1"/>
  <c r="O544" i="1"/>
  <c r="O40" i="1"/>
  <c r="O551" i="1"/>
  <c r="O39" i="1"/>
  <c r="O703" i="1"/>
  <c r="O617" i="1"/>
  <c r="O359" i="1"/>
  <c r="O885" i="1"/>
  <c r="O953" i="1"/>
  <c r="O1055" i="1"/>
  <c r="O46" i="1"/>
  <c r="O824" i="1"/>
  <c r="O36" i="1"/>
  <c r="O287" i="1"/>
  <c r="O579" i="1"/>
  <c r="O726" i="1"/>
  <c r="O17" i="1"/>
  <c r="O908" i="1"/>
  <c r="O1099" i="1"/>
  <c r="O1051" i="1"/>
  <c r="O167" i="1"/>
  <c r="O664" i="1"/>
  <c r="O408" i="1"/>
  <c r="O799" i="1"/>
  <c r="O393" i="1"/>
  <c r="O516" i="1"/>
  <c r="O894" i="1"/>
  <c r="O1017" i="1"/>
  <c r="O1061" i="1"/>
  <c r="O1071" i="1"/>
  <c r="O722" i="1"/>
  <c r="O657" i="1"/>
  <c r="O329" i="1"/>
  <c r="O2" i="1"/>
  <c r="O26" i="1"/>
  <c r="O267" i="1"/>
  <c r="O377" i="1"/>
  <c r="O383" i="1"/>
  <c r="O30" i="1"/>
  <c r="O745" i="1"/>
  <c r="O38" i="1"/>
  <c r="O452" i="1"/>
  <c r="O877" i="1"/>
  <c r="O931" i="1"/>
  <c r="O504" i="1"/>
  <c r="O58" i="1"/>
  <c r="O380" i="1"/>
  <c r="O484" i="1"/>
  <c r="O690" i="1"/>
  <c r="O955" i="1"/>
  <c r="O1021" i="1"/>
  <c r="O428" i="1"/>
  <c r="O983" i="1"/>
  <c r="O120" i="1"/>
  <c r="O568" i="1"/>
  <c r="O607" i="1"/>
  <c r="O1090" i="1"/>
  <c r="O69" i="1"/>
  <c r="O960" i="1"/>
  <c r="O870" i="1"/>
  <c r="O609" i="1"/>
  <c r="O654" i="1"/>
  <c r="O97" i="1"/>
  <c r="O780" i="1"/>
  <c r="O1010" i="1"/>
  <c r="O748" i="1"/>
  <c r="O102" i="1"/>
  <c r="O476" i="1"/>
  <c r="O441" i="1"/>
  <c r="O21" i="1"/>
  <c r="O531" i="1"/>
  <c r="O596" i="1"/>
  <c r="O82" i="1"/>
  <c r="O63" i="1"/>
  <c r="O65" i="1"/>
  <c r="O599" i="1"/>
  <c r="O893" i="1"/>
  <c r="O7" i="1"/>
</calcChain>
</file>

<file path=xl/sharedStrings.xml><?xml version="1.0" encoding="utf-8"?>
<sst xmlns="http://schemas.openxmlformats.org/spreadsheetml/2006/main" count="8606" uniqueCount="119">
  <si>
    <t>제작사</t>
  </si>
  <si>
    <t>제원관리번호</t>
  </si>
  <si>
    <t>차명</t>
  </si>
  <si>
    <t>연식</t>
  </si>
  <si>
    <t>제작일자</t>
  </si>
  <si>
    <t>셀 간 균형</t>
  </si>
  <si>
    <t>평균전압_OCV_meas</t>
  </si>
  <si>
    <t>SOC_calc</t>
  </si>
  <si>
    <t>사용연수(t)</t>
  </si>
  <si>
    <t>캘린더 열화(△Q_cal)</t>
  </si>
  <si>
    <t>사이클 열화(△Q_cyc)</t>
  </si>
  <si>
    <t>SoH_pred(%)</t>
  </si>
  <si>
    <t>기아 주식회사</t>
  </si>
  <si>
    <t>현대자동차(주)</t>
  </si>
  <si>
    <t>A0110007300031221</t>
  </si>
  <si>
    <t>A0110007300201221</t>
  </si>
  <si>
    <t>A0110007300111221</t>
  </si>
  <si>
    <t>A0110007300251221</t>
  </si>
  <si>
    <t>A0110007300061221</t>
  </si>
  <si>
    <t>A0110007300131221</t>
  </si>
  <si>
    <t>A0110007300181221</t>
  </si>
  <si>
    <t>A0110007300081221</t>
  </si>
  <si>
    <t>A0110007300071221</t>
  </si>
  <si>
    <t>A0110007300041221</t>
  </si>
  <si>
    <t>A0110007300051221</t>
  </si>
  <si>
    <t>A0110007300141221</t>
  </si>
  <si>
    <t>A0810010901141219</t>
  </si>
  <si>
    <t>A0810006219283120</t>
  </si>
  <si>
    <t>A0810010500311217</t>
  </si>
  <si>
    <t>A0810010500211217</t>
  </si>
  <si>
    <t>A0810010500091216</t>
  </si>
  <si>
    <t>A0810010500301217</t>
  </si>
  <si>
    <t>A0810012700271221</t>
  </si>
  <si>
    <t>A0810010900301218</t>
  </si>
  <si>
    <t>A0110006100151218</t>
  </si>
  <si>
    <t>A0810006221283121</t>
  </si>
  <si>
    <t>A0810010900271218</t>
  </si>
  <si>
    <t>A0110003133253120</t>
  </si>
  <si>
    <t>A0110006100551221</t>
  </si>
  <si>
    <t>A0810010500361218</t>
  </si>
  <si>
    <t>A0810010901121219</t>
  </si>
  <si>
    <t>A0810006221763121</t>
  </si>
  <si>
    <t>A0110005500791217</t>
  </si>
  <si>
    <t>A0110006100141218</t>
  </si>
  <si>
    <t>A0110006100491220</t>
  </si>
  <si>
    <t>A0810012200461221</t>
  </si>
  <si>
    <t>A0810006219273119</t>
  </si>
  <si>
    <t>A0110003135623121</t>
  </si>
  <si>
    <t>A0110006100351219</t>
  </si>
  <si>
    <t>A0110006100531221</t>
  </si>
  <si>
    <t>A0110003133943120</t>
  </si>
  <si>
    <t>A0110005500621215</t>
  </si>
  <si>
    <t>A0810010500551219</t>
  </si>
  <si>
    <t>A0110005500781217</t>
  </si>
  <si>
    <t>A0110003133043119</t>
  </si>
  <si>
    <t>A0110003133983120</t>
  </si>
  <si>
    <t>A0810010500371218</t>
  </si>
  <si>
    <t>A0810012700031221</t>
  </si>
  <si>
    <t>A0810010500081216</t>
  </si>
  <si>
    <t>A0810006221933122</t>
  </si>
  <si>
    <t>A0810010900691219</t>
  </si>
  <si>
    <t>A0810012700081221</t>
  </si>
  <si>
    <t>A0810006219403120</t>
  </si>
  <si>
    <t>A0110003136293122</t>
  </si>
  <si>
    <t>A0810006221753121</t>
  </si>
  <si>
    <t>A0110003133953120</t>
  </si>
  <si>
    <t>A0110006100371219</t>
  </si>
  <si>
    <t>A0110005500701216</t>
  </si>
  <si>
    <t>A0110005500131214</t>
  </si>
  <si>
    <t>A0810010500201217</t>
  </si>
  <si>
    <t>A0810012700041221</t>
  </si>
  <si>
    <t>A0110006100501220</t>
  </si>
  <si>
    <t>A0810006219343120</t>
  </si>
  <si>
    <t>A0110003136313122</t>
  </si>
  <si>
    <t>A0810010500561219</t>
  </si>
  <si>
    <t>A0110006100361219</t>
  </si>
  <si>
    <t>A0110006100321219</t>
  </si>
  <si>
    <t>A0810010500291217</t>
  </si>
  <si>
    <t>A0810012700111221</t>
  </si>
  <si>
    <t>A0810010901131219</t>
  </si>
  <si>
    <t>A0110006100311219</t>
  </si>
  <si>
    <t>A0810012700141221</t>
  </si>
  <si>
    <t>A0810010901151219</t>
  </si>
  <si>
    <t>A0810010500581219</t>
  </si>
  <si>
    <t>A0110003136333122</t>
  </si>
  <si>
    <t>A0810010901181219</t>
  </si>
  <si>
    <t>A0810012700221221</t>
  </si>
  <si>
    <t>A0810010500571219</t>
  </si>
  <si>
    <t>A0810006221743121</t>
  </si>
  <si>
    <t>A0810006221773121</t>
  </si>
  <si>
    <t>A0810006222573122</t>
  </si>
  <si>
    <t>A0110003136323122</t>
  </si>
  <si>
    <t>A0810006219333120</t>
  </si>
  <si>
    <t>A0110003136303122</t>
  </si>
  <si>
    <t>A0810012700301221</t>
  </si>
  <si>
    <t>A0810006221783121</t>
  </si>
  <si>
    <t>A0810010901191219</t>
  </si>
  <si>
    <t>A0810012700231221</t>
  </si>
  <si>
    <t>A0110003135643121</t>
  </si>
  <si>
    <t>A0110003133973120</t>
  </si>
  <si>
    <t>EV6</t>
  </si>
  <si>
    <t>G80</t>
  </si>
  <si>
    <t>우수</t>
  </si>
  <si>
    <t>경고</t>
  </si>
  <si>
    <t>정상</t>
  </si>
  <si>
    <t>취득원가</t>
    <phoneticPr fontId="1" type="noConversion"/>
  </si>
  <si>
    <t>연간감가비</t>
    <phoneticPr fontId="1" type="noConversion"/>
  </si>
  <si>
    <t>조정연간감가비</t>
    <phoneticPr fontId="1" type="noConversion"/>
  </si>
  <si>
    <t>중고거래가격</t>
    <phoneticPr fontId="1" type="noConversion"/>
  </si>
  <si>
    <t>EV6</t>
    <phoneticPr fontId="1" type="noConversion"/>
  </si>
  <si>
    <t>G80</t>
    <phoneticPr fontId="1" type="noConversion"/>
  </si>
  <si>
    <t>배터리 등급</t>
    <phoneticPr fontId="1" type="noConversion"/>
  </si>
  <si>
    <t>Fid</t>
    <phoneticPr fontId="1" type="noConversion"/>
  </si>
  <si>
    <t>Niro EV</t>
    <phoneticPr fontId="1" type="noConversion"/>
  </si>
  <si>
    <t>Soul EV</t>
    <phoneticPr fontId="1" type="noConversion"/>
  </si>
  <si>
    <t>Ioniq5</t>
    <phoneticPr fontId="1" type="noConversion"/>
  </si>
  <si>
    <t>Bongo3</t>
    <phoneticPr fontId="1" type="noConversion"/>
  </si>
  <si>
    <t>Kona EV</t>
    <phoneticPr fontId="1" type="noConversion"/>
  </si>
  <si>
    <t>Poter2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</si>
</sst>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₩&quot;#,##0_);[Red]\(&quot;₩&quot;#,##0\)"/>
    <numFmt numFmtId="177" formatCode="0_);[Red]\(0\)"/>
    <numFmt numFmtId="178" formatCode="0.0000_);[Red]\(0.0000\)"/>
    <numFmt numFmtId="179" formatCode="0.00000_);[Red]\(0.0000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49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148"/>
  <sheetViews>
    <sheetView tabSelected="1" workbookViewId="0">
      <selection activeCell="H14" sqref="H14"/>
    </sheetView>
  </sheetViews>
  <sheetFormatPr defaultRowHeight="16.5" x14ac:dyDescent="0.3"/>
  <cols>
    <col min="2" max="2" width="13.5" bestFit="1" customWidth="1"/>
    <col min="3" max="3" width="19.375" bestFit="1" customWidth="1"/>
    <col min="4" max="4" width="29.125" bestFit="1" customWidth="1"/>
    <col min="5" max="5" width="9" bestFit="1" customWidth="1"/>
    <col min="6" max="6" width="12.625" style="1" bestFit="1" customWidth="1"/>
    <col min="7" max="7" width="13.75" bestFit="1" customWidth="1"/>
    <col min="8" max="8" width="22.75" bestFit="1" customWidth="1"/>
    <col min="9" max="9" width="12.75" bestFit="1" customWidth="1"/>
    <col min="10" max="10" width="14.25" bestFit="1" customWidth="1"/>
    <col min="11" max="11" width="22.875" bestFit="1" customWidth="1"/>
    <col min="12" max="12" width="23.5" bestFit="1" customWidth="1"/>
    <col min="13" max="13" width="16.125" bestFit="1" customWidth="1"/>
    <col min="14" max="15" width="14.75" style="2" bestFit="1" customWidth="1"/>
    <col min="16" max="16" width="18.625" style="2" bestFit="1" customWidth="1"/>
    <col min="17" max="17" width="16.625" bestFit="1" customWidth="1"/>
    <col min="18" max="18" width="11.125" style="3" bestFit="1" customWidth="1"/>
  </cols>
  <sheetData>
    <row r="1" spans="1:18" s="7" customFormat="1" x14ac:dyDescent="0.3">
      <c r="A1" s="8" t="s">
        <v>112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111</v>
      </c>
    </row>
    <row r="2" spans="1:18" x14ac:dyDescent="0.3">
      <c r="A2">
        <v>1</v>
      </c>
      <c r="B2" s="3" t="s">
        <v>13</v>
      </c>
      <c r="C2" s="3" t="s">
        <v>46</v>
      </c>
      <c r="D2" s="3" t="s">
        <v>118</v>
      </c>
      <c r="E2" s="4">
        <v>2020</v>
      </c>
      <c r="F2" s="1">
        <v>43906</v>
      </c>
      <c r="G2" s="3" t="s">
        <v>102</v>
      </c>
      <c r="H2" s="5">
        <v>4.0799999999999992</v>
      </c>
      <c r="I2" s="5">
        <v>94.495414527125234</v>
      </c>
      <c r="J2" s="5">
        <v>5.3388888888888886</v>
      </c>
      <c r="K2" s="6">
        <v>4.6212071534995652E-2</v>
      </c>
      <c r="L2" s="6">
        <v>0.195312967999626</v>
      </c>
      <c r="M2" s="5">
        <v>75.847496046537827</v>
      </c>
      <c r="N2" s="4">
        <v>21600000</v>
      </c>
      <c r="O2" s="5">
        <f t="shared" ref="O2:O8" si="0">2160000*J2</f>
        <v>11532000</v>
      </c>
      <c r="P2" s="5">
        <f t="shared" ref="P2:P8" si="1">(2160000*J2)/(M2/100)</f>
        <v>15204193.415856864</v>
      </c>
      <c r="Q2" s="5">
        <f t="shared" ref="Q2:Q65" si="2">N2-P2</f>
        <v>6395806.5841431357</v>
      </c>
      <c r="R2" s="3" t="str">
        <f t="shared" ref="R2:R65" si="3">IF(M2&lt;=65, "하", IF(M2&lt;80, "중", "상"))</f>
        <v>중</v>
      </c>
    </row>
    <row r="3" spans="1:18" x14ac:dyDescent="0.3">
      <c r="A3">
        <v>2</v>
      </c>
      <c r="B3" s="3" t="s">
        <v>13</v>
      </c>
      <c r="C3" s="3" t="s">
        <v>46</v>
      </c>
      <c r="D3" s="3" t="s">
        <v>118</v>
      </c>
      <c r="E3" s="4">
        <v>2020</v>
      </c>
      <c r="F3" s="1">
        <v>43825</v>
      </c>
      <c r="G3" s="3" t="s">
        <v>102</v>
      </c>
      <c r="H3" s="5">
        <v>3.9399999999999982</v>
      </c>
      <c r="I3" s="5">
        <v>90.538997904201381</v>
      </c>
      <c r="J3" s="5">
        <v>5.5611111111111109</v>
      </c>
      <c r="K3" s="6">
        <v>4.7164016415530641E-2</v>
      </c>
      <c r="L3" s="6">
        <v>0.15551137421700401</v>
      </c>
      <c r="M3" s="5">
        <v>79.732460936746534</v>
      </c>
      <c r="N3" s="4">
        <v>21600000</v>
      </c>
      <c r="O3" s="5">
        <f t="shared" si="0"/>
        <v>12012000</v>
      </c>
      <c r="P3" s="5">
        <f t="shared" si="1"/>
        <v>15065382.228110803</v>
      </c>
      <c r="Q3" s="5">
        <f t="shared" si="2"/>
        <v>6534617.7718891967</v>
      </c>
      <c r="R3" s="3" t="str">
        <f t="shared" si="3"/>
        <v>중</v>
      </c>
    </row>
    <row r="4" spans="1:18" x14ac:dyDescent="0.3">
      <c r="A4">
        <v>3</v>
      </c>
      <c r="B4" s="3" t="s">
        <v>13</v>
      </c>
      <c r="C4" s="3" t="s">
        <v>46</v>
      </c>
      <c r="D4" s="3" t="s">
        <v>118</v>
      </c>
      <c r="E4" s="4">
        <v>2020</v>
      </c>
      <c r="F4" s="1">
        <v>43899</v>
      </c>
      <c r="G4" s="3" t="s">
        <v>102</v>
      </c>
      <c r="H4" s="5">
        <v>3.6399999999999921</v>
      </c>
      <c r="I4" s="5">
        <v>79.782644610449651</v>
      </c>
      <c r="J4" s="5">
        <v>5.3583333333333334</v>
      </c>
      <c r="K4" s="6">
        <v>4.6296148147911109E-2</v>
      </c>
      <c r="L4" s="6">
        <v>0.17004996891323149</v>
      </c>
      <c r="M4" s="5">
        <v>78.365388293885744</v>
      </c>
      <c r="N4" s="4">
        <v>21600000</v>
      </c>
      <c r="O4" s="5">
        <f t="shared" si="0"/>
        <v>11574000</v>
      </c>
      <c r="P4" s="5">
        <f t="shared" si="1"/>
        <v>14769275.380344197</v>
      </c>
      <c r="Q4" s="5">
        <f t="shared" si="2"/>
        <v>6830724.6196558028</v>
      </c>
      <c r="R4" s="3" t="str">
        <f t="shared" si="3"/>
        <v>중</v>
      </c>
    </row>
    <row r="5" spans="1:18" x14ac:dyDescent="0.3">
      <c r="A5">
        <v>4</v>
      </c>
      <c r="B5" s="3" t="s">
        <v>13</v>
      </c>
      <c r="C5" s="3" t="s">
        <v>46</v>
      </c>
      <c r="D5" s="3" t="s">
        <v>118</v>
      </c>
      <c r="E5" s="4">
        <v>2020</v>
      </c>
      <c r="F5" s="1">
        <v>43913</v>
      </c>
      <c r="G5" s="3" t="s">
        <v>102</v>
      </c>
      <c r="H5" s="5">
        <v>3.7982222222222282</v>
      </c>
      <c r="I5" s="5">
        <v>86.087218387198575</v>
      </c>
      <c r="J5" s="5">
        <v>5.3194444444444446</v>
      </c>
      <c r="K5" s="6">
        <v>4.6127841676993492E-2</v>
      </c>
      <c r="L5" s="6">
        <v>0.17520304448087809</v>
      </c>
      <c r="M5" s="5">
        <v>77.866911384212841</v>
      </c>
      <c r="N5" s="4">
        <v>21600000</v>
      </c>
      <c r="O5" s="5">
        <f t="shared" si="0"/>
        <v>11490000</v>
      </c>
      <c r="P5" s="5">
        <f t="shared" si="1"/>
        <v>14755946.776039127</v>
      </c>
      <c r="Q5" s="5">
        <f t="shared" si="2"/>
        <v>6844053.2239608727</v>
      </c>
      <c r="R5" s="3" t="str">
        <f t="shared" si="3"/>
        <v>중</v>
      </c>
    </row>
    <row r="6" spans="1:18" x14ac:dyDescent="0.3">
      <c r="A6">
        <v>5</v>
      </c>
      <c r="B6" s="3" t="s">
        <v>13</v>
      </c>
      <c r="C6" s="3" t="s">
        <v>46</v>
      </c>
      <c r="D6" s="3" t="s">
        <v>118</v>
      </c>
      <c r="E6" s="4">
        <v>2020</v>
      </c>
      <c r="F6" s="1">
        <v>43902</v>
      </c>
      <c r="G6" s="3" t="s">
        <v>102</v>
      </c>
      <c r="H6" s="5">
        <v>3.699999999999994</v>
      </c>
      <c r="I6" s="5">
        <v>82.278685744892314</v>
      </c>
      <c r="J6" s="5">
        <v>5.35</v>
      </c>
      <c r="K6" s="6">
        <v>4.6260134024881508E-2</v>
      </c>
      <c r="L6" s="6">
        <v>0.16596575043292061</v>
      </c>
      <c r="M6" s="5">
        <v>78.777411554219782</v>
      </c>
      <c r="N6" s="4">
        <v>21600000</v>
      </c>
      <c r="O6" s="5">
        <f t="shared" si="0"/>
        <v>11556000</v>
      </c>
      <c r="P6" s="5">
        <f t="shared" si="1"/>
        <v>14669179.618889106</v>
      </c>
      <c r="Q6" s="5">
        <f t="shared" si="2"/>
        <v>6930820.3811108936</v>
      </c>
      <c r="R6" s="3" t="str">
        <f t="shared" si="3"/>
        <v>중</v>
      </c>
    </row>
    <row r="7" spans="1:18" x14ac:dyDescent="0.3">
      <c r="A7">
        <v>6</v>
      </c>
      <c r="B7" s="3" t="s">
        <v>13</v>
      </c>
      <c r="C7" s="3" t="s">
        <v>46</v>
      </c>
      <c r="D7" s="3" t="s">
        <v>118</v>
      </c>
      <c r="E7" s="4">
        <v>2020</v>
      </c>
      <c r="F7" s="1">
        <v>43911</v>
      </c>
      <c r="G7" s="3" t="s">
        <v>104</v>
      </c>
      <c r="H7" s="5">
        <v>3.8759999999999968</v>
      </c>
      <c r="I7" s="5">
        <v>88.647409922196019</v>
      </c>
      <c r="J7" s="5">
        <v>5.3250000000000002</v>
      </c>
      <c r="K7" s="6">
        <v>4.6151923036857313E-2</v>
      </c>
      <c r="L7" s="6">
        <v>0.16973517794059639</v>
      </c>
      <c r="M7" s="5">
        <v>78.411289902254637</v>
      </c>
      <c r="N7" s="4">
        <v>21600000</v>
      </c>
      <c r="O7" s="5">
        <f t="shared" si="0"/>
        <v>11502000</v>
      </c>
      <c r="P7" s="5">
        <f t="shared" si="1"/>
        <v>14668806.002730064</v>
      </c>
      <c r="Q7" s="5">
        <f t="shared" si="2"/>
        <v>6931193.9972699359</v>
      </c>
      <c r="R7" s="3" t="str">
        <f t="shared" si="3"/>
        <v>중</v>
      </c>
    </row>
    <row r="8" spans="1:18" x14ac:dyDescent="0.3">
      <c r="A8">
        <v>7</v>
      </c>
      <c r="B8" s="3" t="s">
        <v>13</v>
      </c>
      <c r="C8" s="3" t="s">
        <v>46</v>
      </c>
      <c r="D8" s="3" t="s">
        <v>118</v>
      </c>
      <c r="E8" s="4">
        <v>2020</v>
      </c>
      <c r="F8" s="1">
        <v>43902</v>
      </c>
      <c r="G8" s="3" t="s">
        <v>102</v>
      </c>
      <c r="H8" s="5">
        <v>4.1291111111111096</v>
      </c>
      <c r="I8" s="5">
        <v>95.965021403930365</v>
      </c>
      <c r="J8" s="5">
        <v>5.35</v>
      </c>
      <c r="K8" s="6">
        <v>4.6260134024881508E-2</v>
      </c>
      <c r="L8" s="6">
        <v>0.16277138391600801</v>
      </c>
      <c r="M8" s="5">
        <v>79.096848205911058</v>
      </c>
      <c r="N8" s="4">
        <v>21600000</v>
      </c>
      <c r="O8" s="5">
        <f t="shared" si="0"/>
        <v>11556000</v>
      </c>
      <c r="P8" s="5">
        <f t="shared" si="1"/>
        <v>14609937.389561368</v>
      </c>
      <c r="Q8" s="5">
        <f t="shared" si="2"/>
        <v>6990062.6104386318</v>
      </c>
      <c r="R8" s="3" t="str">
        <f t="shared" si="3"/>
        <v>중</v>
      </c>
    </row>
    <row r="9" spans="1:18" hidden="1" x14ac:dyDescent="0.3">
      <c r="A9">
        <v>8</v>
      </c>
      <c r="B9" s="3" t="s">
        <v>12</v>
      </c>
      <c r="C9" s="3" t="s">
        <v>68</v>
      </c>
      <c r="D9" s="3" t="s">
        <v>114</v>
      </c>
      <c r="E9" s="4">
        <v>2015</v>
      </c>
      <c r="F9" s="1">
        <v>41975</v>
      </c>
      <c r="G9" s="3" t="s">
        <v>102</v>
      </c>
      <c r="H9" s="5">
        <v>4.0362500000000026</v>
      </c>
      <c r="I9" s="5">
        <v>93.283082158739617</v>
      </c>
      <c r="J9" s="5">
        <v>10.62777777777778</v>
      </c>
      <c r="K9" s="6">
        <v>6.5200545328326143E-2</v>
      </c>
      <c r="L9" s="6">
        <v>0.2073377781744275</v>
      </c>
      <c r="M9" s="5">
        <v>72.74616764972464</v>
      </c>
      <c r="N9" s="4">
        <v>25700000</v>
      </c>
      <c r="O9" s="5">
        <f>1280000*J9</f>
        <v>13603555.555555558</v>
      </c>
      <c r="P9" s="5">
        <f>(1280000*J9)/(M9/100)</f>
        <v>18700030.524023145</v>
      </c>
      <c r="Q9" s="5">
        <f t="shared" si="2"/>
        <v>6999969.4759768546</v>
      </c>
      <c r="R9" s="3" t="str">
        <f t="shared" si="3"/>
        <v>중</v>
      </c>
    </row>
    <row r="10" spans="1:18" x14ac:dyDescent="0.3">
      <c r="A10">
        <v>9</v>
      </c>
      <c r="B10" s="3" t="s">
        <v>13</v>
      </c>
      <c r="C10" s="3" t="s">
        <v>46</v>
      </c>
      <c r="D10" s="3" t="s">
        <v>118</v>
      </c>
      <c r="E10" s="4">
        <v>2020</v>
      </c>
      <c r="F10" s="1">
        <v>43911</v>
      </c>
      <c r="G10" s="3" t="s">
        <v>102</v>
      </c>
      <c r="H10" s="5">
        <v>4.1000000000000041</v>
      </c>
      <c r="I10" s="5">
        <v>95.081152661611057</v>
      </c>
      <c r="J10" s="5">
        <v>5.3250000000000002</v>
      </c>
      <c r="K10" s="6">
        <v>4.6151923036857313E-2</v>
      </c>
      <c r="L10" s="6">
        <v>0.16077161273686899</v>
      </c>
      <c r="M10" s="5">
        <v>79.307646422627371</v>
      </c>
      <c r="N10" s="4">
        <v>21600000</v>
      </c>
      <c r="O10" s="5">
        <f t="shared" ref="O10:O40" si="4">2160000*J10</f>
        <v>11502000</v>
      </c>
      <c r="P10" s="5">
        <f t="shared" ref="P10:P40" si="5">(2160000*J10)/(M10/100)</f>
        <v>14503015.180536676</v>
      </c>
      <c r="Q10" s="5">
        <f t="shared" si="2"/>
        <v>7096984.8194633238</v>
      </c>
      <c r="R10" s="3" t="str">
        <f t="shared" si="3"/>
        <v>중</v>
      </c>
    </row>
    <row r="11" spans="1:18" x14ac:dyDescent="0.3">
      <c r="A11">
        <v>10</v>
      </c>
      <c r="B11" s="3" t="s">
        <v>13</v>
      </c>
      <c r="C11" s="3" t="s">
        <v>27</v>
      </c>
      <c r="D11" s="3" t="s">
        <v>118</v>
      </c>
      <c r="E11" s="4">
        <v>2021</v>
      </c>
      <c r="F11" s="1">
        <v>44034</v>
      </c>
      <c r="G11" s="3" t="s">
        <v>102</v>
      </c>
      <c r="H11" s="5">
        <v>4.1000000000000041</v>
      </c>
      <c r="I11" s="5">
        <v>95.081152661611057</v>
      </c>
      <c r="J11" s="5">
        <v>4.9888888888888889</v>
      </c>
      <c r="K11" s="6">
        <v>4.4671641514002547E-2</v>
      </c>
      <c r="L11" s="6">
        <v>0.2009863300389518</v>
      </c>
      <c r="M11" s="5">
        <v>75.434202844704572</v>
      </c>
      <c r="N11" s="4">
        <v>21600000</v>
      </c>
      <c r="O11" s="5">
        <f t="shared" si="4"/>
        <v>10776000</v>
      </c>
      <c r="P11" s="5">
        <f t="shared" si="5"/>
        <v>14285297.111423599</v>
      </c>
      <c r="Q11" s="5">
        <f t="shared" si="2"/>
        <v>7314702.8885764014</v>
      </c>
      <c r="R11" s="3" t="str">
        <f t="shared" si="3"/>
        <v>중</v>
      </c>
    </row>
    <row r="12" spans="1:18" x14ac:dyDescent="0.3">
      <c r="A12">
        <v>11</v>
      </c>
      <c r="B12" s="3" t="s">
        <v>13</v>
      </c>
      <c r="C12" s="3" t="s">
        <v>27</v>
      </c>
      <c r="D12" s="3" t="s">
        <v>118</v>
      </c>
      <c r="E12" s="4">
        <v>2021</v>
      </c>
      <c r="F12" s="1">
        <v>44133</v>
      </c>
      <c r="G12" s="3" t="s">
        <v>102</v>
      </c>
      <c r="H12" s="5">
        <v>3.720000000000006</v>
      </c>
      <c r="I12" s="5">
        <v>83.050476246131822</v>
      </c>
      <c r="J12" s="5">
        <v>4.7194444444444441</v>
      </c>
      <c r="K12" s="6">
        <v>4.3448564737834303E-2</v>
      </c>
      <c r="L12" s="6">
        <v>0.24202275277637569</v>
      </c>
      <c r="M12" s="5">
        <v>71.452868248578994</v>
      </c>
      <c r="N12" s="4">
        <v>21600000</v>
      </c>
      <c r="O12" s="5">
        <f t="shared" si="4"/>
        <v>10194000</v>
      </c>
      <c r="P12" s="5">
        <f t="shared" si="5"/>
        <v>14266747.087794801</v>
      </c>
      <c r="Q12" s="5">
        <f t="shared" si="2"/>
        <v>7333252.9122051988</v>
      </c>
      <c r="R12" s="3" t="str">
        <f t="shared" si="3"/>
        <v>중</v>
      </c>
    </row>
    <row r="13" spans="1:18" x14ac:dyDescent="0.3">
      <c r="A13">
        <v>12</v>
      </c>
      <c r="B13" s="3" t="s">
        <v>13</v>
      </c>
      <c r="C13" s="3" t="s">
        <v>27</v>
      </c>
      <c r="D13" s="3" t="s">
        <v>118</v>
      </c>
      <c r="E13" s="4">
        <v>2021</v>
      </c>
      <c r="F13" s="1">
        <v>43971</v>
      </c>
      <c r="G13" s="3" t="s">
        <v>102</v>
      </c>
      <c r="H13" s="5">
        <v>3.9988888888888892</v>
      </c>
      <c r="I13" s="5">
        <v>92.236755958103402</v>
      </c>
      <c r="J13" s="5">
        <v>5.1611111111111114</v>
      </c>
      <c r="K13" s="6">
        <v>4.5436157897036637E-2</v>
      </c>
      <c r="L13" s="6">
        <v>0.15466455474614099</v>
      </c>
      <c r="M13" s="5">
        <v>79.989928735682241</v>
      </c>
      <c r="N13" s="4">
        <v>21600000</v>
      </c>
      <c r="O13" s="5">
        <f t="shared" si="4"/>
        <v>11148000</v>
      </c>
      <c r="P13" s="5">
        <f t="shared" si="5"/>
        <v>13936754.509229928</v>
      </c>
      <c r="Q13" s="5">
        <f t="shared" si="2"/>
        <v>7663245.4907700717</v>
      </c>
      <c r="R13" s="3" t="str">
        <f t="shared" si="3"/>
        <v>중</v>
      </c>
    </row>
    <row r="14" spans="1:18" x14ac:dyDescent="0.3">
      <c r="A14">
        <v>13</v>
      </c>
      <c r="B14" s="3" t="s">
        <v>13</v>
      </c>
      <c r="C14" s="3" t="s">
        <v>27</v>
      </c>
      <c r="D14" s="3" t="s">
        <v>118</v>
      </c>
      <c r="E14" s="4">
        <v>2021</v>
      </c>
      <c r="F14" s="1">
        <v>44067</v>
      </c>
      <c r="G14" s="3" t="s">
        <v>102</v>
      </c>
      <c r="H14" s="5">
        <v>4.1399999999999917</v>
      </c>
      <c r="I14" s="5">
        <v>96.304335034886989</v>
      </c>
      <c r="J14" s="5">
        <v>4.9000000000000004</v>
      </c>
      <c r="K14" s="6">
        <v>4.4271887242357311E-2</v>
      </c>
      <c r="L14" s="6">
        <v>0.19472678230674301</v>
      </c>
      <c r="M14" s="5">
        <v>76.100133045089976</v>
      </c>
      <c r="N14" s="4">
        <v>21600000</v>
      </c>
      <c r="O14" s="5">
        <f t="shared" si="4"/>
        <v>10584000</v>
      </c>
      <c r="P14" s="5">
        <f t="shared" si="5"/>
        <v>13907991.453482596</v>
      </c>
      <c r="Q14" s="5">
        <f t="shared" si="2"/>
        <v>7692008.5465174038</v>
      </c>
      <c r="R14" s="3" t="str">
        <f t="shared" si="3"/>
        <v>중</v>
      </c>
    </row>
    <row r="15" spans="1:18" x14ac:dyDescent="0.3">
      <c r="A15">
        <v>14</v>
      </c>
      <c r="B15" s="3" t="s">
        <v>13</v>
      </c>
      <c r="C15" s="3" t="s">
        <v>46</v>
      </c>
      <c r="D15" s="3" t="s">
        <v>118</v>
      </c>
      <c r="E15" s="4">
        <v>2020</v>
      </c>
      <c r="F15" s="1">
        <v>43859</v>
      </c>
      <c r="G15" s="3" t="s">
        <v>102</v>
      </c>
      <c r="H15" s="5">
        <v>3.9091111111111059</v>
      </c>
      <c r="I15" s="5">
        <v>89.643337797462337</v>
      </c>
      <c r="J15" s="5">
        <v>5.4694444444444441</v>
      </c>
      <c r="K15" s="6">
        <v>4.6773686809762793E-2</v>
      </c>
      <c r="L15" s="6">
        <v>9.7299008503981377E-2</v>
      </c>
      <c r="M15" s="5">
        <v>85.592730468625589</v>
      </c>
      <c r="N15" s="4">
        <v>21600000</v>
      </c>
      <c r="O15" s="5">
        <f t="shared" si="4"/>
        <v>11814000</v>
      </c>
      <c r="P15" s="5">
        <f t="shared" si="5"/>
        <v>13802574.044919008</v>
      </c>
      <c r="Q15" s="5">
        <f t="shared" si="2"/>
        <v>7797425.9550809916</v>
      </c>
      <c r="R15" s="3" t="str">
        <f t="shared" si="3"/>
        <v>상</v>
      </c>
    </row>
    <row r="16" spans="1:18" x14ac:dyDescent="0.3">
      <c r="A16">
        <v>15</v>
      </c>
      <c r="B16" s="3" t="s">
        <v>13</v>
      </c>
      <c r="C16" s="3" t="s">
        <v>46</v>
      </c>
      <c r="D16" s="3" t="s">
        <v>118</v>
      </c>
      <c r="E16" s="4">
        <v>2020</v>
      </c>
      <c r="F16" s="1">
        <v>43860</v>
      </c>
      <c r="G16" s="3" t="s">
        <v>102</v>
      </c>
      <c r="H16" s="5">
        <v>3.699999999999994</v>
      </c>
      <c r="I16" s="5">
        <v>82.278685744892314</v>
      </c>
      <c r="J16" s="5">
        <v>5.4666666666666668</v>
      </c>
      <c r="K16" s="6">
        <v>4.6761807778000493E-2</v>
      </c>
      <c r="L16" s="6">
        <v>9.5038898335751423E-2</v>
      </c>
      <c r="M16" s="5">
        <v>85.819929388624814</v>
      </c>
      <c r="N16" s="4">
        <v>21600000</v>
      </c>
      <c r="O16" s="5">
        <f t="shared" si="4"/>
        <v>11808000</v>
      </c>
      <c r="P16" s="5">
        <f t="shared" si="5"/>
        <v>13759041.84974209</v>
      </c>
      <c r="Q16" s="5">
        <f t="shared" si="2"/>
        <v>7840958.1502579097</v>
      </c>
      <c r="R16" s="3" t="str">
        <f t="shared" si="3"/>
        <v>상</v>
      </c>
    </row>
    <row r="17" spans="1:18" x14ac:dyDescent="0.3">
      <c r="A17">
        <v>16</v>
      </c>
      <c r="B17" s="3" t="s">
        <v>13</v>
      </c>
      <c r="C17" s="3" t="s">
        <v>27</v>
      </c>
      <c r="D17" s="3" t="s">
        <v>118</v>
      </c>
      <c r="E17" s="4">
        <v>2021</v>
      </c>
      <c r="F17" s="1">
        <v>44121</v>
      </c>
      <c r="G17" s="3" t="s">
        <v>102</v>
      </c>
      <c r="H17" s="5">
        <v>3.9737777777777779</v>
      </c>
      <c r="I17" s="5">
        <v>91.518424796235209</v>
      </c>
      <c r="J17" s="5">
        <v>4.7527777777777782</v>
      </c>
      <c r="K17" s="6">
        <v>4.3601732891149082E-2</v>
      </c>
      <c r="L17" s="6">
        <v>0.21017285654462889</v>
      </c>
      <c r="M17" s="5">
        <v>74.622541056422193</v>
      </c>
      <c r="N17" s="4">
        <v>21600000</v>
      </c>
      <c r="O17" s="5">
        <f t="shared" si="4"/>
        <v>10266000.000000002</v>
      </c>
      <c r="P17" s="5">
        <f t="shared" si="5"/>
        <v>13757237.229750548</v>
      </c>
      <c r="Q17" s="5">
        <f t="shared" si="2"/>
        <v>7842762.7702494524</v>
      </c>
      <c r="R17" s="3" t="str">
        <f t="shared" si="3"/>
        <v>중</v>
      </c>
    </row>
    <row r="18" spans="1:18" x14ac:dyDescent="0.3">
      <c r="A18">
        <v>17</v>
      </c>
      <c r="B18" s="3" t="s">
        <v>13</v>
      </c>
      <c r="C18" s="3" t="s">
        <v>27</v>
      </c>
      <c r="D18" s="3" t="s">
        <v>118</v>
      </c>
      <c r="E18" s="4">
        <v>2021</v>
      </c>
      <c r="F18" s="1">
        <v>44032</v>
      </c>
      <c r="G18" s="3" t="s">
        <v>102</v>
      </c>
      <c r="H18" s="5">
        <v>4.0600000000000014</v>
      </c>
      <c r="I18" s="5">
        <v>93.933031421115999</v>
      </c>
      <c r="J18" s="5">
        <v>4.9944444444444436</v>
      </c>
      <c r="K18" s="6">
        <v>4.4696507444964617E-2</v>
      </c>
      <c r="L18" s="6">
        <v>0.16771665568795249</v>
      </c>
      <c r="M18" s="5">
        <v>78.758683686708281</v>
      </c>
      <c r="N18" s="4">
        <v>21600000</v>
      </c>
      <c r="O18" s="5">
        <f t="shared" si="4"/>
        <v>10787999.999999998</v>
      </c>
      <c r="P18" s="5">
        <f t="shared" si="5"/>
        <v>13697537.204803025</v>
      </c>
      <c r="Q18" s="5">
        <f t="shared" si="2"/>
        <v>7902462.7951969747</v>
      </c>
      <c r="R18" s="3" t="str">
        <f t="shared" si="3"/>
        <v>중</v>
      </c>
    </row>
    <row r="19" spans="1:18" x14ac:dyDescent="0.3">
      <c r="A19">
        <v>18</v>
      </c>
      <c r="B19" s="3" t="s">
        <v>13</v>
      </c>
      <c r="C19" s="3" t="s">
        <v>27</v>
      </c>
      <c r="D19" s="3" t="s">
        <v>118</v>
      </c>
      <c r="E19" s="4">
        <v>2021</v>
      </c>
      <c r="F19" s="1">
        <v>44008</v>
      </c>
      <c r="G19" s="3" t="s">
        <v>102</v>
      </c>
      <c r="H19" s="5">
        <v>3.699999999999994</v>
      </c>
      <c r="I19" s="5">
        <v>82.278685744892314</v>
      </c>
      <c r="J19" s="5">
        <v>5.0611111111111109</v>
      </c>
      <c r="K19" s="6">
        <v>4.4993826737058547E-2</v>
      </c>
      <c r="L19" s="6">
        <v>0.1550921561969226</v>
      </c>
      <c r="M19" s="5">
        <v>79.991401706601877</v>
      </c>
      <c r="N19" s="4">
        <v>21600000</v>
      </c>
      <c r="O19" s="5">
        <f t="shared" si="4"/>
        <v>10932000</v>
      </c>
      <c r="P19" s="5">
        <f t="shared" si="5"/>
        <v>13666468.853861524</v>
      </c>
      <c r="Q19" s="5">
        <f t="shared" si="2"/>
        <v>7933531.1461384762</v>
      </c>
      <c r="R19" s="3" t="str">
        <f t="shared" si="3"/>
        <v>중</v>
      </c>
    </row>
    <row r="20" spans="1:18" x14ac:dyDescent="0.3">
      <c r="A20">
        <v>19</v>
      </c>
      <c r="B20" s="3" t="s">
        <v>13</v>
      </c>
      <c r="C20" s="3" t="s">
        <v>27</v>
      </c>
      <c r="D20" s="3" t="s">
        <v>118</v>
      </c>
      <c r="E20" s="4">
        <v>2021</v>
      </c>
      <c r="F20" s="1">
        <v>44034</v>
      </c>
      <c r="G20" s="3" t="s">
        <v>102</v>
      </c>
      <c r="H20" s="5">
        <v>3.8195555555555498</v>
      </c>
      <c r="I20" s="5">
        <v>86.80564393144121</v>
      </c>
      <c r="J20" s="5">
        <v>4.9888888888888889</v>
      </c>
      <c r="K20" s="6">
        <v>4.4671641514002547E-2</v>
      </c>
      <c r="L20" s="6">
        <v>0.16611080969626321</v>
      </c>
      <c r="M20" s="5">
        <v>78.921754878973431</v>
      </c>
      <c r="N20" s="4">
        <v>21600000</v>
      </c>
      <c r="O20" s="5">
        <f t="shared" si="4"/>
        <v>10776000</v>
      </c>
      <c r="P20" s="5">
        <f t="shared" si="5"/>
        <v>13654029.888875386</v>
      </c>
      <c r="Q20" s="5">
        <f t="shared" si="2"/>
        <v>7945970.1111246143</v>
      </c>
      <c r="R20" s="3" t="str">
        <f t="shared" si="3"/>
        <v>중</v>
      </c>
    </row>
    <row r="21" spans="1:18" x14ac:dyDescent="0.3">
      <c r="A21">
        <v>20</v>
      </c>
      <c r="B21" s="3" t="s">
        <v>13</v>
      </c>
      <c r="C21" s="3" t="s">
        <v>27</v>
      </c>
      <c r="D21" s="3" t="s">
        <v>118</v>
      </c>
      <c r="E21" s="4">
        <v>2021</v>
      </c>
      <c r="F21" s="1">
        <v>43969</v>
      </c>
      <c r="G21" s="3" t="s">
        <v>102</v>
      </c>
      <c r="H21" s="5">
        <v>4.0995555555555594</v>
      </c>
      <c r="I21" s="5">
        <v>95.068136258622474</v>
      </c>
      <c r="J21" s="5">
        <v>5.166666666666667</v>
      </c>
      <c r="K21" s="6">
        <v>4.5460605656619517E-2</v>
      </c>
      <c r="L21" s="6">
        <v>0.13699145332417881</v>
      </c>
      <c r="M21" s="5">
        <v>81.754794101920169</v>
      </c>
      <c r="N21" s="4">
        <v>21600000</v>
      </c>
      <c r="O21" s="5">
        <f t="shared" si="4"/>
        <v>11160000</v>
      </c>
      <c r="P21" s="5">
        <f t="shared" si="5"/>
        <v>13650575.629959157</v>
      </c>
      <c r="Q21" s="5">
        <f t="shared" si="2"/>
        <v>7949424.3700408433</v>
      </c>
      <c r="R21" s="3" t="str">
        <f t="shared" si="3"/>
        <v>상</v>
      </c>
    </row>
    <row r="22" spans="1:18" x14ac:dyDescent="0.3">
      <c r="A22">
        <v>21</v>
      </c>
      <c r="B22" s="3" t="s">
        <v>13</v>
      </c>
      <c r="C22" s="3" t="s">
        <v>46</v>
      </c>
      <c r="D22" s="3" t="s">
        <v>118</v>
      </c>
      <c r="E22" s="4">
        <v>2020</v>
      </c>
      <c r="F22" s="1">
        <v>43852</v>
      </c>
      <c r="G22" s="3" t="s">
        <v>102</v>
      </c>
      <c r="H22" s="5">
        <v>3.8204444444444392</v>
      </c>
      <c r="I22" s="5">
        <v>86.835578329117993</v>
      </c>
      <c r="J22" s="5">
        <v>5.4888888888888889</v>
      </c>
      <c r="K22" s="6">
        <v>4.6856755708814868E-2</v>
      </c>
      <c r="L22" s="6">
        <v>8.193878341575804E-2</v>
      </c>
      <c r="M22" s="5">
        <v>87.120446087542703</v>
      </c>
      <c r="N22" s="4">
        <v>21600000</v>
      </c>
      <c r="O22" s="5">
        <f t="shared" si="4"/>
        <v>11856000</v>
      </c>
      <c r="P22" s="5">
        <f t="shared" si="5"/>
        <v>13608745.745041912</v>
      </c>
      <c r="Q22" s="5">
        <f t="shared" si="2"/>
        <v>7991254.2549580876</v>
      </c>
      <c r="R22" s="3" t="str">
        <f t="shared" si="3"/>
        <v>상</v>
      </c>
    </row>
    <row r="23" spans="1:18" x14ac:dyDescent="0.3">
      <c r="A23">
        <v>22</v>
      </c>
      <c r="B23" s="3" t="s">
        <v>13</v>
      </c>
      <c r="C23" s="3" t="s">
        <v>46</v>
      </c>
      <c r="D23" s="3" t="s">
        <v>118</v>
      </c>
      <c r="E23" s="4">
        <v>2020</v>
      </c>
      <c r="F23" s="1">
        <v>43914</v>
      </c>
      <c r="G23" s="3" t="s">
        <v>102</v>
      </c>
      <c r="H23" s="5">
        <v>4.0600000000000014</v>
      </c>
      <c r="I23" s="5">
        <v>93.933031421115999</v>
      </c>
      <c r="J23" s="5">
        <v>5.3166666666666664</v>
      </c>
      <c r="K23" s="6">
        <v>4.611579628139003E-2</v>
      </c>
      <c r="L23" s="6">
        <v>0.1064899912226947</v>
      </c>
      <c r="M23" s="5">
        <v>84.73942124959153</v>
      </c>
      <c r="N23" s="4">
        <v>21600000</v>
      </c>
      <c r="O23" s="5">
        <f t="shared" si="4"/>
        <v>11484000</v>
      </c>
      <c r="P23" s="5">
        <f t="shared" si="5"/>
        <v>13552134.096095631</v>
      </c>
      <c r="Q23" s="5">
        <f t="shared" si="2"/>
        <v>8047865.9039043691</v>
      </c>
      <c r="R23" s="3" t="str">
        <f t="shared" si="3"/>
        <v>상</v>
      </c>
    </row>
    <row r="24" spans="1:18" x14ac:dyDescent="0.3">
      <c r="A24">
        <v>23</v>
      </c>
      <c r="B24" s="3" t="s">
        <v>13</v>
      </c>
      <c r="C24" s="3" t="s">
        <v>46</v>
      </c>
      <c r="D24" s="3" t="s">
        <v>118</v>
      </c>
      <c r="E24" s="4">
        <v>2020</v>
      </c>
      <c r="F24" s="1">
        <v>43927</v>
      </c>
      <c r="G24" s="3" t="s">
        <v>102</v>
      </c>
      <c r="H24" s="5">
        <v>4.0199999999999969</v>
      </c>
      <c r="I24" s="5">
        <v>92.831195670431526</v>
      </c>
      <c r="J24" s="5">
        <v>5.2833333333333332</v>
      </c>
      <c r="K24" s="6">
        <v>4.5971005354824838E-2</v>
      </c>
      <c r="L24" s="6">
        <v>0.1117791343280029</v>
      </c>
      <c r="M24" s="5">
        <v>84.224986031717236</v>
      </c>
      <c r="N24" s="4">
        <v>21600000</v>
      </c>
      <c r="O24" s="5">
        <f t="shared" si="4"/>
        <v>11412000</v>
      </c>
      <c r="P24" s="5">
        <f t="shared" si="5"/>
        <v>13549423.440334555</v>
      </c>
      <c r="Q24" s="5">
        <f t="shared" si="2"/>
        <v>8050576.5596654452</v>
      </c>
      <c r="R24" s="3" t="str">
        <f t="shared" si="3"/>
        <v>상</v>
      </c>
    </row>
    <row r="25" spans="1:18" x14ac:dyDescent="0.3">
      <c r="A25">
        <v>24</v>
      </c>
      <c r="B25" s="3" t="s">
        <v>13</v>
      </c>
      <c r="C25" s="3" t="s">
        <v>46</v>
      </c>
      <c r="D25" s="3" t="s">
        <v>118</v>
      </c>
      <c r="E25" s="4">
        <v>2020</v>
      </c>
      <c r="F25" s="1">
        <v>43859</v>
      </c>
      <c r="G25" s="3" t="s">
        <v>102</v>
      </c>
      <c r="H25" s="5">
        <v>4.1200000000000037</v>
      </c>
      <c r="I25" s="5">
        <v>95.681105916803389</v>
      </c>
      <c r="J25" s="5">
        <v>5.4694444444444441</v>
      </c>
      <c r="K25" s="6">
        <v>4.6773686809762793E-2</v>
      </c>
      <c r="L25" s="6">
        <v>7.3571275031801789E-2</v>
      </c>
      <c r="M25" s="5">
        <v>87.965503815843533</v>
      </c>
      <c r="N25" s="4">
        <v>21600000</v>
      </c>
      <c r="O25" s="5">
        <f t="shared" si="4"/>
        <v>11814000</v>
      </c>
      <c r="P25" s="5">
        <f t="shared" si="5"/>
        <v>13430264.691864552</v>
      </c>
      <c r="Q25" s="5">
        <f t="shared" si="2"/>
        <v>8169735.308135448</v>
      </c>
      <c r="R25" s="3" t="str">
        <f t="shared" si="3"/>
        <v>상</v>
      </c>
    </row>
    <row r="26" spans="1:18" x14ac:dyDescent="0.3">
      <c r="A26">
        <v>25</v>
      </c>
      <c r="B26" s="3" t="s">
        <v>13</v>
      </c>
      <c r="C26" s="3" t="s">
        <v>46</v>
      </c>
      <c r="D26" s="3" t="s">
        <v>118</v>
      </c>
      <c r="E26" s="4">
        <v>2020</v>
      </c>
      <c r="F26" s="1">
        <v>43892</v>
      </c>
      <c r="G26" s="3" t="s">
        <v>102</v>
      </c>
      <c r="H26" s="5">
        <v>4.0799999999999992</v>
      </c>
      <c r="I26" s="5">
        <v>94.495414527125234</v>
      </c>
      <c r="J26" s="5">
        <v>5.3777777777777782</v>
      </c>
      <c r="K26" s="6">
        <v>4.6380072349136228E-2</v>
      </c>
      <c r="L26" s="6">
        <v>8.7503074378837378E-2</v>
      </c>
      <c r="M26" s="5">
        <v>86.611685327202636</v>
      </c>
      <c r="N26" s="4">
        <v>21600000</v>
      </c>
      <c r="O26" s="5">
        <f t="shared" si="4"/>
        <v>11616000.000000002</v>
      </c>
      <c r="P26" s="5">
        <f t="shared" si="5"/>
        <v>13411585.233697902</v>
      </c>
      <c r="Q26" s="5">
        <f t="shared" si="2"/>
        <v>8188414.7663020976</v>
      </c>
      <c r="R26" s="3" t="str">
        <f t="shared" si="3"/>
        <v>상</v>
      </c>
    </row>
    <row r="27" spans="1:18" x14ac:dyDescent="0.3">
      <c r="A27">
        <v>26</v>
      </c>
      <c r="B27" s="3" t="s">
        <v>13</v>
      </c>
      <c r="C27" s="3" t="s">
        <v>27</v>
      </c>
      <c r="D27" s="3" t="s">
        <v>118</v>
      </c>
      <c r="E27" s="4">
        <v>2021</v>
      </c>
      <c r="F27" s="1">
        <v>44065</v>
      </c>
      <c r="G27" s="3" t="s">
        <v>102</v>
      </c>
      <c r="H27" s="5">
        <v>3.8197777777777731</v>
      </c>
      <c r="I27" s="5">
        <v>86.813127530860413</v>
      </c>
      <c r="J27" s="5">
        <v>4.9055555555555559</v>
      </c>
      <c r="K27" s="6">
        <v>4.4296977574347238E-2</v>
      </c>
      <c r="L27" s="6">
        <v>0.16543571524182971</v>
      </c>
      <c r="M27" s="5">
        <v>79.026730718382311</v>
      </c>
      <c r="N27" s="4">
        <v>21600000</v>
      </c>
      <c r="O27" s="5">
        <f t="shared" si="4"/>
        <v>10596000</v>
      </c>
      <c r="P27" s="5">
        <f t="shared" si="5"/>
        <v>13408121.408640377</v>
      </c>
      <c r="Q27" s="5">
        <f t="shared" si="2"/>
        <v>8191878.5913596228</v>
      </c>
      <c r="R27" s="3" t="str">
        <f t="shared" si="3"/>
        <v>중</v>
      </c>
    </row>
    <row r="28" spans="1:18" x14ac:dyDescent="0.3">
      <c r="A28">
        <v>27</v>
      </c>
      <c r="B28" s="3" t="s">
        <v>13</v>
      </c>
      <c r="C28" s="3" t="s">
        <v>46</v>
      </c>
      <c r="D28" s="3" t="s">
        <v>118</v>
      </c>
      <c r="E28" s="4">
        <v>2020</v>
      </c>
      <c r="F28" s="1">
        <v>43923</v>
      </c>
      <c r="G28" s="3" t="s">
        <v>102</v>
      </c>
      <c r="H28" s="5">
        <v>4.0400000000000036</v>
      </c>
      <c r="I28" s="5">
        <v>93.385705726483295</v>
      </c>
      <c r="J28" s="5">
        <v>5.2944444444444443</v>
      </c>
      <c r="K28" s="6">
        <v>4.6019319614459507E-2</v>
      </c>
      <c r="L28" s="6">
        <v>9.5963851489553456E-2</v>
      </c>
      <c r="M28" s="5">
        <v>85.801682889598709</v>
      </c>
      <c r="N28" s="4">
        <v>21600000</v>
      </c>
      <c r="O28" s="5">
        <f t="shared" si="4"/>
        <v>11436000</v>
      </c>
      <c r="P28" s="5">
        <f t="shared" si="5"/>
        <v>13328409.903934794</v>
      </c>
      <c r="Q28" s="5">
        <f t="shared" si="2"/>
        <v>8271590.0960652065</v>
      </c>
      <c r="R28" s="3" t="str">
        <f t="shared" si="3"/>
        <v>상</v>
      </c>
    </row>
    <row r="29" spans="1:18" x14ac:dyDescent="0.3">
      <c r="A29">
        <v>28</v>
      </c>
      <c r="B29" s="3" t="s">
        <v>13</v>
      </c>
      <c r="C29" s="3" t="s">
        <v>27</v>
      </c>
      <c r="D29" s="3" t="s">
        <v>118</v>
      </c>
      <c r="E29" s="4">
        <v>2021</v>
      </c>
      <c r="F29" s="1">
        <v>44043</v>
      </c>
      <c r="G29" s="3" t="s">
        <v>102</v>
      </c>
      <c r="H29" s="5">
        <v>4.1000000000000041</v>
      </c>
      <c r="I29" s="5">
        <v>95.081152661611057</v>
      </c>
      <c r="J29" s="5">
        <v>4.9666666666666668</v>
      </c>
      <c r="K29" s="6">
        <v>4.4572039067858081E-2</v>
      </c>
      <c r="L29" s="6">
        <v>0.15030812720289119</v>
      </c>
      <c r="M29" s="5">
        <v>80.511983372925073</v>
      </c>
      <c r="N29" s="4">
        <v>21600000</v>
      </c>
      <c r="O29" s="5">
        <f t="shared" si="4"/>
        <v>10728000</v>
      </c>
      <c r="P29" s="5">
        <f t="shared" si="5"/>
        <v>13324724.532382665</v>
      </c>
      <c r="Q29" s="5">
        <f t="shared" si="2"/>
        <v>8275275.4676173348</v>
      </c>
      <c r="R29" s="3" t="str">
        <f t="shared" si="3"/>
        <v>상</v>
      </c>
    </row>
    <row r="30" spans="1:18" x14ac:dyDescent="0.3">
      <c r="A30">
        <v>29</v>
      </c>
      <c r="B30" s="3" t="s">
        <v>13</v>
      </c>
      <c r="C30" s="3" t="s">
        <v>46</v>
      </c>
      <c r="D30" s="3" t="s">
        <v>118</v>
      </c>
      <c r="E30" s="4">
        <v>2020</v>
      </c>
      <c r="F30" s="1">
        <v>43903</v>
      </c>
      <c r="G30" s="3" t="s">
        <v>102</v>
      </c>
      <c r="H30" s="5">
        <v>4.0799999999999992</v>
      </c>
      <c r="I30" s="5">
        <v>94.495414527125234</v>
      </c>
      <c r="J30" s="5">
        <v>5.3472222222222223</v>
      </c>
      <c r="K30" s="6">
        <v>4.6248123085038693E-2</v>
      </c>
      <c r="L30" s="6">
        <v>8.5637675934748039E-2</v>
      </c>
      <c r="M30" s="5">
        <v>86.81142009802133</v>
      </c>
      <c r="N30" s="4">
        <v>21600000</v>
      </c>
      <c r="O30" s="5">
        <f t="shared" si="4"/>
        <v>11550000</v>
      </c>
      <c r="P30" s="5">
        <f t="shared" si="5"/>
        <v>13304701.140654715</v>
      </c>
      <c r="Q30" s="5">
        <f t="shared" si="2"/>
        <v>8295298.8593452852</v>
      </c>
      <c r="R30" s="3" t="str">
        <f t="shared" si="3"/>
        <v>상</v>
      </c>
    </row>
    <row r="31" spans="1:18" x14ac:dyDescent="0.3">
      <c r="A31">
        <v>30</v>
      </c>
      <c r="B31" s="3" t="s">
        <v>13</v>
      </c>
      <c r="C31" s="3" t="s">
        <v>46</v>
      </c>
      <c r="D31" s="3" t="s">
        <v>118</v>
      </c>
      <c r="E31" s="4">
        <v>2020</v>
      </c>
      <c r="F31" s="1">
        <v>43837</v>
      </c>
      <c r="G31" s="3" t="s">
        <v>102</v>
      </c>
      <c r="H31" s="5">
        <v>3.699999999999994</v>
      </c>
      <c r="I31" s="5">
        <v>82.278685744892314</v>
      </c>
      <c r="J31" s="5">
        <v>5.5305555555555559</v>
      </c>
      <c r="K31" s="6">
        <v>4.7034266468418767E-2</v>
      </c>
      <c r="L31" s="6">
        <v>5.2158715913221479E-2</v>
      </c>
      <c r="M31" s="5">
        <v>90.080701761835982</v>
      </c>
      <c r="N31" s="4">
        <v>21600000</v>
      </c>
      <c r="O31" s="5">
        <f t="shared" si="4"/>
        <v>11946000</v>
      </c>
      <c r="P31" s="5">
        <f t="shared" si="5"/>
        <v>13261441.980751863</v>
      </c>
      <c r="Q31" s="5">
        <f t="shared" si="2"/>
        <v>8338558.0192481373</v>
      </c>
      <c r="R31" s="3" t="str">
        <f t="shared" si="3"/>
        <v>상</v>
      </c>
    </row>
    <row r="32" spans="1:18" x14ac:dyDescent="0.3">
      <c r="A32">
        <v>31</v>
      </c>
      <c r="B32" s="3" t="s">
        <v>13</v>
      </c>
      <c r="C32" s="3" t="s">
        <v>27</v>
      </c>
      <c r="D32" s="3" t="s">
        <v>118</v>
      </c>
      <c r="E32" s="4">
        <v>2021</v>
      </c>
      <c r="F32" s="1">
        <v>44070</v>
      </c>
      <c r="G32" s="3" t="s">
        <v>102</v>
      </c>
      <c r="H32" s="5">
        <v>4.0997777777777822</v>
      </c>
      <c r="I32" s="5">
        <v>95.074644460116787</v>
      </c>
      <c r="J32" s="5">
        <v>4.8916666666666666</v>
      </c>
      <c r="K32" s="6">
        <v>4.4234225060089692E-2</v>
      </c>
      <c r="L32" s="6">
        <v>0.15634132301930331</v>
      </c>
      <c r="M32" s="5">
        <v>79.942445192060703</v>
      </c>
      <c r="N32" s="4">
        <v>21600000</v>
      </c>
      <c r="O32" s="5">
        <f t="shared" si="4"/>
        <v>10566000</v>
      </c>
      <c r="P32" s="5">
        <f t="shared" si="5"/>
        <v>13217008.780023327</v>
      </c>
      <c r="Q32" s="5">
        <f t="shared" si="2"/>
        <v>8382991.2199766729</v>
      </c>
      <c r="R32" s="3" t="str">
        <f t="shared" si="3"/>
        <v>중</v>
      </c>
    </row>
    <row r="33" spans="1:18" x14ac:dyDescent="0.3">
      <c r="A33">
        <v>32</v>
      </c>
      <c r="B33" s="3" t="s">
        <v>13</v>
      </c>
      <c r="C33" s="3" t="s">
        <v>46</v>
      </c>
      <c r="D33" s="3" t="s">
        <v>118</v>
      </c>
      <c r="E33" s="4">
        <v>2020</v>
      </c>
      <c r="F33" s="1">
        <v>43888</v>
      </c>
      <c r="G33" s="3" t="s">
        <v>102</v>
      </c>
      <c r="H33" s="5">
        <v>3.8206666666666611</v>
      </c>
      <c r="I33" s="5">
        <v>86.843061928537182</v>
      </c>
      <c r="J33" s="5">
        <v>5.3916666666666666</v>
      </c>
      <c r="K33" s="6">
        <v>4.6439925351648308E-2</v>
      </c>
      <c r="L33" s="6">
        <v>6.8001286164321315E-2</v>
      </c>
      <c r="M33" s="5">
        <v>88.55587884840304</v>
      </c>
      <c r="N33" s="4">
        <v>21600000</v>
      </c>
      <c r="O33" s="5">
        <f t="shared" si="4"/>
        <v>11646000</v>
      </c>
      <c r="P33" s="5">
        <f t="shared" si="5"/>
        <v>13151018.488491932</v>
      </c>
      <c r="Q33" s="5">
        <f t="shared" si="2"/>
        <v>8448981.5115080681</v>
      </c>
      <c r="R33" s="3" t="str">
        <f t="shared" si="3"/>
        <v>상</v>
      </c>
    </row>
    <row r="34" spans="1:18" x14ac:dyDescent="0.3">
      <c r="A34">
        <v>33</v>
      </c>
      <c r="B34" s="3" t="s">
        <v>13</v>
      </c>
      <c r="C34" s="3" t="s">
        <v>46</v>
      </c>
      <c r="D34" s="3" t="s">
        <v>118</v>
      </c>
      <c r="E34" s="4">
        <v>2020</v>
      </c>
      <c r="F34" s="1">
        <v>43923</v>
      </c>
      <c r="G34" s="3" t="s">
        <v>102</v>
      </c>
      <c r="H34" s="5">
        <v>4.0199999999999969</v>
      </c>
      <c r="I34" s="5">
        <v>92.831195670431526</v>
      </c>
      <c r="J34" s="5">
        <v>5.2944444444444443</v>
      </c>
      <c r="K34" s="6">
        <v>4.6019319614459507E-2</v>
      </c>
      <c r="L34" s="6">
        <v>8.022612707147711E-2</v>
      </c>
      <c r="M34" s="5">
        <v>87.375455331406343</v>
      </c>
      <c r="N34" s="4">
        <v>21600000</v>
      </c>
      <c r="O34" s="5">
        <f t="shared" si="4"/>
        <v>11436000</v>
      </c>
      <c r="P34" s="5">
        <f t="shared" si="5"/>
        <v>13088343.81076974</v>
      </c>
      <c r="Q34" s="5">
        <f t="shared" si="2"/>
        <v>8511656.1892302595</v>
      </c>
      <c r="R34" s="3" t="str">
        <f t="shared" si="3"/>
        <v>상</v>
      </c>
    </row>
    <row r="35" spans="1:18" x14ac:dyDescent="0.3">
      <c r="A35">
        <v>34</v>
      </c>
      <c r="B35" s="3" t="s">
        <v>13</v>
      </c>
      <c r="C35" s="3" t="s">
        <v>27</v>
      </c>
      <c r="D35" s="3" t="s">
        <v>118</v>
      </c>
      <c r="E35" s="4">
        <v>2021</v>
      </c>
      <c r="F35" s="1">
        <v>44097</v>
      </c>
      <c r="G35" s="3" t="s">
        <v>102</v>
      </c>
      <c r="H35" s="5">
        <v>4.1015555555555592</v>
      </c>
      <c r="I35" s="5">
        <v>95.126710072071035</v>
      </c>
      <c r="J35" s="5">
        <v>4.8194444444444446</v>
      </c>
      <c r="K35" s="6">
        <v>4.3906466241064972E-2</v>
      </c>
      <c r="L35" s="6">
        <v>0.16018549182603911</v>
      </c>
      <c r="M35" s="5">
        <v>79.590804193289586</v>
      </c>
      <c r="N35" s="4">
        <v>21600000</v>
      </c>
      <c r="O35" s="5">
        <f t="shared" si="4"/>
        <v>10410000</v>
      </c>
      <c r="P35" s="5">
        <f t="shared" si="5"/>
        <v>13079400.447718659</v>
      </c>
      <c r="Q35" s="5">
        <f t="shared" si="2"/>
        <v>8520599.5522813406</v>
      </c>
      <c r="R35" s="3" t="str">
        <f t="shared" si="3"/>
        <v>중</v>
      </c>
    </row>
    <row r="36" spans="1:18" x14ac:dyDescent="0.3">
      <c r="A36">
        <v>35</v>
      </c>
      <c r="B36" s="3" t="s">
        <v>13</v>
      </c>
      <c r="C36" s="3" t="s">
        <v>46</v>
      </c>
      <c r="D36" s="3" t="s">
        <v>118</v>
      </c>
      <c r="E36" s="4">
        <v>2020</v>
      </c>
      <c r="F36" s="1">
        <v>43902</v>
      </c>
      <c r="G36" s="3" t="s">
        <v>102</v>
      </c>
      <c r="H36" s="5">
        <v>3.95733333333333</v>
      </c>
      <c r="I36" s="5">
        <v>91.041598544676958</v>
      </c>
      <c r="J36" s="5">
        <v>5.35</v>
      </c>
      <c r="K36" s="6">
        <v>4.6260134024881508E-2</v>
      </c>
      <c r="L36" s="6">
        <v>6.7330249522422031E-2</v>
      </c>
      <c r="M36" s="5">
        <v>88.640961645269641</v>
      </c>
      <c r="N36" s="4">
        <v>21600000</v>
      </c>
      <c r="O36" s="5">
        <f t="shared" si="4"/>
        <v>11556000</v>
      </c>
      <c r="P36" s="5">
        <f t="shared" si="5"/>
        <v>13036862.174674625</v>
      </c>
      <c r="Q36" s="5">
        <f t="shared" si="2"/>
        <v>8563137.8253253754</v>
      </c>
      <c r="R36" s="3" t="str">
        <f t="shared" si="3"/>
        <v>상</v>
      </c>
    </row>
    <row r="37" spans="1:18" x14ac:dyDescent="0.3">
      <c r="A37">
        <v>36</v>
      </c>
      <c r="B37" s="3" t="s">
        <v>13</v>
      </c>
      <c r="C37" s="3" t="s">
        <v>46</v>
      </c>
      <c r="D37" s="3" t="s">
        <v>118</v>
      </c>
      <c r="E37" s="4">
        <v>2020</v>
      </c>
      <c r="F37" s="1">
        <v>43853</v>
      </c>
      <c r="G37" s="3" t="s">
        <v>102</v>
      </c>
      <c r="H37" s="5">
        <v>4.0560000000000018</v>
      </c>
      <c r="I37" s="5">
        <v>93.823566282189446</v>
      </c>
      <c r="J37" s="5">
        <v>5.4861111111111107</v>
      </c>
      <c r="K37" s="6">
        <v>4.6844897741850647E-2</v>
      </c>
      <c r="L37" s="6">
        <v>4.2649316907536178E-2</v>
      </c>
      <c r="M37" s="5">
        <v>91.050578535061305</v>
      </c>
      <c r="N37" s="4">
        <v>21600000</v>
      </c>
      <c r="O37" s="5">
        <f t="shared" si="4"/>
        <v>11850000</v>
      </c>
      <c r="P37" s="5">
        <f t="shared" si="5"/>
        <v>13014744.321956022</v>
      </c>
      <c r="Q37" s="5">
        <f t="shared" si="2"/>
        <v>8585255.6780439783</v>
      </c>
      <c r="R37" s="3" t="str">
        <f t="shared" si="3"/>
        <v>상</v>
      </c>
    </row>
    <row r="38" spans="1:18" x14ac:dyDescent="0.3">
      <c r="A38">
        <v>37</v>
      </c>
      <c r="B38" s="3" t="s">
        <v>13</v>
      </c>
      <c r="C38" s="3" t="s">
        <v>46</v>
      </c>
      <c r="D38" s="3" t="s">
        <v>118</v>
      </c>
      <c r="E38" s="4">
        <v>2020</v>
      </c>
      <c r="F38" s="1">
        <v>43943</v>
      </c>
      <c r="G38" s="3" t="s">
        <v>102</v>
      </c>
      <c r="H38" s="5">
        <v>4.0799999999999992</v>
      </c>
      <c r="I38" s="5">
        <v>94.495414527125234</v>
      </c>
      <c r="J38" s="5">
        <v>5.2388888888888889</v>
      </c>
      <c r="K38" s="6">
        <v>4.5777238400274388E-2</v>
      </c>
      <c r="L38" s="6">
        <v>8.3223024912890853E-2</v>
      </c>
      <c r="M38" s="5">
        <v>87.099973668683475</v>
      </c>
      <c r="N38" s="4">
        <v>21600000</v>
      </c>
      <c r="O38" s="5">
        <f t="shared" si="4"/>
        <v>11316000</v>
      </c>
      <c r="P38" s="5">
        <f t="shared" si="5"/>
        <v>12991967.188238811</v>
      </c>
      <c r="Q38" s="5">
        <f t="shared" si="2"/>
        <v>8608032.8117611893</v>
      </c>
      <c r="R38" s="3" t="str">
        <f t="shared" si="3"/>
        <v>상</v>
      </c>
    </row>
    <row r="39" spans="1:18" x14ac:dyDescent="0.3">
      <c r="A39">
        <v>38</v>
      </c>
      <c r="B39" s="3" t="s">
        <v>13</v>
      </c>
      <c r="C39" s="3" t="s">
        <v>46</v>
      </c>
      <c r="D39" s="3" t="s">
        <v>118</v>
      </c>
      <c r="E39" s="4">
        <v>2020</v>
      </c>
      <c r="F39" s="1">
        <v>43929</v>
      </c>
      <c r="G39" s="3" t="s">
        <v>102</v>
      </c>
      <c r="H39" s="5">
        <v>3.9655555555555519</v>
      </c>
      <c r="I39" s="5">
        <v>91.28001167045602</v>
      </c>
      <c r="J39" s="5">
        <v>5.2777777777777777</v>
      </c>
      <c r="K39" s="6">
        <v>4.5946829173634067E-2</v>
      </c>
      <c r="L39" s="6">
        <v>7.6360348260611444E-2</v>
      </c>
      <c r="M39" s="5">
        <v>87.769282256575451</v>
      </c>
      <c r="N39" s="4">
        <v>21600000</v>
      </c>
      <c r="O39" s="5">
        <f t="shared" si="4"/>
        <v>11400000</v>
      </c>
      <c r="P39" s="5">
        <f t="shared" si="5"/>
        <v>12988598.866143674</v>
      </c>
      <c r="Q39" s="5">
        <f t="shared" si="2"/>
        <v>8611401.1338563263</v>
      </c>
      <c r="R39" s="3" t="str">
        <f t="shared" si="3"/>
        <v>상</v>
      </c>
    </row>
    <row r="40" spans="1:18" x14ac:dyDescent="0.3">
      <c r="A40">
        <v>39</v>
      </c>
      <c r="B40" s="3" t="s">
        <v>13</v>
      </c>
      <c r="C40" s="3" t="s">
        <v>46</v>
      </c>
      <c r="D40" s="3" t="s">
        <v>118</v>
      </c>
      <c r="E40" s="4">
        <v>2020</v>
      </c>
      <c r="F40" s="1">
        <v>43836</v>
      </c>
      <c r="G40" s="3" t="s">
        <v>102</v>
      </c>
      <c r="H40" s="5">
        <v>3.814222222222218</v>
      </c>
      <c r="I40" s="5">
        <v>86.626037545380498</v>
      </c>
      <c r="J40" s="5">
        <v>5.5333333333333332</v>
      </c>
      <c r="K40" s="6">
        <v>4.7046076705006268E-2</v>
      </c>
      <c r="L40" s="6">
        <v>3.1098945993308601E-2</v>
      </c>
      <c r="M40" s="5">
        <v>92.185497730168507</v>
      </c>
      <c r="N40" s="4">
        <v>21600000</v>
      </c>
      <c r="O40" s="5">
        <f t="shared" si="4"/>
        <v>11952000</v>
      </c>
      <c r="P40" s="5">
        <f t="shared" si="5"/>
        <v>12965162.953270691</v>
      </c>
      <c r="Q40" s="5">
        <f t="shared" si="2"/>
        <v>8634837.0467293095</v>
      </c>
      <c r="R40" s="3" t="str">
        <f t="shared" si="3"/>
        <v>상</v>
      </c>
    </row>
    <row r="41" spans="1:18" hidden="1" x14ac:dyDescent="0.3">
      <c r="A41">
        <v>40</v>
      </c>
      <c r="B41" s="3" t="s">
        <v>12</v>
      </c>
      <c r="C41" s="3" t="s">
        <v>68</v>
      </c>
      <c r="D41" s="3" t="s">
        <v>114</v>
      </c>
      <c r="E41" s="4">
        <v>2015</v>
      </c>
      <c r="F41" s="1">
        <v>41942</v>
      </c>
      <c r="G41" s="3" t="s">
        <v>104</v>
      </c>
      <c r="H41" s="5">
        <v>3.871666666666671</v>
      </c>
      <c r="I41" s="5">
        <v>88.516564421827212</v>
      </c>
      <c r="J41" s="5">
        <v>10.71666666666667</v>
      </c>
      <c r="K41" s="6">
        <v>6.5472640596409934E-2</v>
      </c>
      <c r="L41" s="6">
        <v>0.12981303268981939</v>
      </c>
      <c r="M41" s="5">
        <v>80.471432671377059</v>
      </c>
      <c r="N41" s="4">
        <v>25700000</v>
      </c>
      <c r="O41" s="5">
        <f>1280000*J41</f>
        <v>13717333.333333338</v>
      </c>
      <c r="P41" s="5">
        <f>(1280000*J41)/(M41/100)</f>
        <v>17046214.883921739</v>
      </c>
      <c r="Q41" s="5">
        <f t="shared" si="2"/>
        <v>8653785.1160782613</v>
      </c>
      <c r="R41" s="3" t="str">
        <f t="shared" si="3"/>
        <v>상</v>
      </c>
    </row>
    <row r="42" spans="1:18" x14ac:dyDescent="0.3">
      <c r="A42">
        <v>41</v>
      </c>
      <c r="B42" s="3" t="s">
        <v>13</v>
      </c>
      <c r="C42" s="3" t="s">
        <v>46</v>
      </c>
      <c r="D42" s="3" t="s">
        <v>118</v>
      </c>
      <c r="E42" s="4">
        <v>2020</v>
      </c>
      <c r="F42" s="1">
        <v>43853</v>
      </c>
      <c r="G42" s="3" t="s">
        <v>102</v>
      </c>
      <c r="H42" s="5">
        <v>3.9399999999999982</v>
      </c>
      <c r="I42" s="5">
        <v>90.538997904201381</v>
      </c>
      <c r="J42" s="5">
        <v>5.4861111111111107</v>
      </c>
      <c r="K42" s="6">
        <v>4.6844897741850647E-2</v>
      </c>
      <c r="L42" s="6">
        <v>3.474501695022502E-2</v>
      </c>
      <c r="M42" s="5">
        <v>91.841008530792436</v>
      </c>
      <c r="N42" s="4">
        <v>21600000</v>
      </c>
      <c r="O42" s="5">
        <f>2160000*J42</f>
        <v>11850000</v>
      </c>
      <c r="P42" s="5">
        <f>(2160000*J42)/(M42/100)</f>
        <v>12902732.874527324</v>
      </c>
      <c r="Q42" s="5">
        <f t="shared" si="2"/>
        <v>8697267.125472676</v>
      </c>
      <c r="R42" s="3" t="str">
        <f t="shared" si="3"/>
        <v>상</v>
      </c>
    </row>
    <row r="43" spans="1:18" x14ac:dyDescent="0.3">
      <c r="A43">
        <v>42</v>
      </c>
      <c r="B43" s="3" t="s">
        <v>13</v>
      </c>
      <c r="C43" s="3" t="s">
        <v>46</v>
      </c>
      <c r="D43" s="3" t="s">
        <v>118</v>
      </c>
      <c r="E43" s="4">
        <v>2020</v>
      </c>
      <c r="F43" s="1">
        <v>43908</v>
      </c>
      <c r="G43" s="3" t="s">
        <v>102</v>
      </c>
      <c r="H43" s="5">
        <v>3.7997777777777841</v>
      </c>
      <c r="I43" s="5">
        <v>86.139603583132995</v>
      </c>
      <c r="J43" s="5">
        <v>5.333333333333333</v>
      </c>
      <c r="K43" s="6">
        <v>4.6188021535170057E-2</v>
      </c>
      <c r="L43" s="6">
        <v>6.0153610146101162E-2</v>
      </c>
      <c r="M43" s="5">
        <v>89.365836831872883</v>
      </c>
      <c r="N43" s="4">
        <v>21600000</v>
      </c>
      <c r="O43" s="5">
        <f>2160000*J43</f>
        <v>11520000</v>
      </c>
      <c r="P43" s="5">
        <f>(2160000*J43)/(M43/100)</f>
        <v>12890832.121533182</v>
      </c>
      <c r="Q43" s="5">
        <f t="shared" si="2"/>
        <v>8709167.8784668185</v>
      </c>
      <c r="R43" s="3" t="str">
        <f t="shared" si="3"/>
        <v>상</v>
      </c>
    </row>
    <row r="44" spans="1:18" hidden="1" x14ac:dyDescent="0.3">
      <c r="A44">
        <v>43</v>
      </c>
      <c r="B44" s="3" t="s">
        <v>12</v>
      </c>
      <c r="C44" s="3" t="s">
        <v>68</v>
      </c>
      <c r="D44" s="3" t="s">
        <v>114</v>
      </c>
      <c r="E44" s="4">
        <v>2015</v>
      </c>
      <c r="F44" s="1">
        <v>42079</v>
      </c>
      <c r="G44" s="3" t="s">
        <v>102</v>
      </c>
      <c r="H44" s="5">
        <v>3.8870833333333308</v>
      </c>
      <c r="I44" s="5">
        <v>88.982072451986056</v>
      </c>
      <c r="J44" s="5">
        <v>10.33888888888889</v>
      </c>
      <c r="K44" s="6">
        <v>6.4308285279235641E-2</v>
      </c>
      <c r="L44" s="6">
        <v>0.15649227148148009</v>
      </c>
      <c r="M44" s="5">
        <v>77.919944323928434</v>
      </c>
      <c r="N44" s="4">
        <v>25700000</v>
      </c>
      <c r="O44" s="5">
        <f>1280000*J44</f>
        <v>13233777.77777778</v>
      </c>
      <c r="P44" s="5">
        <f>(1280000*J44)/(M44/100)</f>
        <v>16983813.184930395</v>
      </c>
      <c r="Q44" s="5">
        <f t="shared" si="2"/>
        <v>8716186.8150696047</v>
      </c>
      <c r="R44" s="3" t="str">
        <f t="shared" si="3"/>
        <v>중</v>
      </c>
    </row>
    <row r="45" spans="1:18" x14ac:dyDescent="0.3">
      <c r="A45">
        <v>44</v>
      </c>
      <c r="B45" s="3" t="s">
        <v>13</v>
      </c>
      <c r="C45" s="3" t="s">
        <v>46</v>
      </c>
      <c r="D45" s="3" t="s">
        <v>118</v>
      </c>
      <c r="E45" s="4">
        <v>2020</v>
      </c>
      <c r="F45" s="1">
        <v>43874</v>
      </c>
      <c r="G45" s="3" t="s">
        <v>102</v>
      </c>
      <c r="H45" s="5">
        <v>4.019777777777775</v>
      </c>
      <c r="I45" s="5">
        <v>92.824938410301769</v>
      </c>
      <c r="J45" s="5">
        <v>5.4305555555555554</v>
      </c>
      <c r="K45" s="6">
        <v>4.6607104847031879E-2</v>
      </c>
      <c r="L45" s="6">
        <v>4.0356652100593533E-2</v>
      </c>
      <c r="M45" s="5">
        <v>91.303624305237463</v>
      </c>
      <c r="N45" s="4">
        <v>21600000</v>
      </c>
      <c r="O45" s="5">
        <f>2160000*J45</f>
        <v>11730000</v>
      </c>
      <c r="P45" s="5">
        <f>(2160000*J45)/(M45/100)</f>
        <v>12847244.662255023</v>
      </c>
      <c r="Q45" s="5">
        <f t="shared" si="2"/>
        <v>8752755.3377449773</v>
      </c>
      <c r="R45" s="3" t="str">
        <f t="shared" si="3"/>
        <v>상</v>
      </c>
    </row>
    <row r="46" spans="1:18" x14ac:dyDescent="0.3">
      <c r="A46">
        <v>45</v>
      </c>
      <c r="B46" s="3" t="s">
        <v>13</v>
      </c>
      <c r="C46" s="3" t="s">
        <v>27</v>
      </c>
      <c r="D46" s="3" t="s">
        <v>118</v>
      </c>
      <c r="E46" s="4">
        <v>2021</v>
      </c>
      <c r="F46" s="1">
        <v>44151</v>
      </c>
      <c r="G46" s="3" t="s">
        <v>102</v>
      </c>
      <c r="H46" s="5">
        <v>3.9602222222222192</v>
      </c>
      <c r="I46" s="5">
        <v>91.125365318599322</v>
      </c>
      <c r="J46" s="5">
        <v>4.6722222222222216</v>
      </c>
      <c r="K46" s="6">
        <v>4.3230647564995943E-2</v>
      </c>
      <c r="L46" s="6">
        <v>0.17020911277795639</v>
      </c>
      <c r="M46" s="5">
        <v>78.656023965704776</v>
      </c>
      <c r="N46" s="4">
        <v>21600000</v>
      </c>
      <c r="O46" s="5">
        <f>2160000*J46</f>
        <v>10091999.999999998</v>
      </c>
      <c r="P46" s="5">
        <f>(2160000*J46)/(M46/100)</f>
        <v>12830549.38602066</v>
      </c>
      <c r="Q46" s="5">
        <f t="shared" si="2"/>
        <v>8769450.6139793396</v>
      </c>
      <c r="R46" s="3" t="str">
        <f t="shared" si="3"/>
        <v>중</v>
      </c>
    </row>
    <row r="47" spans="1:18" x14ac:dyDescent="0.3">
      <c r="A47">
        <v>46</v>
      </c>
      <c r="B47" s="3" t="s">
        <v>13</v>
      </c>
      <c r="C47" s="3" t="s">
        <v>27</v>
      </c>
      <c r="D47" s="3" t="s">
        <v>118</v>
      </c>
      <c r="E47" s="4">
        <v>2021</v>
      </c>
      <c r="F47" s="1">
        <v>44125</v>
      </c>
      <c r="G47" s="3" t="s">
        <v>102</v>
      </c>
      <c r="H47" s="5">
        <v>4.1200000000000037</v>
      </c>
      <c r="I47" s="5">
        <v>95.681105916803389</v>
      </c>
      <c r="J47" s="5">
        <v>4.7416666666666663</v>
      </c>
      <c r="K47" s="6">
        <v>4.3550736694878849E-2</v>
      </c>
      <c r="L47" s="6">
        <v>0.15757545248357299</v>
      </c>
      <c r="M47" s="5">
        <v>79.887381082154818</v>
      </c>
      <c r="N47" s="4">
        <v>21600000</v>
      </c>
      <c r="O47" s="5">
        <f>2160000*J47</f>
        <v>10242000</v>
      </c>
      <c r="P47" s="5">
        <f>(2160000*J47)/(M47/100)</f>
        <v>12820547.952958055</v>
      </c>
      <c r="Q47" s="5">
        <f t="shared" si="2"/>
        <v>8779452.0470419452</v>
      </c>
      <c r="R47" s="3" t="str">
        <f t="shared" si="3"/>
        <v>중</v>
      </c>
    </row>
    <row r="48" spans="1:18" hidden="1" x14ac:dyDescent="0.3">
      <c r="A48">
        <v>47</v>
      </c>
      <c r="B48" s="3" t="s">
        <v>12</v>
      </c>
      <c r="C48" s="3" t="s">
        <v>51</v>
      </c>
      <c r="D48" s="3" t="s">
        <v>114</v>
      </c>
      <c r="E48" s="4">
        <v>2016</v>
      </c>
      <c r="F48" s="1">
        <v>42215</v>
      </c>
      <c r="G48" s="3" t="s">
        <v>104</v>
      </c>
      <c r="H48" s="5">
        <v>3.783541666666661</v>
      </c>
      <c r="I48" s="5">
        <v>85.550158443529298</v>
      </c>
      <c r="J48" s="5">
        <v>9.9666666666666668</v>
      </c>
      <c r="K48" s="6">
        <v>6.3140055960275068E-2</v>
      </c>
      <c r="L48" s="6">
        <v>0.18282366052418381</v>
      </c>
      <c r="M48" s="5">
        <v>75.403628351554119</v>
      </c>
      <c r="N48" s="4">
        <v>25700000</v>
      </c>
      <c r="O48" s="5">
        <f>1280000*J48</f>
        <v>12757333.333333334</v>
      </c>
      <c r="P48" s="5">
        <f>(1280000*J48)/(M48/100)</f>
        <v>16918726.077550083</v>
      </c>
      <c r="Q48" s="5">
        <f t="shared" si="2"/>
        <v>8781273.9224499166</v>
      </c>
      <c r="R48" s="3" t="str">
        <f t="shared" si="3"/>
        <v>중</v>
      </c>
    </row>
    <row r="49" spans="1:18" x14ac:dyDescent="0.3">
      <c r="A49">
        <v>48</v>
      </c>
      <c r="B49" s="3" t="s">
        <v>13</v>
      </c>
      <c r="C49" s="3" t="s">
        <v>27</v>
      </c>
      <c r="D49" s="3" t="s">
        <v>118</v>
      </c>
      <c r="E49" s="4">
        <v>2021</v>
      </c>
      <c r="F49" s="1">
        <v>43998</v>
      </c>
      <c r="G49" s="3" t="s">
        <v>102</v>
      </c>
      <c r="H49" s="5">
        <v>3.600000000000001</v>
      </c>
      <c r="I49" s="5">
        <v>78.035505970321253</v>
      </c>
      <c r="J49" s="5">
        <v>5.0888888888888886</v>
      </c>
      <c r="K49" s="6">
        <v>4.5117131508503022E-2</v>
      </c>
      <c r="L49" s="6">
        <v>9.6994998361807236E-2</v>
      </c>
      <c r="M49" s="5">
        <v>85.788787012968967</v>
      </c>
      <c r="N49" s="4">
        <v>21600000</v>
      </c>
      <c r="O49" s="5">
        <f>2160000*J49</f>
        <v>10992000</v>
      </c>
      <c r="P49" s="5">
        <f>(2160000*J49)/(M49/100)</f>
        <v>12812863.292190276</v>
      </c>
      <c r="Q49" s="5">
        <f t="shared" si="2"/>
        <v>8787136.7078097239</v>
      </c>
      <c r="R49" s="3" t="str">
        <f t="shared" si="3"/>
        <v>상</v>
      </c>
    </row>
    <row r="50" spans="1:18" hidden="1" x14ac:dyDescent="0.3">
      <c r="A50">
        <v>49</v>
      </c>
      <c r="B50" s="3" t="s">
        <v>12</v>
      </c>
      <c r="C50" s="3" t="s">
        <v>68</v>
      </c>
      <c r="D50" s="3" t="s">
        <v>114</v>
      </c>
      <c r="E50" s="4">
        <v>2015</v>
      </c>
      <c r="F50" s="1">
        <v>42096</v>
      </c>
      <c r="G50" s="3" t="s">
        <v>102</v>
      </c>
      <c r="H50" s="5">
        <v>3.909999999999993</v>
      </c>
      <c r="I50" s="5">
        <v>89.669112189023124</v>
      </c>
      <c r="J50" s="5">
        <v>10.294444444444441</v>
      </c>
      <c r="K50" s="6">
        <v>6.4169913337776746E-2</v>
      </c>
      <c r="L50" s="6">
        <v>0.15442531024961129</v>
      </c>
      <c r="M50" s="5">
        <v>78.140477641261199</v>
      </c>
      <c r="N50" s="4">
        <v>25700000</v>
      </c>
      <c r="O50" s="5">
        <f>1280000*J50</f>
        <v>13176888.888888884</v>
      </c>
      <c r="P50" s="5">
        <f>(1280000*J50)/(M50/100)</f>
        <v>16863076.969382353</v>
      </c>
      <c r="Q50" s="5">
        <f t="shared" si="2"/>
        <v>8836923.0306176469</v>
      </c>
      <c r="R50" s="3" t="str">
        <f t="shared" si="3"/>
        <v>중</v>
      </c>
    </row>
    <row r="51" spans="1:18" hidden="1" x14ac:dyDescent="0.3">
      <c r="A51">
        <v>50</v>
      </c>
      <c r="B51" s="3" t="s">
        <v>12</v>
      </c>
      <c r="C51" s="3" t="s">
        <v>68</v>
      </c>
      <c r="D51" s="3" t="s">
        <v>114</v>
      </c>
      <c r="E51" s="4">
        <v>2015</v>
      </c>
      <c r="F51" s="1">
        <v>42079</v>
      </c>
      <c r="G51" s="3" t="s">
        <v>102</v>
      </c>
      <c r="H51" s="5">
        <v>3.938749999999998</v>
      </c>
      <c r="I51" s="5">
        <v>90.502752666068972</v>
      </c>
      <c r="J51" s="5">
        <v>10.33888888888889</v>
      </c>
      <c r="K51" s="6">
        <v>6.4308285279235641E-2</v>
      </c>
      <c r="L51" s="6">
        <v>0.15040641661870849</v>
      </c>
      <c r="M51" s="5">
        <v>78.528529810205583</v>
      </c>
      <c r="N51" s="4">
        <v>25700000</v>
      </c>
      <c r="O51" s="5">
        <f>1280000*J51</f>
        <v>13233777.77777778</v>
      </c>
      <c r="P51" s="5">
        <f>(1280000*J51)/(M51/100)</f>
        <v>16852190.929541528</v>
      </c>
      <c r="Q51" s="5">
        <f t="shared" si="2"/>
        <v>8847809.0704584718</v>
      </c>
      <c r="R51" s="3" t="str">
        <f t="shared" si="3"/>
        <v>중</v>
      </c>
    </row>
    <row r="52" spans="1:18" x14ac:dyDescent="0.3">
      <c r="A52">
        <v>51</v>
      </c>
      <c r="B52" s="3" t="s">
        <v>13</v>
      </c>
      <c r="C52" s="3" t="s">
        <v>27</v>
      </c>
      <c r="D52" s="3" t="s">
        <v>118</v>
      </c>
      <c r="E52" s="4">
        <v>2021</v>
      </c>
      <c r="F52" s="1">
        <v>44079</v>
      </c>
      <c r="G52" s="3" t="s">
        <v>102</v>
      </c>
      <c r="H52" s="5">
        <v>3.639333333333326</v>
      </c>
      <c r="I52" s="5">
        <v>79.751605768962449</v>
      </c>
      <c r="J52" s="5">
        <v>4.8694444444444436</v>
      </c>
      <c r="K52" s="6">
        <v>4.4133635447102908E-2</v>
      </c>
      <c r="L52" s="6">
        <v>0.13092616027613119</v>
      </c>
      <c r="M52" s="5">
        <v>82.494020427676588</v>
      </c>
      <c r="N52" s="4">
        <v>21600000</v>
      </c>
      <c r="O52" s="5">
        <f>2160000*J52</f>
        <v>10517999.999999998</v>
      </c>
      <c r="P52" s="5">
        <f>(2160000*J52)/(M52/100)</f>
        <v>12750015.025902689</v>
      </c>
      <c r="Q52" s="5">
        <f t="shared" si="2"/>
        <v>8849984.9740973115</v>
      </c>
      <c r="R52" s="3" t="str">
        <f t="shared" si="3"/>
        <v>상</v>
      </c>
    </row>
    <row r="53" spans="1:18" hidden="1" x14ac:dyDescent="0.3">
      <c r="A53">
        <v>52</v>
      </c>
      <c r="B53" s="3" t="s">
        <v>12</v>
      </c>
      <c r="C53" s="3" t="s">
        <v>68</v>
      </c>
      <c r="D53" s="3" t="s">
        <v>114</v>
      </c>
      <c r="E53" s="4">
        <v>2015</v>
      </c>
      <c r="F53" s="1">
        <v>42089</v>
      </c>
      <c r="G53" s="3" t="s">
        <v>104</v>
      </c>
      <c r="H53" s="5">
        <v>3.9264583333333269</v>
      </c>
      <c r="I53" s="5">
        <v>90.146341157766699</v>
      </c>
      <c r="J53" s="5">
        <v>10.31111111111111</v>
      </c>
      <c r="K53" s="6">
        <v>6.4221837753558914E-2</v>
      </c>
      <c r="L53" s="6">
        <v>0.15164985417898011</v>
      </c>
      <c r="M53" s="5">
        <v>78.412830806746101</v>
      </c>
      <c r="N53" s="4">
        <v>25700000</v>
      </c>
      <c r="O53" s="5">
        <f>1280000*J53</f>
        <v>13198222.22222222</v>
      </c>
      <c r="P53" s="5">
        <f>(1280000*J53)/(M53/100)</f>
        <v>16831712.471585371</v>
      </c>
      <c r="Q53" s="5">
        <f t="shared" si="2"/>
        <v>8868287.5284146294</v>
      </c>
      <c r="R53" s="3" t="str">
        <f t="shared" si="3"/>
        <v>중</v>
      </c>
    </row>
    <row r="54" spans="1:18" x14ac:dyDescent="0.3">
      <c r="A54">
        <v>53</v>
      </c>
      <c r="B54" s="3" t="s">
        <v>13</v>
      </c>
      <c r="C54" s="3" t="s">
        <v>46</v>
      </c>
      <c r="D54" s="3" t="s">
        <v>118</v>
      </c>
      <c r="E54" s="4">
        <v>2020</v>
      </c>
      <c r="F54" s="1">
        <v>43900</v>
      </c>
      <c r="G54" s="3" t="s">
        <v>102</v>
      </c>
      <c r="H54" s="5">
        <v>3.92</v>
      </c>
      <c r="I54" s="5">
        <v>89.959074094082681</v>
      </c>
      <c r="J54" s="5">
        <v>5.3555555555555552</v>
      </c>
      <c r="K54" s="6">
        <v>4.6284146553892749E-2</v>
      </c>
      <c r="L54" s="6">
        <v>4.5008830803548318E-2</v>
      </c>
      <c r="M54" s="5">
        <v>90.870702264255883</v>
      </c>
      <c r="N54" s="4">
        <v>21600000</v>
      </c>
      <c r="O54" s="5">
        <f>2160000*J54</f>
        <v>11568000</v>
      </c>
      <c r="P54" s="5">
        <f>(2160000*J54)/(M54/100)</f>
        <v>12730175.636103</v>
      </c>
      <c r="Q54" s="5">
        <f t="shared" si="2"/>
        <v>8869824.3638969995</v>
      </c>
      <c r="R54" s="3" t="str">
        <f t="shared" si="3"/>
        <v>상</v>
      </c>
    </row>
    <row r="55" spans="1:18" x14ac:dyDescent="0.3">
      <c r="A55">
        <v>54</v>
      </c>
      <c r="B55" s="3" t="s">
        <v>13</v>
      </c>
      <c r="C55" s="3" t="s">
        <v>46</v>
      </c>
      <c r="D55" s="3" t="s">
        <v>118</v>
      </c>
      <c r="E55" s="4">
        <v>2020</v>
      </c>
      <c r="F55" s="1">
        <v>43892</v>
      </c>
      <c r="G55" s="3" t="s">
        <v>102</v>
      </c>
      <c r="H55" s="5">
        <v>4.1095555555555627</v>
      </c>
      <c r="I55" s="5">
        <v>95.36100532586542</v>
      </c>
      <c r="J55" s="5">
        <v>5.3777777777777782</v>
      </c>
      <c r="K55" s="6">
        <v>4.6380072349136228E-2</v>
      </c>
      <c r="L55" s="6">
        <v>3.9838043938402012E-2</v>
      </c>
      <c r="M55" s="5">
        <v>91.378188371246168</v>
      </c>
      <c r="N55" s="4">
        <v>21600000</v>
      </c>
      <c r="O55" s="5">
        <f>2160000*J55</f>
        <v>11616000.000000002</v>
      </c>
      <c r="P55" s="5">
        <f>(2160000*J55)/(M55/100)</f>
        <v>12712005.137163771</v>
      </c>
      <c r="Q55" s="5">
        <f t="shared" si="2"/>
        <v>8887994.8628362287</v>
      </c>
      <c r="R55" s="3" t="str">
        <f t="shared" si="3"/>
        <v>상</v>
      </c>
    </row>
    <row r="56" spans="1:18" hidden="1" x14ac:dyDescent="0.3">
      <c r="A56">
        <v>55</v>
      </c>
      <c r="B56" s="3" t="s">
        <v>12</v>
      </c>
      <c r="C56" s="3" t="s">
        <v>68</v>
      </c>
      <c r="D56" s="3" t="s">
        <v>114</v>
      </c>
      <c r="E56" s="4">
        <v>2015</v>
      </c>
      <c r="F56" s="1">
        <v>42079</v>
      </c>
      <c r="G56" s="3" t="s">
        <v>102</v>
      </c>
      <c r="H56" s="5">
        <v>3.9599999999999951</v>
      </c>
      <c r="I56" s="5">
        <v>91.118921720605258</v>
      </c>
      <c r="J56" s="5">
        <v>10.33888888888889</v>
      </c>
      <c r="K56" s="6">
        <v>6.4308285279235641E-2</v>
      </c>
      <c r="L56" s="6">
        <v>0.14689530893828409</v>
      </c>
      <c r="M56" s="5">
        <v>78.879640578248029</v>
      </c>
      <c r="N56" s="4">
        <v>25700000</v>
      </c>
      <c r="O56" s="5">
        <f>1280000*J56</f>
        <v>13233777.77777778</v>
      </c>
      <c r="P56" s="5">
        <f>(1280000*J56)/(M56/100)</f>
        <v>16777178.091538042</v>
      </c>
      <c r="Q56" s="5">
        <f t="shared" si="2"/>
        <v>8922821.9084619582</v>
      </c>
      <c r="R56" s="3" t="str">
        <f t="shared" si="3"/>
        <v>중</v>
      </c>
    </row>
    <row r="57" spans="1:18" x14ac:dyDescent="0.3">
      <c r="A57">
        <v>56</v>
      </c>
      <c r="B57" s="3" t="s">
        <v>13</v>
      </c>
      <c r="C57" s="3" t="s">
        <v>46</v>
      </c>
      <c r="D57" s="3" t="s">
        <v>118</v>
      </c>
      <c r="E57" s="4">
        <v>2020</v>
      </c>
      <c r="F57" s="1">
        <v>43922</v>
      </c>
      <c r="G57" s="3" t="s">
        <v>102</v>
      </c>
      <c r="H57" s="5">
        <v>3.5600000000000018</v>
      </c>
      <c r="I57" s="5">
        <v>76.211904314211722</v>
      </c>
      <c r="J57" s="5">
        <v>5.2972222222222216</v>
      </c>
      <c r="K57" s="6">
        <v>4.603139025587745E-2</v>
      </c>
      <c r="L57" s="6">
        <v>5.107708912033114E-2</v>
      </c>
      <c r="M57" s="5">
        <v>90.289152062379145</v>
      </c>
      <c r="N57" s="4">
        <v>21600000</v>
      </c>
      <c r="O57" s="5">
        <f>2160000*J57</f>
        <v>11441999.999999998</v>
      </c>
      <c r="P57" s="5">
        <f>(2160000*J57)/(M57/100)</f>
        <v>12672618.735077862</v>
      </c>
      <c r="Q57" s="5">
        <f t="shared" si="2"/>
        <v>8927381.2649221383</v>
      </c>
      <c r="R57" s="3" t="str">
        <f t="shared" si="3"/>
        <v>상</v>
      </c>
    </row>
    <row r="58" spans="1:18" x14ac:dyDescent="0.3">
      <c r="A58">
        <v>57</v>
      </c>
      <c r="B58" s="3" t="s">
        <v>13</v>
      </c>
      <c r="C58" s="3" t="s">
        <v>27</v>
      </c>
      <c r="D58" s="3" t="s">
        <v>118</v>
      </c>
      <c r="E58" s="4">
        <v>2021</v>
      </c>
      <c r="F58" s="1">
        <v>43998</v>
      </c>
      <c r="G58" s="3" t="s">
        <v>102</v>
      </c>
      <c r="H58" s="5">
        <v>3.9797777777777799</v>
      </c>
      <c r="I58" s="5">
        <v>91.692401942074042</v>
      </c>
      <c r="J58" s="5">
        <v>5.0888888888888886</v>
      </c>
      <c r="K58" s="6">
        <v>4.5117131508503022E-2</v>
      </c>
      <c r="L58" s="6">
        <v>8.7082000829585213E-2</v>
      </c>
      <c r="M58" s="5">
        <v>86.780086766191175</v>
      </c>
      <c r="N58" s="4">
        <v>21600000</v>
      </c>
      <c r="O58" s="5">
        <f>2160000*J58</f>
        <v>10992000</v>
      </c>
      <c r="P58" s="5">
        <f>(2160000*J58)/(M58/100)</f>
        <v>12666500.356948704</v>
      </c>
      <c r="Q58" s="5">
        <f t="shared" si="2"/>
        <v>8933499.6430512965</v>
      </c>
      <c r="R58" s="3" t="str">
        <f t="shared" si="3"/>
        <v>상</v>
      </c>
    </row>
    <row r="59" spans="1:18" hidden="1" x14ac:dyDescent="0.3">
      <c r="A59">
        <v>58</v>
      </c>
      <c r="B59" s="3" t="s">
        <v>12</v>
      </c>
      <c r="C59" s="3" t="s">
        <v>68</v>
      </c>
      <c r="D59" s="3" t="s">
        <v>114</v>
      </c>
      <c r="E59" s="4">
        <v>2015</v>
      </c>
      <c r="F59" s="1">
        <v>41780</v>
      </c>
      <c r="G59" s="3" t="s">
        <v>102</v>
      </c>
      <c r="H59" s="5">
        <v>3.5600000000000018</v>
      </c>
      <c r="I59" s="5">
        <v>76.211904314211722</v>
      </c>
      <c r="J59" s="5">
        <v>11.15833333333333</v>
      </c>
      <c r="K59" s="6">
        <v>6.6808183131509671E-2</v>
      </c>
      <c r="L59" s="6">
        <v>8.0811917821654214E-2</v>
      </c>
      <c r="M59" s="5">
        <v>85.237989904683616</v>
      </c>
      <c r="N59" s="4">
        <v>25700000</v>
      </c>
      <c r="O59" s="5">
        <f>1280000*J59</f>
        <v>14282666.666666662</v>
      </c>
      <c r="P59" s="5">
        <f>(1280000*J59)/(M59/100)</f>
        <v>16756221.823905146</v>
      </c>
      <c r="Q59" s="5">
        <f t="shared" si="2"/>
        <v>8943778.1760948543</v>
      </c>
      <c r="R59" s="3" t="str">
        <f t="shared" si="3"/>
        <v>상</v>
      </c>
    </row>
    <row r="60" spans="1:18" hidden="1" x14ac:dyDescent="0.3">
      <c r="A60">
        <v>59</v>
      </c>
      <c r="B60" s="3" t="s">
        <v>12</v>
      </c>
      <c r="C60" s="3" t="s">
        <v>68</v>
      </c>
      <c r="D60" s="3" t="s">
        <v>114</v>
      </c>
      <c r="E60" s="4">
        <v>2015</v>
      </c>
      <c r="F60" s="1">
        <v>42046</v>
      </c>
      <c r="G60" s="3" t="s">
        <v>102</v>
      </c>
      <c r="H60" s="5">
        <v>3.6820833333333378</v>
      </c>
      <c r="I60" s="5">
        <v>81.528244014079405</v>
      </c>
      <c r="J60" s="5">
        <v>10.43611111111111</v>
      </c>
      <c r="K60" s="6">
        <v>6.4609940755617823E-2</v>
      </c>
      <c r="L60" s="6">
        <v>0.13793007103040431</v>
      </c>
      <c r="M60" s="5">
        <v>79.745998821397791</v>
      </c>
      <c r="N60" s="4">
        <v>25700000</v>
      </c>
      <c r="O60" s="5">
        <f>1280000*J60</f>
        <v>13358222.22222222</v>
      </c>
      <c r="P60" s="5">
        <f>(1280000*J60)/(M60/100)</f>
        <v>16750962.329959411</v>
      </c>
      <c r="Q60" s="5">
        <f t="shared" si="2"/>
        <v>8949037.6700405888</v>
      </c>
      <c r="R60" s="3" t="str">
        <f t="shared" si="3"/>
        <v>중</v>
      </c>
    </row>
    <row r="61" spans="1:18" x14ac:dyDescent="0.3">
      <c r="A61">
        <v>60</v>
      </c>
      <c r="B61" s="3" t="s">
        <v>13</v>
      </c>
      <c r="C61" s="3" t="s">
        <v>46</v>
      </c>
      <c r="D61" s="3" t="s">
        <v>118</v>
      </c>
      <c r="E61" s="4">
        <v>2020</v>
      </c>
      <c r="F61" s="1">
        <v>43923</v>
      </c>
      <c r="G61" s="3" t="s">
        <v>102</v>
      </c>
      <c r="H61" s="5">
        <v>3.92</v>
      </c>
      <c r="I61" s="5">
        <v>89.959074094082681</v>
      </c>
      <c r="J61" s="5">
        <v>5.2944444444444443</v>
      </c>
      <c r="K61" s="6">
        <v>4.6019319614459507E-2</v>
      </c>
      <c r="L61" s="6">
        <v>4.8838504631612302E-2</v>
      </c>
      <c r="M61" s="5">
        <v>90.51421757539282</v>
      </c>
      <c r="N61" s="4">
        <v>21600000</v>
      </c>
      <c r="O61" s="5">
        <f t="shared" ref="O61:O67" si="6">2160000*J61</f>
        <v>11436000</v>
      </c>
      <c r="P61" s="5">
        <f t="shared" ref="P61:P67" si="7">(2160000*J61)/(M61/100)</f>
        <v>12634479.208169159</v>
      </c>
      <c r="Q61" s="5">
        <f t="shared" si="2"/>
        <v>8965520.7918308415</v>
      </c>
      <c r="R61" s="3" t="str">
        <f t="shared" si="3"/>
        <v>상</v>
      </c>
    </row>
    <row r="62" spans="1:18" x14ac:dyDescent="0.3">
      <c r="A62">
        <v>61</v>
      </c>
      <c r="B62" s="3" t="s">
        <v>13</v>
      </c>
      <c r="C62" s="3" t="s">
        <v>27</v>
      </c>
      <c r="D62" s="3" t="s">
        <v>118</v>
      </c>
      <c r="E62" s="4">
        <v>2021</v>
      </c>
      <c r="F62" s="1">
        <v>44152</v>
      </c>
      <c r="G62" s="3" t="s">
        <v>102</v>
      </c>
      <c r="H62" s="5">
        <v>3.8093333333333348</v>
      </c>
      <c r="I62" s="5">
        <v>86.461398358158334</v>
      </c>
      <c r="J62" s="5">
        <v>4.6694444444444443</v>
      </c>
      <c r="K62" s="6">
        <v>4.3217794688967852E-2</v>
      </c>
      <c r="L62" s="6">
        <v>0.15733783664390319</v>
      </c>
      <c r="M62" s="5">
        <v>79.944436866712891</v>
      </c>
      <c r="N62" s="4">
        <v>21600000</v>
      </c>
      <c r="O62" s="5">
        <f t="shared" si="6"/>
        <v>10086000</v>
      </c>
      <c r="P62" s="5">
        <f t="shared" si="7"/>
        <v>12616262.488427872</v>
      </c>
      <c r="Q62" s="5">
        <f t="shared" si="2"/>
        <v>8983737.5115721282</v>
      </c>
      <c r="R62" s="3" t="str">
        <f t="shared" si="3"/>
        <v>중</v>
      </c>
    </row>
    <row r="63" spans="1:18" x14ac:dyDescent="0.3">
      <c r="A63">
        <v>62</v>
      </c>
      <c r="B63" s="3" t="s">
        <v>13</v>
      </c>
      <c r="C63" s="3" t="s">
        <v>27</v>
      </c>
      <c r="D63" s="3" t="s">
        <v>118</v>
      </c>
      <c r="E63" s="4">
        <v>2021</v>
      </c>
      <c r="F63" s="1">
        <v>43997</v>
      </c>
      <c r="G63" s="3" t="s">
        <v>102</v>
      </c>
      <c r="H63" s="5">
        <v>3.8600000000000092</v>
      </c>
      <c r="I63" s="5">
        <v>88.145666731649712</v>
      </c>
      <c r="J63" s="5">
        <v>5.0916666666666668</v>
      </c>
      <c r="K63" s="6">
        <v>4.5129443456203483E-2</v>
      </c>
      <c r="L63" s="6">
        <v>8.2584613381943187E-2</v>
      </c>
      <c r="M63" s="5">
        <v>87.228594316185337</v>
      </c>
      <c r="N63" s="4">
        <v>21600000</v>
      </c>
      <c r="O63" s="5">
        <f t="shared" si="6"/>
        <v>10998000</v>
      </c>
      <c r="P63" s="5">
        <f t="shared" si="7"/>
        <v>12608250.86798322</v>
      </c>
      <c r="Q63" s="5">
        <f t="shared" si="2"/>
        <v>8991749.1320167799</v>
      </c>
      <c r="R63" s="3" t="str">
        <f t="shared" si="3"/>
        <v>상</v>
      </c>
    </row>
    <row r="64" spans="1:18" x14ac:dyDescent="0.3">
      <c r="A64">
        <v>63</v>
      </c>
      <c r="B64" s="3" t="s">
        <v>13</v>
      </c>
      <c r="C64" s="3" t="s">
        <v>46</v>
      </c>
      <c r="D64" s="3" t="s">
        <v>118</v>
      </c>
      <c r="E64" s="4">
        <v>2020</v>
      </c>
      <c r="F64" s="1">
        <v>43924</v>
      </c>
      <c r="G64" s="3" t="s">
        <v>102</v>
      </c>
      <c r="H64" s="5">
        <v>3.873333333333334</v>
      </c>
      <c r="I64" s="5">
        <v>88.566889614276718</v>
      </c>
      <c r="J64" s="5">
        <v>5.291666666666667</v>
      </c>
      <c r="K64" s="6">
        <v>4.6007245806140872E-2</v>
      </c>
      <c r="L64" s="6">
        <v>4.4900452892045209E-2</v>
      </c>
      <c r="M64" s="5">
        <v>90.909230130181399</v>
      </c>
      <c r="N64" s="4">
        <v>21600000</v>
      </c>
      <c r="O64" s="5">
        <f t="shared" si="6"/>
        <v>11430000</v>
      </c>
      <c r="P64" s="5">
        <f t="shared" si="7"/>
        <v>12572980.745335009</v>
      </c>
      <c r="Q64" s="5">
        <f t="shared" si="2"/>
        <v>9027019.2546649911</v>
      </c>
      <c r="R64" s="3" t="str">
        <f t="shared" si="3"/>
        <v>상</v>
      </c>
    </row>
    <row r="65" spans="1:18" x14ac:dyDescent="0.3">
      <c r="A65">
        <v>64</v>
      </c>
      <c r="B65" s="3" t="s">
        <v>13</v>
      </c>
      <c r="C65" s="3" t="s">
        <v>27</v>
      </c>
      <c r="D65" s="3" t="s">
        <v>118</v>
      </c>
      <c r="E65" s="4">
        <v>2021</v>
      </c>
      <c r="F65" s="1">
        <v>44011</v>
      </c>
      <c r="G65" s="3" t="s">
        <v>102</v>
      </c>
      <c r="H65" s="5">
        <v>3.859777777777786</v>
      </c>
      <c r="I65" s="5">
        <v>88.138351794569488</v>
      </c>
      <c r="J65" s="5">
        <v>5.052777777777778</v>
      </c>
      <c r="K65" s="6">
        <v>4.4956769358030071E-2</v>
      </c>
      <c r="L65" s="6">
        <v>8.6227805570914334E-2</v>
      </c>
      <c r="M65" s="5">
        <v>86.881542507105564</v>
      </c>
      <c r="N65" s="4">
        <v>21600000</v>
      </c>
      <c r="O65" s="5">
        <f t="shared" si="6"/>
        <v>10914000</v>
      </c>
      <c r="P65" s="5">
        <f t="shared" si="7"/>
        <v>12561931.665874144</v>
      </c>
      <c r="Q65" s="5">
        <f t="shared" si="2"/>
        <v>9038068.3341258559</v>
      </c>
      <c r="R65" s="3" t="str">
        <f t="shared" si="3"/>
        <v>상</v>
      </c>
    </row>
    <row r="66" spans="1:18" x14ac:dyDescent="0.3">
      <c r="A66">
        <v>65</v>
      </c>
      <c r="B66" s="3" t="s">
        <v>13</v>
      </c>
      <c r="C66" s="3" t="s">
        <v>46</v>
      </c>
      <c r="D66" s="3" t="s">
        <v>118</v>
      </c>
      <c r="E66" s="4">
        <v>2020</v>
      </c>
      <c r="F66" s="1">
        <v>43937</v>
      </c>
      <c r="G66" s="3" t="s">
        <v>102</v>
      </c>
      <c r="H66" s="5">
        <v>4.0199999999999969</v>
      </c>
      <c r="I66" s="5">
        <v>92.831195670431526</v>
      </c>
      <c r="J66" s="5">
        <v>5.2555555555555564</v>
      </c>
      <c r="K66" s="6">
        <v>4.5849996970798397E-2</v>
      </c>
      <c r="L66" s="6">
        <v>4.4789850454383627E-2</v>
      </c>
      <c r="M66" s="5">
        <v>90.936015257481799</v>
      </c>
      <c r="N66" s="4">
        <v>21600000</v>
      </c>
      <c r="O66" s="5">
        <f t="shared" si="6"/>
        <v>11352000.000000002</v>
      </c>
      <c r="P66" s="5">
        <f t="shared" si="7"/>
        <v>12483502.788039761</v>
      </c>
      <c r="Q66" s="5">
        <f t="shared" ref="Q66:Q129" si="8">N66-P66</f>
        <v>9116497.2119602393</v>
      </c>
      <c r="R66" s="3" t="str">
        <f t="shared" ref="R66:R129" si="9">IF(M66&lt;=65, "하", IF(M66&lt;80, "중", "상"))</f>
        <v>상</v>
      </c>
    </row>
    <row r="67" spans="1:18" x14ac:dyDescent="0.3">
      <c r="A67">
        <v>66</v>
      </c>
      <c r="B67" s="3" t="s">
        <v>13</v>
      </c>
      <c r="C67" s="3" t="s">
        <v>27</v>
      </c>
      <c r="D67" s="3" t="s">
        <v>118</v>
      </c>
      <c r="E67" s="4">
        <v>2021</v>
      </c>
      <c r="F67" s="1">
        <v>44187</v>
      </c>
      <c r="G67" s="3" t="s">
        <v>102</v>
      </c>
      <c r="H67" s="5">
        <v>4.0600000000000014</v>
      </c>
      <c r="I67" s="5">
        <v>93.933031421115999</v>
      </c>
      <c r="J67" s="5">
        <v>4.572222222222222</v>
      </c>
      <c r="K67" s="6">
        <v>4.2765510506585669E-2</v>
      </c>
      <c r="L67" s="6">
        <v>0.16549790401523129</v>
      </c>
      <c r="M67" s="5">
        <v>79.173658547818306</v>
      </c>
      <c r="N67" s="4">
        <v>21600000</v>
      </c>
      <c r="O67" s="5">
        <f t="shared" si="6"/>
        <v>9876000</v>
      </c>
      <c r="P67" s="5">
        <f t="shared" si="7"/>
        <v>12473845.697095351</v>
      </c>
      <c r="Q67" s="5">
        <f t="shared" si="8"/>
        <v>9126154.3029046487</v>
      </c>
      <c r="R67" s="3" t="str">
        <f t="shared" si="9"/>
        <v>중</v>
      </c>
    </row>
    <row r="68" spans="1:18" hidden="1" x14ac:dyDescent="0.3">
      <c r="A68">
        <v>67</v>
      </c>
      <c r="B68" s="3" t="s">
        <v>12</v>
      </c>
      <c r="C68" s="3" t="s">
        <v>68</v>
      </c>
      <c r="D68" s="3" t="s">
        <v>114</v>
      </c>
      <c r="E68" s="4">
        <v>2015</v>
      </c>
      <c r="F68" s="1">
        <v>42037</v>
      </c>
      <c r="G68" s="3" t="s">
        <v>102</v>
      </c>
      <c r="H68" s="5">
        <v>3.839999999999995</v>
      </c>
      <c r="I68" s="5">
        <v>87.487322394430734</v>
      </c>
      <c r="J68" s="5">
        <v>10.46111111111111</v>
      </c>
      <c r="K68" s="6">
        <v>6.468728193736728E-2</v>
      </c>
      <c r="L68" s="6">
        <v>0.12738321080458831</v>
      </c>
      <c r="M68" s="5">
        <v>80.792950725804445</v>
      </c>
      <c r="N68" s="4">
        <v>25700000</v>
      </c>
      <c r="O68" s="5">
        <f>1280000*J68</f>
        <v>13390222.222222222</v>
      </c>
      <c r="P68" s="5">
        <f>(1280000*J68)/(M68/100)</f>
        <v>16573503.136017436</v>
      </c>
      <c r="Q68" s="5">
        <f t="shared" si="8"/>
        <v>9126496.8639825638</v>
      </c>
      <c r="R68" s="3" t="str">
        <f t="shared" si="9"/>
        <v>상</v>
      </c>
    </row>
    <row r="69" spans="1:18" x14ac:dyDescent="0.3">
      <c r="A69">
        <v>68</v>
      </c>
      <c r="B69" s="3" t="s">
        <v>13</v>
      </c>
      <c r="C69" s="3" t="s">
        <v>27</v>
      </c>
      <c r="D69" s="3" t="s">
        <v>118</v>
      </c>
      <c r="E69" s="4">
        <v>2021</v>
      </c>
      <c r="F69" s="1">
        <v>44027</v>
      </c>
      <c r="G69" s="3" t="s">
        <v>102</v>
      </c>
      <c r="H69" s="5">
        <v>4.0797777777777764</v>
      </c>
      <c r="I69" s="5">
        <v>94.488906325630921</v>
      </c>
      <c r="J69" s="5">
        <v>5.0083333333333337</v>
      </c>
      <c r="K69" s="6">
        <v>4.475861183429769E-2</v>
      </c>
      <c r="L69" s="6">
        <v>8.7764496980915527E-2</v>
      </c>
      <c r="M69" s="5">
        <v>86.747689118478675</v>
      </c>
      <c r="N69" s="4">
        <v>21600000</v>
      </c>
      <c r="O69" s="5">
        <f>2160000*J69</f>
        <v>10818000</v>
      </c>
      <c r="P69" s="5">
        <f>(2160000*J69)/(M69/100)</f>
        <v>12470649.201069715</v>
      </c>
      <c r="Q69" s="5">
        <f t="shared" si="8"/>
        <v>9129350.7989302855</v>
      </c>
      <c r="R69" s="3" t="str">
        <f t="shared" si="9"/>
        <v>상</v>
      </c>
    </row>
    <row r="70" spans="1:18" x14ac:dyDescent="0.3">
      <c r="A70">
        <v>69</v>
      </c>
      <c r="B70" s="3" t="s">
        <v>13</v>
      </c>
      <c r="C70" s="3" t="s">
        <v>27</v>
      </c>
      <c r="D70" s="3" t="s">
        <v>118</v>
      </c>
      <c r="E70" s="4">
        <v>2021</v>
      </c>
      <c r="F70" s="1">
        <v>43977</v>
      </c>
      <c r="G70" s="3" t="s">
        <v>102</v>
      </c>
      <c r="H70" s="5">
        <v>3.7400000000000051</v>
      </c>
      <c r="I70" s="5">
        <v>83.81884738812262</v>
      </c>
      <c r="J70" s="5">
        <v>5.1444444444444448</v>
      </c>
      <c r="K70" s="6">
        <v>4.5362735563210667E-2</v>
      </c>
      <c r="L70" s="6">
        <v>6.1817260201600388E-2</v>
      </c>
      <c r="M70" s="5">
        <v>89.282000423518895</v>
      </c>
      <c r="N70" s="4">
        <v>21600000</v>
      </c>
      <c r="O70" s="5">
        <f>2160000*J70</f>
        <v>11112000</v>
      </c>
      <c r="P70" s="5">
        <f>(2160000*J70)/(M70/100)</f>
        <v>12445957.69280372</v>
      </c>
      <c r="Q70" s="5">
        <f t="shared" si="8"/>
        <v>9154042.30719628</v>
      </c>
      <c r="R70" s="3" t="str">
        <f t="shared" si="9"/>
        <v>상</v>
      </c>
    </row>
    <row r="71" spans="1:18" x14ac:dyDescent="0.3">
      <c r="A71">
        <v>70</v>
      </c>
      <c r="B71" s="3" t="s">
        <v>13</v>
      </c>
      <c r="C71" s="3" t="s">
        <v>27</v>
      </c>
      <c r="D71" s="3" t="s">
        <v>118</v>
      </c>
      <c r="E71" s="4">
        <v>2021</v>
      </c>
      <c r="F71" s="1">
        <v>44074</v>
      </c>
      <c r="G71" s="3" t="s">
        <v>102</v>
      </c>
      <c r="H71" s="5">
        <v>4.1200000000000037</v>
      </c>
      <c r="I71" s="5">
        <v>95.681105916803389</v>
      </c>
      <c r="J71" s="5">
        <v>4.8833333333333337</v>
      </c>
      <c r="K71" s="6">
        <v>4.4196530783912592E-2</v>
      </c>
      <c r="L71" s="6">
        <v>0.10529739962055271</v>
      </c>
      <c r="M71" s="5">
        <v>85.050606959553463</v>
      </c>
      <c r="N71" s="4">
        <v>21600000</v>
      </c>
      <c r="O71" s="5">
        <f>2160000*J71</f>
        <v>10548000</v>
      </c>
      <c r="P71" s="5">
        <f>(2160000*J71)/(M71/100)</f>
        <v>12402027.895011015</v>
      </c>
      <c r="Q71" s="5">
        <f t="shared" si="8"/>
        <v>9197972.1049889848</v>
      </c>
      <c r="R71" s="3" t="str">
        <f t="shared" si="9"/>
        <v>상</v>
      </c>
    </row>
    <row r="72" spans="1:18" hidden="1" x14ac:dyDescent="0.3">
      <c r="A72">
        <v>71</v>
      </c>
      <c r="B72" s="3" t="s">
        <v>12</v>
      </c>
      <c r="C72" s="3" t="s">
        <v>68</v>
      </c>
      <c r="D72" s="3" t="s">
        <v>114</v>
      </c>
      <c r="E72" s="4">
        <v>2015</v>
      </c>
      <c r="F72" s="1">
        <v>42052</v>
      </c>
      <c r="G72" s="3" t="s">
        <v>102</v>
      </c>
      <c r="H72" s="5">
        <v>4.0797916666666652</v>
      </c>
      <c r="I72" s="5">
        <v>94.489313088224321</v>
      </c>
      <c r="J72" s="5">
        <v>10.419444444444441</v>
      </c>
      <c r="K72" s="6">
        <v>6.45583284927497E-2</v>
      </c>
      <c r="L72" s="6">
        <v>0.1272079964130278</v>
      </c>
      <c r="M72" s="5">
        <v>80.823367509422255</v>
      </c>
      <c r="N72" s="4">
        <v>25700000</v>
      </c>
      <c r="O72" s="5">
        <f>1280000*J72</f>
        <v>13336888.888888884</v>
      </c>
      <c r="P72" s="5">
        <f>(1280000*J72)/(M72/100)</f>
        <v>16501278.404830253</v>
      </c>
      <c r="Q72" s="5">
        <f t="shared" si="8"/>
        <v>9198721.5951697472</v>
      </c>
      <c r="R72" s="3" t="str">
        <f t="shared" si="9"/>
        <v>상</v>
      </c>
    </row>
    <row r="73" spans="1:18" hidden="1" x14ac:dyDescent="0.3">
      <c r="A73">
        <v>72</v>
      </c>
      <c r="B73" s="3" t="s">
        <v>12</v>
      </c>
      <c r="C73" s="3" t="s">
        <v>51</v>
      </c>
      <c r="D73" s="3" t="s">
        <v>114</v>
      </c>
      <c r="E73" s="4">
        <v>2016</v>
      </c>
      <c r="F73" s="1">
        <v>42243</v>
      </c>
      <c r="G73" s="3" t="s">
        <v>102</v>
      </c>
      <c r="H73" s="5">
        <v>3.6214583333333348</v>
      </c>
      <c r="I73" s="5">
        <v>78.921585454888458</v>
      </c>
      <c r="J73" s="5">
        <v>9.8916666666666675</v>
      </c>
      <c r="K73" s="6">
        <v>6.290204024248075E-2</v>
      </c>
      <c r="L73" s="6">
        <v>0.16978956722400521</v>
      </c>
      <c r="M73" s="5">
        <v>76.730839253351405</v>
      </c>
      <c r="N73" s="4">
        <v>25700000</v>
      </c>
      <c r="O73" s="5">
        <f>1280000*J73</f>
        <v>12661333.333333334</v>
      </c>
      <c r="P73" s="5">
        <f>(1280000*J73)/(M73/100)</f>
        <v>16500970.739454437</v>
      </c>
      <c r="Q73" s="5">
        <f t="shared" si="8"/>
        <v>9199029.260545563</v>
      </c>
      <c r="R73" s="3" t="str">
        <f t="shared" si="9"/>
        <v>중</v>
      </c>
    </row>
    <row r="74" spans="1:18" hidden="1" x14ac:dyDescent="0.3">
      <c r="A74">
        <v>73</v>
      </c>
      <c r="B74" s="3" t="s">
        <v>12</v>
      </c>
      <c r="C74" s="3" t="s">
        <v>68</v>
      </c>
      <c r="D74" s="3" t="s">
        <v>114</v>
      </c>
      <c r="E74" s="4">
        <v>2015</v>
      </c>
      <c r="F74" s="1">
        <v>42172</v>
      </c>
      <c r="G74" s="3" t="s">
        <v>102</v>
      </c>
      <c r="H74" s="5">
        <v>3.5329166666666691</v>
      </c>
      <c r="I74" s="5">
        <v>75.057776669312346</v>
      </c>
      <c r="J74" s="5">
        <v>10.08611111111111</v>
      </c>
      <c r="K74" s="6">
        <v>6.3517276739832318E-2</v>
      </c>
      <c r="L74" s="6">
        <v>0.15408599438634549</v>
      </c>
      <c r="M74" s="5">
        <v>78.239672887382213</v>
      </c>
      <c r="N74" s="4">
        <v>25700000</v>
      </c>
      <c r="O74" s="5">
        <f>1280000*J74</f>
        <v>12910222.222222222</v>
      </c>
      <c r="P74" s="5">
        <f>(1280000*J74)/(M74/100)</f>
        <v>16500864.262054278</v>
      </c>
      <c r="Q74" s="5">
        <f t="shared" si="8"/>
        <v>9199135.7379457224</v>
      </c>
      <c r="R74" s="3" t="str">
        <f t="shared" si="9"/>
        <v>중</v>
      </c>
    </row>
    <row r="75" spans="1:18" hidden="1" x14ac:dyDescent="0.3">
      <c r="A75">
        <v>74</v>
      </c>
      <c r="B75" s="3" t="s">
        <v>12</v>
      </c>
      <c r="C75" s="3" t="s">
        <v>68</v>
      </c>
      <c r="D75" s="3" t="s">
        <v>114</v>
      </c>
      <c r="E75" s="4">
        <v>2015</v>
      </c>
      <c r="F75" s="1">
        <v>42037</v>
      </c>
      <c r="G75" s="3" t="s">
        <v>102</v>
      </c>
      <c r="H75" s="5">
        <v>3.8666666666666711</v>
      </c>
      <c r="I75" s="5">
        <v>88.365114844055725</v>
      </c>
      <c r="J75" s="5">
        <v>10.46111111111111</v>
      </c>
      <c r="K75" s="6">
        <v>6.468728193736728E-2</v>
      </c>
      <c r="L75" s="6">
        <v>0.1229120024421041</v>
      </c>
      <c r="M75" s="5">
        <v>81.240071562052862</v>
      </c>
      <c r="N75" s="4">
        <v>25700000</v>
      </c>
      <c r="O75" s="5">
        <f>1280000*J75</f>
        <v>13390222.222222222</v>
      </c>
      <c r="P75" s="5">
        <f>(1280000*J75)/(M75/100)</f>
        <v>16482287.576512646</v>
      </c>
      <c r="Q75" s="5">
        <f t="shared" si="8"/>
        <v>9217712.4234873541</v>
      </c>
      <c r="R75" s="3" t="str">
        <f t="shared" si="9"/>
        <v>상</v>
      </c>
    </row>
    <row r="76" spans="1:18" hidden="1" x14ac:dyDescent="0.3">
      <c r="A76">
        <v>75</v>
      </c>
      <c r="B76" s="3" t="s">
        <v>12</v>
      </c>
      <c r="C76" s="3" t="s">
        <v>68</v>
      </c>
      <c r="D76" s="3" t="s">
        <v>114</v>
      </c>
      <c r="E76" s="4">
        <v>2015</v>
      </c>
      <c r="F76" s="1">
        <v>42046</v>
      </c>
      <c r="G76" s="3" t="s">
        <v>102</v>
      </c>
      <c r="H76" s="5">
        <v>3.867291666666671</v>
      </c>
      <c r="I76" s="5">
        <v>88.38446079164693</v>
      </c>
      <c r="J76" s="5">
        <v>10.43611111111111</v>
      </c>
      <c r="K76" s="6">
        <v>6.4609940755617823E-2</v>
      </c>
      <c r="L76" s="6">
        <v>0.124892082926105</v>
      </c>
      <c r="M76" s="5">
        <v>81.049797631827715</v>
      </c>
      <c r="N76" s="4">
        <v>25700000</v>
      </c>
      <c r="O76" s="5">
        <f>1280000*J76</f>
        <v>13358222.22222222</v>
      </c>
      <c r="P76" s="5">
        <f>(1280000*J76)/(M76/100)</f>
        <v>16481499.784740407</v>
      </c>
      <c r="Q76" s="5">
        <f t="shared" si="8"/>
        <v>9218500.215259593</v>
      </c>
      <c r="R76" s="3" t="str">
        <f t="shared" si="9"/>
        <v>상</v>
      </c>
    </row>
    <row r="77" spans="1:18" x14ac:dyDescent="0.3">
      <c r="A77">
        <v>76</v>
      </c>
      <c r="B77" s="3" t="s">
        <v>13</v>
      </c>
      <c r="C77" s="3" t="s">
        <v>27</v>
      </c>
      <c r="D77" s="3" t="s">
        <v>118</v>
      </c>
      <c r="E77" s="4">
        <v>2021</v>
      </c>
      <c r="F77" s="1">
        <v>43993</v>
      </c>
      <c r="G77" s="3" t="s">
        <v>102</v>
      </c>
      <c r="H77" s="5">
        <v>4.0066666666666659</v>
      </c>
      <c r="I77" s="5">
        <v>92.455760062645354</v>
      </c>
      <c r="J77" s="5">
        <v>5.1027777777777779</v>
      </c>
      <c r="K77" s="6">
        <v>4.5178657694879679E-2</v>
      </c>
      <c r="L77" s="6">
        <v>6.3993641791827052E-2</v>
      </c>
      <c r="M77" s="5">
        <v>89.082770051329334</v>
      </c>
      <c r="N77" s="4">
        <v>21600000</v>
      </c>
      <c r="O77" s="5">
        <f>2160000*J77</f>
        <v>11022000</v>
      </c>
      <c r="P77" s="5">
        <f>(2160000*J77)/(M77/100)</f>
        <v>12372762.986208381</v>
      </c>
      <c r="Q77" s="5">
        <f t="shared" si="8"/>
        <v>9227237.0137916189</v>
      </c>
      <c r="R77" s="3" t="str">
        <f t="shared" si="9"/>
        <v>상</v>
      </c>
    </row>
    <row r="78" spans="1:18" x14ac:dyDescent="0.3">
      <c r="A78">
        <v>77</v>
      </c>
      <c r="B78" s="3" t="s">
        <v>13</v>
      </c>
      <c r="C78" s="3" t="s">
        <v>27</v>
      </c>
      <c r="D78" s="3" t="s">
        <v>118</v>
      </c>
      <c r="E78" s="4">
        <v>2021</v>
      </c>
      <c r="F78" s="1">
        <v>43962</v>
      </c>
      <c r="G78" s="3" t="s">
        <v>102</v>
      </c>
      <c r="H78" s="5">
        <v>3.5931111111111118</v>
      </c>
      <c r="I78" s="5">
        <v>77.74958238241112</v>
      </c>
      <c r="J78" s="5">
        <v>5.1861111111111109</v>
      </c>
      <c r="K78" s="6">
        <v>4.5546069473056013E-2</v>
      </c>
      <c r="L78" s="6">
        <v>4.8516592722664779E-2</v>
      </c>
      <c r="M78" s="5">
        <v>90.593733780427925</v>
      </c>
      <c r="N78" s="4">
        <v>21600000</v>
      </c>
      <c r="O78" s="5">
        <f>2160000*J78</f>
        <v>11202000</v>
      </c>
      <c r="P78" s="5">
        <f>(2160000*J78)/(M78/100)</f>
        <v>12365093.624632243</v>
      </c>
      <c r="Q78" s="5">
        <f t="shared" si="8"/>
        <v>9234906.3753677569</v>
      </c>
      <c r="R78" s="3" t="str">
        <f t="shared" si="9"/>
        <v>상</v>
      </c>
    </row>
    <row r="79" spans="1:18" hidden="1" x14ac:dyDescent="0.3">
      <c r="A79">
        <v>78</v>
      </c>
      <c r="B79" s="3" t="s">
        <v>13</v>
      </c>
      <c r="C79" s="3" t="s">
        <v>29</v>
      </c>
      <c r="D79" s="3" t="s">
        <v>115</v>
      </c>
      <c r="E79" s="4">
        <v>2017</v>
      </c>
      <c r="F79" s="1">
        <v>42797</v>
      </c>
      <c r="G79" s="3" t="s">
        <v>102</v>
      </c>
      <c r="H79" s="5">
        <v>3.7200000000000069</v>
      </c>
      <c r="I79" s="5">
        <v>83.050476246131879</v>
      </c>
      <c r="J79" s="5">
        <v>8.375</v>
      </c>
      <c r="K79" s="6">
        <v>5.7879184513951132E-2</v>
      </c>
      <c r="L79" s="6">
        <v>0.19938469978153531</v>
      </c>
      <c r="M79" s="5">
        <v>74.273611570451365</v>
      </c>
      <c r="N79" s="4">
        <v>21100000</v>
      </c>
      <c r="O79" s="5">
        <f>1050000*J79</f>
        <v>8793750</v>
      </c>
      <c r="P79" s="5">
        <f>(1050000*J79)/(M79/100)</f>
        <v>11839669.317357471</v>
      </c>
      <c r="Q79" s="5">
        <f t="shared" si="8"/>
        <v>9260330.6826425288</v>
      </c>
      <c r="R79" s="3" t="str">
        <f t="shared" si="9"/>
        <v>중</v>
      </c>
    </row>
    <row r="80" spans="1:18" x14ac:dyDescent="0.3">
      <c r="A80">
        <v>79</v>
      </c>
      <c r="B80" s="3" t="s">
        <v>13</v>
      </c>
      <c r="C80" s="3" t="s">
        <v>27</v>
      </c>
      <c r="D80" s="3" t="s">
        <v>118</v>
      </c>
      <c r="E80" s="4">
        <v>2021</v>
      </c>
      <c r="F80" s="1">
        <v>44179</v>
      </c>
      <c r="G80" s="3" t="s">
        <v>102</v>
      </c>
      <c r="H80" s="5">
        <v>4.0400000000000036</v>
      </c>
      <c r="I80" s="5">
        <v>93.385705726483295</v>
      </c>
      <c r="J80" s="5">
        <v>4.5944444444444441</v>
      </c>
      <c r="K80" s="6">
        <v>4.2869310442060743E-2</v>
      </c>
      <c r="L80" s="6">
        <v>0.15256033247111991</v>
      </c>
      <c r="M80" s="5">
        <v>80.457035708681943</v>
      </c>
      <c r="N80" s="4">
        <v>21600000</v>
      </c>
      <c r="O80" s="5">
        <f>2160000*J80</f>
        <v>9924000</v>
      </c>
      <c r="P80" s="5">
        <f>(2160000*J80)/(M80/100)</f>
        <v>12334533.471917512</v>
      </c>
      <c r="Q80" s="5">
        <f t="shared" si="8"/>
        <v>9265466.5280824881</v>
      </c>
      <c r="R80" s="3" t="str">
        <f t="shared" si="9"/>
        <v>상</v>
      </c>
    </row>
    <row r="81" spans="1:18" hidden="1" x14ac:dyDescent="0.3">
      <c r="A81">
        <v>80</v>
      </c>
      <c r="B81" s="3" t="s">
        <v>12</v>
      </c>
      <c r="C81" s="3" t="s">
        <v>68</v>
      </c>
      <c r="D81" s="3" t="s">
        <v>114</v>
      </c>
      <c r="E81" s="4">
        <v>2015</v>
      </c>
      <c r="F81" s="1">
        <v>42167</v>
      </c>
      <c r="G81" s="3" t="s">
        <v>103</v>
      </c>
      <c r="H81" s="5">
        <v>3.7422916666666701</v>
      </c>
      <c r="I81" s="5">
        <v>83.914834118537669</v>
      </c>
      <c r="J81" s="5">
        <v>10.1</v>
      </c>
      <c r="K81" s="6">
        <v>6.3560994328282813E-2</v>
      </c>
      <c r="L81" s="6">
        <v>0.1490567896960788</v>
      </c>
      <c r="M81" s="5">
        <v>78.738221597563836</v>
      </c>
      <c r="N81" s="4">
        <v>25700000</v>
      </c>
      <c r="O81" s="5">
        <f>1280000*J81</f>
        <v>12928000</v>
      </c>
      <c r="P81" s="5">
        <f>(1280000*J81)/(M81/100)</f>
        <v>16418963.671894759</v>
      </c>
      <c r="Q81" s="5">
        <f t="shared" si="8"/>
        <v>9281036.3281052411</v>
      </c>
      <c r="R81" s="3" t="str">
        <f t="shared" si="9"/>
        <v>중</v>
      </c>
    </row>
    <row r="82" spans="1:18" x14ac:dyDescent="0.3">
      <c r="A82">
        <v>81</v>
      </c>
      <c r="B82" s="3" t="s">
        <v>13</v>
      </c>
      <c r="C82" s="3" t="s">
        <v>27</v>
      </c>
      <c r="D82" s="3" t="s">
        <v>118</v>
      </c>
      <c r="E82" s="4">
        <v>2021</v>
      </c>
      <c r="F82" s="1">
        <v>44027</v>
      </c>
      <c r="G82" s="3" t="s">
        <v>102</v>
      </c>
      <c r="H82" s="5">
        <v>3.8600000000000092</v>
      </c>
      <c r="I82" s="5">
        <v>88.145666731649712</v>
      </c>
      <c r="J82" s="5">
        <v>5.0083333333333337</v>
      </c>
      <c r="K82" s="6">
        <v>4.475861183429769E-2</v>
      </c>
      <c r="L82" s="6">
        <v>7.6747516844142771E-2</v>
      </c>
      <c r="M82" s="5">
        <v>87.849387132155954</v>
      </c>
      <c r="N82" s="4">
        <v>21600000</v>
      </c>
      <c r="O82" s="5">
        <f>2160000*J82</f>
        <v>10818000</v>
      </c>
      <c r="P82" s="5">
        <f>(2160000*J82)/(M82/100)</f>
        <v>12314257.791834081</v>
      </c>
      <c r="Q82" s="5">
        <f t="shared" si="8"/>
        <v>9285742.2081659194</v>
      </c>
      <c r="R82" s="3" t="str">
        <f t="shared" si="9"/>
        <v>상</v>
      </c>
    </row>
    <row r="83" spans="1:18" hidden="1" x14ac:dyDescent="0.3">
      <c r="A83">
        <v>82</v>
      </c>
      <c r="B83" s="3" t="s">
        <v>12</v>
      </c>
      <c r="C83" s="3" t="s">
        <v>68</v>
      </c>
      <c r="D83" s="3" t="s">
        <v>114</v>
      </c>
      <c r="E83" s="4">
        <v>2015</v>
      </c>
      <c r="F83" s="1">
        <v>42124</v>
      </c>
      <c r="G83" s="3" t="s">
        <v>102</v>
      </c>
      <c r="H83" s="5">
        <v>3.9797916666666699</v>
      </c>
      <c r="I83" s="5">
        <v>91.692804666948689</v>
      </c>
      <c r="J83" s="5">
        <v>10.21666666666667</v>
      </c>
      <c r="K83" s="6">
        <v>6.3927041748126176E-2</v>
      </c>
      <c r="L83" s="6">
        <v>0.1377198114571718</v>
      </c>
      <c r="M83" s="5">
        <v>79.835314679470201</v>
      </c>
      <c r="N83" s="4">
        <v>25700000</v>
      </c>
      <c r="O83" s="5">
        <f>1280000*J83</f>
        <v>13077333.333333338</v>
      </c>
      <c r="P83" s="5">
        <f>(1280000*J83)/(M83/100)</f>
        <v>16380386.782262158</v>
      </c>
      <c r="Q83" s="5">
        <f t="shared" si="8"/>
        <v>9319613.2177378424</v>
      </c>
      <c r="R83" s="3" t="str">
        <f t="shared" si="9"/>
        <v>중</v>
      </c>
    </row>
    <row r="84" spans="1:18" hidden="1" x14ac:dyDescent="0.3">
      <c r="A84">
        <v>83</v>
      </c>
      <c r="B84" s="3" t="s">
        <v>12</v>
      </c>
      <c r="C84" s="3" t="s">
        <v>51</v>
      </c>
      <c r="D84" s="3" t="s">
        <v>114</v>
      </c>
      <c r="E84" s="4">
        <v>2016</v>
      </c>
      <c r="F84" s="1">
        <v>42195</v>
      </c>
      <c r="G84" s="3" t="s">
        <v>102</v>
      </c>
      <c r="H84" s="5">
        <v>3.9800000000000031</v>
      </c>
      <c r="I84" s="5">
        <v>91.698845540068092</v>
      </c>
      <c r="J84" s="5">
        <v>10.02222222222222</v>
      </c>
      <c r="K84" s="6">
        <v>6.3315787043113428E-2</v>
      </c>
      <c r="L84" s="6">
        <v>0.1514816052521025</v>
      </c>
      <c r="M84" s="5">
        <v>78.520260770478401</v>
      </c>
      <c r="N84" s="4">
        <v>25700000</v>
      </c>
      <c r="O84" s="5">
        <f>1280000*J84</f>
        <v>12828444.444444442</v>
      </c>
      <c r="P84" s="5">
        <f>(1280000*J84)/(M84/100)</f>
        <v>16337750.688249888</v>
      </c>
      <c r="Q84" s="5">
        <f t="shared" si="8"/>
        <v>9362249.3117501121</v>
      </c>
      <c r="R84" s="3" t="str">
        <f t="shared" si="9"/>
        <v>중</v>
      </c>
    </row>
    <row r="85" spans="1:18" x14ac:dyDescent="0.3">
      <c r="A85">
        <v>84</v>
      </c>
      <c r="B85" s="3" t="s">
        <v>13</v>
      </c>
      <c r="C85" s="3" t="s">
        <v>27</v>
      </c>
      <c r="D85" s="3" t="s">
        <v>118</v>
      </c>
      <c r="E85" s="4">
        <v>2021</v>
      </c>
      <c r="F85" s="1">
        <v>43945</v>
      </c>
      <c r="G85" s="3" t="s">
        <v>102</v>
      </c>
      <c r="H85" s="5">
        <v>4.0600000000000014</v>
      </c>
      <c r="I85" s="5">
        <v>93.933031421115999</v>
      </c>
      <c r="J85" s="5">
        <v>5.2333333333333334</v>
      </c>
      <c r="K85" s="6">
        <v>4.5752959831395969E-2</v>
      </c>
      <c r="L85" s="6">
        <v>3.0542704452889841E-2</v>
      </c>
      <c r="M85" s="5">
        <v>92.370433571571425</v>
      </c>
      <c r="N85" s="4">
        <v>21600000</v>
      </c>
      <c r="O85" s="5">
        <f>2160000*J85</f>
        <v>11304000</v>
      </c>
      <c r="P85" s="5">
        <f>(2160000*J85)/(M85/100)</f>
        <v>12237682.083890315</v>
      </c>
      <c r="Q85" s="5">
        <f t="shared" si="8"/>
        <v>9362317.9161096849</v>
      </c>
      <c r="R85" s="3" t="str">
        <f t="shared" si="9"/>
        <v>상</v>
      </c>
    </row>
    <row r="86" spans="1:18" hidden="1" x14ac:dyDescent="0.3">
      <c r="A86">
        <v>85</v>
      </c>
      <c r="B86" s="3" t="s">
        <v>12</v>
      </c>
      <c r="C86" s="3" t="s">
        <v>68</v>
      </c>
      <c r="D86" s="3" t="s">
        <v>114</v>
      </c>
      <c r="E86" s="4">
        <v>2015</v>
      </c>
      <c r="F86" s="1">
        <v>41814</v>
      </c>
      <c r="G86" s="3" t="s">
        <v>104</v>
      </c>
      <c r="H86" s="5">
        <v>3.7954166666666662</v>
      </c>
      <c r="I86" s="5">
        <v>85.990693379019675</v>
      </c>
      <c r="J86" s="5">
        <v>11.06666666666667</v>
      </c>
      <c r="K86" s="6">
        <v>6.6533199732664791E-2</v>
      </c>
      <c r="L86" s="6">
        <v>6.6379133661001441E-2</v>
      </c>
      <c r="M86" s="5">
        <v>86.708766660633373</v>
      </c>
      <c r="N86" s="4">
        <v>25700000</v>
      </c>
      <c r="O86" s="5">
        <f>1280000*J86</f>
        <v>14165333.333333338</v>
      </c>
      <c r="P86" s="5">
        <f>(1280000*J86)/(M86/100)</f>
        <v>16336679.529504295</v>
      </c>
      <c r="Q86" s="5">
        <f t="shared" si="8"/>
        <v>9363320.4704957046</v>
      </c>
      <c r="R86" s="3" t="str">
        <f t="shared" si="9"/>
        <v>상</v>
      </c>
    </row>
    <row r="87" spans="1:18" x14ac:dyDescent="0.3">
      <c r="A87">
        <v>86</v>
      </c>
      <c r="B87" s="3" t="s">
        <v>13</v>
      </c>
      <c r="C87" s="3" t="s">
        <v>27</v>
      </c>
      <c r="D87" s="3" t="s">
        <v>118</v>
      </c>
      <c r="E87" s="4">
        <v>2021</v>
      </c>
      <c r="F87" s="1">
        <v>44124</v>
      </c>
      <c r="G87" s="3" t="s">
        <v>102</v>
      </c>
      <c r="H87" s="5">
        <v>4.1271111111111107</v>
      </c>
      <c r="I87" s="5">
        <v>95.902698492122013</v>
      </c>
      <c r="J87" s="5">
        <v>4.7444444444444436</v>
      </c>
      <c r="K87" s="6">
        <v>4.3563491340545442E-2</v>
      </c>
      <c r="L87" s="6">
        <v>0.11754053812978579</v>
      </c>
      <c r="M87" s="5">
        <v>83.889597052966877</v>
      </c>
      <c r="N87" s="4">
        <v>21600000</v>
      </c>
      <c r="O87" s="5">
        <f>2160000*J87</f>
        <v>10247999.999999998</v>
      </c>
      <c r="P87" s="5">
        <f>(2160000*J87)/(M87/100)</f>
        <v>12216055.81622896</v>
      </c>
      <c r="Q87" s="5">
        <f t="shared" si="8"/>
        <v>9383944.1837710403</v>
      </c>
      <c r="R87" s="3" t="str">
        <f t="shared" si="9"/>
        <v>상</v>
      </c>
    </row>
    <row r="88" spans="1:18" hidden="1" x14ac:dyDescent="0.3">
      <c r="A88">
        <v>87</v>
      </c>
      <c r="B88" s="3" t="s">
        <v>12</v>
      </c>
      <c r="C88" s="3" t="s">
        <v>68</v>
      </c>
      <c r="D88" s="3" t="s">
        <v>114</v>
      </c>
      <c r="E88" s="4">
        <v>2015</v>
      </c>
      <c r="F88" s="1">
        <v>42037</v>
      </c>
      <c r="G88" s="3" t="s">
        <v>102</v>
      </c>
      <c r="H88" s="5">
        <v>3.9599999999999951</v>
      </c>
      <c r="I88" s="5">
        <v>91.118921720605258</v>
      </c>
      <c r="J88" s="5">
        <v>10.46111111111111</v>
      </c>
      <c r="K88" s="6">
        <v>6.468728193736728E-2</v>
      </c>
      <c r="L88" s="6">
        <v>0.114516031061221</v>
      </c>
      <c r="M88" s="5">
        <v>82.07966870014117</v>
      </c>
      <c r="N88" s="4">
        <v>25700000</v>
      </c>
      <c r="O88" s="5">
        <f>1280000*J88</f>
        <v>13390222.222222222</v>
      </c>
      <c r="P88" s="5">
        <f>(1280000*J88)/(M88/100)</f>
        <v>16313689.41210065</v>
      </c>
      <c r="Q88" s="5">
        <f t="shared" si="8"/>
        <v>9386310.5878993496</v>
      </c>
      <c r="R88" s="3" t="str">
        <f t="shared" si="9"/>
        <v>상</v>
      </c>
    </row>
    <row r="89" spans="1:18" hidden="1" x14ac:dyDescent="0.3">
      <c r="A89">
        <v>88</v>
      </c>
      <c r="B89" s="3" t="s">
        <v>13</v>
      </c>
      <c r="C89" s="3" t="s">
        <v>30</v>
      </c>
      <c r="D89" s="3" t="s">
        <v>115</v>
      </c>
      <c r="E89" s="4">
        <v>2017</v>
      </c>
      <c r="F89" s="1">
        <v>42676</v>
      </c>
      <c r="G89" s="3" t="s">
        <v>102</v>
      </c>
      <c r="H89" s="5">
        <v>3.8799999999999968</v>
      </c>
      <c r="I89" s="5">
        <v>88.768190384075126</v>
      </c>
      <c r="J89" s="5">
        <v>8.7111111111111104</v>
      </c>
      <c r="K89" s="6">
        <v>5.9029182989809748E-2</v>
      </c>
      <c r="L89" s="6">
        <v>0.1596062849572796</v>
      </c>
      <c r="M89" s="5">
        <v>78.136453205291062</v>
      </c>
      <c r="N89" s="4">
        <v>21100000</v>
      </c>
      <c r="O89" s="5">
        <f>1050000*J89</f>
        <v>9146666.666666666</v>
      </c>
      <c r="P89" s="5">
        <f>(1050000*J89)/(M89/100)</f>
        <v>11706017.219178429</v>
      </c>
      <c r="Q89" s="5">
        <f t="shared" si="8"/>
        <v>9393982.7808215711</v>
      </c>
      <c r="R89" s="3" t="str">
        <f t="shared" si="9"/>
        <v>중</v>
      </c>
    </row>
    <row r="90" spans="1:18" hidden="1" x14ac:dyDescent="0.3">
      <c r="A90">
        <v>89</v>
      </c>
      <c r="B90" s="3" t="s">
        <v>12</v>
      </c>
      <c r="C90" s="3" t="s">
        <v>68</v>
      </c>
      <c r="D90" s="3" t="s">
        <v>114</v>
      </c>
      <c r="E90" s="4">
        <v>2015</v>
      </c>
      <c r="F90" s="1">
        <v>42047</v>
      </c>
      <c r="G90" s="3" t="s">
        <v>102</v>
      </c>
      <c r="H90" s="5">
        <v>4.019999999999996</v>
      </c>
      <c r="I90" s="5">
        <v>92.831195670431498</v>
      </c>
      <c r="J90" s="5">
        <v>10.43333333333333</v>
      </c>
      <c r="K90" s="6">
        <v>6.4601341575336757E-2</v>
      </c>
      <c r="L90" s="6">
        <v>0.1156203159296838</v>
      </c>
      <c r="M90" s="5">
        <v>81.977834249497946</v>
      </c>
      <c r="N90" s="4">
        <v>25700000</v>
      </c>
      <c r="O90" s="5">
        <f>1280000*J90</f>
        <v>13354666.666666662</v>
      </c>
      <c r="P90" s="5">
        <f>(1280000*J90)/(M90/100)</f>
        <v>16290582.43478596</v>
      </c>
      <c r="Q90" s="5">
        <f t="shared" si="8"/>
        <v>9409417.5652140398</v>
      </c>
      <c r="R90" s="3" t="str">
        <f t="shared" si="9"/>
        <v>상</v>
      </c>
    </row>
    <row r="91" spans="1:18" hidden="1" x14ac:dyDescent="0.3">
      <c r="A91">
        <v>90</v>
      </c>
      <c r="B91" s="3" t="s">
        <v>13</v>
      </c>
      <c r="C91" s="3" t="s">
        <v>29</v>
      </c>
      <c r="D91" s="3" t="s">
        <v>115</v>
      </c>
      <c r="E91" s="4">
        <v>2017</v>
      </c>
      <c r="F91" s="1">
        <v>42817</v>
      </c>
      <c r="G91" s="3" t="s">
        <v>102</v>
      </c>
      <c r="H91" s="5">
        <v>3.7599999999999949</v>
      </c>
      <c r="I91" s="5">
        <v>84.65654976265408</v>
      </c>
      <c r="J91" s="5">
        <v>8.3194444444444446</v>
      </c>
      <c r="K91" s="6">
        <v>5.7686894332922602E-2</v>
      </c>
      <c r="L91" s="6">
        <v>0.19457283387907889</v>
      </c>
      <c r="M91" s="5">
        <v>74.774027178799841</v>
      </c>
      <c r="N91" s="4">
        <v>21100000</v>
      </c>
      <c r="O91" s="5">
        <f>1050000*J91</f>
        <v>8735416.666666666</v>
      </c>
      <c r="P91" s="5">
        <f>(1050000*J91)/(M91/100)</f>
        <v>11682421.01736545</v>
      </c>
      <c r="Q91" s="5">
        <f t="shared" si="8"/>
        <v>9417578.98263455</v>
      </c>
      <c r="R91" s="3" t="str">
        <f t="shared" si="9"/>
        <v>중</v>
      </c>
    </row>
    <row r="92" spans="1:18" hidden="1" x14ac:dyDescent="0.3">
      <c r="A92">
        <v>91</v>
      </c>
      <c r="B92" s="3" t="s">
        <v>12</v>
      </c>
      <c r="C92" s="3" t="s">
        <v>68</v>
      </c>
      <c r="D92" s="3" t="s">
        <v>114</v>
      </c>
      <c r="E92" s="4">
        <v>2015</v>
      </c>
      <c r="F92" s="1">
        <v>42128</v>
      </c>
      <c r="G92" s="3" t="s">
        <v>102</v>
      </c>
      <c r="H92" s="5">
        <v>4.1000000000000059</v>
      </c>
      <c r="I92" s="5">
        <v>95.081152661611114</v>
      </c>
      <c r="J92" s="5">
        <v>10.205555555555559</v>
      </c>
      <c r="K92" s="6">
        <v>6.389227044191044E-2</v>
      </c>
      <c r="L92" s="6">
        <v>0.133267037571597</v>
      </c>
      <c r="M92" s="5">
        <v>80.284069198649249</v>
      </c>
      <c r="N92" s="4">
        <v>25700000</v>
      </c>
      <c r="O92" s="5">
        <f>1280000*J92</f>
        <v>13063111.111111116</v>
      </c>
      <c r="P92" s="5">
        <f>(1280000*J92)/(M92/100)</f>
        <v>16271112.365753004</v>
      </c>
      <c r="Q92" s="5">
        <f t="shared" si="8"/>
        <v>9428887.6342469957</v>
      </c>
      <c r="R92" s="3" t="str">
        <f t="shared" si="9"/>
        <v>상</v>
      </c>
    </row>
    <row r="93" spans="1:18" x14ac:dyDescent="0.3">
      <c r="A93">
        <v>92</v>
      </c>
      <c r="B93" s="3" t="s">
        <v>13</v>
      </c>
      <c r="C93" s="3" t="s">
        <v>27</v>
      </c>
      <c r="D93" s="3" t="s">
        <v>118</v>
      </c>
      <c r="E93" s="4">
        <v>2021</v>
      </c>
      <c r="F93" s="1">
        <v>44043</v>
      </c>
      <c r="G93" s="3" t="s">
        <v>102</v>
      </c>
      <c r="H93" s="5">
        <v>3.8004444444444498</v>
      </c>
      <c r="I93" s="5">
        <v>86.162054381390561</v>
      </c>
      <c r="J93" s="5">
        <v>4.9666666666666668</v>
      </c>
      <c r="K93" s="6">
        <v>4.4572039067858081E-2</v>
      </c>
      <c r="L93" s="6">
        <v>7.3470365638365884E-2</v>
      </c>
      <c r="M93" s="5">
        <v>88.195759529377611</v>
      </c>
      <c r="N93" s="4">
        <v>21600000</v>
      </c>
      <c r="O93" s="5">
        <f>2160000*J93</f>
        <v>10728000</v>
      </c>
      <c r="P93" s="5">
        <f>(2160000*J93)/(M93/100)</f>
        <v>12163850.118470322</v>
      </c>
      <c r="Q93" s="5">
        <f t="shared" si="8"/>
        <v>9436149.8815296777</v>
      </c>
      <c r="R93" s="3" t="str">
        <f t="shared" si="9"/>
        <v>상</v>
      </c>
    </row>
    <row r="94" spans="1:18" hidden="1" x14ac:dyDescent="0.3">
      <c r="A94">
        <v>93</v>
      </c>
      <c r="B94" s="3" t="s">
        <v>12</v>
      </c>
      <c r="C94" s="3" t="s">
        <v>51</v>
      </c>
      <c r="D94" s="3" t="s">
        <v>114</v>
      </c>
      <c r="E94" s="4">
        <v>2016</v>
      </c>
      <c r="F94" s="1">
        <v>42319</v>
      </c>
      <c r="G94" s="3" t="s">
        <v>103</v>
      </c>
      <c r="H94" s="5">
        <v>3.7197916666666728</v>
      </c>
      <c r="I94" s="5">
        <v>83.042648146851704</v>
      </c>
      <c r="J94" s="5">
        <v>9.6861111111111118</v>
      </c>
      <c r="K94" s="6">
        <v>6.2245035500387062E-2</v>
      </c>
      <c r="L94" s="6">
        <v>0.17464262488822771</v>
      </c>
      <c r="M94" s="5">
        <v>76.311233961138527</v>
      </c>
      <c r="N94" s="4">
        <v>25700000</v>
      </c>
      <c r="O94" s="5">
        <f>1280000*J94</f>
        <v>12398222.222222224</v>
      </c>
      <c r="P94" s="5">
        <f>(1280000*J94)/(M94/100)</f>
        <v>16246916.186070343</v>
      </c>
      <c r="Q94" s="5">
        <f t="shared" si="8"/>
        <v>9453083.8139296565</v>
      </c>
      <c r="R94" s="3" t="str">
        <f t="shared" si="9"/>
        <v>중</v>
      </c>
    </row>
    <row r="95" spans="1:18" hidden="1" x14ac:dyDescent="0.3">
      <c r="A95">
        <v>94</v>
      </c>
      <c r="B95" s="3" t="s">
        <v>12</v>
      </c>
      <c r="C95" s="3" t="s">
        <v>51</v>
      </c>
      <c r="D95" s="3" t="s">
        <v>114</v>
      </c>
      <c r="E95" s="4">
        <v>2016</v>
      </c>
      <c r="F95" s="1">
        <v>42202</v>
      </c>
      <c r="G95" s="3" t="s">
        <v>102</v>
      </c>
      <c r="H95" s="5">
        <v>3.9599999999999951</v>
      </c>
      <c r="I95" s="5">
        <v>91.118921720605258</v>
      </c>
      <c r="J95" s="5">
        <v>10.00277777777778</v>
      </c>
      <c r="K95" s="6">
        <v>6.3254336698056607E-2</v>
      </c>
      <c r="L95" s="6">
        <v>0.1464644676602336</v>
      </c>
      <c r="M95" s="5">
        <v>79.028119564170979</v>
      </c>
      <c r="N95" s="4">
        <v>25700000</v>
      </c>
      <c r="O95" s="5">
        <f>1280000*J95</f>
        <v>12803555.555555558</v>
      </c>
      <c r="P95" s="5">
        <f>(1280000*J95)/(M95/100)</f>
        <v>16201265.607944839</v>
      </c>
      <c r="Q95" s="5">
        <f t="shared" si="8"/>
        <v>9498734.3920551613</v>
      </c>
      <c r="R95" s="3" t="str">
        <f t="shared" si="9"/>
        <v>중</v>
      </c>
    </row>
    <row r="96" spans="1:18" x14ac:dyDescent="0.3">
      <c r="A96">
        <v>95</v>
      </c>
      <c r="B96" s="3" t="s">
        <v>13</v>
      </c>
      <c r="C96" s="3" t="s">
        <v>27</v>
      </c>
      <c r="D96" s="3" t="s">
        <v>118</v>
      </c>
      <c r="E96" s="4">
        <v>2021</v>
      </c>
      <c r="F96" s="1">
        <v>44091</v>
      </c>
      <c r="G96" s="3" t="s">
        <v>102</v>
      </c>
      <c r="H96" s="5">
        <v>4.0604444444444461</v>
      </c>
      <c r="I96" s="5">
        <v>93.945194214330073</v>
      </c>
      <c r="J96" s="5">
        <v>4.8361111111111112</v>
      </c>
      <c r="K96" s="6">
        <v>4.3982319680121978E-2</v>
      </c>
      <c r="L96" s="6">
        <v>9.208530543664617E-2</v>
      </c>
      <c r="M96" s="5">
        <v>86.39323748832318</v>
      </c>
      <c r="N96" s="4">
        <v>21600000</v>
      </c>
      <c r="O96" s="5">
        <f>2160000*J96</f>
        <v>10446000</v>
      </c>
      <c r="P96" s="5">
        <f>(2160000*J96)/(M96/100)</f>
        <v>12091224.155608093</v>
      </c>
      <c r="Q96" s="5">
        <f t="shared" si="8"/>
        <v>9508775.8443919066</v>
      </c>
      <c r="R96" s="3" t="str">
        <f t="shared" si="9"/>
        <v>상</v>
      </c>
    </row>
    <row r="97" spans="1:18" x14ac:dyDescent="0.3">
      <c r="A97">
        <v>96</v>
      </c>
      <c r="B97" s="3" t="s">
        <v>13</v>
      </c>
      <c r="C97" s="3" t="s">
        <v>27</v>
      </c>
      <c r="D97" s="3" t="s">
        <v>118</v>
      </c>
      <c r="E97" s="4">
        <v>2021</v>
      </c>
      <c r="F97" s="1">
        <v>44029</v>
      </c>
      <c r="G97" s="3" t="s">
        <v>102</v>
      </c>
      <c r="H97" s="5">
        <v>3.694666666666663</v>
      </c>
      <c r="I97" s="5">
        <v>82.05529843897591</v>
      </c>
      <c r="J97" s="5">
        <v>5.0027777777777782</v>
      </c>
      <c r="K97" s="6">
        <v>4.4733780424988802E-2</v>
      </c>
      <c r="L97" s="6">
        <v>6.0822207033740132E-2</v>
      </c>
      <c r="M97" s="5">
        <v>89.444401254127101</v>
      </c>
      <c r="N97" s="4">
        <v>21600000</v>
      </c>
      <c r="O97" s="5">
        <f>2160000*J97</f>
        <v>10806000.000000002</v>
      </c>
      <c r="P97" s="5">
        <f>(2160000*J97)/(M97/100)</f>
        <v>12081248.069734713</v>
      </c>
      <c r="Q97" s="5">
        <f t="shared" si="8"/>
        <v>9518751.9302652869</v>
      </c>
      <c r="R97" s="3" t="str">
        <f t="shared" si="9"/>
        <v>상</v>
      </c>
    </row>
    <row r="98" spans="1:18" hidden="1" x14ac:dyDescent="0.3">
      <c r="A98">
        <v>97</v>
      </c>
      <c r="B98" s="3" t="s">
        <v>12</v>
      </c>
      <c r="C98" s="3" t="s">
        <v>51</v>
      </c>
      <c r="D98" s="3" t="s">
        <v>114</v>
      </c>
      <c r="E98" s="4">
        <v>2016</v>
      </c>
      <c r="F98" s="1">
        <v>42201</v>
      </c>
      <c r="G98" s="3" t="s">
        <v>102</v>
      </c>
      <c r="H98" s="5">
        <v>3.7404166666666709</v>
      </c>
      <c r="I98" s="5">
        <v>83.83629952092538</v>
      </c>
      <c r="J98" s="5">
        <v>10.00555555555556</v>
      </c>
      <c r="K98" s="6">
        <v>6.3263118973239246E-2</v>
      </c>
      <c r="L98" s="6">
        <v>0.14495145745261689</v>
      </c>
      <c r="M98" s="5">
        <v>79.178542357414386</v>
      </c>
      <c r="N98" s="4">
        <v>25700000</v>
      </c>
      <c r="O98" s="5">
        <f>1280000*J98</f>
        <v>12807111.111111118</v>
      </c>
      <c r="P98" s="5">
        <f>(1280000*J98)/(M98/100)</f>
        <v>16174977.121073311</v>
      </c>
      <c r="Q98" s="5">
        <f t="shared" si="8"/>
        <v>9525022.8789266888</v>
      </c>
      <c r="R98" s="3" t="str">
        <f t="shared" si="9"/>
        <v>중</v>
      </c>
    </row>
    <row r="99" spans="1:18" hidden="1" x14ac:dyDescent="0.3">
      <c r="A99">
        <v>98</v>
      </c>
      <c r="B99" s="3" t="s">
        <v>13</v>
      </c>
      <c r="C99" s="3" t="s">
        <v>30</v>
      </c>
      <c r="D99" s="3" t="s">
        <v>115</v>
      </c>
      <c r="E99" s="4">
        <v>2017</v>
      </c>
      <c r="F99" s="1">
        <v>42677</v>
      </c>
      <c r="G99" s="3" t="s">
        <v>102</v>
      </c>
      <c r="H99" s="5">
        <v>3.7604166666666621</v>
      </c>
      <c r="I99" s="5">
        <v>84.674001895456854</v>
      </c>
      <c r="J99" s="5">
        <v>8.7083333333333339</v>
      </c>
      <c r="K99" s="6">
        <v>5.9019770698752583E-2</v>
      </c>
      <c r="L99" s="6">
        <v>0.15078865253529089</v>
      </c>
      <c r="M99" s="5">
        <v>79.019157676595654</v>
      </c>
      <c r="N99" s="4">
        <v>21100000</v>
      </c>
      <c r="O99" s="5">
        <f>1050000*J99</f>
        <v>9143750</v>
      </c>
      <c r="P99" s="5">
        <f>(1050000*J99)/(M99/100)</f>
        <v>11571560.959208058</v>
      </c>
      <c r="Q99" s="5">
        <f t="shared" si="8"/>
        <v>9528439.0407919418</v>
      </c>
      <c r="R99" s="3" t="str">
        <f t="shared" si="9"/>
        <v>중</v>
      </c>
    </row>
    <row r="100" spans="1:18" hidden="1" x14ac:dyDescent="0.3">
      <c r="A100">
        <v>99</v>
      </c>
      <c r="B100" s="3" t="s">
        <v>13</v>
      </c>
      <c r="C100" s="3" t="s">
        <v>30</v>
      </c>
      <c r="D100" s="3" t="s">
        <v>115</v>
      </c>
      <c r="E100" s="4">
        <v>2017</v>
      </c>
      <c r="F100" s="1">
        <v>42732</v>
      </c>
      <c r="G100" s="3" t="s">
        <v>102</v>
      </c>
      <c r="H100" s="5">
        <v>4.0600000000000014</v>
      </c>
      <c r="I100" s="5">
        <v>93.933031421115999</v>
      </c>
      <c r="J100" s="5">
        <v>8.5555555555555554</v>
      </c>
      <c r="K100" s="6">
        <v>5.8499762582614148E-2</v>
      </c>
      <c r="L100" s="6">
        <v>0.16515245193224509</v>
      </c>
      <c r="M100" s="5">
        <v>77.634778548514078</v>
      </c>
      <c r="N100" s="4">
        <v>21100000</v>
      </c>
      <c r="O100" s="5">
        <f>1050000*J100</f>
        <v>8983333.333333334</v>
      </c>
      <c r="P100" s="5">
        <f>(1050000*J100)/(M100/100)</f>
        <v>11571274.500022739</v>
      </c>
      <c r="Q100" s="5">
        <f t="shared" si="8"/>
        <v>9528725.4999772608</v>
      </c>
      <c r="R100" s="3" t="str">
        <f t="shared" si="9"/>
        <v>중</v>
      </c>
    </row>
    <row r="101" spans="1:18" hidden="1" x14ac:dyDescent="0.3">
      <c r="A101">
        <v>100</v>
      </c>
      <c r="B101" s="3" t="s">
        <v>13</v>
      </c>
      <c r="C101" s="3" t="s">
        <v>30</v>
      </c>
      <c r="D101" s="3" t="s">
        <v>115</v>
      </c>
      <c r="E101" s="4">
        <v>2017</v>
      </c>
      <c r="F101" s="1">
        <v>42681</v>
      </c>
      <c r="G101" s="3" t="s">
        <v>102</v>
      </c>
      <c r="H101" s="5">
        <v>4.0997916666666718</v>
      </c>
      <c r="I101" s="5">
        <v>95.075051222710201</v>
      </c>
      <c r="J101" s="5">
        <v>8.6972222222222229</v>
      </c>
      <c r="K101" s="6">
        <v>5.8982106514509039E-2</v>
      </c>
      <c r="L101" s="6">
        <v>0.15166985388005361</v>
      </c>
      <c r="M101" s="5">
        <v>78.934803960543746</v>
      </c>
      <c r="N101" s="4">
        <v>21100000</v>
      </c>
      <c r="O101" s="5">
        <f>1050000*J101</f>
        <v>9132083.333333334</v>
      </c>
      <c r="P101" s="5">
        <f>(1050000*J101)/(M101/100)</f>
        <v>11569146.783335378</v>
      </c>
      <c r="Q101" s="5">
        <f t="shared" si="8"/>
        <v>9530853.2166646216</v>
      </c>
      <c r="R101" s="3" t="str">
        <f t="shared" si="9"/>
        <v>중</v>
      </c>
    </row>
    <row r="102" spans="1:18" x14ac:dyDescent="0.3">
      <c r="A102">
        <v>101</v>
      </c>
      <c r="B102" s="3" t="s">
        <v>13</v>
      </c>
      <c r="C102" s="3" t="s">
        <v>27</v>
      </c>
      <c r="D102" s="3" t="s">
        <v>118</v>
      </c>
      <c r="E102" s="4">
        <v>2021</v>
      </c>
      <c r="F102" s="1">
        <v>43992</v>
      </c>
      <c r="G102" s="3" t="s">
        <v>102</v>
      </c>
      <c r="H102" s="5">
        <v>3.8600000000000092</v>
      </c>
      <c r="I102" s="5">
        <v>88.145666731649712</v>
      </c>
      <c r="J102" s="5">
        <v>5.1055555555555552</v>
      </c>
      <c r="K102" s="6">
        <v>4.5190952880219529E-2</v>
      </c>
      <c r="L102" s="6">
        <v>4.1052524503777187E-2</v>
      </c>
      <c r="M102" s="5">
        <v>91.375652261600322</v>
      </c>
      <c r="N102" s="4">
        <v>21600000</v>
      </c>
      <c r="O102" s="5">
        <f>2160000*J102</f>
        <v>11028000</v>
      </c>
      <c r="P102" s="5">
        <f>(2160000*J102)/(M102/100)</f>
        <v>12068860.497354176</v>
      </c>
      <c r="Q102" s="5">
        <f t="shared" si="8"/>
        <v>9531139.5026458241</v>
      </c>
      <c r="R102" s="3" t="str">
        <f t="shared" si="9"/>
        <v>상</v>
      </c>
    </row>
    <row r="103" spans="1:18" hidden="1" x14ac:dyDescent="0.3">
      <c r="A103">
        <v>102</v>
      </c>
      <c r="B103" s="3" t="s">
        <v>12</v>
      </c>
      <c r="C103" s="3" t="s">
        <v>68</v>
      </c>
      <c r="D103" s="3" t="s">
        <v>114</v>
      </c>
      <c r="E103" s="4">
        <v>2015</v>
      </c>
      <c r="F103" s="1">
        <v>42157</v>
      </c>
      <c r="G103" s="3" t="s">
        <v>102</v>
      </c>
      <c r="H103" s="5">
        <v>3.7599999999999949</v>
      </c>
      <c r="I103" s="5">
        <v>84.65654976265408</v>
      </c>
      <c r="J103" s="5">
        <v>10.12777777777778</v>
      </c>
      <c r="K103" s="6">
        <v>6.3648339421473604E-2</v>
      </c>
      <c r="L103" s="6">
        <v>0.132862337854976</v>
      </c>
      <c r="M103" s="5">
        <v>80.348932272355029</v>
      </c>
      <c r="N103" s="4">
        <v>25700000</v>
      </c>
      <c r="O103" s="5">
        <f>1280000*J103</f>
        <v>12963555.555555558</v>
      </c>
      <c r="P103" s="5">
        <f>(1280000*J103)/(M103/100)</f>
        <v>16134073.209104506</v>
      </c>
      <c r="Q103" s="5">
        <f t="shared" si="8"/>
        <v>9565926.7908954937</v>
      </c>
      <c r="R103" s="3" t="str">
        <f t="shared" si="9"/>
        <v>상</v>
      </c>
    </row>
    <row r="104" spans="1:18" x14ac:dyDescent="0.3">
      <c r="A104">
        <v>103</v>
      </c>
      <c r="B104" s="3" t="s">
        <v>13</v>
      </c>
      <c r="C104" s="3" t="s">
        <v>27</v>
      </c>
      <c r="D104" s="3" t="s">
        <v>118</v>
      </c>
      <c r="E104" s="4">
        <v>2021</v>
      </c>
      <c r="F104" s="1">
        <v>43994</v>
      </c>
      <c r="G104" s="3" t="s">
        <v>102</v>
      </c>
      <c r="H104" s="5">
        <v>3.8999999999999968</v>
      </c>
      <c r="I104" s="5">
        <v>89.372092693470634</v>
      </c>
      <c r="J104" s="5">
        <v>5.0999999999999996</v>
      </c>
      <c r="K104" s="6">
        <v>4.5166359162544863E-2</v>
      </c>
      <c r="L104" s="6">
        <v>3.923770191888909E-2</v>
      </c>
      <c r="M104" s="5">
        <v>91.559593891856608</v>
      </c>
      <c r="N104" s="4">
        <v>21600000</v>
      </c>
      <c r="O104" s="5">
        <f>2160000*J104</f>
        <v>11016000</v>
      </c>
      <c r="P104" s="5">
        <f>(2160000*J104)/(M104/100)</f>
        <v>12031508.148683229</v>
      </c>
      <c r="Q104" s="5">
        <f t="shared" si="8"/>
        <v>9568491.8513167705</v>
      </c>
      <c r="R104" s="3" t="str">
        <f t="shared" si="9"/>
        <v>상</v>
      </c>
    </row>
    <row r="105" spans="1:18" hidden="1" x14ac:dyDescent="0.3">
      <c r="A105">
        <v>104</v>
      </c>
      <c r="B105" s="3" t="s">
        <v>13</v>
      </c>
      <c r="C105" s="3" t="s">
        <v>30</v>
      </c>
      <c r="D105" s="3" t="s">
        <v>115</v>
      </c>
      <c r="E105" s="4">
        <v>2017</v>
      </c>
      <c r="F105" s="1">
        <v>42733</v>
      </c>
      <c r="G105" s="3" t="s">
        <v>102</v>
      </c>
      <c r="H105" s="5">
        <v>4.1000000000000059</v>
      </c>
      <c r="I105" s="5">
        <v>95.081152661611114</v>
      </c>
      <c r="J105" s="5">
        <v>8.5527777777777771</v>
      </c>
      <c r="K105" s="6">
        <v>5.8490265096946777E-2</v>
      </c>
      <c r="L105" s="6">
        <v>0.16248416517576639</v>
      </c>
      <c r="M105" s="5">
        <v>77.902556972728675</v>
      </c>
      <c r="N105" s="4">
        <v>21100000</v>
      </c>
      <c r="O105" s="5">
        <f>1050000*J105</f>
        <v>8980416.666666666</v>
      </c>
      <c r="P105" s="5">
        <f>(1050000*J105)/(M105/100)</f>
        <v>11527755.975725466</v>
      </c>
      <c r="Q105" s="5">
        <f t="shared" si="8"/>
        <v>9572244.0242745336</v>
      </c>
      <c r="R105" s="3" t="str">
        <f t="shared" si="9"/>
        <v>중</v>
      </c>
    </row>
    <row r="106" spans="1:18" hidden="1" x14ac:dyDescent="0.3">
      <c r="A106">
        <v>105</v>
      </c>
      <c r="B106" s="3" t="s">
        <v>12</v>
      </c>
      <c r="C106" s="3" t="s">
        <v>68</v>
      </c>
      <c r="D106" s="3" t="s">
        <v>114</v>
      </c>
      <c r="E106" s="4">
        <v>2015</v>
      </c>
      <c r="F106" s="1">
        <v>42089</v>
      </c>
      <c r="G106" s="3" t="s">
        <v>102</v>
      </c>
      <c r="H106" s="5">
        <v>3.6672916666666708</v>
      </c>
      <c r="I106" s="5">
        <v>80.924703541985807</v>
      </c>
      <c r="J106" s="5">
        <v>10.31111111111111</v>
      </c>
      <c r="K106" s="6">
        <v>6.4221837753558914E-2</v>
      </c>
      <c r="L106" s="6">
        <v>0.1164326871111117</v>
      </c>
      <c r="M106" s="5">
        <v>81.934547513532934</v>
      </c>
      <c r="N106" s="4">
        <v>25700000</v>
      </c>
      <c r="O106" s="5">
        <f>1280000*J106</f>
        <v>13198222.22222222</v>
      </c>
      <c r="P106" s="5">
        <f>(1280000*J106)/(M106/100)</f>
        <v>16108250.576525491</v>
      </c>
      <c r="Q106" s="5">
        <f t="shared" si="8"/>
        <v>9591749.4234745093</v>
      </c>
      <c r="R106" s="3" t="str">
        <f t="shared" si="9"/>
        <v>상</v>
      </c>
    </row>
    <row r="107" spans="1:18" hidden="1" x14ac:dyDescent="0.3">
      <c r="A107">
        <v>106</v>
      </c>
      <c r="B107" s="3" t="s">
        <v>12</v>
      </c>
      <c r="C107" s="3" t="s">
        <v>51</v>
      </c>
      <c r="D107" s="3" t="s">
        <v>114</v>
      </c>
      <c r="E107" s="4">
        <v>2016</v>
      </c>
      <c r="F107" s="1">
        <v>42242</v>
      </c>
      <c r="G107" s="3" t="s">
        <v>102</v>
      </c>
      <c r="H107" s="5">
        <v>3.819999999999995</v>
      </c>
      <c r="I107" s="5">
        <v>86.820611130279588</v>
      </c>
      <c r="J107" s="5">
        <v>9.8944444444444439</v>
      </c>
      <c r="K107" s="6">
        <v>6.2910871697805751E-2</v>
      </c>
      <c r="L107" s="6">
        <v>0.15065492068558031</v>
      </c>
      <c r="M107" s="5">
        <v>78.643420761661403</v>
      </c>
      <c r="N107" s="4">
        <v>25700000</v>
      </c>
      <c r="O107" s="5">
        <f>1280000*J107</f>
        <v>12664888.888888888</v>
      </c>
      <c r="P107" s="5">
        <f>(1280000*J107)/(M107/100)</f>
        <v>16104193.798069132</v>
      </c>
      <c r="Q107" s="5">
        <f t="shared" si="8"/>
        <v>9595806.2019308675</v>
      </c>
      <c r="R107" s="3" t="str">
        <f t="shared" si="9"/>
        <v>중</v>
      </c>
    </row>
    <row r="108" spans="1:18" hidden="1" x14ac:dyDescent="0.3">
      <c r="A108">
        <v>107</v>
      </c>
      <c r="B108" s="3" t="s">
        <v>12</v>
      </c>
      <c r="C108" s="3" t="s">
        <v>51</v>
      </c>
      <c r="D108" s="3" t="s">
        <v>114</v>
      </c>
      <c r="E108" s="4">
        <v>2016</v>
      </c>
      <c r="F108" s="1">
        <v>42196</v>
      </c>
      <c r="G108" s="3" t="s">
        <v>102</v>
      </c>
      <c r="H108" s="5">
        <v>3.723541666666673</v>
      </c>
      <c r="I108" s="5">
        <v>83.183553933894359</v>
      </c>
      <c r="J108" s="5">
        <v>10.01944444444444</v>
      </c>
      <c r="K108" s="6">
        <v>6.3307012074317465E-2</v>
      </c>
      <c r="L108" s="6">
        <v>0.14023283334482309</v>
      </c>
      <c r="M108" s="5">
        <v>79.646015458085941</v>
      </c>
      <c r="N108" s="4">
        <v>25700000</v>
      </c>
      <c r="O108" s="5">
        <f>1280000*J108</f>
        <v>12824888.888888884</v>
      </c>
      <c r="P108" s="5">
        <f>(1280000*J108)/(M108/100)</f>
        <v>16102360.94690517</v>
      </c>
      <c r="Q108" s="5">
        <f t="shared" si="8"/>
        <v>9597639.0530948304</v>
      </c>
      <c r="R108" s="3" t="str">
        <f t="shared" si="9"/>
        <v>중</v>
      </c>
    </row>
    <row r="109" spans="1:18" x14ac:dyDescent="0.3">
      <c r="A109">
        <v>108</v>
      </c>
      <c r="B109" s="3" t="s">
        <v>13</v>
      </c>
      <c r="C109" s="3" t="s">
        <v>27</v>
      </c>
      <c r="D109" s="3" t="s">
        <v>118</v>
      </c>
      <c r="E109" s="4">
        <v>2021</v>
      </c>
      <c r="F109" s="1">
        <v>44082</v>
      </c>
      <c r="G109" s="3" t="s">
        <v>102</v>
      </c>
      <c r="H109" s="5">
        <v>3.600000000000001</v>
      </c>
      <c r="I109" s="5">
        <v>78.035505970321253</v>
      </c>
      <c r="J109" s="5">
        <v>4.8611111111111107</v>
      </c>
      <c r="K109" s="6">
        <v>4.4095855184409838E-2</v>
      </c>
      <c r="L109" s="6">
        <v>8.0180252985348116E-2</v>
      </c>
      <c r="M109" s="5">
        <v>87.5723891830242</v>
      </c>
      <c r="N109" s="4">
        <v>21600000</v>
      </c>
      <c r="O109" s="5">
        <f>2160000*J109</f>
        <v>10500000</v>
      </c>
      <c r="P109" s="5">
        <f>(2160000*J109)/(M109/100)</f>
        <v>11990080.547026359</v>
      </c>
      <c r="Q109" s="5">
        <f t="shared" si="8"/>
        <v>9609919.4529736415</v>
      </c>
      <c r="R109" s="3" t="str">
        <f t="shared" si="9"/>
        <v>상</v>
      </c>
    </row>
    <row r="110" spans="1:18" hidden="1" x14ac:dyDescent="0.3">
      <c r="A110">
        <v>109</v>
      </c>
      <c r="B110" s="3" t="s">
        <v>13</v>
      </c>
      <c r="C110" s="3" t="s">
        <v>58</v>
      </c>
      <c r="D110" s="3" t="s">
        <v>115</v>
      </c>
      <c r="E110" s="4">
        <v>2017</v>
      </c>
      <c r="F110" s="1">
        <v>42663</v>
      </c>
      <c r="G110" s="3" t="s">
        <v>102</v>
      </c>
      <c r="H110" s="5">
        <v>3.5199999999999991</v>
      </c>
      <c r="I110" s="5">
        <v>74.48384231244367</v>
      </c>
      <c r="J110" s="5">
        <v>8.7444444444444436</v>
      </c>
      <c r="K110" s="6">
        <v>5.9142013643244999E-2</v>
      </c>
      <c r="L110" s="6">
        <v>0.14151479693064911</v>
      </c>
      <c r="M110" s="5">
        <v>79.934318942610588</v>
      </c>
      <c r="N110" s="4">
        <v>21100000</v>
      </c>
      <c r="O110" s="5">
        <f>1050000*J110</f>
        <v>9181666.666666666</v>
      </c>
      <c r="P110" s="5">
        <f>(1050000*J110)/(M110/100)</f>
        <v>11486513.913077448</v>
      </c>
      <c r="Q110" s="5">
        <f t="shared" si="8"/>
        <v>9613486.0869225524</v>
      </c>
      <c r="R110" s="3" t="str">
        <f t="shared" si="9"/>
        <v>중</v>
      </c>
    </row>
    <row r="111" spans="1:18" hidden="1" x14ac:dyDescent="0.3">
      <c r="A111">
        <v>110</v>
      </c>
      <c r="B111" s="3" t="s">
        <v>13</v>
      </c>
      <c r="C111" s="3" t="s">
        <v>69</v>
      </c>
      <c r="D111" s="3" t="s">
        <v>115</v>
      </c>
      <c r="E111" s="4">
        <v>2017</v>
      </c>
      <c r="F111" s="1">
        <v>42837</v>
      </c>
      <c r="G111" s="3" t="s">
        <v>102</v>
      </c>
      <c r="H111" s="5">
        <v>3.7799999999999918</v>
      </c>
      <c r="I111" s="5">
        <v>85.418770831190017</v>
      </c>
      <c r="J111" s="5">
        <v>8.2666666666666675</v>
      </c>
      <c r="K111" s="6">
        <v>5.7503623074260872E-2</v>
      </c>
      <c r="L111" s="6">
        <v>0.1867891405533543</v>
      </c>
      <c r="M111" s="5">
        <v>75.570723637238473</v>
      </c>
      <c r="N111" s="4">
        <v>21100000</v>
      </c>
      <c r="O111" s="5">
        <f>1050000*J111</f>
        <v>8680000</v>
      </c>
      <c r="P111" s="5">
        <f>(1050000*J111)/(M111/100)</f>
        <v>11485929.447581492</v>
      </c>
      <c r="Q111" s="5">
        <f t="shared" si="8"/>
        <v>9614070.5524185076</v>
      </c>
      <c r="R111" s="3" t="str">
        <f t="shared" si="9"/>
        <v>중</v>
      </c>
    </row>
    <row r="112" spans="1:18" x14ac:dyDescent="0.3">
      <c r="A112">
        <v>111</v>
      </c>
      <c r="B112" s="3" t="s">
        <v>13</v>
      </c>
      <c r="C112" s="3" t="s">
        <v>27</v>
      </c>
      <c r="D112" s="3" t="s">
        <v>118</v>
      </c>
      <c r="E112" s="4">
        <v>2021</v>
      </c>
      <c r="F112" s="1">
        <v>44086</v>
      </c>
      <c r="G112" s="3" t="s">
        <v>102</v>
      </c>
      <c r="H112" s="5">
        <v>3.8799999999999968</v>
      </c>
      <c r="I112" s="5">
        <v>88.768190384075126</v>
      </c>
      <c r="J112" s="5">
        <v>4.8499999999999996</v>
      </c>
      <c r="K112" s="6">
        <v>4.4045431091090492E-2</v>
      </c>
      <c r="L112" s="6">
        <v>8.1516652761073255E-2</v>
      </c>
      <c r="M112" s="5">
        <v>87.443791614783635</v>
      </c>
      <c r="N112" s="4">
        <v>21600000</v>
      </c>
      <c r="O112" s="5">
        <f>2160000*J112</f>
        <v>10476000</v>
      </c>
      <c r="P112" s="5">
        <f>(2160000*J112)/(M112/100)</f>
        <v>11980267.331213119</v>
      </c>
      <c r="Q112" s="5">
        <f t="shared" si="8"/>
        <v>9619732.6687868815</v>
      </c>
      <c r="R112" s="3" t="str">
        <f t="shared" si="9"/>
        <v>상</v>
      </c>
    </row>
    <row r="113" spans="1:18" hidden="1" x14ac:dyDescent="0.3">
      <c r="A113">
        <v>112</v>
      </c>
      <c r="B113" s="3" t="s">
        <v>12</v>
      </c>
      <c r="C113" s="3" t="s">
        <v>51</v>
      </c>
      <c r="D113" s="3" t="s">
        <v>114</v>
      </c>
      <c r="E113" s="4">
        <v>2016</v>
      </c>
      <c r="F113" s="1">
        <v>42200</v>
      </c>
      <c r="G113" s="3" t="s">
        <v>102</v>
      </c>
      <c r="H113" s="5">
        <v>4.0162499999999977</v>
      </c>
      <c r="I113" s="5">
        <v>92.725604405741663</v>
      </c>
      <c r="J113" s="5">
        <v>10.008333333333329</v>
      </c>
      <c r="K113" s="6">
        <v>6.3271900029423275E-2</v>
      </c>
      <c r="L113" s="6">
        <v>0.13972793778632711</v>
      </c>
      <c r="M113" s="5">
        <v>79.700016218424963</v>
      </c>
      <c r="N113" s="4">
        <v>25700000</v>
      </c>
      <c r="O113" s="5">
        <f>1280000*J113</f>
        <v>12810666.666666662</v>
      </c>
      <c r="P113" s="5">
        <f>(1280000*J113)/(M113/100)</f>
        <v>16073606.097592119</v>
      </c>
      <c r="Q113" s="5">
        <f t="shared" si="8"/>
        <v>9626393.9024078809</v>
      </c>
      <c r="R113" s="3" t="str">
        <f t="shared" si="9"/>
        <v>중</v>
      </c>
    </row>
    <row r="114" spans="1:18" hidden="1" x14ac:dyDescent="0.3">
      <c r="A114">
        <v>113</v>
      </c>
      <c r="B114" s="3" t="s">
        <v>13</v>
      </c>
      <c r="C114" s="3" t="s">
        <v>30</v>
      </c>
      <c r="D114" s="3" t="s">
        <v>115</v>
      </c>
      <c r="E114" s="4">
        <v>2017</v>
      </c>
      <c r="F114" s="1">
        <v>42754</v>
      </c>
      <c r="G114" s="3" t="s">
        <v>102</v>
      </c>
      <c r="H114" s="5">
        <v>4.0799999999999983</v>
      </c>
      <c r="I114" s="5">
        <v>94.495414527125206</v>
      </c>
      <c r="J114" s="5">
        <v>8.4972222222222218</v>
      </c>
      <c r="K114" s="6">
        <v>5.8299990470744412E-2</v>
      </c>
      <c r="L114" s="6">
        <v>0.16295126577884089</v>
      </c>
      <c r="M114" s="5">
        <v>77.874874375041458</v>
      </c>
      <c r="N114" s="4">
        <v>21100000</v>
      </c>
      <c r="O114" s="5">
        <f>1050000*J114</f>
        <v>8922083.3333333321</v>
      </c>
      <c r="P114" s="5">
        <f>(1050000*J114)/(M114/100)</f>
        <v>11456947.320858626</v>
      </c>
      <c r="Q114" s="5">
        <f t="shared" si="8"/>
        <v>9643052.6791413743</v>
      </c>
      <c r="R114" s="3" t="str">
        <f t="shared" si="9"/>
        <v>중</v>
      </c>
    </row>
    <row r="115" spans="1:18" hidden="1" x14ac:dyDescent="0.3">
      <c r="A115">
        <v>114</v>
      </c>
      <c r="B115" s="3" t="s">
        <v>12</v>
      </c>
      <c r="C115" s="3" t="s">
        <v>51</v>
      </c>
      <c r="D115" s="3" t="s">
        <v>114</v>
      </c>
      <c r="E115" s="4">
        <v>2016</v>
      </c>
      <c r="F115" s="1">
        <v>42264</v>
      </c>
      <c r="G115" s="3" t="s">
        <v>102</v>
      </c>
      <c r="H115" s="5">
        <v>3.660000000000005</v>
      </c>
      <c r="I115" s="5">
        <v>80.631887165108523</v>
      </c>
      <c r="J115" s="5">
        <v>9.8361111111111104</v>
      </c>
      <c r="K115" s="6">
        <v>6.2725150015320363E-2</v>
      </c>
      <c r="L115" s="6">
        <v>0.15296292443224091</v>
      </c>
      <c r="M115" s="5">
        <v>78.431192555243868</v>
      </c>
      <c r="N115" s="4">
        <v>25700000</v>
      </c>
      <c r="O115" s="5">
        <f>1280000*J115</f>
        <v>12590222.222222222</v>
      </c>
      <c r="P115" s="5">
        <f>(1280000*J115)/(M115/100)</f>
        <v>16052570.172707958</v>
      </c>
      <c r="Q115" s="5">
        <f t="shared" si="8"/>
        <v>9647429.8272920419</v>
      </c>
      <c r="R115" s="3" t="str">
        <f t="shared" si="9"/>
        <v>중</v>
      </c>
    </row>
    <row r="116" spans="1:18" hidden="1" x14ac:dyDescent="0.3">
      <c r="A116">
        <v>115</v>
      </c>
      <c r="B116" s="3" t="s">
        <v>12</v>
      </c>
      <c r="C116" s="3" t="s">
        <v>68</v>
      </c>
      <c r="D116" s="3" t="s">
        <v>114</v>
      </c>
      <c r="E116" s="4">
        <v>2015</v>
      </c>
      <c r="F116" s="1">
        <v>41940</v>
      </c>
      <c r="G116" s="3" t="s">
        <v>102</v>
      </c>
      <c r="H116" s="5">
        <v>3.8195833333333278</v>
      </c>
      <c r="I116" s="5">
        <v>86.806579381368607</v>
      </c>
      <c r="J116" s="5">
        <v>10.72222222222222</v>
      </c>
      <c r="K116" s="6">
        <v>6.5489609014628331E-2</v>
      </c>
      <c r="L116" s="6">
        <v>7.9055022728354213E-2</v>
      </c>
      <c r="M116" s="5">
        <v>85.545536825701745</v>
      </c>
      <c r="N116" s="4">
        <v>25700000</v>
      </c>
      <c r="O116" s="5">
        <f>1280000*J116</f>
        <v>13724444.44444444</v>
      </c>
      <c r="P116" s="5">
        <f>(1280000*J116)/(M116/100)</f>
        <v>16043437.16073449</v>
      </c>
      <c r="Q116" s="5">
        <f t="shared" si="8"/>
        <v>9656562.8392655104</v>
      </c>
      <c r="R116" s="3" t="str">
        <f t="shared" si="9"/>
        <v>상</v>
      </c>
    </row>
    <row r="117" spans="1:18" hidden="1" x14ac:dyDescent="0.3">
      <c r="A117">
        <v>116</v>
      </c>
      <c r="B117" s="3" t="s">
        <v>12</v>
      </c>
      <c r="C117" s="3" t="s">
        <v>51</v>
      </c>
      <c r="D117" s="3" t="s">
        <v>114</v>
      </c>
      <c r="E117" s="4">
        <v>2016</v>
      </c>
      <c r="F117" s="1">
        <v>42242</v>
      </c>
      <c r="G117" s="3" t="s">
        <v>104</v>
      </c>
      <c r="H117" s="5">
        <v>3.83958333333333</v>
      </c>
      <c r="I117" s="5">
        <v>87.47360688740541</v>
      </c>
      <c r="J117" s="5">
        <v>9.8944444444444439</v>
      </c>
      <c r="K117" s="6">
        <v>6.2910871697805751E-2</v>
      </c>
      <c r="L117" s="6">
        <v>0.14648772768006499</v>
      </c>
      <c r="M117" s="5">
        <v>79.060140062212938</v>
      </c>
      <c r="N117" s="4">
        <v>25700000</v>
      </c>
      <c r="O117" s="5">
        <f>1280000*J117</f>
        <v>12664888.888888888</v>
      </c>
      <c r="P117" s="5">
        <f>(1280000*J117)/(M117/100)</f>
        <v>16019309.956854118</v>
      </c>
      <c r="Q117" s="5">
        <f t="shared" si="8"/>
        <v>9680690.043145882</v>
      </c>
      <c r="R117" s="3" t="str">
        <f t="shared" si="9"/>
        <v>중</v>
      </c>
    </row>
    <row r="118" spans="1:18" hidden="1" x14ac:dyDescent="0.3">
      <c r="A118">
        <v>117</v>
      </c>
      <c r="B118" s="3" t="s">
        <v>13</v>
      </c>
      <c r="C118" s="3" t="s">
        <v>29</v>
      </c>
      <c r="D118" s="3" t="s">
        <v>115</v>
      </c>
      <c r="E118" s="4">
        <v>2017</v>
      </c>
      <c r="F118" s="1">
        <v>42789</v>
      </c>
      <c r="G118" s="3" t="s">
        <v>102</v>
      </c>
      <c r="H118" s="5">
        <v>3.8799999999999968</v>
      </c>
      <c r="I118" s="5">
        <v>88.768190384075126</v>
      </c>
      <c r="J118" s="5">
        <v>8.4027777777777786</v>
      </c>
      <c r="K118" s="6">
        <v>5.7975090436420303E-2</v>
      </c>
      <c r="L118" s="6">
        <v>0.16875840808414369</v>
      </c>
      <c r="M118" s="5">
        <v>77.326650147943596</v>
      </c>
      <c r="N118" s="4">
        <v>21100000</v>
      </c>
      <c r="O118" s="5">
        <f>1050000*J118</f>
        <v>8822916.6666666679</v>
      </c>
      <c r="P118" s="5">
        <f>(1050000*J118)/(M118/100)</f>
        <v>11409930.017382631</v>
      </c>
      <c r="Q118" s="5">
        <f t="shared" si="8"/>
        <v>9690069.9826173689</v>
      </c>
      <c r="R118" s="3" t="str">
        <f t="shared" si="9"/>
        <v>중</v>
      </c>
    </row>
    <row r="119" spans="1:18" hidden="1" x14ac:dyDescent="0.3">
      <c r="A119">
        <v>118</v>
      </c>
      <c r="B119" s="3" t="s">
        <v>13</v>
      </c>
      <c r="C119" s="3" t="s">
        <v>58</v>
      </c>
      <c r="D119" s="3" t="s">
        <v>115</v>
      </c>
      <c r="E119" s="4">
        <v>2017</v>
      </c>
      <c r="F119" s="1">
        <v>42738</v>
      </c>
      <c r="G119" s="3" t="s">
        <v>102</v>
      </c>
      <c r="H119" s="5">
        <v>3.819999999999995</v>
      </c>
      <c r="I119" s="5">
        <v>86.820611130279588</v>
      </c>
      <c r="J119" s="5">
        <v>8.5416666666666661</v>
      </c>
      <c r="K119" s="6">
        <v>5.84522597225006E-2</v>
      </c>
      <c r="L119" s="6">
        <v>0.15538528547227301</v>
      </c>
      <c r="M119" s="5">
        <v>78.616245480522636</v>
      </c>
      <c r="N119" s="4">
        <v>21100000</v>
      </c>
      <c r="O119" s="5">
        <f>1050000*J119</f>
        <v>8968750</v>
      </c>
      <c r="P119" s="5">
        <f>(1050000*J119)/(M119/100)</f>
        <v>11408265.48658067</v>
      </c>
      <c r="Q119" s="5">
        <f t="shared" si="8"/>
        <v>9691734.5134193301</v>
      </c>
      <c r="R119" s="3" t="str">
        <f t="shared" si="9"/>
        <v>중</v>
      </c>
    </row>
    <row r="120" spans="1:18" x14ac:dyDescent="0.3">
      <c r="A120">
        <v>119</v>
      </c>
      <c r="B120" s="3" t="s">
        <v>13</v>
      </c>
      <c r="C120" s="3" t="s">
        <v>27</v>
      </c>
      <c r="D120" s="3" t="s">
        <v>118</v>
      </c>
      <c r="E120" s="4">
        <v>2021</v>
      </c>
      <c r="F120" s="1">
        <v>44057</v>
      </c>
      <c r="G120" s="3" t="s">
        <v>102</v>
      </c>
      <c r="H120" s="5">
        <v>3.680000000000005</v>
      </c>
      <c r="I120" s="5">
        <v>81.44098334770581</v>
      </c>
      <c r="J120" s="5">
        <v>4.927777777777778</v>
      </c>
      <c r="K120" s="6">
        <v>4.4397197108726479E-2</v>
      </c>
      <c r="L120" s="6">
        <v>6.083140052790198E-2</v>
      </c>
      <c r="M120" s="5">
        <v>89.477140236337149</v>
      </c>
      <c r="N120" s="4">
        <v>21600000</v>
      </c>
      <c r="O120" s="5">
        <f>2160000*J120</f>
        <v>10644000</v>
      </c>
      <c r="P120" s="5">
        <f>(2160000*J120)/(M120/100)</f>
        <v>11895775.80584925</v>
      </c>
      <c r="Q120" s="5">
        <f t="shared" si="8"/>
        <v>9704224.1941507496</v>
      </c>
      <c r="R120" s="3" t="str">
        <f t="shared" si="9"/>
        <v>상</v>
      </c>
    </row>
    <row r="121" spans="1:18" hidden="1" x14ac:dyDescent="0.3">
      <c r="A121">
        <v>120</v>
      </c>
      <c r="B121" s="3" t="s">
        <v>13</v>
      </c>
      <c r="C121" s="3" t="s">
        <v>29</v>
      </c>
      <c r="D121" s="3" t="s">
        <v>115</v>
      </c>
      <c r="E121" s="4">
        <v>2017</v>
      </c>
      <c r="F121" s="1">
        <v>42814</v>
      </c>
      <c r="G121" s="3" t="s">
        <v>102</v>
      </c>
      <c r="H121" s="5">
        <v>4.0204166666666632</v>
      </c>
      <c r="I121" s="5">
        <v>92.842928033174829</v>
      </c>
      <c r="J121" s="5">
        <v>8.3277777777777775</v>
      </c>
      <c r="K121" s="6">
        <v>5.7715778701418481E-2</v>
      </c>
      <c r="L121" s="6">
        <v>0.17493001011830919</v>
      </c>
      <c r="M121" s="5">
        <v>76.735421118027233</v>
      </c>
      <c r="N121" s="4">
        <v>21100000</v>
      </c>
      <c r="O121" s="5">
        <f>1050000*J121</f>
        <v>8744166.666666666</v>
      </c>
      <c r="P121" s="5">
        <f>(1050000*J121)/(M121/100)</f>
        <v>11395215.585273465</v>
      </c>
      <c r="Q121" s="5">
        <f t="shared" si="8"/>
        <v>9704784.4147265349</v>
      </c>
      <c r="R121" s="3" t="str">
        <f t="shared" si="9"/>
        <v>중</v>
      </c>
    </row>
    <row r="122" spans="1:18" hidden="1" x14ac:dyDescent="0.3">
      <c r="A122">
        <v>121</v>
      </c>
      <c r="B122" s="3" t="s">
        <v>13</v>
      </c>
      <c r="C122" s="3" t="s">
        <v>58</v>
      </c>
      <c r="D122" s="3" t="s">
        <v>115</v>
      </c>
      <c r="E122" s="4">
        <v>2017</v>
      </c>
      <c r="F122" s="1">
        <v>42688</v>
      </c>
      <c r="G122" s="3" t="s">
        <v>102</v>
      </c>
      <c r="H122" s="5">
        <v>3.922083333333334</v>
      </c>
      <c r="I122" s="5">
        <v>90.019482824303424</v>
      </c>
      <c r="J122" s="5">
        <v>8.6777777777777771</v>
      </c>
      <c r="K122" s="6">
        <v>5.8916136254095197E-2</v>
      </c>
      <c r="L122" s="6">
        <v>0.14115510404556819</v>
      </c>
      <c r="M122" s="5">
        <v>79.992875970033666</v>
      </c>
      <c r="N122" s="4">
        <v>21100000</v>
      </c>
      <c r="O122" s="5">
        <f>1050000*J122</f>
        <v>9111666.666666666</v>
      </c>
      <c r="P122" s="5">
        <f>(1050000*J122)/(M122/100)</f>
        <v>11390597.670322556</v>
      </c>
      <c r="Q122" s="5">
        <f t="shared" si="8"/>
        <v>9709402.329677444</v>
      </c>
      <c r="R122" s="3" t="str">
        <f t="shared" si="9"/>
        <v>중</v>
      </c>
    </row>
    <row r="123" spans="1:18" hidden="1" x14ac:dyDescent="0.3">
      <c r="A123">
        <v>122</v>
      </c>
      <c r="B123" s="3" t="s">
        <v>13</v>
      </c>
      <c r="C123" s="3" t="s">
        <v>30</v>
      </c>
      <c r="D123" s="3" t="s">
        <v>115</v>
      </c>
      <c r="E123" s="4">
        <v>2017</v>
      </c>
      <c r="F123" s="1">
        <v>42738</v>
      </c>
      <c r="G123" s="3" t="s">
        <v>102</v>
      </c>
      <c r="H123" s="5">
        <v>3.722083333333341</v>
      </c>
      <c r="I123" s="5">
        <v>83.128757238933389</v>
      </c>
      <c r="J123" s="5">
        <v>8.5416666666666661</v>
      </c>
      <c r="K123" s="6">
        <v>5.84522597225006E-2</v>
      </c>
      <c r="L123" s="6">
        <v>0.1541089307430924</v>
      </c>
      <c r="M123" s="5">
        <v>78.743880953440708</v>
      </c>
      <c r="N123" s="4">
        <v>21100000</v>
      </c>
      <c r="O123" s="5">
        <f>1050000*J123</f>
        <v>8968750</v>
      </c>
      <c r="P123" s="5">
        <f>(1050000*J123)/(M123/100)</f>
        <v>11389773.899133824</v>
      </c>
      <c r="Q123" s="5">
        <f t="shared" si="8"/>
        <v>9710226.1008661762</v>
      </c>
      <c r="R123" s="3" t="str">
        <f t="shared" si="9"/>
        <v>중</v>
      </c>
    </row>
    <row r="124" spans="1:18" hidden="1" x14ac:dyDescent="0.3">
      <c r="A124">
        <v>123</v>
      </c>
      <c r="B124" s="3" t="s">
        <v>12</v>
      </c>
      <c r="C124" s="3" t="s">
        <v>51</v>
      </c>
      <c r="D124" s="3" t="s">
        <v>114</v>
      </c>
      <c r="E124" s="4">
        <v>2016</v>
      </c>
      <c r="F124" s="1">
        <v>42261</v>
      </c>
      <c r="G124" s="3" t="s">
        <v>102</v>
      </c>
      <c r="H124" s="5">
        <v>3.939791666666665</v>
      </c>
      <c r="I124" s="5">
        <v>90.532957031179322</v>
      </c>
      <c r="J124" s="5">
        <v>9.844444444444445</v>
      </c>
      <c r="K124" s="6">
        <v>6.2751715337333827E-2</v>
      </c>
      <c r="L124" s="6">
        <v>0.14885483956594209</v>
      </c>
      <c r="M124" s="5">
        <v>78.839344509672401</v>
      </c>
      <c r="N124" s="4">
        <v>25700000</v>
      </c>
      <c r="O124" s="5">
        <f>1280000*J124</f>
        <v>12600888.88888889</v>
      </c>
      <c r="P124" s="5">
        <f>(1280000*J124)/(M124/100)</f>
        <v>15982995.504665757</v>
      </c>
      <c r="Q124" s="5">
        <f t="shared" si="8"/>
        <v>9717004.4953342434</v>
      </c>
      <c r="R124" s="3" t="str">
        <f t="shared" si="9"/>
        <v>중</v>
      </c>
    </row>
    <row r="125" spans="1:18" hidden="1" x14ac:dyDescent="0.3">
      <c r="A125">
        <v>124</v>
      </c>
      <c r="B125" s="3" t="s">
        <v>13</v>
      </c>
      <c r="C125" s="3" t="s">
        <v>29</v>
      </c>
      <c r="D125" s="3" t="s">
        <v>115</v>
      </c>
      <c r="E125" s="4">
        <v>2017</v>
      </c>
      <c r="F125" s="1">
        <v>42789</v>
      </c>
      <c r="G125" s="3" t="s">
        <v>102</v>
      </c>
      <c r="H125" s="5">
        <v>3.859375000000008</v>
      </c>
      <c r="I125" s="5">
        <v>88.125093471111626</v>
      </c>
      <c r="J125" s="5">
        <v>8.4027777777777786</v>
      </c>
      <c r="K125" s="6">
        <v>5.7975090436420303E-2</v>
      </c>
      <c r="L125" s="6">
        <v>0.16644980777715271</v>
      </c>
      <c r="M125" s="5">
        <v>77.557510178642701</v>
      </c>
      <c r="N125" s="4">
        <v>21100000</v>
      </c>
      <c r="O125" s="5">
        <f>1050000*J125</f>
        <v>8822916.6666666679</v>
      </c>
      <c r="P125" s="5">
        <f>(1050000*J125)/(M125/100)</f>
        <v>11375966.874573892</v>
      </c>
      <c r="Q125" s="5">
        <f t="shared" si="8"/>
        <v>9724033.125426108</v>
      </c>
      <c r="R125" s="3" t="str">
        <f t="shared" si="9"/>
        <v>중</v>
      </c>
    </row>
    <row r="126" spans="1:18" hidden="1" x14ac:dyDescent="0.3">
      <c r="A126">
        <v>125</v>
      </c>
      <c r="B126" s="3" t="s">
        <v>13</v>
      </c>
      <c r="C126" s="3" t="s">
        <v>69</v>
      </c>
      <c r="D126" s="3" t="s">
        <v>115</v>
      </c>
      <c r="E126" s="4">
        <v>2017</v>
      </c>
      <c r="F126" s="1">
        <v>42846</v>
      </c>
      <c r="G126" s="3" t="s">
        <v>102</v>
      </c>
      <c r="H126" s="5">
        <v>3.9599999999999951</v>
      </c>
      <c r="I126" s="5">
        <v>91.118921720605258</v>
      </c>
      <c r="J126" s="5">
        <v>8.2416666666666671</v>
      </c>
      <c r="K126" s="6">
        <v>5.7416606192517747E-2</v>
      </c>
      <c r="L126" s="6">
        <v>0.1809564952397443</v>
      </c>
      <c r="M126" s="5">
        <v>76.162689856773795</v>
      </c>
      <c r="N126" s="4">
        <v>21100000</v>
      </c>
      <c r="O126" s="5">
        <f>1050000*J126</f>
        <v>8653750</v>
      </c>
      <c r="P126" s="5">
        <f>(1050000*J126)/(M126/100)</f>
        <v>11362190.616263205</v>
      </c>
      <c r="Q126" s="5">
        <f t="shared" si="8"/>
        <v>9737809.3837367948</v>
      </c>
      <c r="R126" s="3" t="str">
        <f t="shared" si="9"/>
        <v>중</v>
      </c>
    </row>
    <row r="127" spans="1:18" hidden="1" x14ac:dyDescent="0.3">
      <c r="A127">
        <v>126</v>
      </c>
      <c r="B127" s="3" t="s">
        <v>12</v>
      </c>
      <c r="C127" s="3" t="s">
        <v>68</v>
      </c>
      <c r="D127" s="3" t="s">
        <v>114</v>
      </c>
      <c r="E127" s="4">
        <v>2015</v>
      </c>
      <c r="F127" s="1">
        <v>42128</v>
      </c>
      <c r="G127" s="3" t="s">
        <v>102</v>
      </c>
      <c r="H127" s="5">
        <v>3.6941666666666642</v>
      </c>
      <c r="I127" s="5">
        <v>82.034355879046274</v>
      </c>
      <c r="J127" s="5">
        <v>10.205555555555559</v>
      </c>
      <c r="K127" s="6">
        <v>6.389227044191044E-2</v>
      </c>
      <c r="L127" s="6">
        <v>0.11716843163192529</v>
      </c>
      <c r="M127" s="5">
        <v>81.893929792616433</v>
      </c>
      <c r="N127" s="4">
        <v>25700000</v>
      </c>
      <c r="O127" s="5">
        <f>1280000*J127</f>
        <v>13063111.111111116</v>
      </c>
      <c r="P127" s="5">
        <f>(1280000*J127)/(M127/100)</f>
        <v>15951256.880932935</v>
      </c>
      <c r="Q127" s="5">
        <f t="shared" si="8"/>
        <v>9748743.1190670654</v>
      </c>
      <c r="R127" s="3" t="str">
        <f t="shared" si="9"/>
        <v>상</v>
      </c>
    </row>
    <row r="128" spans="1:18" hidden="1" x14ac:dyDescent="0.3">
      <c r="A128">
        <v>127</v>
      </c>
      <c r="B128" s="3" t="s">
        <v>13</v>
      </c>
      <c r="C128" s="3" t="s">
        <v>30</v>
      </c>
      <c r="D128" s="3" t="s">
        <v>115</v>
      </c>
      <c r="E128" s="4">
        <v>2017</v>
      </c>
      <c r="F128" s="1">
        <v>42730</v>
      </c>
      <c r="G128" s="3" t="s">
        <v>102</v>
      </c>
      <c r="H128" s="5">
        <v>4.0600000000000014</v>
      </c>
      <c r="I128" s="5">
        <v>93.933031421115999</v>
      </c>
      <c r="J128" s="5">
        <v>8.5611111111111118</v>
      </c>
      <c r="K128" s="6">
        <v>5.8518752929675837E-2</v>
      </c>
      <c r="L128" s="6">
        <v>0.14924201854206309</v>
      </c>
      <c r="M128" s="5">
        <v>79.223922852826107</v>
      </c>
      <c r="N128" s="4">
        <v>21100000</v>
      </c>
      <c r="O128" s="5">
        <f>1050000*J128</f>
        <v>8989166.6666666679</v>
      </c>
      <c r="P128" s="5">
        <f>(1050000*J128)/(M128/100)</f>
        <v>11346530.62227908</v>
      </c>
      <c r="Q128" s="5">
        <f t="shared" si="8"/>
        <v>9753469.3777209204</v>
      </c>
      <c r="R128" s="3" t="str">
        <f t="shared" si="9"/>
        <v>중</v>
      </c>
    </row>
    <row r="129" spans="1:18" hidden="1" x14ac:dyDescent="0.3">
      <c r="A129">
        <v>128</v>
      </c>
      <c r="B129" s="3" t="s">
        <v>12</v>
      </c>
      <c r="C129" s="3" t="s">
        <v>68</v>
      </c>
      <c r="D129" s="3" t="s">
        <v>114</v>
      </c>
      <c r="E129" s="4">
        <v>2015</v>
      </c>
      <c r="F129" s="1">
        <v>42158</v>
      </c>
      <c r="G129" s="3" t="s">
        <v>102</v>
      </c>
      <c r="H129" s="5">
        <v>4.0481250000000051</v>
      </c>
      <c r="I129" s="5">
        <v>93.608056789927872</v>
      </c>
      <c r="J129" s="5">
        <v>10.125</v>
      </c>
      <c r="K129" s="6">
        <v>6.3639610306789274E-2</v>
      </c>
      <c r="L129" s="6">
        <v>0.1233752363247171</v>
      </c>
      <c r="M129" s="5">
        <v>81.298515336849363</v>
      </c>
      <c r="N129" s="4">
        <v>25700000</v>
      </c>
      <c r="O129" s="5">
        <f>1280000*J129</f>
        <v>12960000</v>
      </c>
      <c r="P129" s="5">
        <f>(1280000*J129)/(M129/100)</f>
        <v>15941250.52136807</v>
      </c>
      <c r="Q129" s="5">
        <f t="shared" si="8"/>
        <v>9758749.4786319304</v>
      </c>
      <c r="R129" s="3" t="str">
        <f t="shared" si="9"/>
        <v>상</v>
      </c>
    </row>
    <row r="130" spans="1:18" hidden="1" x14ac:dyDescent="0.3">
      <c r="A130">
        <v>129</v>
      </c>
      <c r="B130" s="3" t="s">
        <v>13</v>
      </c>
      <c r="C130" s="3" t="s">
        <v>58</v>
      </c>
      <c r="D130" s="3" t="s">
        <v>115</v>
      </c>
      <c r="E130" s="4">
        <v>2017</v>
      </c>
      <c r="F130" s="1">
        <v>42727</v>
      </c>
      <c r="G130" s="3" t="s">
        <v>102</v>
      </c>
      <c r="H130" s="5">
        <v>4</v>
      </c>
      <c r="I130" s="5">
        <v>92.26804225875226</v>
      </c>
      <c r="J130" s="5">
        <v>8.5694444444444446</v>
      </c>
      <c r="K130" s="6">
        <v>5.8547226900834318E-2</v>
      </c>
      <c r="L130" s="6">
        <v>0.14752031942709959</v>
      </c>
      <c r="M130" s="5">
        <v>79.393245367206603</v>
      </c>
      <c r="N130" s="4">
        <v>21100000</v>
      </c>
      <c r="O130" s="5">
        <f>1050000*J130</f>
        <v>8997916.666666666</v>
      </c>
      <c r="P130" s="5">
        <f>(1050000*J130)/(M130/100)</f>
        <v>11333352.887956457</v>
      </c>
      <c r="Q130" s="5">
        <f t="shared" ref="Q130:Q193" si="10">N130-P130</f>
        <v>9766647.1120435428</v>
      </c>
      <c r="R130" s="3" t="str">
        <f t="shared" ref="R130:R193" si="11">IF(M130&lt;=65, "하", IF(M130&lt;80, "중", "상"))</f>
        <v>중</v>
      </c>
    </row>
    <row r="131" spans="1:18" hidden="1" x14ac:dyDescent="0.3">
      <c r="A131">
        <v>130</v>
      </c>
      <c r="B131" s="3" t="s">
        <v>13</v>
      </c>
      <c r="C131" s="3" t="s">
        <v>30</v>
      </c>
      <c r="D131" s="3" t="s">
        <v>115</v>
      </c>
      <c r="E131" s="4">
        <v>2017</v>
      </c>
      <c r="F131" s="1">
        <v>42744</v>
      </c>
      <c r="G131" s="3" t="s">
        <v>102</v>
      </c>
      <c r="H131" s="5">
        <v>3.819999999999995</v>
      </c>
      <c r="I131" s="5">
        <v>86.820611130279588</v>
      </c>
      <c r="J131" s="5">
        <v>8.5250000000000004</v>
      </c>
      <c r="K131" s="6">
        <v>5.8395205282625727E-2</v>
      </c>
      <c r="L131" s="6">
        <v>0.14993286184902849</v>
      </c>
      <c r="M131" s="5">
        <v>79.167193286834575</v>
      </c>
      <c r="N131" s="4">
        <v>21100000</v>
      </c>
      <c r="O131" s="5">
        <f>1050000*J131</f>
        <v>8951250</v>
      </c>
      <c r="P131" s="5">
        <f>(1050000*J131)/(M131/100)</f>
        <v>11306766.892149737</v>
      </c>
      <c r="Q131" s="5">
        <f t="shared" si="10"/>
        <v>9793233.1078502629</v>
      </c>
      <c r="R131" s="3" t="str">
        <f t="shared" si="11"/>
        <v>중</v>
      </c>
    </row>
    <row r="132" spans="1:18" hidden="1" x14ac:dyDescent="0.3">
      <c r="A132">
        <v>131</v>
      </c>
      <c r="B132" s="3" t="s">
        <v>12</v>
      </c>
      <c r="C132" s="3" t="s">
        <v>68</v>
      </c>
      <c r="D132" s="3" t="s">
        <v>114</v>
      </c>
      <c r="E132" s="4">
        <v>2015</v>
      </c>
      <c r="F132" s="1">
        <v>42010</v>
      </c>
      <c r="G132" s="3" t="s">
        <v>102</v>
      </c>
      <c r="H132" s="5">
        <v>3.822708333333328</v>
      </c>
      <c r="I132" s="5">
        <v>86.91181749820106</v>
      </c>
      <c r="J132" s="5">
        <v>10.53333333333333</v>
      </c>
      <c r="K132" s="6">
        <v>6.4910194371403121E-2</v>
      </c>
      <c r="L132" s="6">
        <v>8.7466341820243459E-2</v>
      </c>
      <c r="M132" s="5">
        <v>84.762346380835339</v>
      </c>
      <c r="N132" s="4">
        <v>25700000</v>
      </c>
      <c r="O132" s="5">
        <f>1280000*J132</f>
        <v>13482666.666666662</v>
      </c>
      <c r="P132" s="5">
        <f>(1280000*J132)/(M132/100)</f>
        <v>15906433.979646269</v>
      </c>
      <c r="Q132" s="5">
        <f t="shared" si="10"/>
        <v>9793566.0203537308</v>
      </c>
      <c r="R132" s="3" t="str">
        <f t="shared" si="11"/>
        <v>상</v>
      </c>
    </row>
    <row r="133" spans="1:18" hidden="1" x14ac:dyDescent="0.3">
      <c r="A133">
        <v>132</v>
      </c>
      <c r="B133" s="3" t="s">
        <v>12</v>
      </c>
      <c r="C133" s="3" t="s">
        <v>51</v>
      </c>
      <c r="D133" s="3" t="s">
        <v>114</v>
      </c>
      <c r="E133" s="4">
        <v>2016</v>
      </c>
      <c r="F133" s="1">
        <v>42235</v>
      </c>
      <c r="G133" s="3" t="s">
        <v>102</v>
      </c>
      <c r="H133" s="5">
        <v>3.9200000000000008</v>
      </c>
      <c r="I133" s="5">
        <v>89.959074094082723</v>
      </c>
      <c r="J133" s="5">
        <v>9.9138888888888896</v>
      </c>
      <c r="K133" s="6">
        <v>6.297265720577111E-2</v>
      </c>
      <c r="L133" s="6">
        <v>0.1391058160527095</v>
      </c>
      <c r="M133" s="5">
        <v>79.792152674151936</v>
      </c>
      <c r="N133" s="4">
        <v>25700000</v>
      </c>
      <c r="O133" s="5">
        <f>1280000*J133</f>
        <v>12689777.777777778</v>
      </c>
      <c r="P133" s="5">
        <f>(1280000*J133)/(M133/100)</f>
        <v>15903541.078280164</v>
      </c>
      <c r="Q133" s="5">
        <f t="shared" si="10"/>
        <v>9796458.9217198361</v>
      </c>
      <c r="R133" s="3" t="str">
        <f t="shared" si="11"/>
        <v>중</v>
      </c>
    </row>
    <row r="134" spans="1:18" hidden="1" x14ac:dyDescent="0.3">
      <c r="A134">
        <v>133</v>
      </c>
      <c r="B134" s="3" t="s">
        <v>13</v>
      </c>
      <c r="C134" s="3" t="s">
        <v>29</v>
      </c>
      <c r="D134" s="3" t="s">
        <v>115</v>
      </c>
      <c r="E134" s="4">
        <v>2017</v>
      </c>
      <c r="F134" s="1">
        <v>42839</v>
      </c>
      <c r="G134" s="3" t="s">
        <v>102</v>
      </c>
      <c r="H134" s="5">
        <v>3.835624999999995</v>
      </c>
      <c r="I134" s="5">
        <v>87.343309570664189</v>
      </c>
      <c r="J134" s="5">
        <v>8.2611111111111111</v>
      </c>
      <c r="K134" s="6">
        <v>5.748429737279951E-2</v>
      </c>
      <c r="L134" s="6">
        <v>0.17483411222625669</v>
      </c>
      <c r="M134" s="5">
        <v>76.768159040094375</v>
      </c>
      <c r="N134" s="4">
        <v>21100000</v>
      </c>
      <c r="O134" s="5">
        <f>1050000*J134</f>
        <v>8674166.666666666</v>
      </c>
      <c r="P134" s="5">
        <f>(1050000*J134)/(M134/100)</f>
        <v>11299172.43702084</v>
      </c>
      <c r="Q134" s="5">
        <f t="shared" si="10"/>
        <v>9800827.5629791599</v>
      </c>
      <c r="R134" s="3" t="str">
        <f t="shared" si="11"/>
        <v>중</v>
      </c>
    </row>
    <row r="135" spans="1:18" hidden="1" x14ac:dyDescent="0.3">
      <c r="A135">
        <v>134</v>
      </c>
      <c r="B135" s="3" t="s">
        <v>12</v>
      </c>
      <c r="C135" s="3" t="s">
        <v>51</v>
      </c>
      <c r="D135" s="3" t="s">
        <v>114</v>
      </c>
      <c r="E135" s="4">
        <v>2016</v>
      </c>
      <c r="F135" s="1">
        <v>42233</v>
      </c>
      <c r="G135" s="3" t="s">
        <v>102</v>
      </c>
      <c r="H135" s="5">
        <v>4.0233333333333299</v>
      </c>
      <c r="I135" s="5">
        <v>92.925054572378073</v>
      </c>
      <c r="J135" s="5">
        <v>9.9194444444444443</v>
      </c>
      <c r="K135" s="6">
        <v>6.2990299076744971E-2</v>
      </c>
      <c r="L135" s="6">
        <v>0.1380646412226586</v>
      </c>
      <c r="M135" s="5">
        <v>79.894505970059654</v>
      </c>
      <c r="N135" s="4">
        <v>25700000</v>
      </c>
      <c r="O135" s="5">
        <f>1280000*J135</f>
        <v>12696888.888888888</v>
      </c>
      <c r="P135" s="5">
        <f>(1280000*J135)/(M135/100)</f>
        <v>15892067.589287087</v>
      </c>
      <c r="Q135" s="5">
        <f t="shared" si="10"/>
        <v>9807932.4107129127</v>
      </c>
      <c r="R135" s="3" t="str">
        <f t="shared" si="11"/>
        <v>중</v>
      </c>
    </row>
    <row r="136" spans="1:18" hidden="1" x14ac:dyDescent="0.3">
      <c r="A136">
        <v>135</v>
      </c>
      <c r="B136" s="3" t="s">
        <v>13</v>
      </c>
      <c r="C136" s="3" t="s">
        <v>30</v>
      </c>
      <c r="D136" s="3" t="s">
        <v>115</v>
      </c>
      <c r="E136" s="4">
        <v>2017</v>
      </c>
      <c r="F136" s="1">
        <v>42740</v>
      </c>
      <c r="G136" s="3" t="s">
        <v>102</v>
      </c>
      <c r="H136" s="5">
        <v>3.7599999999999949</v>
      </c>
      <c r="I136" s="5">
        <v>84.65654976265408</v>
      </c>
      <c r="J136" s="5">
        <v>8.5361111111111114</v>
      </c>
      <c r="K136" s="6">
        <v>5.8433247765672283E-2</v>
      </c>
      <c r="L136" s="6">
        <v>0.1477350484272521</v>
      </c>
      <c r="M136" s="5">
        <v>79.383170380707568</v>
      </c>
      <c r="N136" s="4">
        <v>21100000</v>
      </c>
      <c r="O136" s="5">
        <f>1050000*J136</f>
        <v>8962916.6666666679</v>
      </c>
      <c r="P136" s="5">
        <f>(1050000*J136)/(M136/100)</f>
        <v>11290701.320798997</v>
      </c>
      <c r="Q136" s="5">
        <f t="shared" si="10"/>
        <v>9809298.6792010032</v>
      </c>
      <c r="R136" s="3" t="str">
        <f t="shared" si="11"/>
        <v>중</v>
      </c>
    </row>
    <row r="137" spans="1:18" hidden="1" x14ac:dyDescent="0.3">
      <c r="A137">
        <v>136</v>
      </c>
      <c r="B137" s="3" t="s">
        <v>12</v>
      </c>
      <c r="C137" s="3" t="s">
        <v>51</v>
      </c>
      <c r="D137" s="3" t="s">
        <v>114</v>
      </c>
      <c r="E137" s="4">
        <v>2016</v>
      </c>
      <c r="F137" s="1">
        <v>42241</v>
      </c>
      <c r="G137" s="3" t="s">
        <v>102</v>
      </c>
      <c r="H137" s="5">
        <v>3.8424999999999958</v>
      </c>
      <c r="I137" s="5">
        <v>87.569615436583106</v>
      </c>
      <c r="J137" s="5">
        <v>9.8972222222222221</v>
      </c>
      <c r="K137" s="6">
        <v>6.2919701913541279E-2</v>
      </c>
      <c r="L137" s="6">
        <v>0.13968424774938021</v>
      </c>
      <c r="M137" s="5">
        <v>79.739605033707846</v>
      </c>
      <c r="N137" s="4">
        <v>25700000</v>
      </c>
      <c r="O137" s="5">
        <f>1280000*J137</f>
        <v>12668444.444444444</v>
      </c>
      <c r="P137" s="5">
        <f>(1280000*J137)/(M137/100)</f>
        <v>15887267.611984268</v>
      </c>
      <c r="Q137" s="5">
        <f t="shared" si="10"/>
        <v>9812732.3880157322</v>
      </c>
      <c r="R137" s="3" t="str">
        <f t="shared" si="11"/>
        <v>중</v>
      </c>
    </row>
    <row r="138" spans="1:18" hidden="1" x14ac:dyDescent="0.3">
      <c r="A138">
        <v>137</v>
      </c>
      <c r="B138" s="3" t="s">
        <v>12</v>
      </c>
      <c r="C138" s="3" t="s">
        <v>68</v>
      </c>
      <c r="D138" s="3" t="s">
        <v>114</v>
      </c>
      <c r="E138" s="4">
        <v>2015</v>
      </c>
      <c r="F138" s="1">
        <v>41942</v>
      </c>
      <c r="G138" s="3" t="s">
        <v>102</v>
      </c>
      <c r="H138" s="5">
        <v>3.9856250000000042</v>
      </c>
      <c r="I138" s="5">
        <v>91.861949114291974</v>
      </c>
      <c r="J138" s="5">
        <v>10.71666666666667</v>
      </c>
      <c r="K138" s="6">
        <v>6.5472640596409934E-2</v>
      </c>
      <c r="L138" s="6">
        <v>7.0885837117243805E-2</v>
      </c>
      <c r="M138" s="5">
        <v>86.364152228634623</v>
      </c>
      <c r="N138" s="4">
        <v>25700000</v>
      </c>
      <c r="O138" s="5">
        <f>1280000*J138</f>
        <v>13717333.333333338</v>
      </c>
      <c r="P138" s="5">
        <f>(1280000*J138)/(M138/100)</f>
        <v>15883133.197462525</v>
      </c>
      <c r="Q138" s="5">
        <f t="shared" si="10"/>
        <v>9816866.8025374748</v>
      </c>
      <c r="R138" s="3" t="str">
        <f t="shared" si="11"/>
        <v>상</v>
      </c>
    </row>
    <row r="139" spans="1:18" hidden="1" x14ac:dyDescent="0.3">
      <c r="A139">
        <v>138</v>
      </c>
      <c r="B139" s="3" t="s">
        <v>13</v>
      </c>
      <c r="C139" s="3" t="s">
        <v>29</v>
      </c>
      <c r="D139" s="3" t="s">
        <v>115</v>
      </c>
      <c r="E139" s="4">
        <v>2017</v>
      </c>
      <c r="F139" s="1">
        <v>42828</v>
      </c>
      <c r="G139" s="3" t="s">
        <v>102</v>
      </c>
      <c r="H139" s="5">
        <v>4.0799999999999983</v>
      </c>
      <c r="I139" s="5">
        <v>94.495414527125206</v>
      </c>
      <c r="J139" s="5">
        <v>8.2916666666666661</v>
      </c>
      <c r="K139" s="6">
        <v>5.7590508477236652E-2</v>
      </c>
      <c r="L139" s="6">
        <v>0.170717455978668</v>
      </c>
      <c r="M139" s="5">
        <v>77.169203554409535</v>
      </c>
      <c r="N139" s="4">
        <v>21100000</v>
      </c>
      <c r="O139" s="5">
        <f>1050000*J139</f>
        <v>8706250</v>
      </c>
      <c r="P139" s="5">
        <f>(1050000*J139)/(M139/100)</f>
        <v>11282026.506676983</v>
      </c>
      <c r="Q139" s="5">
        <f t="shared" si="10"/>
        <v>9817973.4933230169</v>
      </c>
      <c r="R139" s="3" t="str">
        <f t="shared" si="11"/>
        <v>중</v>
      </c>
    </row>
    <row r="140" spans="1:18" x14ac:dyDescent="0.3">
      <c r="A140">
        <v>139</v>
      </c>
      <c r="B140" s="3" t="s">
        <v>13</v>
      </c>
      <c r="C140" s="3" t="s">
        <v>27</v>
      </c>
      <c r="D140" s="3" t="s">
        <v>118</v>
      </c>
      <c r="E140" s="4">
        <v>2021</v>
      </c>
      <c r="F140" s="1">
        <v>44216</v>
      </c>
      <c r="G140" s="3" t="s">
        <v>102</v>
      </c>
      <c r="H140" s="5">
        <v>3.6399999999999921</v>
      </c>
      <c r="I140" s="5">
        <v>79.782644610449651</v>
      </c>
      <c r="J140" s="5">
        <v>4.4944444444444436</v>
      </c>
      <c r="K140" s="6">
        <v>4.2400209643087577E-2</v>
      </c>
      <c r="L140" s="6">
        <v>0.13298740626461009</v>
      </c>
      <c r="M140" s="5">
        <v>82.461238409230234</v>
      </c>
      <c r="N140" s="4">
        <v>21600000</v>
      </c>
      <c r="O140" s="5">
        <f>2160000*J140</f>
        <v>9707999.9999999981</v>
      </c>
      <c r="P140" s="5">
        <f>(2160000*J140)/(M140/100)</f>
        <v>11772804.031661671</v>
      </c>
      <c r="Q140" s="5">
        <f t="shared" si="10"/>
        <v>9827195.9683383293</v>
      </c>
      <c r="R140" s="3" t="str">
        <f t="shared" si="11"/>
        <v>상</v>
      </c>
    </row>
    <row r="141" spans="1:18" hidden="1" x14ac:dyDescent="0.3">
      <c r="A141">
        <v>140</v>
      </c>
      <c r="B141" s="3" t="s">
        <v>13</v>
      </c>
      <c r="C141" s="3" t="s">
        <v>29</v>
      </c>
      <c r="D141" s="3" t="s">
        <v>115</v>
      </c>
      <c r="E141" s="4">
        <v>2017</v>
      </c>
      <c r="F141" s="1">
        <v>42830</v>
      </c>
      <c r="G141" s="3" t="s">
        <v>102</v>
      </c>
      <c r="H141" s="5">
        <v>3.819999999999995</v>
      </c>
      <c r="I141" s="5">
        <v>86.820611130279588</v>
      </c>
      <c r="J141" s="5">
        <v>8.2861111111111114</v>
      </c>
      <c r="K141" s="6">
        <v>5.7571211941772123E-2</v>
      </c>
      <c r="L141" s="6">
        <v>0.16977481158998581</v>
      </c>
      <c r="M141" s="5">
        <v>77.265397646824212</v>
      </c>
      <c r="N141" s="4">
        <v>21100000</v>
      </c>
      <c r="O141" s="5">
        <f>1050000*J141</f>
        <v>8700416.6666666679</v>
      </c>
      <c r="P141" s="5">
        <f>(1050000*J141)/(M141/100)</f>
        <v>11260430.841805518</v>
      </c>
      <c r="Q141" s="5">
        <f t="shared" si="10"/>
        <v>9839569.1581944823</v>
      </c>
      <c r="R141" s="3" t="str">
        <f t="shared" si="11"/>
        <v>중</v>
      </c>
    </row>
    <row r="142" spans="1:18" hidden="1" x14ac:dyDescent="0.3">
      <c r="A142">
        <v>141</v>
      </c>
      <c r="B142" s="3" t="s">
        <v>13</v>
      </c>
      <c r="C142" s="3" t="s">
        <v>28</v>
      </c>
      <c r="D142" s="3" t="s">
        <v>115</v>
      </c>
      <c r="E142" s="4">
        <v>2018</v>
      </c>
      <c r="F142" s="1">
        <v>42926</v>
      </c>
      <c r="G142" s="3" t="s">
        <v>102</v>
      </c>
      <c r="H142" s="5">
        <v>3.9462499999999978</v>
      </c>
      <c r="I142" s="5">
        <v>90.720224094863482</v>
      </c>
      <c r="J142" s="5">
        <v>8.0222222222222221</v>
      </c>
      <c r="K142" s="6">
        <v>5.6647055429994667E-2</v>
      </c>
      <c r="L142" s="6">
        <v>0.19447233873696501</v>
      </c>
      <c r="M142" s="5">
        <v>74.888060583304039</v>
      </c>
      <c r="N142" s="4">
        <v>21100000</v>
      </c>
      <c r="O142" s="5">
        <f>1050000*J142</f>
        <v>8423333.333333334</v>
      </c>
      <c r="P142" s="5">
        <f>(1050000*J142)/(M142/100)</f>
        <v>11247898.88765163</v>
      </c>
      <c r="Q142" s="5">
        <f t="shared" si="10"/>
        <v>9852101.1123483703</v>
      </c>
      <c r="R142" s="3" t="str">
        <f t="shared" si="11"/>
        <v>중</v>
      </c>
    </row>
    <row r="143" spans="1:18" hidden="1" x14ac:dyDescent="0.3">
      <c r="A143">
        <v>142</v>
      </c>
      <c r="B143" s="3" t="s">
        <v>13</v>
      </c>
      <c r="C143" s="3" t="s">
        <v>69</v>
      </c>
      <c r="D143" s="3" t="s">
        <v>115</v>
      </c>
      <c r="E143" s="4">
        <v>2017</v>
      </c>
      <c r="F143" s="1">
        <v>42811</v>
      </c>
      <c r="G143" s="3" t="s">
        <v>102</v>
      </c>
      <c r="H143" s="5">
        <v>3.9599999999999951</v>
      </c>
      <c r="I143" s="5">
        <v>91.118921720605258</v>
      </c>
      <c r="J143" s="5">
        <v>8.3361111111111104</v>
      </c>
      <c r="K143" s="6">
        <v>5.7744648621707313E-2</v>
      </c>
      <c r="L143" s="6">
        <v>0.16379559189302981</v>
      </c>
      <c r="M143" s="5">
        <v>77.845975948526288</v>
      </c>
      <c r="N143" s="4">
        <v>21100000</v>
      </c>
      <c r="O143" s="5">
        <f>1050000*J143</f>
        <v>8752916.666666666</v>
      </c>
      <c r="P143" s="5">
        <f>(1050000*J143)/(M143/100)</f>
        <v>11243890.97832663</v>
      </c>
      <c r="Q143" s="5">
        <f t="shared" si="10"/>
        <v>9856109.0216733702</v>
      </c>
      <c r="R143" s="3" t="str">
        <f t="shared" si="11"/>
        <v>중</v>
      </c>
    </row>
    <row r="144" spans="1:18" x14ac:dyDescent="0.3">
      <c r="A144">
        <v>143</v>
      </c>
      <c r="B144" s="3" t="s">
        <v>13</v>
      </c>
      <c r="C144" s="3" t="s">
        <v>72</v>
      </c>
      <c r="D144" s="3" t="s">
        <v>118</v>
      </c>
      <c r="E144" s="4">
        <v>2021</v>
      </c>
      <c r="F144" s="1">
        <v>44277</v>
      </c>
      <c r="G144" s="3" t="s">
        <v>102</v>
      </c>
      <c r="H144" s="5">
        <v>3.7211111111111159</v>
      </c>
      <c r="I144" s="5">
        <v>83.092226108959238</v>
      </c>
      <c r="J144" s="5">
        <v>4.322222222222222</v>
      </c>
      <c r="K144" s="6">
        <v>4.1579909678700469E-2</v>
      </c>
      <c r="L144" s="6">
        <v>0.16317301007836471</v>
      </c>
      <c r="M144" s="5">
        <v>79.524708024293474</v>
      </c>
      <c r="N144" s="4">
        <v>21600000</v>
      </c>
      <c r="O144" s="5">
        <f>2160000*J144</f>
        <v>9336000</v>
      </c>
      <c r="P144" s="5">
        <f>(2160000*J144)/(M144/100)</f>
        <v>11739747.59787613</v>
      </c>
      <c r="Q144" s="5">
        <f t="shared" si="10"/>
        <v>9860252.4021238703</v>
      </c>
      <c r="R144" s="3" t="str">
        <f t="shared" si="11"/>
        <v>중</v>
      </c>
    </row>
    <row r="145" spans="1:18" hidden="1" x14ac:dyDescent="0.3">
      <c r="A145">
        <v>144</v>
      </c>
      <c r="B145" s="3" t="s">
        <v>12</v>
      </c>
      <c r="C145" s="3" t="s">
        <v>51</v>
      </c>
      <c r="D145" s="3" t="s">
        <v>114</v>
      </c>
      <c r="E145" s="4">
        <v>2016</v>
      </c>
      <c r="F145" s="1">
        <v>42264</v>
      </c>
      <c r="G145" s="3" t="s">
        <v>102</v>
      </c>
      <c r="H145" s="5">
        <v>3.9160416666666649</v>
      </c>
      <c r="I145" s="5">
        <v>89.844297506663295</v>
      </c>
      <c r="J145" s="5">
        <v>9.8361111111111104</v>
      </c>
      <c r="K145" s="6">
        <v>6.2725150015320363E-2</v>
      </c>
      <c r="L145" s="6">
        <v>0.14162329963382789</v>
      </c>
      <c r="M145" s="5">
        <v>79.565155035085169</v>
      </c>
      <c r="N145" s="4">
        <v>25700000</v>
      </c>
      <c r="O145" s="5">
        <f>1280000*J145</f>
        <v>12590222.222222222</v>
      </c>
      <c r="P145" s="5">
        <f>(1280000*J145)/(M145/100)</f>
        <v>15823788.964742694</v>
      </c>
      <c r="Q145" s="5">
        <f t="shared" si="10"/>
        <v>9876211.0352573059</v>
      </c>
      <c r="R145" s="3" t="str">
        <f t="shared" si="11"/>
        <v>중</v>
      </c>
    </row>
    <row r="146" spans="1:18" hidden="1" x14ac:dyDescent="0.3">
      <c r="A146">
        <v>145</v>
      </c>
      <c r="B146" s="3" t="s">
        <v>13</v>
      </c>
      <c r="C146" s="3" t="s">
        <v>30</v>
      </c>
      <c r="D146" s="3" t="s">
        <v>115</v>
      </c>
      <c r="E146" s="4">
        <v>2017</v>
      </c>
      <c r="F146" s="1">
        <v>42779</v>
      </c>
      <c r="G146" s="3" t="s">
        <v>102</v>
      </c>
      <c r="H146" s="5">
        <v>3.8799999999999968</v>
      </c>
      <c r="I146" s="5">
        <v>88.768190384075126</v>
      </c>
      <c r="J146" s="5">
        <v>8.4305555555555554</v>
      </c>
      <c r="K146" s="6">
        <v>5.8070837967281151E-2</v>
      </c>
      <c r="L146" s="6">
        <v>0.1530916950614219</v>
      </c>
      <c r="M146" s="5">
        <v>78.883746697129695</v>
      </c>
      <c r="N146" s="4">
        <v>21100000</v>
      </c>
      <c r="O146" s="5">
        <f>1050000*J146</f>
        <v>8852083.333333334</v>
      </c>
      <c r="P146" s="5">
        <f>(1050000*J146)/(M146/100)</f>
        <v>11221682.163906941</v>
      </c>
      <c r="Q146" s="5">
        <f t="shared" si="10"/>
        <v>9878317.8360930588</v>
      </c>
      <c r="R146" s="3" t="str">
        <f t="shared" si="11"/>
        <v>중</v>
      </c>
    </row>
    <row r="147" spans="1:18" hidden="1" x14ac:dyDescent="0.3">
      <c r="A147">
        <v>146</v>
      </c>
      <c r="B147" s="3" t="s">
        <v>12</v>
      </c>
      <c r="C147" s="3" t="s">
        <v>51</v>
      </c>
      <c r="D147" s="3" t="s">
        <v>114</v>
      </c>
      <c r="E147" s="4">
        <v>2016</v>
      </c>
      <c r="F147" s="1">
        <v>42319</v>
      </c>
      <c r="G147" s="3" t="s">
        <v>102</v>
      </c>
      <c r="H147" s="5">
        <v>3.636041666666662</v>
      </c>
      <c r="I147" s="5">
        <v>79.598351489119395</v>
      </c>
      <c r="J147" s="5">
        <v>9.6861111111111118</v>
      </c>
      <c r="K147" s="6">
        <v>6.2245035500387062E-2</v>
      </c>
      <c r="L147" s="6">
        <v>0.15399647584437301</v>
      </c>
      <c r="M147" s="5">
        <v>78.375848865524006</v>
      </c>
      <c r="N147" s="4">
        <v>25700000</v>
      </c>
      <c r="O147" s="5">
        <f>1280000*J147</f>
        <v>12398222.222222224</v>
      </c>
      <c r="P147" s="5">
        <f>(1280000*J147)/(M147/100)</f>
        <v>15818931.981833959</v>
      </c>
      <c r="Q147" s="5">
        <f t="shared" si="10"/>
        <v>9881068.018166041</v>
      </c>
      <c r="R147" s="3" t="str">
        <f t="shared" si="11"/>
        <v>중</v>
      </c>
    </row>
    <row r="148" spans="1:18" hidden="1" x14ac:dyDescent="0.3">
      <c r="A148">
        <v>147</v>
      </c>
      <c r="B148" s="3" t="s">
        <v>13</v>
      </c>
      <c r="C148" s="3" t="s">
        <v>58</v>
      </c>
      <c r="D148" s="3" t="s">
        <v>115</v>
      </c>
      <c r="E148" s="4">
        <v>2017</v>
      </c>
      <c r="F148" s="1">
        <v>42725</v>
      </c>
      <c r="G148" s="3" t="s">
        <v>102</v>
      </c>
      <c r="H148" s="5">
        <v>3.9524999999999939</v>
      </c>
      <c r="I148" s="5">
        <v>90.901450288306748</v>
      </c>
      <c r="J148" s="5">
        <v>8.5749999999999993</v>
      </c>
      <c r="K148" s="6">
        <v>5.8566201857385293E-2</v>
      </c>
      <c r="L148" s="6">
        <v>0.13875161982600609</v>
      </c>
      <c r="M148" s="5">
        <v>80.268217831660863</v>
      </c>
      <c r="N148" s="4">
        <v>21100000</v>
      </c>
      <c r="O148" s="5">
        <f>1050000*J148</f>
        <v>9003750</v>
      </c>
      <c r="P148" s="5">
        <f>(1050000*J148)/(M148/100)</f>
        <v>11217079.739932355</v>
      </c>
      <c r="Q148" s="5">
        <f t="shared" si="10"/>
        <v>9882920.2600676455</v>
      </c>
      <c r="R148" s="3" t="str">
        <f t="shared" si="11"/>
        <v>상</v>
      </c>
    </row>
    <row r="149" spans="1:18" hidden="1" x14ac:dyDescent="0.3">
      <c r="A149">
        <v>148</v>
      </c>
      <c r="B149" s="3" t="s">
        <v>12</v>
      </c>
      <c r="C149" s="3" t="s">
        <v>68</v>
      </c>
      <c r="D149" s="3" t="s">
        <v>114</v>
      </c>
      <c r="E149" s="4">
        <v>2015</v>
      </c>
      <c r="F149" s="1">
        <v>42124</v>
      </c>
      <c r="G149" s="3" t="s">
        <v>102</v>
      </c>
      <c r="H149" s="5">
        <v>3.7289583333333409</v>
      </c>
      <c r="I149" s="5">
        <v>83.387084515178273</v>
      </c>
      <c r="J149" s="5">
        <v>10.21666666666667</v>
      </c>
      <c r="K149" s="6">
        <v>6.3927041748126176E-2</v>
      </c>
      <c r="L149" s="6">
        <v>0.1089339159250805</v>
      </c>
      <c r="M149" s="5">
        <v>82.713904232679326</v>
      </c>
      <c r="N149" s="4">
        <v>25700000</v>
      </c>
      <c r="O149" s="5">
        <f>1280000*J149</f>
        <v>13077333.333333338</v>
      </c>
      <c r="P149" s="5">
        <f>(1280000*J149)/(M149/100)</f>
        <v>15810320.471085479</v>
      </c>
      <c r="Q149" s="5">
        <f t="shared" si="10"/>
        <v>9889679.5289145205</v>
      </c>
      <c r="R149" s="3" t="str">
        <f t="shared" si="11"/>
        <v>상</v>
      </c>
    </row>
    <row r="150" spans="1:18" x14ac:dyDescent="0.3">
      <c r="A150">
        <v>149</v>
      </c>
      <c r="B150" s="3" t="s">
        <v>13</v>
      </c>
      <c r="C150" s="3" t="s">
        <v>27</v>
      </c>
      <c r="D150" s="3" t="s">
        <v>118</v>
      </c>
      <c r="E150" s="4">
        <v>2021</v>
      </c>
      <c r="F150" s="1">
        <v>44140</v>
      </c>
      <c r="G150" s="3" t="s">
        <v>102</v>
      </c>
      <c r="H150" s="5">
        <v>3.720000000000006</v>
      </c>
      <c r="I150" s="5">
        <v>83.050476246131822</v>
      </c>
      <c r="J150" s="5">
        <v>4.7027777777777784</v>
      </c>
      <c r="K150" s="6">
        <v>4.337177781819776E-2</v>
      </c>
      <c r="L150" s="6">
        <v>8.627746833957925E-2</v>
      </c>
      <c r="M150" s="5">
        <v>87.03507538422231</v>
      </c>
      <c r="N150" s="4">
        <v>21600000</v>
      </c>
      <c r="O150" s="5">
        <f>2160000*J150</f>
        <v>10158000.000000002</v>
      </c>
      <c r="P150" s="5">
        <f>(2160000*J150)/(M150/100)</f>
        <v>11671156.663169205</v>
      </c>
      <c r="Q150" s="5">
        <f t="shared" si="10"/>
        <v>9928843.3368307948</v>
      </c>
      <c r="R150" s="3" t="str">
        <f t="shared" si="11"/>
        <v>상</v>
      </c>
    </row>
    <row r="151" spans="1:18" hidden="1" x14ac:dyDescent="0.3">
      <c r="A151">
        <v>150</v>
      </c>
      <c r="B151" s="3" t="s">
        <v>12</v>
      </c>
      <c r="C151" s="3" t="s">
        <v>68</v>
      </c>
      <c r="D151" s="3" t="s">
        <v>114</v>
      </c>
      <c r="E151" s="4">
        <v>2015</v>
      </c>
      <c r="F151" s="1">
        <v>42052</v>
      </c>
      <c r="G151" s="3" t="s">
        <v>102</v>
      </c>
      <c r="H151" s="5">
        <v>3.7599999999999949</v>
      </c>
      <c r="I151" s="5">
        <v>84.65654976265408</v>
      </c>
      <c r="J151" s="5">
        <v>10.419444444444441</v>
      </c>
      <c r="K151" s="6">
        <v>6.45583284927497E-2</v>
      </c>
      <c r="L151" s="6">
        <v>8.9706637305165787E-2</v>
      </c>
      <c r="M151" s="5">
        <v>84.573503420208453</v>
      </c>
      <c r="N151" s="4">
        <v>25700000</v>
      </c>
      <c r="O151" s="5">
        <f>1280000*J151</f>
        <v>13336888.888888884</v>
      </c>
      <c r="P151" s="5">
        <f>(1280000*J151)/(M151/100)</f>
        <v>15769583.083987622</v>
      </c>
      <c r="Q151" s="5">
        <f t="shared" si="10"/>
        <v>9930416.9160123784</v>
      </c>
      <c r="R151" s="3" t="str">
        <f t="shared" si="11"/>
        <v>상</v>
      </c>
    </row>
    <row r="152" spans="1:18" hidden="1" x14ac:dyDescent="0.3">
      <c r="A152">
        <v>151</v>
      </c>
      <c r="B152" s="3" t="s">
        <v>13</v>
      </c>
      <c r="C152" s="3" t="s">
        <v>29</v>
      </c>
      <c r="D152" s="3" t="s">
        <v>115</v>
      </c>
      <c r="E152" s="4">
        <v>2017</v>
      </c>
      <c r="F152" s="1">
        <v>42800</v>
      </c>
      <c r="G152" s="3" t="s">
        <v>102</v>
      </c>
      <c r="H152" s="5">
        <v>3.5600000000000018</v>
      </c>
      <c r="I152" s="5">
        <v>76.211904314211722</v>
      </c>
      <c r="J152" s="5">
        <v>8.3666666666666671</v>
      </c>
      <c r="K152" s="6">
        <v>5.7850381733111043E-2</v>
      </c>
      <c r="L152" s="6">
        <v>0.1542712191549806</v>
      </c>
      <c r="M152" s="5">
        <v>78.787839911190844</v>
      </c>
      <c r="N152" s="4">
        <v>21100000</v>
      </c>
      <c r="O152" s="5">
        <f>1050000*J152</f>
        <v>8785000</v>
      </c>
      <c r="P152" s="5">
        <f>(1050000*J152)/(M152/100)</f>
        <v>11150197.809588885</v>
      </c>
      <c r="Q152" s="5">
        <f t="shared" si="10"/>
        <v>9949802.1904111151</v>
      </c>
      <c r="R152" s="3" t="str">
        <f t="shared" si="11"/>
        <v>중</v>
      </c>
    </row>
    <row r="153" spans="1:18" x14ac:dyDescent="0.3">
      <c r="A153">
        <v>152</v>
      </c>
      <c r="B153" s="3" t="s">
        <v>13</v>
      </c>
      <c r="C153" s="3" t="s">
        <v>27</v>
      </c>
      <c r="D153" s="3" t="s">
        <v>118</v>
      </c>
      <c r="E153" s="4">
        <v>2021</v>
      </c>
      <c r="F153" s="1">
        <v>44333</v>
      </c>
      <c r="G153" s="3" t="s">
        <v>102</v>
      </c>
      <c r="H153" s="5">
        <v>3.4328888888888889</v>
      </c>
      <c r="I153" s="5">
        <v>70.884986442382271</v>
      </c>
      <c r="J153" s="5">
        <v>4.1694444444444443</v>
      </c>
      <c r="K153" s="6">
        <v>4.0838435055444738E-2</v>
      </c>
      <c r="L153" s="6">
        <v>0.18569039701569581</v>
      </c>
      <c r="M153" s="5">
        <v>77.347116792885956</v>
      </c>
      <c r="N153" s="4">
        <v>21600000</v>
      </c>
      <c r="O153" s="5">
        <f>2160000*J153</f>
        <v>9006000</v>
      </c>
      <c r="P153" s="5">
        <f>(2160000*J153)/(M153/100)</f>
        <v>11643614.362660164</v>
      </c>
      <c r="Q153" s="5">
        <f t="shared" si="10"/>
        <v>9956385.637339836</v>
      </c>
      <c r="R153" s="3" t="str">
        <f t="shared" si="11"/>
        <v>중</v>
      </c>
    </row>
    <row r="154" spans="1:18" x14ac:dyDescent="0.3">
      <c r="A154">
        <v>153</v>
      </c>
      <c r="B154" s="3" t="s">
        <v>13</v>
      </c>
      <c r="C154" s="3" t="s">
        <v>27</v>
      </c>
      <c r="D154" s="3" t="s">
        <v>118</v>
      </c>
      <c r="E154" s="4">
        <v>2021</v>
      </c>
      <c r="F154" s="1">
        <v>44091</v>
      </c>
      <c r="G154" s="3" t="s">
        <v>102</v>
      </c>
      <c r="H154" s="5">
        <v>3.8999999999999968</v>
      </c>
      <c r="I154" s="5">
        <v>89.372092693470634</v>
      </c>
      <c r="J154" s="5">
        <v>4.8361111111111112</v>
      </c>
      <c r="K154" s="6">
        <v>4.3982319680121978E-2</v>
      </c>
      <c r="L154" s="6">
        <v>5.8766253050152012E-2</v>
      </c>
      <c r="M154" s="5">
        <v>89.725142726972607</v>
      </c>
      <c r="N154" s="4">
        <v>21600000</v>
      </c>
      <c r="O154" s="5">
        <f>2160000*J154</f>
        <v>10446000</v>
      </c>
      <c r="P154" s="5">
        <f>(2160000*J154)/(M154/100)</f>
        <v>11642221.658857044</v>
      </c>
      <c r="Q154" s="5">
        <f t="shared" si="10"/>
        <v>9957778.3411429562</v>
      </c>
      <c r="R154" s="3" t="str">
        <f t="shared" si="11"/>
        <v>상</v>
      </c>
    </row>
    <row r="155" spans="1:18" x14ac:dyDescent="0.3">
      <c r="A155">
        <v>154</v>
      </c>
      <c r="B155" s="3" t="s">
        <v>13</v>
      </c>
      <c r="C155" s="3" t="s">
        <v>27</v>
      </c>
      <c r="D155" s="3" t="s">
        <v>118</v>
      </c>
      <c r="E155" s="4">
        <v>2021</v>
      </c>
      <c r="F155" s="1">
        <v>44068</v>
      </c>
      <c r="G155" s="3" t="s">
        <v>102</v>
      </c>
      <c r="H155" s="5">
        <v>3.73955555555556</v>
      </c>
      <c r="I155" s="5">
        <v>83.800231779799688</v>
      </c>
      <c r="J155" s="5">
        <v>4.8972222222222221</v>
      </c>
      <c r="K155" s="6">
        <v>4.4259336742532518E-2</v>
      </c>
      <c r="L155" s="6">
        <v>4.6458317869665089E-2</v>
      </c>
      <c r="M155" s="5">
        <v>90.928234538780245</v>
      </c>
      <c r="N155" s="4">
        <v>21600000</v>
      </c>
      <c r="O155" s="5">
        <f>2160000*J155</f>
        <v>10578000</v>
      </c>
      <c r="P155" s="5">
        <f>(2160000*J155)/(M155/100)</f>
        <v>11633350.249958452</v>
      </c>
      <c r="Q155" s="5">
        <f t="shared" si="10"/>
        <v>9966649.7500415482</v>
      </c>
      <c r="R155" s="3" t="str">
        <f t="shared" si="11"/>
        <v>상</v>
      </c>
    </row>
    <row r="156" spans="1:18" hidden="1" x14ac:dyDescent="0.3">
      <c r="A156">
        <v>155</v>
      </c>
      <c r="B156" s="3" t="s">
        <v>13</v>
      </c>
      <c r="C156" s="3" t="s">
        <v>77</v>
      </c>
      <c r="D156" s="3" t="s">
        <v>115</v>
      </c>
      <c r="E156" s="4">
        <v>2018</v>
      </c>
      <c r="F156" s="1">
        <v>42979</v>
      </c>
      <c r="G156" s="3" t="s">
        <v>102</v>
      </c>
      <c r="H156" s="5">
        <v>3.6997916666666599</v>
      </c>
      <c r="I156" s="5">
        <v>82.269959678254963</v>
      </c>
      <c r="J156" s="5">
        <v>7.8805555555555564</v>
      </c>
      <c r="K156" s="6">
        <v>5.6144654440313572E-2</v>
      </c>
      <c r="L156" s="6">
        <v>0.20010309029850509</v>
      </c>
      <c r="M156" s="5">
        <v>74.375225526118143</v>
      </c>
      <c r="N156" s="4">
        <v>21100000</v>
      </c>
      <c r="O156" s="5">
        <f>1050000*J156</f>
        <v>8274583.333333334</v>
      </c>
      <c r="P156" s="5">
        <f>(1050000*J156)/(M156/100)</f>
        <v>11125456.460535467</v>
      </c>
      <c r="Q156" s="5">
        <f t="shared" si="10"/>
        <v>9974543.5394645333</v>
      </c>
      <c r="R156" s="3" t="str">
        <f t="shared" si="11"/>
        <v>중</v>
      </c>
    </row>
    <row r="157" spans="1:18" hidden="1" x14ac:dyDescent="0.3">
      <c r="A157">
        <v>156</v>
      </c>
      <c r="B157" s="3" t="s">
        <v>13</v>
      </c>
      <c r="C157" s="3" t="s">
        <v>30</v>
      </c>
      <c r="D157" s="3" t="s">
        <v>115</v>
      </c>
      <c r="E157" s="4">
        <v>2017</v>
      </c>
      <c r="F157" s="1">
        <v>42740</v>
      </c>
      <c r="G157" s="3" t="s">
        <v>102</v>
      </c>
      <c r="H157" s="5">
        <v>3.800000000000006</v>
      </c>
      <c r="I157" s="5">
        <v>86.147087182552198</v>
      </c>
      <c r="J157" s="5">
        <v>8.5361111111111114</v>
      </c>
      <c r="K157" s="6">
        <v>5.8433247765672283E-2</v>
      </c>
      <c r="L157" s="6">
        <v>0.13508256922724871</v>
      </c>
      <c r="M157" s="5">
        <v>80.648418300707903</v>
      </c>
      <c r="N157" s="4">
        <v>21100000</v>
      </c>
      <c r="O157" s="5">
        <f>1050000*J157</f>
        <v>8962916.6666666679</v>
      </c>
      <c r="P157" s="5">
        <f>(1050000*J157)/(M157/100)</f>
        <v>11113567.823794499</v>
      </c>
      <c r="Q157" s="5">
        <f t="shared" si="10"/>
        <v>9986432.176205501</v>
      </c>
      <c r="R157" s="3" t="str">
        <f t="shared" si="11"/>
        <v>상</v>
      </c>
    </row>
    <row r="158" spans="1:18" hidden="1" x14ac:dyDescent="0.3">
      <c r="A158">
        <v>157</v>
      </c>
      <c r="B158" s="3" t="s">
        <v>13</v>
      </c>
      <c r="C158" s="3" t="s">
        <v>29</v>
      </c>
      <c r="D158" s="3" t="s">
        <v>115</v>
      </c>
      <c r="E158" s="4">
        <v>2017</v>
      </c>
      <c r="F158" s="1">
        <v>42825</v>
      </c>
      <c r="G158" s="3" t="s">
        <v>102</v>
      </c>
      <c r="H158" s="5">
        <v>4.016874999999998</v>
      </c>
      <c r="I158" s="5">
        <v>92.743202949856652</v>
      </c>
      <c r="J158" s="5">
        <v>8.3000000000000007</v>
      </c>
      <c r="K158" s="6">
        <v>5.7619441163551742E-2</v>
      </c>
      <c r="L158" s="6">
        <v>0.15798893722926979</v>
      </c>
      <c r="M158" s="5">
        <v>78.439162160717842</v>
      </c>
      <c r="N158" s="4">
        <v>21100000</v>
      </c>
      <c r="O158" s="5">
        <f>1050000*J158</f>
        <v>8715000</v>
      </c>
      <c r="P158" s="5">
        <f>(1050000*J158)/(M158/100)</f>
        <v>11110521.530231811</v>
      </c>
      <c r="Q158" s="5">
        <f t="shared" si="10"/>
        <v>9989478.4697681889</v>
      </c>
      <c r="R158" s="3" t="str">
        <f t="shared" si="11"/>
        <v>중</v>
      </c>
    </row>
    <row r="159" spans="1:18" hidden="1" x14ac:dyDescent="0.3">
      <c r="A159">
        <v>158</v>
      </c>
      <c r="B159" s="3" t="s">
        <v>12</v>
      </c>
      <c r="C159" s="3" t="s">
        <v>51</v>
      </c>
      <c r="D159" s="3" t="s">
        <v>114</v>
      </c>
      <c r="E159" s="4">
        <v>2016</v>
      </c>
      <c r="F159" s="1">
        <v>42227</v>
      </c>
      <c r="G159" s="3" t="s">
        <v>102</v>
      </c>
      <c r="H159" s="5">
        <v>4.0641666666666678</v>
      </c>
      <c r="I159" s="5">
        <v>94.04705760749782</v>
      </c>
      <c r="J159" s="5">
        <v>9.9361111111111118</v>
      </c>
      <c r="K159" s="6">
        <v>6.3043195068496052E-2</v>
      </c>
      <c r="L159" s="6">
        <v>0.12738167901380659</v>
      </c>
      <c r="M159" s="5">
        <v>80.957512591769728</v>
      </c>
      <c r="N159" s="4">
        <v>25700000</v>
      </c>
      <c r="O159" s="5">
        <f>1280000*J159</f>
        <v>12718222.222222224</v>
      </c>
      <c r="P159" s="5">
        <f>(1280000*J159)/(M159/100)</f>
        <v>15709749.243846184</v>
      </c>
      <c r="Q159" s="5">
        <f t="shared" si="10"/>
        <v>9990250.7561538164</v>
      </c>
      <c r="R159" s="3" t="str">
        <f t="shared" si="11"/>
        <v>상</v>
      </c>
    </row>
    <row r="160" spans="1:18" hidden="1" x14ac:dyDescent="0.3">
      <c r="A160">
        <v>159</v>
      </c>
      <c r="B160" s="3" t="s">
        <v>13</v>
      </c>
      <c r="C160" s="3" t="s">
        <v>29</v>
      </c>
      <c r="D160" s="3" t="s">
        <v>115</v>
      </c>
      <c r="E160" s="4">
        <v>2017</v>
      </c>
      <c r="F160" s="1">
        <v>42824</v>
      </c>
      <c r="G160" s="3" t="s">
        <v>102</v>
      </c>
      <c r="H160" s="5">
        <v>3.560208333333335</v>
      </c>
      <c r="I160" s="5">
        <v>76.220630380613116</v>
      </c>
      <c r="J160" s="5">
        <v>8.3000000000000007</v>
      </c>
      <c r="K160" s="6">
        <v>5.7619441163551742E-2</v>
      </c>
      <c r="L160" s="6">
        <v>0.1571687887769099</v>
      </c>
      <c r="M160" s="5">
        <v>78.521177005953831</v>
      </c>
      <c r="N160" s="4">
        <v>21100000</v>
      </c>
      <c r="O160" s="5">
        <f>1050000*J160</f>
        <v>8715000</v>
      </c>
      <c r="P160" s="5">
        <f>(1050000*J160)/(M160/100)</f>
        <v>11098916.664658744</v>
      </c>
      <c r="Q160" s="5">
        <f t="shared" si="10"/>
        <v>10001083.335341256</v>
      </c>
      <c r="R160" s="3" t="str">
        <f t="shared" si="11"/>
        <v>중</v>
      </c>
    </row>
    <row r="161" spans="1:18" hidden="1" x14ac:dyDescent="0.3">
      <c r="A161">
        <v>160</v>
      </c>
      <c r="B161" s="3" t="s">
        <v>12</v>
      </c>
      <c r="C161" s="3" t="s">
        <v>51</v>
      </c>
      <c r="D161" s="3" t="s">
        <v>114</v>
      </c>
      <c r="E161" s="4">
        <v>2016</v>
      </c>
      <c r="F161" s="1">
        <v>42268</v>
      </c>
      <c r="G161" s="3" t="s">
        <v>102</v>
      </c>
      <c r="H161" s="5">
        <v>3.8179166666666622</v>
      </c>
      <c r="I161" s="5">
        <v>86.750452385724643</v>
      </c>
      <c r="J161" s="5">
        <v>9.8249999999999993</v>
      </c>
      <c r="K161" s="6">
        <v>6.2689712074629908E-2</v>
      </c>
      <c r="L161" s="6">
        <v>0.1357786001459558</v>
      </c>
      <c r="M161" s="5">
        <v>80.153168777941431</v>
      </c>
      <c r="N161" s="4">
        <v>25700000</v>
      </c>
      <c r="O161" s="5">
        <f>1280000*J161</f>
        <v>12576000</v>
      </c>
      <c r="P161" s="5">
        <f>(1280000*J161)/(M161/100)</f>
        <v>15689959.850297248</v>
      </c>
      <c r="Q161" s="5">
        <f t="shared" si="10"/>
        <v>10010040.149702752</v>
      </c>
      <c r="R161" s="3" t="str">
        <f t="shared" si="11"/>
        <v>상</v>
      </c>
    </row>
    <row r="162" spans="1:18" hidden="1" x14ac:dyDescent="0.3">
      <c r="A162">
        <v>161</v>
      </c>
      <c r="B162" s="3" t="s">
        <v>12</v>
      </c>
      <c r="C162" s="3" t="s">
        <v>51</v>
      </c>
      <c r="D162" s="3" t="s">
        <v>114</v>
      </c>
      <c r="E162" s="4">
        <v>2016</v>
      </c>
      <c r="F162" s="1">
        <v>42195</v>
      </c>
      <c r="G162" s="3" t="s">
        <v>102</v>
      </c>
      <c r="H162" s="5">
        <v>4.0454166666666724</v>
      </c>
      <c r="I162" s="5">
        <v>93.533939768779703</v>
      </c>
      <c r="J162" s="5">
        <v>10.02222222222222</v>
      </c>
      <c r="K162" s="6">
        <v>6.3315787043113428E-2</v>
      </c>
      <c r="L162" s="6">
        <v>0.11897095890650169</v>
      </c>
      <c r="M162" s="5">
        <v>81.771325405038482</v>
      </c>
      <c r="N162" s="4">
        <v>25700000</v>
      </c>
      <c r="O162" s="5">
        <f>1280000*J162</f>
        <v>12828444.444444442</v>
      </c>
      <c r="P162" s="5">
        <f>(1280000*J162)/(M162/100)</f>
        <v>15688194.340621505</v>
      </c>
      <c r="Q162" s="5">
        <f t="shared" si="10"/>
        <v>10011805.659378495</v>
      </c>
      <c r="R162" s="3" t="str">
        <f t="shared" si="11"/>
        <v>상</v>
      </c>
    </row>
    <row r="163" spans="1:18" x14ac:dyDescent="0.3">
      <c r="A163">
        <v>162</v>
      </c>
      <c r="B163" s="3" t="s">
        <v>13</v>
      </c>
      <c r="C163" s="3" t="s">
        <v>27</v>
      </c>
      <c r="D163" s="3" t="s">
        <v>118</v>
      </c>
      <c r="E163" s="4">
        <v>2021</v>
      </c>
      <c r="F163" s="1">
        <v>44147</v>
      </c>
      <c r="G163" s="3" t="s">
        <v>102</v>
      </c>
      <c r="H163" s="5">
        <v>4.0400000000000036</v>
      </c>
      <c r="I163" s="5">
        <v>93.385705726483295</v>
      </c>
      <c r="J163" s="5">
        <v>4.6833333333333336</v>
      </c>
      <c r="K163" s="6">
        <v>4.3282020901678493E-2</v>
      </c>
      <c r="L163" s="6">
        <v>8.3598153622844895E-2</v>
      </c>
      <c r="M163" s="5">
        <v>87.311982547547657</v>
      </c>
      <c r="N163" s="4">
        <v>21600000</v>
      </c>
      <c r="O163" s="5">
        <f>2160000*J163</f>
        <v>10116000</v>
      </c>
      <c r="P163" s="5">
        <f>(2160000*J163)/(M163/100)</f>
        <v>11586038.599560043</v>
      </c>
      <c r="Q163" s="5">
        <f t="shared" si="10"/>
        <v>10013961.400439957</v>
      </c>
      <c r="R163" s="3" t="str">
        <f t="shared" si="11"/>
        <v>상</v>
      </c>
    </row>
    <row r="164" spans="1:18" hidden="1" x14ac:dyDescent="0.3">
      <c r="A164">
        <v>163</v>
      </c>
      <c r="B164" s="3" t="s">
        <v>13</v>
      </c>
      <c r="C164" s="3" t="s">
        <v>30</v>
      </c>
      <c r="D164" s="3" t="s">
        <v>115</v>
      </c>
      <c r="E164" s="4">
        <v>2017</v>
      </c>
      <c r="F164" s="1">
        <v>42706</v>
      </c>
      <c r="G164" s="3" t="s">
        <v>102</v>
      </c>
      <c r="H164" s="5">
        <v>3.7841666666666618</v>
      </c>
      <c r="I164" s="5">
        <v>85.573344492765642</v>
      </c>
      <c r="J164" s="5">
        <v>8.6277777777777782</v>
      </c>
      <c r="K164" s="6">
        <v>5.8746158266827213E-2</v>
      </c>
      <c r="L164" s="6">
        <v>0.1232677567474624</v>
      </c>
      <c r="M164" s="5">
        <v>81.798608498571042</v>
      </c>
      <c r="N164" s="4">
        <v>21100000</v>
      </c>
      <c r="O164" s="5">
        <f>1050000*J164</f>
        <v>9059166.6666666679</v>
      </c>
      <c r="P164" s="5">
        <f>(1050000*J164)/(M164/100)</f>
        <v>11074964.272558406</v>
      </c>
      <c r="Q164" s="5">
        <f t="shared" si="10"/>
        <v>10025035.727441594</v>
      </c>
      <c r="R164" s="3" t="str">
        <f t="shared" si="11"/>
        <v>상</v>
      </c>
    </row>
    <row r="165" spans="1:18" hidden="1" x14ac:dyDescent="0.3">
      <c r="A165">
        <v>164</v>
      </c>
      <c r="B165" s="3" t="s">
        <v>13</v>
      </c>
      <c r="C165" s="3" t="s">
        <v>29</v>
      </c>
      <c r="D165" s="3" t="s">
        <v>115</v>
      </c>
      <c r="E165" s="4">
        <v>2017</v>
      </c>
      <c r="F165" s="1">
        <v>42819</v>
      </c>
      <c r="G165" s="3" t="s">
        <v>102</v>
      </c>
      <c r="H165" s="5">
        <v>3.7400000000000051</v>
      </c>
      <c r="I165" s="5">
        <v>83.818847388122649</v>
      </c>
      <c r="J165" s="5">
        <v>8.3138888888888882</v>
      </c>
      <c r="K165" s="6">
        <v>5.7667630049756301E-2</v>
      </c>
      <c r="L165" s="6">
        <v>0.15342029766307991</v>
      </c>
      <c r="M165" s="5">
        <v>78.891207228716382</v>
      </c>
      <c r="N165" s="4">
        <v>21100000</v>
      </c>
      <c r="O165" s="5">
        <f>1050000*J165</f>
        <v>8729583.3333333321</v>
      </c>
      <c r="P165" s="5">
        <f>(1050000*J165)/(M165/100)</f>
        <v>11065343.832329853</v>
      </c>
      <c r="Q165" s="5">
        <f t="shared" si="10"/>
        <v>10034656.167670147</v>
      </c>
      <c r="R165" s="3" t="str">
        <f t="shared" si="11"/>
        <v>중</v>
      </c>
    </row>
    <row r="166" spans="1:18" hidden="1" x14ac:dyDescent="0.3">
      <c r="A166">
        <v>165</v>
      </c>
      <c r="B166" s="3" t="s">
        <v>12</v>
      </c>
      <c r="C166" s="3" t="s">
        <v>51</v>
      </c>
      <c r="D166" s="3" t="s">
        <v>114</v>
      </c>
      <c r="E166" s="4">
        <v>2016</v>
      </c>
      <c r="F166" s="1">
        <v>42226</v>
      </c>
      <c r="G166" s="3" t="s">
        <v>102</v>
      </c>
      <c r="H166" s="5">
        <v>3.7839583333333269</v>
      </c>
      <c r="I166" s="5">
        <v>85.565615809686818</v>
      </c>
      <c r="J166" s="5">
        <v>9.9388888888888882</v>
      </c>
      <c r="K166" s="6">
        <v>6.3052006752803327E-2</v>
      </c>
      <c r="L166" s="6">
        <v>0.1248113570381771</v>
      </c>
      <c r="M166" s="5">
        <v>81.213663620901954</v>
      </c>
      <c r="N166" s="4">
        <v>25700000</v>
      </c>
      <c r="O166" s="5">
        <f>1280000*J166</f>
        <v>12721777.777777776</v>
      </c>
      <c r="P166" s="5">
        <f>(1280000*J166)/(M166/100)</f>
        <v>15664578.114788523</v>
      </c>
      <c r="Q166" s="5">
        <f t="shared" si="10"/>
        <v>10035421.885211477</v>
      </c>
      <c r="R166" s="3" t="str">
        <f t="shared" si="11"/>
        <v>상</v>
      </c>
    </row>
    <row r="167" spans="1:18" x14ac:dyDescent="0.3">
      <c r="A167">
        <v>166</v>
      </c>
      <c r="B167" s="3" t="s">
        <v>13</v>
      </c>
      <c r="C167" s="3" t="s">
        <v>27</v>
      </c>
      <c r="D167" s="3" t="s">
        <v>118</v>
      </c>
      <c r="E167" s="4">
        <v>2021</v>
      </c>
      <c r="F167" s="1">
        <v>44070</v>
      </c>
      <c r="G167" s="3" t="s">
        <v>102</v>
      </c>
      <c r="H167" s="5">
        <v>3.845777777777776</v>
      </c>
      <c r="I167" s="5">
        <v>87.677510758516192</v>
      </c>
      <c r="J167" s="5">
        <v>4.8916666666666666</v>
      </c>
      <c r="K167" s="6">
        <v>4.4234225060089692E-2</v>
      </c>
      <c r="L167" s="6">
        <v>4.1701934705472399E-2</v>
      </c>
      <c r="M167" s="5">
        <v>91.406384023443792</v>
      </c>
      <c r="N167" s="4">
        <v>21600000</v>
      </c>
      <c r="O167" s="5">
        <f>2160000*J167</f>
        <v>10566000</v>
      </c>
      <c r="P167" s="5">
        <f>(2160000*J167)/(M167/100)</f>
        <v>11559367.666584477</v>
      </c>
      <c r="Q167" s="5">
        <f t="shared" si="10"/>
        <v>10040632.333415523</v>
      </c>
      <c r="R167" s="3" t="str">
        <f t="shared" si="11"/>
        <v>상</v>
      </c>
    </row>
    <row r="168" spans="1:18" hidden="1" x14ac:dyDescent="0.3">
      <c r="A168">
        <v>167</v>
      </c>
      <c r="B168" s="3" t="s">
        <v>13</v>
      </c>
      <c r="C168" s="3" t="s">
        <v>29</v>
      </c>
      <c r="D168" s="3" t="s">
        <v>115</v>
      </c>
      <c r="E168" s="4">
        <v>2017</v>
      </c>
      <c r="F168" s="1">
        <v>42830</v>
      </c>
      <c r="G168" s="3" t="s">
        <v>102</v>
      </c>
      <c r="H168" s="5">
        <v>4.0400000000000054</v>
      </c>
      <c r="I168" s="5">
        <v>93.385705726483309</v>
      </c>
      <c r="J168" s="5">
        <v>8.2861111111111114</v>
      </c>
      <c r="K168" s="6">
        <v>5.7571211941772123E-2</v>
      </c>
      <c r="L168" s="6">
        <v>0.15553640500592669</v>
      </c>
      <c r="M168" s="5">
        <v>78.68923830523012</v>
      </c>
      <c r="N168" s="4">
        <v>21100000</v>
      </c>
      <c r="O168" s="5">
        <f>1050000*J168</f>
        <v>8700416.6666666679</v>
      </c>
      <c r="P168" s="5">
        <f>(1050000*J168)/(M168/100)</f>
        <v>11056679.228382351</v>
      </c>
      <c r="Q168" s="5">
        <f t="shared" si="10"/>
        <v>10043320.771617649</v>
      </c>
      <c r="R168" s="3" t="str">
        <f t="shared" si="11"/>
        <v>중</v>
      </c>
    </row>
    <row r="169" spans="1:18" hidden="1" x14ac:dyDescent="0.3">
      <c r="A169">
        <v>168</v>
      </c>
      <c r="B169" s="3" t="s">
        <v>12</v>
      </c>
      <c r="C169" s="3" t="s">
        <v>51</v>
      </c>
      <c r="D169" s="3" t="s">
        <v>114</v>
      </c>
      <c r="E169" s="4">
        <v>2016</v>
      </c>
      <c r="F169" s="1">
        <v>42213</v>
      </c>
      <c r="G169" s="3" t="s">
        <v>102</v>
      </c>
      <c r="H169" s="5">
        <v>4</v>
      </c>
      <c r="I169" s="5">
        <v>92.26804225875226</v>
      </c>
      <c r="J169" s="5">
        <v>9.9722222222222214</v>
      </c>
      <c r="K169" s="6">
        <v>6.3157651071654719E-2</v>
      </c>
      <c r="L169" s="6">
        <v>0.12148153329413899</v>
      </c>
      <c r="M169" s="5">
        <v>81.536081563420623</v>
      </c>
      <c r="N169" s="4">
        <v>25700000</v>
      </c>
      <c r="O169" s="5">
        <f>1280000*J169</f>
        <v>12764444.444444444</v>
      </c>
      <c r="P169" s="5">
        <f>(1280000*J169)/(M169/100)</f>
        <v>15654964.280465167</v>
      </c>
      <c r="Q169" s="5">
        <f t="shared" si="10"/>
        <v>10045035.719534833</v>
      </c>
      <c r="R169" s="3" t="str">
        <f t="shared" si="11"/>
        <v>상</v>
      </c>
    </row>
    <row r="170" spans="1:18" hidden="1" x14ac:dyDescent="0.3">
      <c r="A170">
        <v>169</v>
      </c>
      <c r="B170" s="3" t="s">
        <v>13</v>
      </c>
      <c r="C170" s="3" t="s">
        <v>28</v>
      </c>
      <c r="D170" s="3" t="s">
        <v>115</v>
      </c>
      <c r="E170" s="4">
        <v>2018</v>
      </c>
      <c r="F170" s="1">
        <v>42895</v>
      </c>
      <c r="G170" s="3" t="s">
        <v>102</v>
      </c>
      <c r="H170" s="5">
        <v>4.0018750000000001</v>
      </c>
      <c r="I170" s="5">
        <v>92.320837891097199</v>
      </c>
      <c r="J170" s="5">
        <v>8.1083333333333325</v>
      </c>
      <c r="K170" s="6">
        <v>5.6950270704653673E-2</v>
      </c>
      <c r="L170" s="6">
        <v>0.1728624924669146</v>
      </c>
      <c r="M170" s="5">
        <v>77.018723682843174</v>
      </c>
      <c r="N170" s="4">
        <v>21100000</v>
      </c>
      <c r="O170" s="5">
        <f>1050000*J170</f>
        <v>8513750</v>
      </c>
      <c r="P170" s="5">
        <f>(1050000*J170)/(M170/100)</f>
        <v>11054130.207427131</v>
      </c>
      <c r="Q170" s="5">
        <f t="shared" si="10"/>
        <v>10045869.792572869</v>
      </c>
      <c r="R170" s="3" t="str">
        <f t="shared" si="11"/>
        <v>중</v>
      </c>
    </row>
    <row r="171" spans="1:18" hidden="1" x14ac:dyDescent="0.3">
      <c r="A171">
        <v>170</v>
      </c>
      <c r="B171" s="3" t="s">
        <v>13</v>
      </c>
      <c r="C171" s="3" t="s">
        <v>29</v>
      </c>
      <c r="D171" s="3" t="s">
        <v>115</v>
      </c>
      <c r="E171" s="4">
        <v>2017</v>
      </c>
      <c r="F171" s="1">
        <v>42816</v>
      </c>
      <c r="G171" s="3" t="s">
        <v>102</v>
      </c>
      <c r="H171" s="5">
        <v>4.0787499999999994</v>
      </c>
      <c r="I171" s="5">
        <v>94.458805893719855</v>
      </c>
      <c r="J171" s="5">
        <v>8.3222222222222229</v>
      </c>
      <c r="K171" s="6">
        <v>5.7696524062450162E-2</v>
      </c>
      <c r="L171" s="6">
        <v>0.1513469163609629</v>
      </c>
      <c r="M171" s="5">
        <v>79.095655957658693</v>
      </c>
      <c r="N171" s="4">
        <v>21100000</v>
      </c>
      <c r="O171" s="5">
        <f>1050000*J171</f>
        <v>8738333.333333334</v>
      </c>
      <c r="P171" s="5">
        <f>(1050000*J171)/(M171/100)</f>
        <v>11047804.367424576</v>
      </c>
      <c r="Q171" s="5">
        <f t="shared" si="10"/>
        <v>10052195.632575424</v>
      </c>
      <c r="R171" s="3" t="str">
        <f t="shared" si="11"/>
        <v>중</v>
      </c>
    </row>
    <row r="172" spans="1:18" hidden="1" x14ac:dyDescent="0.3">
      <c r="A172">
        <v>171</v>
      </c>
      <c r="B172" s="3" t="s">
        <v>12</v>
      </c>
      <c r="C172" s="3" t="s">
        <v>68</v>
      </c>
      <c r="D172" s="3" t="s">
        <v>114</v>
      </c>
      <c r="E172" s="4">
        <v>2015</v>
      </c>
      <c r="F172" s="1">
        <v>42166</v>
      </c>
      <c r="G172" s="3" t="s">
        <v>102</v>
      </c>
      <c r="H172" s="5">
        <v>3.9218750000000009</v>
      </c>
      <c r="I172" s="5">
        <v>90.013441951281365</v>
      </c>
      <c r="J172" s="5">
        <v>10.10277777777778</v>
      </c>
      <c r="K172" s="6">
        <v>6.3569734238166448E-2</v>
      </c>
      <c r="L172" s="6">
        <v>0.1099272104224451</v>
      </c>
      <c r="M172" s="5">
        <v>82.650305533938834</v>
      </c>
      <c r="N172" s="4">
        <v>25700000</v>
      </c>
      <c r="O172" s="5">
        <f>1280000*J172</f>
        <v>12931555.555555558</v>
      </c>
      <c r="P172" s="5">
        <f>(1280000*J172)/(M172/100)</f>
        <v>15646107.382198909</v>
      </c>
      <c r="Q172" s="5">
        <f t="shared" si="10"/>
        <v>10053892.617801091</v>
      </c>
      <c r="R172" s="3" t="str">
        <f t="shared" si="11"/>
        <v>상</v>
      </c>
    </row>
    <row r="173" spans="1:18" hidden="1" x14ac:dyDescent="0.3">
      <c r="A173">
        <v>172</v>
      </c>
      <c r="B173" s="3" t="s">
        <v>13</v>
      </c>
      <c r="C173" s="3" t="s">
        <v>29</v>
      </c>
      <c r="D173" s="3" t="s">
        <v>115</v>
      </c>
      <c r="E173" s="4">
        <v>2017</v>
      </c>
      <c r="F173" s="1">
        <v>42826</v>
      </c>
      <c r="G173" s="3" t="s">
        <v>102</v>
      </c>
      <c r="H173" s="5">
        <v>3.5612500000000011</v>
      </c>
      <c r="I173" s="5">
        <v>76.264260712619944</v>
      </c>
      <c r="J173" s="5">
        <v>8.2972222222222225</v>
      </c>
      <c r="K173" s="6">
        <v>5.7609798549282297E-2</v>
      </c>
      <c r="L173" s="6">
        <v>0.15358802895388809</v>
      </c>
      <c r="M173" s="5">
        <v>78.880217249682957</v>
      </c>
      <c r="N173" s="4">
        <v>21100000</v>
      </c>
      <c r="O173" s="5">
        <f>1050000*J173</f>
        <v>8712083.333333334</v>
      </c>
      <c r="P173" s="5">
        <f>(1050000*J173)/(M173/100)</f>
        <v>11044699.973070053</v>
      </c>
      <c r="Q173" s="5">
        <f t="shared" si="10"/>
        <v>10055300.026929947</v>
      </c>
      <c r="R173" s="3" t="str">
        <f t="shared" si="11"/>
        <v>중</v>
      </c>
    </row>
    <row r="174" spans="1:18" x14ac:dyDescent="0.3">
      <c r="A174">
        <v>173</v>
      </c>
      <c r="B174" s="3" t="s">
        <v>13</v>
      </c>
      <c r="C174" s="3" t="s">
        <v>27</v>
      </c>
      <c r="D174" s="3" t="s">
        <v>118</v>
      </c>
      <c r="E174" s="4">
        <v>2021</v>
      </c>
      <c r="F174" s="1">
        <v>44110</v>
      </c>
      <c r="G174" s="3" t="s">
        <v>102</v>
      </c>
      <c r="H174" s="5">
        <v>3.9399999999999982</v>
      </c>
      <c r="I174" s="5">
        <v>90.538997904201381</v>
      </c>
      <c r="J174" s="5">
        <v>4.7833333333333332</v>
      </c>
      <c r="K174" s="6">
        <v>4.3741665872864662E-2</v>
      </c>
      <c r="L174" s="6">
        <v>6.0258798367200168E-2</v>
      </c>
      <c r="M174" s="5">
        <v>89.599953575993524</v>
      </c>
      <c r="N174" s="4">
        <v>21600000</v>
      </c>
      <c r="O174" s="5">
        <f>2160000*J174</f>
        <v>10332000</v>
      </c>
      <c r="P174" s="5">
        <f>(2160000*J174)/(M174/100)</f>
        <v>11531255.974632835</v>
      </c>
      <c r="Q174" s="5">
        <f t="shared" si="10"/>
        <v>10068744.025367165</v>
      </c>
      <c r="R174" s="3" t="str">
        <f t="shared" si="11"/>
        <v>상</v>
      </c>
    </row>
    <row r="175" spans="1:18" hidden="1" x14ac:dyDescent="0.3">
      <c r="A175">
        <v>174</v>
      </c>
      <c r="B175" s="3" t="s">
        <v>13</v>
      </c>
      <c r="C175" s="3" t="s">
        <v>29</v>
      </c>
      <c r="D175" s="3" t="s">
        <v>115</v>
      </c>
      <c r="E175" s="4">
        <v>2017</v>
      </c>
      <c r="F175" s="1">
        <v>42817</v>
      </c>
      <c r="G175" s="3" t="s">
        <v>102</v>
      </c>
      <c r="H175" s="5">
        <v>4.0600000000000014</v>
      </c>
      <c r="I175" s="5">
        <v>93.933031421115999</v>
      </c>
      <c r="J175" s="5">
        <v>8.3194444444444446</v>
      </c>
      <c r="K175" s="6">
        <v>5.7686894332922602E-2</v>
      </c>
      <c r="L175" s="6">
        <v>0.15041327242178459</v>
      </c>
      <c r="M175" s="5">
        <v>79.18998332452928</v>
      </c>
      <c r="N175" s="4">
        <v>21100000</v>
      </c>
      <c r="O175" s="5">
        <f>1050000*J175</f>
        <v>8735416.666666666</v>
      </c>
      <c r="P175" s="5">
        <f>(1050000*J175)/(M175/100)</f>
        <v>11030961.619057257</v>
      </c>
      <c r="Q175" s="5">
        <f t="shared" si="10"/>
        <v>10069038.380942743</v>
      </c>
      <c r="R175" s="3" t="str">
        <f t="shared" si="11"/>
        <v>중</v>
      </c>
    </row>
    <row r="176" spans="1:18" hidden="1" x14ac:dyDescent="0.3">
      <c r="A176">
        <v>175</v>
      </c>
      <c r="B176" s="3" t="s">
        <v>13</v>
      </c>
      <c r="C176" s="3" t="s">
        <v>29</v>
      </c>
      <c r="D176" s="3" t="s">
        <v>115</v>
      </c>
      <c r="E176" s="4">
        <v>2017</v>
      </c>
      <c r="F176" s="1">
        <v>42819</v>
      </c>
      <c r="G176" s="3" t="s">
        <v>102</v>
      </c>
      <c r="H176" s="5">
        <v>3.6000000000000032</v>
      </c>
      <c r="I176" s="5">
        <v>78.03550597032131</v>
      </c>
      <c r="J176" s="5">
        <v>8.3138888888888882</v>
      </c>
      <c r="K176" s="6">
        <v>5.7667630049756301E-2</v>
      </c>
      <c r="L176" s="6">
        <v>0.1506818559866136</v>
      </c>
      <c r="M176" s="5">
        <v>79.165051396363012</v>
      </c>
      <c r="N176" s="4">
        <v>21100000</v>
      </c>
      <c r="O176" s="5">
        <f>1050000*J176</f>
        <v>8729583.3333333321</v>
      </c>
      <c r="P176" s="5">
        <f>(1050000*J176)/(M176/100)</f>
        <v>11027067.095082294</v>
      </c>
      <c r="Q176" s="5">
        <f t="shared" si="10"/>
        <v>10072932.904917706</v>
      </c>
      <c r="R176" s="3" t="str">
        <f t="shared" si="11"/>
        <v>중</v>
      </c>
    </row>
    <row r="177" spans="1:18" hidden="1" x14ac:dyDescent="0.3">
      <c r="A177">
        <v>176</v>
      </c>
      <c r="B177" s="3" t="s">
        <v>13</v>
      </c>
      <c r="C177" s="3" t="s">
        <v>29</v>
      </c>
      <c r="D177" s="3" t="s">
        <v>115</v>
      </c>
      <c r="E177" s="4">
        <v>2017</v>
      </c>
      <c r="F177" s="1">
        <v>42809</v>
      </c>
      <c r="G177" s="3" t="s">
        <v>102</v>
      </c>
      <c r="H177" s="5">
        <v>4.0600000000000014</v>
      </c>
      <c r="I177" s="5">
        <v>93.933031421115999</v>
      </c>
      <c r="J177" s="5">
        <v>8.3416666666666668</v>
      </c>
      <c r="K177" s="6">
        <v>5.7763887219149879E-2</v>
      </c>
      <c r="L177" s="6">
        <v>0.14782707751936591</v>
      </c>
      <c r="M177" s="5">
        <v>79.440903526148418</v>
      </c>
      <c r="N177" s="4">
        <v>21100000</v>
      </c>
      <c r="O177" s="5">
        <f>1050000*J177</f>
        <v>8758750</v>
      </c>
      <c r="P177" s="5">
        <f>(1050000*J177)/(M177/100)</f>
        <v>11025491.417172777</v>
      </c>
      <c r="Q177" s="5">
        <f t="shared" si="10"/>
        <v>10074508.582827223</v>
      </c>
      <c r="R177" s="3" t="str">
        <f t="shared" si="11"/>
        <v>중</v>
      </c>
    </row>
    <row r="178" spans="1:18" hidden="1" x14ac:dyDescent="0.3">
      <c r="A178">
        <v>177</v>
      </c>
      <c r="B178" s="3" t="s">
        <v>13</v>
      </c>
      <c r="C178" s="3" t="s">
        <v>30</v>
      </c>
      <c r="D178" s="3" t="s">
        <v>115</v>
      </c>
      <c r="E178" s="4">
        <v>2017</v>
      </c>
      <c r="F178" s="1">
        <v>42779</v>
      </c>
      <c r="G178" s="3" t="s">
        <v>102</v>
      </c>
      <c r="H178" s="5">
        <v>3.4599999999999969</v>
      </c>
      <c r="I178" s="5">
        <v>72.002541243944606</v>
      </c>
      <c r="J178" s="5">
        <v>8.4305555555555554</v>
      </c>
      <c r="K178" s="6">
        <v>5.8070837967281151E-2</v>
      </c>
      <c r="L178" s="6">
        <v>0.13899408033654179</v>
      </c>
      <c r="M178" s="5">
        <v>80.293508169617709</v>
      </c>
      <c r="N178" s="4">
        <v>21100000</v>
      </c>
      <c r="O178" s="5">
        <f>1050000*J178</f>
        <v>8852083.333333334</v>
      </c>
      <c r="P178" s="5">
        <f>(1050000*J178)/(M178/100)</f>
        <v>11024656.332904978</v>
      </c>
      <c r="Q178" s="5">
        <f t="shared" si="10"/>
        <v>10075343.667095022</v>
      </c>
      <c r="R178" s="3" t="str">
        <f t="shared" si="11"/>
        <v>상</v>
      </c>
    </row>
    <row r="179" spans="1:18" hidden="1" x14ac:dyDescent="0.3">
      <c r="A179">
        <v>178</v>
      </c>
      <c r="B179" s="3" t="s">
        <v>13</v>
      </c>
      <c r="C179" s="3" t="s">
        <v>29</v>
      </c>
      <c r="D179" s="3" t="s">
        <v>115</v>
      </c>
      <c r="E179" s="4">
        <v>2017</v>
      </c>
      <c r="F179" s="1">
        <v>42843</v>
      </c>
      <c r="G179" s="3" t="s">
        <v>102</v>
      </c>
      <c r="H179" s="5">
        <v>3.9399999999999982</v>
      </c>
      <c r="I179" s="5">
        <v>90.538997904201381</v>
      </c>
      <c r="J179" s="5">
        <v>8.25</v>
      </c>
      <c r="K179" s="6">
        <v>5.7445626465380289E-2</v>
      </c>
      <c r="L179" s="6">
        <v>0.15564990381697369</v>
      </c>
      <c r="M179" s="5">
        <v>78.690446971764601</v>
      </c>
      <c r="N179" s="4">
        <v>21100000</v>
      </c>
      <c r="O179" s="5">
        <f>1050000*J179</f>
        <v>8662500</v>
      </c>
      <c r="P179" s="5">
        <f>(1050000*J179)/(M179/100)</f>
        <v>11008324.813694658</v>
      </c>
      <c r="Q179" s="5">
        <f t="shared" si="10"/>
        <v>10091675.186305342</v>
      </c>
      <c r="R179" s="3" t="str">
        <f t="shared" si="11"/>
        <v>중</v>
      </c>
    </row>
    <row r="180" spans="1:18" hidden="1" x14ac:dyDescent="0.3">
      <c r="A180">
        <v>179</v>
      </c>
      <c r="B180" s="3" t="s">
        <v>12</v>
      </c>
      <c r="C180" s="3" t="s">
        <v>51</v>
      </c>
      <c r="D180" s="3" t="s">
        <v>114</v>
      </c>
      <c r="E180" s="4">
        <v>2016</v>
      </c>
      <c r="F180" s="1">
        <v>42235</v>
      </c>
      <c r="G180" s="3" t="s">
        <v>102</v>
      </c>
      <c r="H180" s="5">
        <v>3.98166666666667</v>
      </c>
      <c r="I180" s="5">
        <v>91.747172525023316</v>
      </c>
      <c r="J180" s="5">
        <v>9.9138888888888896</v>
      </c>
      <c r="K180" s="6">
        <v>6.297265720577111E-2</v>
      </c>
      <c r="L180" s="6">
        <v>0.1238461583844442</v>
      </c>
      <c r="M180" s="5">
        <v>81.318118440978466</v>
      </c>
      <c r="N180" s="4">
        <v>25700000</v>
      </c>
      <c r="O180" s="5">
        <f>1280000*J180</f>
        <v>12689777.777777778</v>
      </c>
      <c r="P180" s="5">
        <f>(1280000*J180)/(M180/100)</f>
        <v>15605105.013574742</v>
      </c>
      <c r="Q180" s="5">
        <f t="shared" si="10"/>
        <v>10094894.986425258</v>
      </c>
      <c r="R180" s="3" t="str">
        <f t="shared" si="11"/>
        <v>상</v>
      </c>
    </row>
    <row r="181" spans="1:18" hidden="1" x14ac:dyDescent="0.3">
      <c r="A181">
        <v>180</v>
      </c>
      <c r="B181" s="3" t="s">
        <v>12</v>
      </c>
      <c r="C181" s="3" t="s">
        <v>51</v>
      </c>
      <c r="D181" s="3" t="s">
        <v>114</v>
      </c>
      <c r="E181" s="4">
        <v>2016</v>
      </c>
      <c r="F181" s="1">
        <v>42263</v>
      </c>
      <c r="G181" s="3" t="s">
        <v>102</v>
      </c>
      <c r="H181" s="5">
        <v>3.9233333333333338</v>
      </c>
      <c r="I181" s="5">
        <v>90.055728062435833</v>
      </c>
      <c r="J181" s="5">
        <v>9.8388888888888886</v>
      </c>
      <c r="K181" s="6">
        <v>6.2734006372585166E-2</v>
      </c>
      <c r="L181" s="6">
        <v>0.13018176052796421</v>
      </c>
      <c r="M181" s="5">
        <v>80.708423309945061</v>
      </c>
      <c r="N181" s="4">
        <v>25700000</v>
      </c>
      <c r="O181" s="5">
        <f>1280000*J181</f>
        <v>12593777.777777778</v>
      </c>
      <c r="P181" s="5">
        <f>(1280000*J181)/(M181/100)</f>
        <v>15604043.867160946</v>
      </c>
      <c r="Q181" s="5">
        <f t="shared" si="10"/>
        <v>10095956.132839054</v>
      </c>
      <c r="R181" s="3" t="str">
        <f t="shared" si="11"/>
        <v>상</v>
      </c>
    </row>
    <row r="182" spans="1:18" hidden="1" x14ac:dyDescent="0.3">
      <c r="A182">
        <v>181</v>
      </c>
      <c r="B182" s="3" t="s">
        <v>13</v>
      </c>
      <c r="C182" s="3" t="s">
        <v>29</v>
      </c>
      <c r="D182" s="3" t="s">
        <v>115</v>
      </c>
      <c r="E182" s="4">
        <v>2017</v>
      </c>
      <c r="F182" s="1">
        <v>42851</v>
      </c>
      <c r="G182" s="3" t="s">
        <v>102</v>
      </c>
      <c r="H182" s="5">
        <v>4.077708333333331</v>
      </c>
      <c r="I182" s="5">
        <v>94.428298699215361</v>
      </c>
      <c r="J182" s="5">
        <v>8.2277777777777779</v>
      </c>
      <c r="K182" s="6">
        <v>5.7368206448442427E-2</v>
      </c>
      <c r="L182" s="6">
        <v>0.15743628116408209</v>
      </c>
      <c r="M182" s="5">
        <v>78.519551238747553</v>
      </c>
      <c r="N182" s="4">
        <v>21100000</v>
      </c>
      <c r="O182" s="5">
        <f>1050000*J182</f>
        <v>8639166.666666666</v>
      </c>
      <c r="P182" s="5">
        <f>(1050000*J182)/(M182/100)</f>
        <v>11002567.552122535</v>
      </c>
      <c r="Q182" s="5">
        <f t="shared" si="10"/>
        <v>10097432.447877465</v>
      </c>
      <c r="R182" s="3" t="str">
        <f t="shared" si="11"/>
        <v>중</v>
      </c>
    </row>
    <row r="183" spans="1:18" x14ac:dyDescent="0.3">
      <c r="A183">
        <v>182</v>
      </c>
      <c r="B183" s="3" t="s">
        <v>13</v>
      </c>
      <c r="C183" s="3" t="s">
        <v>27</v>
      </c>
      <c r="D183" s="3" t="s">
        <v>118</v>
      </c>
      <c r="E183" s="4">
        <v>2021</v>
      </c>
      <c r="F183" s="1">
        <v>44123</v>
      </c>
      <c r="G183" s="3" t="s">
        <v>102</v>
      </c>
      <c r="H183" s="5">
        <v>4.0199999999999969</v>
      </c>
      <c r="I183" s="5">
        <v>92.831195670431526</v>
      </c>
      <c r="J183" s="5">
        <v>4.7472222222222218</v>
      </c>
      <c r="K183" s="6">
        <v>4.3576242252962673E-2</v>
      </c>
      <c r="L183" s="6">
        <v>6.4834291107767547E-2</v>
      </c>
      <c r="M183" s="5">
        <v>89.158946663926969</v>
      </c>
      <c r="N183" s="4">
        <v>21600000</v>
      </c>
      <c r="O183" s="5">
        <f>2160000*J183</f>
        <v>10253999.999999998</v>
      </c>
      <c r="P183" s="5">
        <f>(2160000*J183)/(M183/100)</f>
        <v>11500808.818043932</v>
      </c>
      <c r="Q183" s="5">
        <f t="shared" si="10"/>
        <v>10099191.181956068</v>
      </c>
      <c r="R183" s="3" t="str">
        <f t="shared" si="11"/>
        <v>상</v>
      </c>
    </row>
    <row r="184" spans="1:18" hidden="1" x14ac:dyDescent="0.3">
      <c r="A184">
        <v>183</v>
      </c>
      <c r="B184" s="3" t="s">
        <v>13</v>
      </c>
      <c r="C184" s="3" t="s">
        <v>28</v>
      </c>
      <c r="D184" s="3" t="s">
        <v>115</v>
      </c>
      <c r="E184" s="4">
        <v>2018</v>
      </c>
      <c r="F184" s="1">
        <v>43062</v>
      </c>
      <c r="G184" s="3" t="s">
        <v>102</v>
      </c>
      <c r="H184" s="5">
        <v>3.699999999999994</v>
      </c>
      <c r="I184" s="5">
        <v>82.278685744892314</v>
      </c>
      <c r="J184" s="5">
        <v>7.6527777777777777</v>
      </c>
      <c r="K184" s="6">
        <v>5.5327308908992769E-2</v>
      </c>
      <c r="L184" s="6">
        <v>0.21422745203083221</v>
      </c>
      <c r="M184" s="5">
        <v>73.044523906017503</v>
      </c>
      <c r="N184" s="4">
        <v>21100000</v>
      </c>
      <c r="O184" s="5">
        <f>1050000*J184</f>
        <v>8035416.666666667</v>
      </c>
      <c r="P184" s="5">
        <f>(1050000*J184)/(M184/100)</f>
        <v>11000710.57620337</v>
      </c>
      <c r="Q184" s="5">
        <f t="shared" si="10"/>
        <v>10099289.42379663</v>
      </c>
      <c r="R184" s="3" t="str">
        <f t="shared" si="11"/>
        <v>중</v>
      </c>
    </row>
    <row r="185" spans="1:18" hidden="1" x14ac:dyDescent="0.3">
      <c r="A185">
        <v>184</v>
      </c>
      <c r="B185" s="3" t="s">
        <v>12</v>
      </c>
      <c r="C185" s="3" t="s">
        <v>68</v>
      </c>
      <c r="D185" s="3" t="s">
        <v>114</v>
      </c>
      <c r="E185" s="4">
        <v>2015</v>
      </c>
      <c r="F185" s="1">
        <v>42010</v>
      </c>
      <c r="G185" s="3" t="s">
        <v>102</v>
      </c>
      <c r="H185" s="5">
        <v>3.839999999999995</v>
      </c>
      <c r="I185" s="5">
        <v>87.487322394430734</v>
      </c>
      <c r="J185" s="5">
        <v>10.53333333333333</v>
      </c>
      <c r="K185" s="6">
        <v>6.4910194371403121E-2</v>
      </c>
      <c r="L185" s="6">
        <v>7.0714380395947185E-2</v>
      </c>
      <c r="M185" s="5">
        <v>86.437542523264966</v>
      </c>
      <c r="N185" s="4">
        <v>25700000</v>
      </c>
      <c r="O185" s="5">
        <f>1280000*J185</f>
        <v>13482666.666666662</v>
      </c>
      <c r="P185" s="5">
        <f>(1280000*J185)/(M185/100)</f>
        <v>15598160.559733354</v>
      </c>
      <c r="Q185" s="5">
        <f t="shared" si="10"/>
        <v>10101839.440266646</v>
      </c>
      <c r="R185" s="3" t="str">
        <f t="shared" si="11"/>
        <v>상</v>
      </c>
    </row>
    <row r="186" spans="1:18" hidden="1" x14ac:dyDescent="0.3">
      <c r="A186">
        <v>185</v>
      </c>
      <c r="B186" s="3" t="s">
        <v>12</v>
      </c>
      <c r="C186" s="3" t="s">
        <v>51</v>
      </c>
      <c r="D186" s="3" t="s">
        <v>114</v>
      </c>
      <c r="E186" s="4">
        <v>2016</v>
      </c>
      <c r="F186" s="1">
        <v>42195</v>
      </c>
      <c r="G186" s="3" t="s">
        <v>102</v>
      </c>
      <c r="H186" s="5">
        <v>3.723958333333341</v>
      </c>
      <c r="I186" s="5">
        <v>83.199210132454681</v>
      </c>
      <c r="J186" s="5">
        <v>10.02222222222222</v>
      </c>
      <c r="K186" s="6">
        <v>6.3315787043113428E-2</v>
      </c>
      <c r="L186" s="6">
        <v>0.1135479916481313</v>
      </c>
      <c r="M186" s="5">
        <v>82.313622130875515</v>
      </c>
      <c r="N186" s="4">
        <v>25700000</v>
      </c>
      <c r="O186" s="5">
        <f>1280000*J186</f>
        <v>12828444.444444442</v>
      </c>
      <c r="P186" s="5">
        <f>(1280000*J186)/(M186/100)</f>
        <v>15584837.736878721</v>
      </c>
      <c r="Q186" s="5">
        <f t="shared" si="10"/>
        <v>10115162.263121279</v>
      </c>
      <c r="R186" s="3" t="str">
        <f t="shared" si="11"/>
        <v>상</v>
      </c>
    </row>
    <row r="187" spans="1:18" hidden="1" x14ac:dyDescent="0.3">
      <c r="A187">
        <v>186</v>
      </c>
      <c r="B187" s="3" t="s">
        <v>12</v>
      </c>
      <c r="C187" s="3" t="s">
        <v>51</v>
      </c>
      <c r="D187" s="3" t="s">
        <v>114</v>
      </c>
      <c r="E187" s="4">
        <v>2016</v>
      </c>
      <c r="F187" s="1">
        <v>42213</v>
      </c>
      <c r="G187" s="3" t="s">
        <v>102</v>
      </c>
      <c r="H187" s="5">
        <v>3.699999999999994</v>
      </c>
      <c r="I187" s="5">
        <v>82.278685744892314</v>
      </c>
      <c r="J187" s="5">
        <v>9.9722222222222214</v>
      </c>
      <c r="K187" s="6">
        <v>6.3157651071654719E-2</v>
      </c>
      <c r="L187" s="6">
        <v>0.1169220848492221</v>
      </c>
      <c r="M187" s="5">
        <v>81.99202640791232</v>
      </c>
      <c r="N187" s="4">
        <v>25700000</v>
      </c>
      <c r="O187" s="5">
        <f>1280000*J187</f>
        <v>12764444.444444444</v>
      </c>
      <c r="P187" s="5">
        <f>(1280000*J187)/(M187/100)</f>
        <v>15567909.470783198</v>
      </c>
      <c r="Q187" s="5">
        <f t="shared" si="10"/>
        <v>10132090.529216802</v>
      </c>
      <c r="R187" s="3" t="str">
        <f t="shared" si="11"/>
        <v>상</v>
      </c>
    </row>
    <row r="188" spans="1:18" hidden="1" x14ac:dyDescent="0.3">
      <c r="A188">
        <v>187</v>
      </c>
      <c r="B188" s="3" t="s">
        <v>12</v>
      </c>
      <c r="C188" s="3" t="s">
        <v>68</v>
      </c>
      <c r="D188" s="3" t="s">
        <v>114</v>
      </c>
      <c r="E188" s="4">
        <v>2015</v>
      </c>
      <c r="F188" s="1">
        <v>42158</v>
      </c>
      <c r="G188" s="3" t="s">
        <v>102</v>
      </c>
      <c r="H188" s="5">
        <v>3.6200000000000032</v>
      </c>
      <c r="I188" s="5">
        <v>78.861366460791714</v>
      </c>
      <c r="J188" s="5">
        <v>10.125</v>
      </c>
      <c r="K188" s="6">
        <v>6.3639610306789274E-2</v>
      </c>
      <c r="L188" s="6">
        <v>0.103815672006947</v>
      </c>
      <c r="M188" s="5">
        <v>83.254471768626374</v>
      </c>
      <c r="N188" s="4">
        <v>25700000</v>
      </c>
      <c r="O188" s="5">
        <f>1280000*J188</f>
        <v>12960000</v>
      </c>
      <c r="P188" s="5">
        <f>(1280000*J188)/(M188/100)</f>
        <v>15566731.401548389</v>
      </c>
      <c r="Q188" s="5">
        <f t="shared" si="10"/>
        <v>10133268.598451611</v>
      </c>
      <c r="R188" s="3" t="str">
        <f t="shared" si="11"/>
        <v>상</v>
      </c>
    </row>
    <row r="189" spans="1:18" hidden="1" x14ac:dyDescent="0.3">
      <c r="A189">
        <v>188</v>
      </c>
      <c r="B189" s="3" t="s">
        <v>13</v>
      </c>
      <c r="C189" s="3" t="s">
        <v>77</v>
      </c>
      <c r="D189" s="3" t="s">
        <v>115</v>
      </c>
      <c r="E189" s="4">
        <v>2018</v>
      </c>
      <c r="F189" s="1">
        <v>43020</v>
      </c>
      <c r="G189" s="3" t="s">
        <v>102</v>
      </c>
      <c r="H189" s="5">
        <v>3.58</v>
      </c>
      <c r="I189" s="5">
        <v>77.119052240705813</v>
      </c>
      <c r="J189" s="5">
        <v>7.7666666666666666</v>
      </c>
      <c r="K189" s="6">
        <v>5.5737479909542621E-2</v>
      </c>
      <c r="L189" s="6">
        <v>0.2002232214422747</v>
      </c>
      <c r="M189" s="5">
        <v>74.403929864818267</v>
      </c>
      <c r="N189" s="4">
        <v>21100000</v>
      </c>
      <c r="O189" s="5">
        <f>1050000*J189</f>
        <v>8155000</v>
      </c>
      <c r="P189" s="5">
        <f>(1050000*J189)/(M189/100)</f>
        <v>10960442.566429645</v>
      </c>
      <c r="Q189" s="5">
        <f t="shared" si="10"/>
        <v>10139557.433570355</v>
      </c>
      <c r="R189" s="3" t="str">
        <f t="shared" si="11"/>
        <v>중</v>
      </c>
    </row>
    <row r="190" spans="1:18" hidden="1" x14ac:dyDescent="0.3">
      <c r="A190">
        <v>189</v>
      </c>
      <c r="B190" s="3" t="s">
        <v>12</v>
      </c>
      <c r="C190" s="3" t="s">
        <v>51</v>
      </c>
      <c r="D190" s="3" t="s">
        <v>114</v>
      </c>
      <c r="E190" s="4">
        <v>2016</v>
      </c>
      <c r="F190" s="1">
        <v>42201</v>
      </c>
      <c r="G190" s="3" t="s">
        <v>102</v>
      </c>
      <c r="H190" s="5">
        <v>4.0614583333333352</v>
      </c>
      <c r="I190" s="5">
        <v>93.972940586349651</v>
      </c>
      <c r="J190" s="5">
        <v>10.00555555555556</v>
      </c>
      <c r="K190" s="6">
        <v>6.3263118973239246E-2</v>
      </c>
      <c r="L190" s="6">
        <v>0.1136108249238709</v>
      </c>
      <c r="M190" s="5">
        <v>82.312605610288983</v>
      </c>
      <c r="N190" s="4">
        <v>25700000</v>
      </c>
      <c r="O190" s="5">
        <f>1280000*J190</f>
        <v>12807111.111111118</v>
      </c>
      <c r="P190" s="5">
        <f>(1280000*J190)/(M190/100)</f>
        <v>15559112.746043656</v>
      </c>
      <c r="Q190" s="5">
        <f t="shared" si="10"/>
        <v>10140887.253956344</v>
      </c>
      <c r="R190" s="3" t="str">
        <f t="shared" si="11"/>
        <v>상</v>
      </c>
    </row>
    <row r="191" spans="1:18" hidden="1" x14ac:dyDescent="0.3">
      <c r="A191">
        <v>190</v>
      </c>
      <c r="B191" s="3" t="s">
        <v>13</v>
      </c>
      <c r="C191" s="3" t="s">
        <v>69</v>
      </c>
      <c r="D191" s="3" t="s">
        <v>115</v>
      </c>
      <c r="E191" s="4">
        <v>2017</v>
      </c>
      <c r="F191" s="1">
        <v>42832</v>
      </c>
      <c r="G191" s="3" t="s">
        <v>102</v>
      </c>
      <c r="H191" s="5">
        <v>4.0799999999999983</v>
      </c>
      <c r="I191" s="5">
        <v>94.495414527125206</v>
      </c>
      <c r="J191" s="5">
        <v>8.280555555555555</v>
      </c>
      <c r="K191" s="6">
        <v>5.7551908936387362E-2</v>
      </c>
      <c r="L191" s="6">
        <v>0.1485688528755299</v>
      </c>
      <c r="M191" s="5">
        <v>79.387923818808275</v>
      </c>
      <c r="N191" s="4">
        <v>21100000</v>
      </c>
      <c r="O191" s="5">
        <f>1050000*J191</f>
        <v>8694583.3333333321</v>
      </c>
      <c r="P191" s="5">
        <f>(1050000*J191)/(M191/100)</f>
        <v>10952022.568542656</v>
      </c>
      <c r="Q191" s="5">
        <f t="shared" si="10"/>
        <v>10147977.431457344</v>
      </c>
      <c r="R191" s="3" t="str">
        <f t="shared" si="11"/>
        <v>중</v>
      </c>
    </row>
    <row r="192" spans="1:18" hidden="1" x14ac:dyDescent="0.3">
      <c r="A192">
        <v>191</v>
      </c>
      <c r="B192" s="3" t="s">
        <v>13</v>
      </c>
      <c r="C192" s="3" t="s">
        <v>29</v>
      </c>
      <c r="D192" s="3" t="s">
        <v>115</v>
      </c>
      <c r="E192" s="4">
        <v>2017</v>
      </c>
      <c r="F192" s="1">
        <v>42849</v>
      </c>
      <c r="G192" s="3" t="s">
        <v>102</v>
      </c>
      <c r="H192" s="5">
        <v>4.0600000000000014</v>
      </c>
      <c r="I192" s="5">
        <v>93.933031421115999</v>
      </c>
      <c r="J192" s="5">
        <v>8.2333333333333325</v>
      </c>
      <c r="K192" s="6">
        <v>5.738757124441958E-2</v>
      </c>
      <c r="L192" s="6">
        <v>0.15307317461149519</v>
      </c>
      <c r="M192" s="5">
        <v>78.953925414408516</v>
      </c>
      <c r="N192" s="4">
        <v>21100000</v>
      </c>
      <c r="O192" s="5">
        <f>1050000*J192</f>
        <v>8645000</v>
      </c>
      <c r="P192" s="5">
        <f>(1050000*J192)/(M192/100)</f>
        <v>10949423.926200824</v>
      </c>
      <c r="Q192" s="5">
        <f t="shared" si="10"/>
        <v>10150576.073799176</v>
      </c>
      <c r="R192" s="3" t="str">
        <f t="shared" si="11"/>
        <v>중</v>
      </c>
    </row>
    <row r="193" spans="1:18" hidden="1" x14ac:dyDescent="0.3">
      <c r="A193">
        <v>192</v>
      </c>
      <c r="B193" s="3" t="s">
        <v>13</v>
      </c>
      <c r="C193" s="3" t="s">
        <v>29</v>
      </c>
      <c r="D193" s="3" t="s">
        <v>115</v>
      </c>
      <c r="E193" s="4">
        <v>2017</v>
      </c>
      <c r="F193" s="1">
        <v>42839</v>
      </c>
      <c r="G193" s="3" t="s">
        <v>102</v>
      </c>
      <c r="H193" s="5">
        <v>3.8600000000000092</v>
      </c>
      <c r="I193" s="5">
        <v>88.145666731649712</v>
      </c>
      <c r="J193" s="5">
        <v>8.2611111111111111</v>
      </c>
      <c r="K193" s="6">
        <v>5.748429737279951E-2</v>
      </c>
      <c r="L193" s="6">
        <v>0.1500500850304399</v>
      </c>
      <c r="M193" s="5">
        <v>79.246561759676055</v>
      </c>
      <c r="N193" s="4">
        <v>21100000</v>
      </c>
      <c r="O193" s="5">
        <f>1050000*J193</f>
        <v>8674166.666666666</v>
      </c>
      <c r="P193" s="5">
        <f>(1050000*J193)/(M193/100)</f>
        <v>10945795.595488463</v>
      </c>
      <c r="Q193" s="5">
        <f t="shared" si="10"/>
        <v>10154204.404511537</v>
      </c>
      <c r="R193" s="3" t="str">
        <f t="shared" si="11"/>
        <v>중</v>
      </c>
    </row>
    <row r="194" spans="1:18" hidden="1" x14ac:dyDescent="0.3">
      <c r="A194">
        <v>193</v>
      </c>
      <c r="B194" s="3" t="s">
        <v>13</v>
      </c>
      <c r="C194" s="3" t="s">
        <v>29</v>
      </c>
      <c r="D194" s="3" t="s">
        <v>115</v>
      </c>
      <c r="E194" s="4">
        <v>2017</v>
      </c>
      <c r="F194" s="1">
        <v>42812</v>
      </c>
      <c r="G194" s="3" t="s">
        <v>102</v>
      </c>
      <c r="H194" s="5">
        <v>3.9399999999999982</v>
      </c>
      <c r="I194" s="5">
        <v>90.538997904201381</v>
      </c>
      <c r="J194" s="5">
        <v>8.3333333333333339</v>
      </c>
      <c r="K194" s="6">
        <v>5.7735026918962581E-2</v>
      </c>
      <c r="L194" s="6">
        <v>0.14275215388261511</v>
      </c>
      <c r="M194" s="5">
        <v>79.951281919842231</v>
      </c>
      <c r="N194" s="4">
        <v>21100000</v>
      </c>
      <c r="O194" s="5">
        <f>1050000*J194</f>
        <v>8750000</v>
      </c>
      <c r="P194" s="5">
        <f>(1050000*J194)/(M194/100)</f>
        <v>10944164.733684443</v>
      </c>
      <c r="Q194" s="5">
        <f t="shared" ref="Q194:Q257" si="12">N194-P194</f>
        <v>10155835.266315557</v>
      </c>
      <c r="R194" s="3" t="str">
        <f t="shared" ref="R194:R257" si="13">IF(M194&lt;=65, "하", IF(M194&lt;80, "중", "상"))</f>
        <v>중</v>
      </c>
    </row>
    <row r="195" spans="1:18" hidden="1" x14ac:dyDescent="0.3">
      <c r="A195">
        <v>194</v>
      </c>
      <c r="B195" s="3" t="s">
        <v>13</v>
      </c>
      <c r="C195" s="3" t="s">
        <v>29</v>
      </c>
      <c r="D195" s="3" t="s">
        <v>115</v>
      </c>
      <c r="E195" s="4">
        <v>2017</v>
      </c>
      <c r="F195" s="1">
        <v>42814</v>
      </c>
      <c r="G195" s="3" t="s">
        <v>102</v>
      </c>
      <c r="H195" s="5">
        <v>3.644583333333328</v>
      </c>
      <c r="I195" s="5">
        <v>79.996036645674394</v>
      </c>
      <c r="J195" s="5">
        <v>8.3277777777777775</v>
      </c>
      <c r="K195" s="6">
        <v>5.7715778701418481E-2</v>
      </c>
      <c r="L195" s="6">
        <v>0.14297919642047449</v>
      </c>
      <c r="M195" s="5">
        <v>79.930502487810699</v>
      </c>
      <c r="N195" s="4">
        <v>21100000</v>
      </c>
      <c r="O195" s="5">
        <f>1050000*J195</f>
        <v>8744166.666666666</v>
      </c>
      <c r="P195" s="5">
        <f>(1050000*J195)/(M195/100)</f>
        <v>10939711.867819348</v>
      </c>
      <c r="Q195" s="5">
        <f t="shared" si="12"/>
        <v>10160288.132180652</v>
      </c>
      <c r="R195" s="3" t="str">
        <f t="shared" si="13"/>
        <v>중</v>
      </c>
    </row>
    <row r="196" spans="1:18" hidden="1" x14ac:dyDescent="0.3">
      <c r="A196">
        <v>195</v>
      </c>
      <c r="B196" s="3" t="s">
        <v>12</v>
      </c>
      <c r="C196" s="3" t="s">
        <v>68</v>
      </c>
      <c r="D196" s="3" t="s">
        <v>114</v>
      </c>
      <c r="E196" s="4">
        <v>2015</v>
      </c>
      <c r="F196" s="1">
        <v>42146</v>
      </c>
      <c r="G196" s="3" t="s">
        <v>102</v>
      </c>
      <c r="H196" s="5">
        <v>4.0397916666666722</v>
      </c>
      <c r="I196" s="5">
        <v>93.38000441716423</v>
      </c>
      <c r="J196" s="5">
        <v>10.15555555555556</v>
      </c>
      <c r="K196" s="6">
        <v>6.3735564814491302E-2</v>
      </c>
      <c r="L196" s="6">
        <v>9.933130839522572E-2</v>
      </c>
      <c r="M196" s="5">
        <v>83.693312679028296</v>
      </c>
      <c r="N196" s="4">
        <v>25700000</v>
      </c>
      <c r="O196" s="5">
        <f>1280000*J196</f>
        <v>12999111.111111118</v>
      </c>
      <c r="P196" s="5">
        <f>(1280000*J196)/(M196/100)</f>
        <v>15531839.635699363</v>
      </c>
      <c r="Q196" s="5">
        <f t="shared" si="12"/>
        <v>10168160.364300637</v>
      </c>
      <c r="R196" s="3" t="str">
        <f t="shared" si="13"/>
        <v>상</v>
      </c>
    </row>
    <row r="197" spans="1:18" hidden="1" x14ac:dyDescent="0.3">
      <c r="A197">
        <v>196</v>
      </c>
      <c r="B197" s="3" t="s">
        <v>12</v>
      </c>
      <c r="C197" s="3" t="s">
        <v>51</v>
      </c>
      <c r="D197" s="3" t="s">
        <v>114</v>
      </c>
      <c r="E197" s="4">
        <v>2016</v>
      </c>
      <c r="F197" s="1">
        <v>42257</v>
      </c>
      <c r="G197" s="3" t="s">
        <v>102</v>
      </c>
      <c r="H197" s="5">
        <v>3.899374999999996</v>
      </c>
      <c r="I197" s="5">
        <v>89.353220746301986</v>
      </c>
      <c r="J197" s="5">
        <v>9.8555555555555561</v>
      </c>
      <c r="K197" s="6">
        <v>6.2787118282512558E-2</v>
      </c>
      <c r="L197" s="6">
        <v>0.124992424311462</v>
      </c>
      <c r="M197" s="5">
        <v>81.222045740602539</v>
      </c>
      <c r="N197" s="4">
        <v>25700000</v>
      </c>
      <c r="O197" s="5">
        <f>1280000*J197</f>
        <v>12615111.111111112</v>
      </c>
      <c r="P197" s="5">
        <f>(1280000*J197)/(M197/100)</f>
        <v>15531634.29470833</v>
      </c>
      <c r="Q197" s="5">
        <f t="shared" si="12"/>
        <v>10168365.70529167</v>
      </c>
      <c r="R197" s="3" t="str">
        <f t="shared" si="13"/>
        <v>상</v>
      </c>
    </row>
    <row r="198" spans="1:18" hidden="1" x14ac:dyDescent="0.3">
      <c r="A198">
        <v>197</v>
      </c>
      <c r="B198" s="3" t="s">
        <v>12</v>
      </c>
      <c r="C198" s="3" t="s">
        <v>51</v>
      </c>
      <c r="D198" s="3" t="s">
        <v>114</v>
      </c>
      <c r="E198" s="4">
        <v>2016</v>
      </c>
      <c r="F198" s="1">
        <v>42214</v>
      </c>
      <c r="G198" s="3" t="s">
        <v>102</v>
      </c>
      <c r="H198" s="5">
        <v>3.8216666666666601</v>
      </c>
      <c r="I198" s="5">
        <v>86.876738125923538</v>
      </c>
      <c r="J198" s="5">
        <v>9.969444444444445</v>
      </c>
      <c r="K198" s="6">
        <v>6.314885412877877E-2</v>
      </c>
      <c r="L198" s="6">
        <v>0.1147510308361261</v>
      </c>
      <c r="M198" s="5">
        <v>82.210011503509506</v>
      </c>
      <c r="N198" s="4">
        <v>25700000</v>
      </c>
      <c r="O198" s="5">
        <f>1280000*J198</f>
        <v>12760888.88888889</v>
      </c>
      <c r="P198" s="5">
        <f>(1280000*J198)/(M198/100)</f>
        <v>15522305.198003937</v>
      </c>
      <c r="Q198" s="5">
        <f t="shared" si="12"/>
        <v>10177694.801996063</v>
      </c>
      <c r="R198" s="3" t="str">
        <f t="shared" si="13"/>
        <v>상</v>
      </c>
    </row>
    <row r="199" spans="1:18" x14ac:dyDescent="0.3">
      <c r="A199">
        <v>198</v>
      </c>
      <c r="B199" s="3" t="s">
        <v>13</v>
      </c>
      <c r="C199" s="3" t="s">
        <v>27</v>
      </c>
      <c r="D199" s="3" t="s">
        <v>118</v>
      </c>
      <c r="E199" s="4">
        <v>2021</v>
      </c>
      <c r="F199" s="1">
        <v>44109</v>
      </c>
      <c r="G199" s="3" t="s">
        <v>102</v>
      </c>
      <c r="H199" s="5">
        <v>4.1000000000000041</v>
      </c>
      <c r="I199" s="5">
        <v>95.081152661611057</v>
      </c>
      <c r="J199" s="5">
        <v>4.7861111111111114</v>
      </c>
      <c r="K199" s="6">
        <v>4.3754364861627752E-2</v>
      </c>
      <c r="L199" s="6">
        <v>5.0666582914651023E-2</v>
      </c>
      <c r="M199" s="5">
        <v>90.557905222372128</v>
      </c>
      <c r="N199" s="4">
        <v>21600000</v>
      </c>
      <c r="O199" s="5">
        <f>2160000*J199</f>
        <v>10338000</v>
      </c>
      <c r="P199" s="5">
        <f>(2160000*J199)/(M199/100)</f>
        <v>11415900.107907996</v>
      </c>
      <c r="Q199" s="5">
        <f t="shared" si="12"/>
        <v>10184099.892092004</v>
      </c>
      <c r="R199" s="3" t="str">
        <f t="shared" si="13"/>
        <v>상</v>
      </c>
    </row>
    <row r="200" spans="1:18" hidden="1" x14ac:dyDescent="0.3">
      <c r="A200">
        <v>199</v>
      </c>
      <c r="B200" s="3" t="s">
        <v>12</v>
      </c>
      <c r="C200" s="3" t="s">
        <v>68</v>
      </c>
      <c r="D200" s="3" t="s">
        <v>114</v>
      </c>
      <c r="E200" s="4">
        <v>2015</v>
      </c>
      <c r="F200" s="1">
        <v>42172</v>
      </c>
      <c r="G200" s="3" t="s">
        <v>102</v>
      </c>
      <c r="H200" s="5">
        <v>3.7066666666666652</v>
      </c>
      <c r="I200" s="5">
        <v>82.549477892202049</v>
      </c>
      <c r="J200" s="5">
        <v>10.08611111111111</v>
      </c>
      <c r="K200" s="6">
        <v>6.3517276739832318E-2</v>
      </c>
      <c r="L200" s="6">
        <v>0.1037717753157176</v>
      </c>
      <c r="M200" s="5">
        <v>83.271094794445006</v>
      </c>
      <c r="N200" s="4">
        <v>25700000</v>
      </c>
      <c r="O200" s="5">
        <f>1280000*J200</f>
        <v>12910222.222222222</v>
      </c>
      <c r="P200" s="5">
        <f>(1280000*J200)/(M200/100)</f>
        <v>15503845.907263679</v>
      </c>
      <c r="Q200" s="5">
        <f t="shared" si="12"/>
        <v>10196154.092736321</v>
      </c>
      <c r="R200" s="3" t="str">
        <f t="shared" si="13"/>
        <v>상</v>
      </c>
    </row>
    <row r="201" spans="1:18" hidden="1" x14ac:dyDescent="0.3">
      <c r="A201">
        <v>200</v>
      </c>
      <c r="B201" s="3" t="s">
        <v>13</v>
      </c>
      <c r="C201" s="3" t="s">
        <v>77</v>
      </c>
      <c r="D201" s="3" t="s">
        <v>115</v>
      </c>
      <c r="E201" s="4">
        <v>2018</v>
      </c>
      <c r="F201" s="1">
        <v>42912</v>
      </c>
      <c r="G201" s="3" t="s">
        <v>102</v>
      </c>
      <c r="H201" s="5">
        <v>3.6200000000000032</v>
      </c>
      <c r="I201" s="5">
        <v>78.861366460791714</v>
      </c>
      <c r="J201" s="5">
        <v>8.0611111111111118</v>
      </c>
      <c r="K201" s="6">
        <v>5.6784191853406218E-2</v>
      </c>
      <c r="L201" s="6">
        <v>0.16686512594679109</v>
      </c>
      <c r="M201" s="5">
        <v>77.635068219980269</v>
      </c>
      <c r="N201" s="4">
        <v>21100000</v>
      </c>
      <c r="O201" s="5">
        <f>1050000*J201</f>
        <v>8464166.6666666679</v>
      </c>
      <c r="P201" s="5">
        <f>(1050000*J201)/(M201/100)</f>
        <v>10902504.320191113</v>
      </c>
      <c r="Q201" s="5">
        <f t="shared" si="12"/>
        <v>10197495.679808887</v>
      </c>
      <c r="R201" s="3" t="str">
        <f t="shared" si="13"/>
        <v>중</v>
      </c>
    </row>
    <row r="202" spans="1:18" hidden="1" x14ac:dyDescent="0.3">
      <c r="A202">
        <v>201</v>
      </c>
      <c r="B202" s="3" t="s">
        <v>13</v>
      </c>
      <c r="C202" s="3" t="s">
        <v>29</v>
      </c>
      <c r="D202" s="3" t="s">
        <v>115</v>
      </c>
      <c r="E202" s="4">
        <v>2017</v>
      </c>
      <c r="F202" s="1">
        <v>42843</v>
      </c>
      <c r="G202" s="3" t="s">
        <v>102</v>
      </c>
      <c r="H202" s="5">
        <v>3.7599999999999949</v>
      </c>
      <c r="I202" s="5">
        <v>84.65654976265408</v>
      </c>
      <c r="J202" s="5">
        <v>8.25</v>
      </c>
      <c r="K202" s="6">
        <v>5.7445626465380289E-2</v>
      </c>
      <c r="L202" s="6">
        <v>0.14760040437183891</v>
      </c>
      <c r="M202" s="5">
        <v>79.495396916278082</v>
      </c>
      <c r="N202" s="4">
        <v>21100000</v>
      </c>
      <c r="O202" s="5">
        <f>1050000*J202</f>
        <v>8662500</v>
      </c>
      <c r="P202" s="5">
        <f>(1050000*J202)/(M202/100)</f>
        <v>10896857.34775695</v>
      </c>
      <c r="Q202" s="5">
        <f t="shared" si="12"/>
        <v>10203142.65224305</v>
      </c>
      <c r="R202" s="3" t="str">
        <f t="shared" si="13"/>
        <v>중</v>
      </c>
    </row>
    <row r="203" spans="1:18" hidden="1" x14ac:dyDescent="0.3">
      <c r="A203">
        <v>202</v>
      </c>
      <c r="B203" s="3" t="s">
        <v>12</v>
      </c>
      <c r="C203" s="3" t="s">
        <v>68</v>
      </c>
      <c r="D203" s="3" t="s">
        <v>114</v>
      </c>
      <c r="E203" s="4">
        <v>2015</v>
      </c>
      <c r="F203" s="1">
        <v>42167</v>
      </c>
      <c r="G203" s="3" t="s">
        <v>102</v>
      </c>
      <c r="H203" s="5">
        <v>3.9399999999999982</v>
      </c>
      <c r="I203" s="5">
        <v>90.538997904201381</v>
      </c>
      <c r="J203" s="5">
        <v>10.1</v>
      </c>
      <c r="K203" s="6">
        <v>6.3560994328282813E-2</v>
      </c>
      <c r="L203" s="6">
        <v>0.1015353556139004</v>
      </c>
      <c r="M203" s="5">
        <v>83.490365005781669</v>
      </c>
      <c r="N203" s="4">
        <v>25700000</v>
      </c>
      <c r="O203" s="5">
        <f>1280000*J203</f>
        <v>12928000</v>
      </c>
      <c r="P203" s="5">
        <f>(1280000*J203)/(M203/100)</f>
        <v>15484421.464805841</v>
      </c>
      <c r="Q203" s="5">
        <f t="shared" si="12"/>
        <v>10215578.535194159</v>
      </c>
      <c r="R203" s="3" t="str">
        <f t="shared" si="13"/>
        <v>상</v>
      </c>
    </row>
    <row r="204" spans="1:18" hidden="1" x14ac:dyDescent="0.3">
      <c r="A204">
        <v>203</v>
      </c>
      <c r="B204" s="3" t="s">
        <v>13</v>
      </c>
      <c r="C204" s="3" t="s">
        <v>28</v>
      </c>
      <c r="D204" s="3" t="s">
        <v>115</v>
      </c>
      <c r="E204" s="4">
        <v>2018</v>
      </c>
      <c r="F204" s="1">
        <v>42928</v>
      </c>
      <c r="G204" s="3" t="s">
        <v>102</v>
      </c>
      <c r="H204" s="5">
        <v>3.58</v>
      </c>
      <c r="I204" s="5">
        <v>77.119052240705813</v>
      </c>
      <c r="J204" s="5">
        <v>8.0166666666666675</v>
      </c>
      <c r="K204" s="6">
        <v>5.6627437401551788E-2</v>
      </c>
      <c r="L204" s="6">
        <v>0.16971788899080681</v>
      </c>
      <c r="M204" s="5">
        <v>77.365467360764143</v>
      </c>
      <c r="N204" s="4">
        <v>21100000</v>
      </c>
      <c r="O204" s="5">
        <f t="shared" ref="O204:O209" si="14">1050000*J204</f>
        <v>8417500</v>
      </c>
      <c r="P204" s="5">
        <f t="shared" ref="P204:P209" si="15">(1050000*J204)/(M204/100)</f>
        <v>10880177.276960304</v>
      </c>
      <c r="Q204" s="5">
        <f t="shared" si="12"/>
        <v>10219822.723039696</v>
      </c>
      <c r="R204" s="3" t="str">
        <f t="shared" si="13"/>
        <v>중</v>
      </c>
    </row>
    <row r="205" spans="1:18" hidden="1" x14ac:dyDescent="0.3">
      <c r="A205">
        <v>204</v>
      </c>
      <c r="B205" s="3" t="s">
        <v>13</v>
      </c>
      <c r="C205" s="3" t="s">
        <v>28</v>
      </c>
      <c r="D205" s="3" t="s">
        <v>115</v>
      </c>
      <c r="E205" s="4">
        <v>2018</v>
      </c>
      <c r="F205" s="1">
        <v>42885</v>
      </c>
      <c r="G205" s="3" t="s">
        <v>102</v>
      </c>
      <c r="H205" s="5">
        <v>3.660000000000005</v>
      </c>
      <c r="I205" s="5">
        <v>80.631887165108523</v>
      </c>
      <c r="J205" s="5">
        <v>8.1333333333333329</v>
      </c>
      <c r="K205" s="6">
        <v>5.7037999029886502E-2</v>
      </c>
      <c r="L205" s="6">
        <v>0.15601103490339799</v>
      </c>
      <c r="M205" s="5">
        <v>78.695096606671555</v>
      </c>
      <c r="N205" s="4">
        <v>21100000</v>
      </c>
      <c r="O205" s="5">
        <f t="shared" si="14"/>
        <v>8540000</v>
      </c>
      <c r="P205" s="5">
        <f t="shared" si="15"/>
        <v>10852010.313532041</v>
      </c>
      <c r="Q205" s="5">
        <f t="shared" si="12"/>
        <v>10247989.686467959</v>
      </c>
      <c r="R205" s="3" t="str">
        <f t="shared" si="13"/>
        <v>중</v>
      </c>
    </row>
    <row r="206" spans="1:18" hidden="1" x14ac:dyDescent="0.3">
      <c r="A206">
        <v>205</v>
      </c>
      <c r="B206" s="3" t="s">
        <v>13</v>
      </c>
      <c r="C206" s="3" t="s">
        <v>29</v>
      </c>
      <c r="D206" s="3" t="s">
        <v>115</v>
      </c>
      <c r="E206" s="4">
        <v>2017</v>
      </c>
      <c r="F206" s="1">
        <v>42835</v>
      </c>
      <c r="G206" s="3" t="s">
        <v>102</v>
      </c>
      <c r="H206" s="5">
        <v>4.1200000000000037</v>
      </c>
      <c r="I206" s="5">
        <v>95.681105916803389</v>
      </c>
      <c r="J206" s="5">
        <v>8.2722222222222221</v>
      </c>
      <c r="K206" s="6">
        <v>5.7522942282961231E-2</v>
      </c>
      <c r="L206" s="6">
        <v>0.14177976952633639</v>
      </c>
      <c r="M206" s="5">
        <v>80.069728819070235</v>
      </c>
      <c r="N206" s="4">
        <v>21100000</v>
      </c>
      <c r="O206" s="5">
        <f t="shared" si="14"/>
        <v>8685833.333333334</v>
      </c>
      <c r="P206" s="5">
        <f t="shared" si="15"/>
        <v>10847836.581238208</v>
      </c>
      <c r="Q206" s="5">
        <f t="shared" si="12"/>
        <v>10252163.418761792</v>
      </c>
      <c r="R206" s="3" t="str">
        <f t="shared" si="13"/>
        <v>상</v>
      </c>
    </row>
    <row r="207" spans="1:18" hidden="1" x14ac:dyDescent="0.3">
      <c r="A207">
        <v>206</v>
      </c>
      <c r="B207" s="3" t="s">
        <v>13</v>
      </c>
      <c r="C207" s="3" t="s">
        <v>29</v>
      </c>
      <c r="D207" s="3" t="s">
        <v>115</v>
      </c>
      <c r="E207" s="4">
        <v>2017</v>
      </c>
      <c r="F207" s="1">
        <v>42859</v>
      </c>
      <c r="G207" s="3" t="s">
        <v>102</v>
      </c>
      <c r="H207" s="5">
        <v>4.0795833333333311</v>
      </c>
      <c r="I207" s="5">
        <v>94.483211649323408</v>
      </c>
      <c r="J207" s="5">
        <v>8.2055555555555557</v>
      </c>
      <c r="K207" s="6">
        <v>5.7290681809716873E-2</v>
      </c>
      <c r="L207" s="6">
        <v>0.1481130950348172</v>
      </c>
      <c r="M207" s="5">
        <v>79.459622315546596</v>
      </c>
      <c r="N207" s="4">
        <v>21100000</v>
      </c>
      <c r="O207" s="5">
        <f t="shared" si="14"/>
        <v>8615833.333333334</v>
      </c>
      <c r="P207" s="5">
        <f t="shared" si="15"/>
        <v>10843033.33222314</v>
      </c>
      <c r="Q207" s="5">
        <f t="shared" si="12"/>
        <v>10256966.66777686</v>
      </c>
      <c r="R207" s="3" t="str">
        <f t="shared" si="13"/>
        <v>중</v>
      </c>
    </row>
    <row r="208" spans="1:18" hidden="1" x14ac:dyDescent="0.3">
      <c r="A208">
        <v>207</v>
      </c>
      <c r="B208" s="3" t="s">
        <v>13</v>
      </c>
      <c r="C208" s="3" t="s">
        <v>30</v>
      </c>
      <c r="D208" s="3" t="s">
        <v>115</v>
      </c>
      <c r="E208" s="4">
        <v>2017</v>
      </c>
      <c r="F208" s="1">
        <v>42717</v>
      </c>
      <c r="G208" s="3" t="s">
        <v>102</v>
      </c>
      <c r="H208" s="5">
        <v>3.6399999999999921</v>
      </c>
      <c r="I208" s="5">
        <v>79.782644610449623</v>
      </c>
      <c r="J208" s="5">
        <v>8.5972222222222214</v>
      </c>
      <c r="K208" s="6">
        <v>5.8642040285863943E-2</v>
      </c>
      <c r="L208" s="6">
        <v>0.1087348726064675</v>
      </c>
      <c r="M208" s="5">
        <v>83.26230871076686</v>
      </c>
      <c r="N208" s="4">
        <v>21100000</v>
      </c>
      <c r="O208" s="5">
        <f t="shared" si="14"/>
        <v>9027083.3333333321</v>
      </c>
      <c r="P208" s="5">
        <f t="shared" si="15"/>
        <v>10841740.366209682</v>
      </c>
      <c r="Q208" s="5">
        <f t="shared" si="12"/>
        <v>10258259.633790318</v>
      </c>
      <c r="R208" s="3" t="str">
        <f t="shared" si="13"/>
        <v>상</v>
      </c>
    </row>
    <row r="209" spans="1:18" hidden="1" x14ac:dyDescent="0.3">
      <c r="A209">
        <v>208</v>
      </c>
      <c r="B209" s="3" t="s">
        <v>13</v>
      </c>
      <c r="C209" s="3" t="s">
        <v>29</v>
      </c>
      <c r="D209" s="3" t="s">
        <v>115</v>
      </c>
      <c r="E209" s="4">
        <v>2017</v>
      </c>
      <c r="F209" s="1">
        <v>42829</v>
      </c>
      <c r="G209" s="3" t="s">
        <v>102</v>
      </c>
      <c r="H209" s="5">
        <v>3.660000000000005</v>
      </c>
      <c r="I209" s="5">
        <v>80.631887165108523</v>
      </c>
      <c r="J209" s="5">
        <v>8.2888888888888896</v>
      </c>
      <c r="K209" s="6">
        <v>5.7580861017837832E-2</v>
      </c>
      <c r="L209" s="6">
        <v>0.13804867163793019</v>
      </c>
      <c r="M209" s="5">
        <v>80.437046734423205</v>
      </c>
      <c r="N209" s="4">
        <v>21100000</v>
      </c>
      <c r="O209" s="5">
        <f t="shared" si="14"/>
        <v>8703333.333333334</v>
      </c>
      <c r="P209" s="5">
        <f t="shared" si="15"/>
        <v>10820055.791044755</v>
      </c>
      <c r="Q209" s="5">
        <f t="shared" si="12"/>
        <v>10279944.208955245</v>
      </c>
      <c r="R209" s="3" t="str">
        <f t="shared" si="13"/>
        <v>상</v>
      </c>
    </row>
    <row r="210" spans="1:18" hidden="1" x14ac:dyDescent="0.3">
      <c r="A210">
        <v>209</v>
      </c>
      <c r="B210" s="3" t="s">
        <v>12</v>
      </c>
      <c r="C210" s="3" t="s">
        <v>68</v>
      </c>
      <c r="D210" s="3" t="s">
        <v>114</v>
      </c>
      <c r="E210" s="4">
        <v>2015</v>
      </c>
      <c r="F210" s="1">
        <v>42171</v>
      </c>
      <c r="G210" s="3" t="s">
        <v>102</v>
      </c>
      <c r="H210" s="5">
        <v>3.7206250000000072</v>
      </c>
      <c r="I210" s="5">
        <v>83.073960543972319</v>
      </c>
      <c r="J210" s="5">
        <v>10.08888888888889</v>
      </c>
      <c r="K210" s="6">
        <v>6.3526022664381843E-2</v>
      </c>
      <c r="L210" s="6">
        <v>9.8942064843028171E-2</v>
      </c>
      <c r="M210" s="5">
        <v>83.75319124925899</v>
      </c>
      <c r="N210" s="4">
        <v>25700000</v>
      </c>
      <c r="O210" s="5">
        <f>1280000*J210</f>
        <v>12913777.77777778</v>
      </c>
      <c r="P210" s="5">
        <f>(1280000*J210)/(M210/100)</f>
        <v>15418848.625534656</v>
      </c>
      <c r="Q210" s="5">
        <f t="shared" si="12"/>
        <v>10281151.374465344</v>
      </c>
      <c r="R210" s="3" t="str">
        <f t="shared" si="13"/>
        <v>상</v>
      </c>
    </row>
    <row r="211" spans="1:18" hidden="1" x14ac:dyDescent="0.3">
      <c r="A211">
        <v>210</v>
      </c>
      <c r="B211" s="3" t="s">
        <v>13</v>
      </c>
      <c r="C211" s="3" t="s">
        <v>29</v>
      </c>
      <c r="D211" s="3" t="s">
        <v>115</v>
      </c>
      <c r="E211" s="4">
        <v>2017</v>
      </c>
      <c r="F211" s="1">
        <v>42851</v>
      </c>
      <c r="G211" s="3" t="s">
        <v>102</v>
      </c>
      <c r="H211" s="5">
        <v>3.9368749999999979</v>
      </c>
      <c r="I211" s="5">
        <v>90.44838480887033</v>
      </c>
      <c r="J211" s="5">
        <v>8.2277777777777779</v>
      </c>
      <c r="K211" s="6">
        <v>5.7368206448442427E-2</v>
      </c>
      <c r="L211" s="6">
        <v>0.14351793337285421</v>
      </c>
      <c r="M211" s="5">
        <v>79.911386017870328</v>
      </c>
      <c r="N211" s="4">
        <v>21100000</v>
      </c>
      <c r="O211" s="5">
        <f>1050000*J211</f>
        <v>8639166.666666666</v>
      </c>
      <c r="P211" s="5">
        <f>(1050000*J211)/(M211/100)</f>
        <v>10810933.331496362</v>
      </c>
      <c r="Q211" s="5">
        <f t="shared" si="12"/>
        <v>10289066.668503638</v>
      </c>
      <c r="R211" s="3" t="str">
        <f t="shared" si="13"/>
        <v>중</v>
      </c>
    </row>
    <row r="212" spans="1:18" hidden="1" x14ac:dyDescent="0.3">
      <c r="A212">
        <v>211</v>
      </c>
      <c r="B212" s="3" t="s">
        <v>12</v>
      </c>
      <c r="C212" s="3" t="s">
        <v>68</v>
      </c>
      <c r="D212" s="3" t="s">
        <v>114</v>
      </c>
      <c r="E212" s="4">
        <v>2015</v>
      </c>
      <c r="F212" s="1">
        <v>42171</v>
      </c>
      <c r="G212" s="3" t="s">
        <v>102</v>
      </c>
      <c r="H212" s="5">
        <v>3.7214583333333402</v>
      </c>
      <c r="I212" s="5">
        <v>83.105272941092892</v>
      </c>
      <c r="J212" s="5">
        <v>10.08888888888889</v>
      </c>
      <c r="K212" s="6">
        <v>6.3526022664381843E-2</v>
      </c>
      <c r="L212" s="6">
        <v>9.8163534905362268E-2</v>
      </c>
      <c r="M212" s="5">
        <v>83.831044243025588</v>
      </c>
      <c r="N212" s="4">
        <v>25700000</v>
      </c>
      <c r="O212" s="5">
        <f>1280000*J212</f>
        <v>12913777.77777778</v>
      </c>
      <c r="P212" s="5">
        <f>(1280000*J212)/(M212/100)</f>
        <v>15404529.305803267</v>
      </c>
      <c r="Q212" s="5">
        <f t="shared" si="12"/>
        <v>10295470.694196733</v>
      </c>
      <c r="R212" s="3" t="str">
        <f t="shared" si="13"/>
        <v>상</v>
      </c>
    </row>
    <row r="213" spans="1:18" hidden="1" x14ac:dyDescent="0.3">
      <c r="A213">
        <v>212</v>
      </c>
      <c r="B213" s="3" t="s">
        <v>13</v>
      </c>
      <c r="C213" s="3" t="s">
        <v>29</v>
      </c>
      <c r="D213" s="3" t="s">
        <v>115</v>
      </c>
      <c r="E213" s="4">
        <v>2017</v>
      </c>
      <c r="F213" s="1">
        <v>42859</v>
      </c>
      <c r="G213" s="3" t="s">
        <v>102</v>
      </c>
      <c r="H213" s="5">
        <v>3.9164583333333338</v>
      </c>
      <c r="I213" s="5">
        <v>89.856379252707526</v>
      </c>
      <c r="J213" s="5">
        <v>8.2055555555555557</v>
      </c>
      <c r="K213" s="6">
        <v>5.7290681809716873E-2</v>
      </c>
      <c r="L213" s="6">
        <v>0.1447405495944325</v>
      </c>
      <c r="M213" s="5">
        <v>79.796876859585069</v>
      </c>
      <c r="N213" s="4">
        <v>21100000</v>
      </c>
      <c r="O213" s="5">
        <f>1050000*J213</f>
        <v>8615833.333333334</v>
      </c>
      <c r="P213" s="5">
        <f>(1050000*J213)/(M213/100)</f>
        <v>10797206.197047316</v>
      </c>
      <c r="Q213" s="5">
        <f t="shared" si="12"/>
        <v>10302793.802952684</v>
      </c>
      <c r="R213" s="3" t="str">
        <f t="shared" si="13"/>
        <v>중</v>
      </c>
    </row>
    <row r="214" spans="1:18" hidden="1" x14ac:dyDescent="0.3">
      <c r="A214">
        <v>213</v>
      </c>
      <c r="B214" s="3" t="s">
        <v>13</v>
      </c>
      <c r="C214" s="3" t="s">
        <v>28</v>
      </c>
      <c r="D214" s="3" t="s">
        <v>115</v>
      </c>
      <c r="E214" s="4">
        <v>2018</v>
      </c>
      <c r="F214" s="1">
        <v>42955</v>
      </c>
      <c r="G214" s="3" t="s">
        <v>102</v>
      </c>
      <c r="H214" s="5">
        <v>4.0600000000000014</v>
      </c>
      <c r="I214" s="5">
        <v>93.933031421115999</v>
      </c>
      <c r="J214" s="5">
        <v>7.9444444444444446</v>
      </c>
      <c r="K214" s="6">
        <v>5.6371781750959207E-2</v>
      </c>
      <c r="L214" s="6">
        <v>0.17079725273547569</v>
      </c>
      <c r="M214" s="5">
        <v>77.283096551356508</v>
      </c>
      <c r="N214" s="4">
        <v>21100000</v>
      </c>
      <c r="O214" s="5">
        <f>1050000*J214</f>
        <v>8341666.666666667</v>
      </c>
      <c r="P214" s="5">
        <f>(1050000*J214)/(M214/100)</f>
        <v>10793649.632197935</v>
      </c>
      <c r="Q214" s="5">
        <f t="shared" si="12"/>
        <v>10306350.367802065</v>
      </c>
      <c r="R214" s="3" t="str">
        <f t="shared" si="13"/>
        <v>중</v>
      </c>
    </row>
    <row r="215" spans="1:18" x14ac:dyDescent="0.3">
      <c r="A215">
        <v>214</v>
      </c>
      <c r="B215" s="3" t="s">
        <v>13</v>
      </c>
      <c r="C215" s="3" t="s">
        <v>27</v>
      </c>
      <c r="D215" s="3" t="s">
        <v>118</v>
      </c>
      <c r="E215" s="4">
        <v>2021</v>
      </c>
      <c r="F215" s="1">
        <v>44174</v>
      </c>
      <c r="G215" s="3" t="s">
        <v>102</v>
      </c>
      <c r="H215" s="5">
        <v>3.9995555555555549</v>
      </c>
      <c r="I215" s="5">
        <v>92.255527738492717</v>
      </c>
      <c r="J215" s="5">
        <v>4.6083333333333334</v>
      </c>
      <c r="K215" s="6">
        <v>4.2934057964899311E-2</v>
      </c>
      <c r="L215" s="6">
        <v>7.5103066454037512E-2</v>
      </c>
      <c r="M215" s="5">
        <v>88.196287558106306</v>
      </c>
      <c r="N215" s="4">
        <v>21600000</v>
      </c>
      <c r="O215" s="5">
        <f>2160000*J215</f>
        <v>9954000</v>
      </c>
      <c r="P215" s="5">
        <f>(2160000*J215)/(M215/100)</f>
        <v>11286189.33471776</v>
      </c>
      <c r="Q215" s="5">
        <f t="shared" si="12"/>
        <v>10313810.66528224</v>
      </c>
      <c r="R215" s="3" t="str">
        <f t="shared" si="13"/>
        <v>상</v>
      </c>
    </row>
    <row r="216" spans="1:18" hidden="1" x14ac:dyDescent="0.3">
      <c r="A216">
        <v>215</v>
      </c>
      <c r="B216" s="3" t="s">
        <v>12</v>
      </c>
      <c r="C216" s="3" t="s">
        <v>51</v>
      </c>
      <c r="D216" s="3" t="s">
        <v>114</v>
      </c>
      <c r="E216" s="4">
        <v>2016</v>
      </c>
      <c r="F216" s="1">
        <v>42233</v>
      </c>
      <c r="G216" s="3" t="s">
        <v>102</v>
      </c>
      <c r="H216" s="5">
        <v>3.6602083333333382</v>
      </c>
      <c r="I216" s="5">
        <v>80.64025334730502</v>
      </c>
      <c r="J216" s="5">
        <v>9.9194444444444443</v>
      </c>
      <c r="K216" s="6">
        <v>6.2990299076744971E-2</v>
      </c>
      <c r="L216" s="6">
        <v>0.1117278759362229</v>
      </c>
      <c r="M216" s="5">
        <v>82.528182498703217</v>
      </c>
      <c r="N216" s="4">
        <v>25700000</v>
      </c>
      <c r="O216" s="5">
        <f>1280000*J216</f>
        <v>12696888.888888888</v>
      </c>
      <c r="P216" s="5">
        <f>(1280000*J216)/(M216/100)</f>
        <v>15384912.770965721</v>
      </c>
      <c r="Q216" s="5">
        <f t="shared" si="12"/>
        <v>10315087.229034279</v>
      </c>
      <c r="R216" s="3" t="str">
        <f t="shared" si="13"/>
        <v>상</v>
      </c>
    </row>
    <row r="217" spans="1:18" hidden="1" x14ac:dyDescent="0.3">
      <c r="A217">
        <v>216</v>
      </c>
      <c r="B217" s="3" t="s">
        <v>13</v>
      </c>
      <c r="C217" s="3" t="s">
        <v>31</v>
      </c>
      <c r="D217" s="3" t="s">
        <v>115</v>
      </c>
      <c r="E217" s="4">
        <v>2018</v>
      </c>
      <c r="F217" s="1">
        <v>42919</v>
      </c>
      <c r="G217" s="3" t="s">
        <v>102</v>
      </c>
      <c r="H217" s="5">
        <v>3.7599999999999949</v>
      </c>
      <c r="I217" s="5">
        <v>84.65654976265408</v>
      </c>
      <c r="J217" s="5">
        <v>8.0416666666666661</v>
      </c>
      <c r="K217" s="6">
        <v>5.6715665090578522E-2</v>
      </c>
      <c r="L217" s="6">
        <v>0.1600767777584218</v>
      </c>
      <c r="M217" s="5">
        <v>78.320755715099978</v>
      </c>
      <c r="N217" s="4">
        <v>21100000</v>
      </c>
      <c r="O217" s="5">
        <f>1050000*J217</f>
        <v>8443750</v>
      </c>
      <c r="P217" s="5">
        <f>(1050000*J217)/(M217/100)</f>
        <v>10780986.371882102</v>
      </c>
      <c r="Q217" s="5">
        <f t="shared" si="12"/>
        <v>10319013.628117898</v>
      </c>
      <c r="R217" s="3" t="str">
        <f t="shared" si="13"/>
        <v>중</v>
      </c>
    </row>
    <row r="218" spans="1:18" hidden="1" x14ac:dyDescent="0.3">
      <c r="A218">
        <v>217</v>
      </c>
      <c r="B218" s="3" t="s">
        <v>13</v>
      </c>
      <c r="C218" s="3" t="s">
        <v>28</v>
      </c>
      <c r="D218" s="3" t="s">
        <v>115</v>
      </c>
      <c r="E218" s="4">
        <v>2018</v>
      </c>
      <c r="F218" s="1">
        <v>42878</v>
      </c>
      <c r="G218" s="3" t="s">
        <v>102</v>
      </c>
      <c r="H218" s="5">
        <v>3.699999999999994</v>
      </c>
      <c r="I218" s="5">
        <v>82.278685744892314</v>
      </c>
      <c r="J218" s="5">
        <v>8.1527777777777786</v>
      </c>
      <c r="K218" s="6">
        <v>5.7106138996706052E-2</v>
      </c>
      <c r="L218" s="6">
        <v>0.14795049377118441</v>
      </c>
      <c r="M218" s="5">
        <v>79.494336723210949</v>
      </c>
      <c r="N218" s="4">
        <v>21100000</v>
      </c>
      <c r="O218" s="5">
        <f>1050000*J218</f>
        <v>8560416.6666666679</v>
      </c>
      <c r="P218" s="5">
        <f>(1050000*J218)/(M218/100)</f>
        <v>10768586.819552867</v>
      </c>
      <c r="Q218" s="5">
        <f t="shared" si="12"/>
        <v>10331413.180447133</v>
      </c>
      <c r="R218" s="3" t="str">
        <f t="shared" si="13"/>
        <v>중</v>
      </c>
    </row>
    <row r="219" spans="1:18" hidden="1" x14ac:dyDescent="0.3">
      <c r="A219">
        <v>218</v>
      </c>
      <c r="B219" s="3" t="s">
        <v>13</v>
      </c>
      <c r="C219" s="3" t="s">
        <v>28</v>
      </c>
      <c r="D219" s="3" t="s">
        <v>115</v>
      </c>
      <c r="E219" s="4">
        <v>2018</v>
      </c>
      <c r="F219" s="1">
        <v>42894</v>
      </c>
      <c r="G219" s="3" t="s">
        <v>102</v>
      </c>
      <c r="H219" s="5">
        <v>3.9597916666666619</v>
      </c>
      <c r="I219" s="5">
        <v>91.112880847485854</v>
      </c>
      <c r="J219" s="5">
        <v>8.1111111111111107</v>
      </c>
      <c r="K219" s="6">
        <v>5.6960024968783537E-2</v>
      </c>
      <c r="L219" s="6">
        <v>0.1517312056299874</v>
      </c>
      <c r="M219" s="5">
        <v>79.130876940122903</v>
      </c>
      <c r="N219" s="4">
        <v>21100000</v>
      </c>
      <c r="O219" s="5">
        <f>1050000*J219</f>
        <v>8516666.666666666</v>
      </c>
      <c r="P219" s="5">
        <f>(1050000*J219)/(M219/100)</f>
        <v>10762760.373692174</v>
      </c>
      <c r="Q219" s="5">
        <f t="shared" si="12"/>
        <v>10337239.626307826</v>
      </c>
      <c r="R219" s="3" t="str">
        <f t="shared" si="13"/>
        <v>중</v>
      </c>
    </row>
    <row r="220" spans="1:18" hidden="1" x14ac:dyDescent="0.3">
      <c r="A220">
        <v>219</v>
      </c>
      <c r="B220" s="3" t="s">
        <v>12</v>
      </c>
      <c r="C220" s="3" t="s">
        <v>68</v>
      </c>
      <c r="D220" s="3" t="s">
        <v>114</v>
      </c>
      <c r="E220" s="4">
        <v>2015</v>
      </c>
      <c r="F220" s="1">
        <v>42166</v>
      </c>
      <c r="G220" s="3" t="s">
        <v>102</v>
      </c>
      <c r="H220" s="5">
        <v>4.0904166666666653</v>
      </c>
      <c r="I220" s="5">
        <v>94.800486472169837</v>
      </c>
      <c r="J220" s="5">
        <v>10.10277777777778</v>
      </c>
      <c r="K220" s="6">
        <v>6.3569734238166448E-2</v>
      </c>
      <c r="L220" s="6">
        <v>9.3859018688505019E-2</v>
      </c>
      <c r="M220" s="5">
        <v>84.257124707332849</v>
      </c>
      <c r="N220" s="4">
        <v>25700000</v>
      </c>
      <c r="O220" s="5">
        <f>1280000*J220</f>
        <v>12931555.555555558</v>
      </c>
      <c r="P220" s="5">
        <f>(1280000*J220)/(M220/100)</f>
        <v>15347729.465577327</v>
      </c>
      <c r="Q220" s="5">
        <f t="shared" si="12"/>
        <v>10352270.534422673</v>
      </c>
      <c r="R220" s="3" t="str">
        <f t="shared" si="13"/>
        <v>상</v>
      </c>
    </row>
    <row r="221" spans="1:18" hidden="1" x14ac:dyDescent="0.3">
      <c r="A221">
        <v>220</v>
      </c>
      <c r="B221" s="3" t="s">
        <v>13</v>
      </c>
      <c r="C221" s="3" t="s">
        <v>28</v>
      </c>
      <c r="D221" s="3" t="s">
        <v>115</v>
      </c>
      <c r="E221" s="4">
        <v>2018</v>
      </c>
      <c r="F221" s="1">
        <v>42892</v>
      </c>
      <c r="G221" s="3" t="s">
        <v>102</v>
      </c>
      <c r="H221" s="5">
        <v>3.58</v>
      </c>
      <c r="I221" s="5">
        <v>77.119052240705813</v>
      </c>
      <c r="J221" s="5">
        <v>8.1166666666666671</v>
      </c>
      <c r="K221" s="6">
        <v>5.6979528487577598E-2</v>
      </c>
      <c r="L221" s="6">
        <v>0.15005100059617749</v>
      </c>
      <c r="M221" s="5">
        <v>79.296947091624489</v>
      </c>
      <c r="N221" s="4">
        <v>21100000</v>
      </c>
      <c r="O221" s="5">
        <f>1050000*J221</f>
        <v>8522500</v>
      </c>
      <c r="P221" s="5">
        <f>(1050000*J221)/(M221/100)</f>
        <v>10747576.435890511</v>
      </c>
      <c r="Q221" s="5">
        <f t="shared" si="12"/>
        <v>10352423.564109489</v>
      </c>
      <c r="R221" s="3" t="str">
        <f t="shared" si="13"/>
        <v>중</v>
      </c>
    </row>
    <row r="222" spans="1:18" x14ac:dyDescent="0.3">
      <c r="A222">
        <v>221</v>
      </c>
      <c r="B222" s="3" t="s">
        <v>13</v>
      </c>
      <c r="C222" s="3" t="s">
        <v>27</v>
      </c>
      <c r="D222" s="3" t="s">
        <v>118</v>
      </c>
      <c r="E222" s="4">
        <v>2021</v>
      </c>
      <c r="F222" s="1">
        <v>44144</v>
      </c>
      <c r="G222" s="3" t="s">
        <v>102</v>
      </c>
      <c r="H222" s="5">
        <v>3.800000000000006</v>
      </c>
      <c r="I222" s="5">
        <v>86.147087182552198</v>
      </c>
      <c r="J222" s="5">
        <v>4.6916666666666664</v>
      </c>
      <c r="K222" s="6">
        <v>4.3320510923425953E-2</v>
      </c>
      <c r="L222" s="6">
        <v>5.5104684019777722E-2</v>
      </c>
      <c r="M222" s="5">
        <v>90.157480505679629</v>
      </c>
      <c r="N222" s="4">
        <v>21600000</v>
      </c>
      <c r="O222" s="5">
        <f>2160000*J222</f>
        <v>10134000</v>
      </c>
      <c r="P222" s="5">
        <f>(2160000*J222)/(M222/100)</f>
        <v>11240331.853951477</v>
      </c>
      <c r="Q222" s="5">
        <f t="shared" si="12"/>
        <v>10359668.146048523</v>
      </c>
      <c r="R222" s="3" t="str">
        <f t="shared" si="13"/>
        <v>상</v>
      </c>
    </row>
    <row r="223" spans="1:18" hidden="1" x14ac:dyDescent="0.3">
      <c r="A223">
        <v>222</v>
      </c>
      <c r="B223" s="3" t="s">
        <v>13</v>
      </c>
      <c r="C223" s="3" t="s">
        <v>28</v>
      </c>
      <c r="D223" s="3" t="s">
        <v>115</v>
      </c>
      <c r="E223" s="4">
        <v>2018</v>
      </c>
      <c r="F223" s="1">
        <v>42899</v>
      </c>
      <c r="G223" s="3" t="s">
        <v>102</v>
      </c>
      <c r="H223" s="5">
        <v>3.7599999999999949</v>
      </c>
      <c r="I223" s="5">
        <v>84.65654976265408</v>
      </c>
      <c r="J223" s="5">
        <v>8.0972222222222214</v>
      </c>
      <c r="K223" s="6">
        <v>5.6911236929879573E-2</v>
      </c>
      <c r="L223" s="6">
        <v>0.15087396225751781</v>
      </c>
      <c r="M223" s="5">
        <v>79.221480081260268</v>
      </c>
      <c r="N223" s="4">
        <v>21100000</v>
      </c>
      <c r="O223" s="5">
        <f>1050000*J223</f>
        <v>8502083.3333333321</v>
      </c>
      <c r="P223" s="5">
        <f>(1050000*J223)/(M223/100)</f>
        <v>10732043.032536687</v>
      </c>
      <c r="Q223" s="5">
        <f t="shared" si="12"/>
        <v>10367956.967463313</v>
      </c>
      <c r="R223" s="3" t="str">
        <f t="shared" si="13"/>
        <v>중</v>
      </c>
    </row>
    <row r="224" spans="1:18" hidden="1" x14ac:dyDescent="0.3">
      <c r="A224">
        <v>223</v>
      </c>
      <c r="B224" s="3" t="s">
        <v>12</v>
      </c>
      <c r="C224" s="3" t="s">
        <v>68</v>
      </c>
      <c r="D224" s="3" t="s">
        <v>114</v>
      </c>
      <c r="E224" s="4">
        <v>2015</v>
      </c>
      <c r="F224" s="1">
        <v>42171</v>
      </c>
      <c r="G224" s="3" t="s">
        <v>102</v>
      </c>
      <c r="H224" s="5">
        <v>4.0400000000000054</v>
      </c>
      <c r="I224" s="5">
        <v>93.385705726483309</v>
      </c>
      <c r="J224" s="5">
        <v>10.08888888888889</v>
      </c>
      <c r="K224" s="6">
        <v>6.3526022664381843E-2</v>
      </c>
      <c r="L224" s="6">
        <v>9.3777002722890718E-2</v>
      </c>
      <c r="M224" s="5">
        <v>84.269697461272742</v>
      </c>
      <c r="N224" s="4">
        <v>25700000</v>
      </c>
      <c r="O224" s="5">
        <f>1280000*J224</f>
        <v>12913777.77777778</v>
      </c>
      <c r="P224" s="5">
        <f>(1280000*J224)/(M224/100)</f>
        <v>15324343.348583253</v>
      </c>
      <c r="Q224" s="5">
        <f t="shared" si="12"/>
        <v>10375656.651416747</v>
      </c>
      <c r="R224" s="3" t="str">
        <f t="shared" si="13"/>
        <v>상</v>
      </c>
    </row>
    <row r="225" spans="1:18" hidden="1" x14ac:dyDescent="0.3">
      <c r="A225">
        <v>224</v>
      </c>
      <c r="B225" s="3" t="s">
        <v>13</v>
      </c>
      <c r="C225" s="3" t="s">
        <v>28</v>
      </c>
      <c r="D225" s="3" t="s">
        <v>115</v>
      </c>
      <c r="E225" s="4">
        <v>2018</v>
      </c>
      <c r="F225" s="1">
        <v>42906</v>
      </c>
      <c r="G225" s="3" t="s">
        <v>102</v>
      </c>
      <c r="H225" s="5">
        <v>4</v>
      </c>
      <c r="I225" s="5">
        <v>92.26804225875226</v>
      </c>
      <c r="J225" s="5">
        <v>8.0777777777777775</v>
      </c>
      <c r="K225" s="6">
        <v>5.6842863326112547E-2</v>
      </c>
      <c r="L225" s="6">
        <v>0.15212528042558579</v>
      </c>
      <c r="M225" s="5">
        <v>79.103185624830161</v>
      </c>
      <c r="N225" s="4">
        <v>21100000</v>
      </c>
      <c r="O225" s="5">
        <f>1050000*J225</f>
        <v>8481666.666666666</v>
      </c>
      <c r="P225" s="5">
        <f>(1050000*J225)/(M225/100)</f>
        <v>10722282.041703647</v>
      </c>
      <c r="Q225" s="5">
        <f t="shared" si="12"/>
        <v>10377717.958296353</v>
      </c>
      <c r="R225" s="3" t="str">
        <f t="shared" si="13"/>
        <v>중</v>
      </c>
    </row>
    <row r="226" spans="1:18" hidden="1" x14ac:dyDescent="0.3">
      <c r="A226">
        <v>225</v>
      </c>
      <c r="B226" s="3" t="s">
        <v>13</v>
      </c>
      <c r="C226" s="3" t="s">
        <v>28</v>
      </c>
      <c r="D226" s="3" t="s">
        <v>115</v>
      </c>
      <c r="E226" s="4">
        <v>2018</v>
      </c>
      <c r="F226" s="1">
        <v>42892</v>
      </c>
      <c r="G226" s="3" t="s">
        <v>102</v>
      </c>
      <c r="H226" s="5">
        <v>3.6399999999999921</v>
      </c>
      <c r="I226" s="5">
        <v>79.782644610449623</v>
      </c>
      <c r="J226" s="5">
        <v>8.1166666666666671</v>
      </c>
      <c r="K226" s="6">
        <v>5.6979528487577598E-2</v>
      </c>
      <c r="L226" s="6">
        <v>0.1478062702632103</v>
      </c>
      <c r="M226" s="5">
        <v>79.521420124921207</v>
      </c>
      <c r="N226" s="4">
        <v>21100000</v>
      </c>
      <c r="O226" s="5">
        <f>1050000*J226</f>
        <v>8522500</v>
      </c>
      <c r="P226" s="5">
        <f>(1050000*J226)/(M226/100)</f>
        <v>10717238.181375405</v>
      </c>
      <c r="Q226" s="5">
        <f t="shared" si="12"/>
        <v>10382761.818624595</v>
      </c>
      <c r="R226" s="3" t="str">
        <f t="shared" si="13"/>
        <v>중</v>
      </c>
    </row>
    <row r="227" spans="1:18" hidden="1" x14ac:dyDescent="0.3">
      <c r="A227">
        <v>226</v>
      </c>
      <c r="B227" s="3" t="s">
        <v>13</v>
      </c>
      <c r="C227" s="3" t="s">
        <v>28</v>
      </c>
      <c r="D227" s="3" t="s">
        <v>115</v>
      </c>
      <c r="E227" s="4">
        <v>2018</v>
      </c>
      <c r="F227" s="1">
        <v>42893</v>
      </c>
      <c r="G227" s="3" t="s">
        <v>102</v>
      </c>
      <c r="H227" s="5">
        <v>3.5812499999999998</v>
      </c>
      <c r="I227" s="5">
        <v>77.179166343198915</v>
      </c>
      <c r="J227" s="5">
        <v>8.1138888888888889</v>
      </c>
      <c r="K227" s="6">
        <v>5.6969777562805669E-2</v>
      </c>
      <c r="L227" s="6">
        <v>0.14798468687851091</v>
      </c>
      <c r="M227" s="5">
        <v>79.504553555868341</v>
      </c>
      <c r="N227" s="4">
        <v>21100000</v>
      </c>
      <c r="O227" s="5">
        <f>1050000*J227</f>
        <v>8519583.333333334</v>
      </c>
      <c r="P227" s="5">
        <f>(1050000*J227)/(M227/100)</f>
        <v>10715843.24707461</v>
      </c>
      <c r="Q227" s="5">
        <f t="shared" si="12"/>
        <v>10384156.75292539</v>
      </c>
      <c r="R227" s="3" t="str">
        <f t="shared" si="13"/>
        <v>중</v>
      </c>
    </row>
    <row r="228" spans="1:18" hidden="1" x14ac:dyDescent="0.3">
      <c r="A228">
        <v>227</v>
      </c>
      <c r="B228" s="3" t="s">
        <v>13</v>
      </c>
      <c r="C228" s="3" t="s">
        <v>77</v>
      </c>
      <c r="D228" s="3" t="s">
        <v>115</v>
      </c>
      <c r="E228" s="4">
        <v>2018</v>
      </c>
      <c r="F228" s="1">
        <v>42881</v>
      </c>
      <c r="G228" s="3" t="s">
        <v>102</v>
      </c>
      <c r="H228" s="5">
        <v>4</v>
      </c>
      <c r="I228" s="5">
        <v>92.26804225875226</v>
      </c>
      <c r="J228" s="5">
        <v>8.1444444444444439</v>
      </c>
      <c r="K228" s="6">
        <v>5.707694611467732E-2</v>
      </c>
      <c r="L228" s="6">
        <v>0.1445693292859129</v>
      </c>
      <c r="M228" s="5">
        <v>79.835372459940984</v>
      </c>
      <c r="N228" s="4">
        <v>21100000</v>
      </c>
      <c r="O228" s="5">
        <f>1050000*J228</f>
        <v>8551666.666666666</v>
      </c>
      <c r="P228" s="5">
        <f>(1050000*J228)/(M228/100)</f>
        <v>10711626.191707989</v>
      </c>
      <c r="Q228" s="5">
        <f t="shared" si="12"/>
        <v>10388373.808292011</v>
      </c>
      <c r="R228" s="3" t="str">
        <f t="shared" si="13"/>
        <v>중</v>
      </c>
    </row>
    <row r="229" spans="1:18" hidden="1" x14ac:dyDescent="0.3">
      <c r="A229">
        <v>228</v>
      </c>
      <c r="B229" s="3" t="s">
        <v>13</v>
      </c>
      <c r="C229" s="3" t="s">
        <v>28</v>
      </c>
      <c r="D229" s="3" t="s">
        <v>115</v>
      </c>
      <c r="E229" s="4">
        <v>2018</v>
      </c>
      <c r="F229" s="1">
        <v>42924</v>
      </c>
      <c r="G229" s="3" t="s">
        <v>102</v>
      </c>
      <c r="H229" s="5">
        <v>4.0400000000000054</v>
      </c>
      <c r="I229" s="5">
        <v>93.385705726483309</v>
      </c>
      <c r="J229" s="5">
        <v>8.0277777777777786</v>
      </c>
      <c r="K229" s="6">
        <v>5.6666666666666671E-2</v>
      </c>
      <c r="L229" s="6">
        <v>0.1560444860696675</v>
      </c>
      <c r="M229" s="5">
        <v>78.728884726366587</v>
      </c>
      <c r="N229" s="4">
        <v>21100000</v>
      </c>
      <c r="O229" s="5">
        <f>1050000*J229</f>
        <v>8429166.6666666679</v>
      </c>
      <c r="P229" s="5">
        <f>(1050000*J229)/(M229/100)</f>
        <v>10706574.462426888</v>
      </c>
      <c r="Q229" s="5">
        <f t="shared" si="12"/>
        <v>10393425.537573112</v>
      </c>
      <c r="R229" s="3" t="str">
        <f t="shared" si="13"/>
        <v>중</v>
      </c>
    </row>
    <row r="230" spans="1:18" x14ac:dyDescent="0.3">
      <c r="A230">
        <v>229</v>
      </c>
      <c r="B230" s="3" t="s">
        <v>13</v>
      </c>
      <c r="C230" s="3" t="s">
        <v>27</v>
      </c>
      <c r="D230" s="3" t="s">
        <v>118</v>
      </c>
      <c r="E230" s="4">
        <v>2021</v>
      </c>
      <c r="F230" s="1">
        <v>44145</v>
      </c>
      <c r="G230" s="3" t="s">
        <v>102</v>
      </c>
      <c r="H230" s="5">
        <v>3.8799999999999968</v>
      </c>
      <c r="I230" s="5">
        <v>88.768190384075126</v>
      </c>
      <c r="J230" s="5">
        <v>4.6888888888888891</v>
      </c>
      <c r="K230" s="6">
        <v>4.3307684717097901E-2</v>
      </c>
      <c r="L230" s="6">
        <v>5.292262712633615E-2</v>
      </c>
      <c r="M230" s="5">
        <v>90.376968815656596</v>
      </c>
      <c r="N230" s="4">
        <v>21600000</v>
      </c>
      <c r="O230" s="5">
        <f>2160000*J230</f>
        <v>10128000</v>
      </c>
      <c r="P230" s="5">
        <f>(2160000*J230)/(M230/100)</f>
        <v>11206394.87329814</v>
      </c>
      <c r="Q230" s="5">
        <f t="shared" si="12"/>
        <v>10393605.12670186</v>
      </c>
      <c r="R230" s="3" t="str">
        <f t="shared" si="13"/>
        <v>상</v>
      </c>
    </row>
    <row r="231" spans="1:18" hidden="1" x14ac:dyDescent="0.3">
      <c r="A231">
        <v>230</v>
      </c>
      <c r="B231" s="3" t="s">
        <v>13</v>
      </c>
      <c r="C231" s="3" t="s">
        <v>28</v>
      </c>
      <c r="D231" s="3" t="s">
        <v>115</v>
      </c>
      <c r="E231" s="4">
        <v>2018</v>
      </c>
      <c r="F231" s="1">
        <v>42878</v>
      </c>
      <c r="G231" s="3" t="s">
        <v>102</v>
      </c>
      <c r="H231" s="5">
        <v>3.7200000000000069</v>
      </c>
      <c r="I231" s="5">
        <v>83.050476246131879</v>
      </c>
      <c r="J231" s="5">
        <v>8.1527777777777786</v>
      </c>
      <c r="K231" s="6">
        <v>5.7106138996706052E-2</v>
      </c>
      <c r="L231" s="6">
        <v>0.14331789429331729</v>
      </c>
      <c r="M231" s="5">
        <v>79.95759667099766</v>
      </c>
      <c r="N231" s="4">
        <v>21100000</v>
      </c>
      <c r="O231" s="5">
        <f>1050000*J231</f>
        <v>8560416.6666666679</v>
      </c>
      <c r="P231" s="5">
        <f>(1050000*J231)/(M231/100)</f>
        <v>10706195.562493334</v>
      </c>
      <c r="Q231" s="5">
        <f t="shared" si="12"/>
        <v>10393804.437506666</v>
      </c>
      <c r="R231" s="3" t="str">
        <f t="shared" si="13"/>
        <v>중</v>
      </c>
    </row>
    <row r="232" spans="1:18" hidden="1" x14ac:dyDescent="0.3">
      <c r="A232">
        <v>231</v>
      </c>
      <c r="B232" s="3" t="s">
        <v>13</v>
      </c>
      <c r="C232" s="3" t="s">
        <v>69</v>
      </c>
      <c r="D232" s="3" t="s">
        <v>115</v>
      </c>
      <c r="E232" s="4">
        <v>2017</v>
      </c>
      <c r="F232" s="1">
        <v>42793</v>
      </c>
      <c r="G232" s="3" t="s">
        <v>102</v>
      </c>
      <c r="H232" s="5">
        <v>4.019999999999996</v>
      </c>
      <c r="I232" s="5">
        <v>92.831195670431498</v>
      </c>
      <c r="J232" s="5">
        <v>8.3916666666666675</v>
      </c>
      <c r="K232" s="6">
        <v>5.7936747118445188E-2</v>
      </c>
      <c r="L232" s="6">
        <v>0.1189677525454262</v>
      </c>
      <c r="M232" s="5">
        <v>82.309550033612851</v>
      </c>
      <c r="N232" s="4">
        <v>21100000</v>
      </c>
      <c r="O232" s="5">
        <f>1050000*J232</f>
        <v>8811250</v>
      </c>
      <c r="P232" s="5">
        <f>(1050000*J232)/(M232/100)</f>
        <v>10705015.391776213</v>
      </c>
      <c r="Q232" s="5">
        <f t="shared" si="12"/>
        <v>10394984.608223787</v>
      </c>
      <c r="R232" s="3" t="str">
        <f t="shared" si="13"/>
        <v>상</v>
      </c>
    </row>
    <row r="233" spans="1:18" hidden="1" x14ac:dyDescent="0.3">
      <c r="A233">
        <v>232</v>
      </c>
      <c r="B233" s="3" t="s">
        <v>12</v>
      </c>
      <c r="C233" s="3" t="s">
        <v>68</v>
      </c>
      <c r="D233" s="3" t="s">
        <v>114</v>
      </c>
      <c r="E233" s="4">
        <v>2015</v>
      </c>
      <c r="F233" s="1">
        <v>42128</v>
      </c>
      <c r="G233" s="3" t="s">
        <v>102</v>
      </c>
      <c r="H233" s="5">
        <v>4.0402083333333394</v>
      </c>
      <c r="I233" s="5">
        <v>93.391407035802402</v>
      </c>
      <c r="J233" s="5">
        <v>10.205555555555559</v>
      </c>
      <c r="K233" s="6">
        <v>6.389227044191044E-2</v>
      </c>
      <c r="L233" s="6">
        <v>8.1606004925863923E-2</v>
      </c>
      <c r="M233" s="5">
        <v>85.450172463222557</v>
      </c>
      <c r="N233" s="4">
        <v>25700000</v>
      </c>
      <c r="O233" s="5">
        <f>1280000*J233</f>
        <v>13063111.111111116</v>
      </c>
      <c r="P233" s="5">
        <f>(1280000*J233)/(M233/100)</f>
        <v>15287401.692177311</v>
      </c>
      <c r="Q233" s="5">
        <f t="shared" si="12"/>
        <v>10412598.307822689</v>
      </c>
      <c r="R233" s="3" t="str">
        <f t="shared" si="13"/>
        <v>상</v>
      </c>
    </row>
    <row r="234" spans="1:18" hidden="1" x14ac:dyDescent="0.3">
      <c r="A234">
        <v>233</v>
      </c>
      <c r="B234" s="3" t="s">
        <v>12</v>
      </c>
      <c r="C234" s="3" t="s">
        <v>51</v>
      </c>
      <c r="D234" s="3" t="s">
        <v>114</v>
      </c>
      <c r="E234" s="4">
        <v>2016</v>
      </c>
      <c r="F234" s="1">
        <v>42227</v>
      </c>
      <c r="G234" s="3" t="s">
        <v>102</v>
      </c>
      <c r="H234" s="5">
        <v>3.4800000000000009</v>
      </c>
      <c r="I234" s="5">
        <v>72.816889994434675</v>
      </c>
      <c r="J234" s="5">
        <v>9.9361111111111118</v>
      </c>
      <c r="K234" s="6">
        <v>6.3043195068496052E-2</v>
      </c>
      <c r="L234" s="6">
        <v>0.1050061196411055</v>
      </c>
      <c r="M234" s="5">
        <v>83.195068529039844</v>
      </c>
      <c r="N234" s="4">
        <v>25700000</v>
      </c>
      <c r="O234" s="5">
        <f>1280000*J234</f>
        <v>12718222.222222224</v>
      </c>
      <c r="P234" s="5">
        <f>(1280000*J234)/(M234/100)</f>
        <v>15287230.89852716</v>
      </c>
      <c r="Q234" s="5">
        <f t="shared" si="12"/>
        <v>10412769.10147284</v>
      </c>
      <c r="R234" s="3" t="str">
        <f t="shared" si="13"/>
        <v>상</v>
      </c>
    </row>
    <row r="235" spans="1:18" hidden="1" x14ac:dyDescent="0.3">
      <c r="A235">
        <v>234</v>
      </c>
      <c r="B235" s="3" t="s">
        <v>13</v>
      </c>
      <c r="C235" s="3" t="s">
        <v>28</v>
      </c>
      <c r="D235" s="3" t="s">
        <v>115</v>
      </c>
      <c r="E235" s="4">
        <v>2018</v>
      </c>
      <c r="F235" s="1">
        <v>42909</v>
      </c>
      <c r="G235" s="3" t="s">
        <v>102</v>
      </c>
      <c r="H235" s="5">
        <v>4.0166666666666639</v>
      </c>
      <c r="I235" s="5">
        <v>92.73733676848498</v>
      </c>
      <c r="J235" s="5">
        <v>8.0694444444444446</v>
      </c>
      <c r="K235" s="6">
        <v>5.6813535163531041E-2</v>
      </c>
      <c r="L235" s="6">
        <v>0.15018234569233471</v>
      </c>
      <c r="M235" s="5">
        <v>79.300411914413431</v>
      </c>
      <c r="N235" s="4">
        <v>21100000</v>
      </c>
      <c r="O235" s="5">
        <f>1050000*J235</f>
        <v>8472916.666666666</v>
      </c>
      <c r="P235" s="5">
        <f>(1050000*J235)/(M235/100)</f>
        <v>10684580.902065469</v>
      </c>
      <c r="Q235" s="5">
        <f t="shared" si="12"/>
        <v>10415419.097934531</v>
      </c>
      <c r="R235" s="3" t="str">
        <f t="shared" si="13"/>
        <v>중</v>
      </c>
    </row>
    <row r="236" spans="1:18" hidden="1" x14ac:dyDescent="0.3">
      <c r="A236">
        <v>235</v>
      </c>
      <c r="B236" s="3" t="s">
        <v>13</v>
      </c>
      <c r="C236" s="3" t="s">
        <v>58</v>
      </c>
      <c r="D236" s="3" t="s">
        <v>115</v>
      </c>
      <c r="E236" s="4">
        <v>2017</v>
      </c>
      <c r="F236" s="1">
        <v>42703</v>
      </c>
      <c r="G236" s="3" t="s">
        <v>102</v>
      </c>
      <c r="H236" s="5">
        <v>3.819999999999995</v>
      </c>
      <c r="I236" s="5">
        <v>86.820611130279588</v>
      </c>
      <c r="J236" s="5">
        <v>8.6361111111111111</v>
      </c>
      <c r="K236" s="6">
        <v>5.8774522069043177E-2</v>
      </c>
      <c r="L236" s="6">
        <v>9.2439837594050903E-2</v>
      </c>
      <c r="M236" s="5">
        <v>84.87856403369058</v>
      </c>
      <c r="N236" s="4">
        <v>21100000</v>
      </c>
      <c r="O236" s="5">
        <f>1050000*J236</f>
        <v>9067916.666666666</v>
      </c>
      <c r="P236" s="5">
        <f>(1050000*J236)/(M236/100)</f>
        <v>10683400.184606524</v>
      </c>
      <c r="Q236" s="5">
        <f t="shared" si="12"/>
        <v>10416599.815393476</v>
      </c>
      <c r="R236" s="3" t="str">
        <f t="shared" si="13"/>
        <v>상</v>
      </c>
    </row>
    <row r="237" spans="1:18" x14ac:dyDescent="0.3">
      <c r="A237">
        <v>236</v>
      </c>
      <c r="B237" s="3" t="s">
        <v>13</v>
      </c>
      <c r="C237" s="3" t="s">
        <v>27</v>
      </c>
      <c r="D237" s="3" t="s">
        <v>118</v>
      </c>
      <c r="E237" s="4">
        <v>2021</v>
      </c>
      <c r="F237" s="1">
        <v>44386</v>
      </c>
      <c r="G237" s="3" t="s">
        <v>102</v>
      </c>
      <c r="H237" s="5">
        <v>3.8999999999999968</v>
      </c>
      <c r="I237" s="5">
        <v>89.372092693470634</v>
      </c>
      <c r="J237" s="5">
        <v>4.0250000000000004</v>
      </c>
      <c r="K237" s="6">
        <v>4.0124805295477767E-2</v>
      </c>
      <c r="L237" s="6">
        <v>0.18239072344615431</v>
      </c>
      <c r="M237" s="5">
        <v>77.74844712583679</v>
      </c>
      <c r="N237" s="4">
        <v>21600000</v>
      </c>
      <c r="O237" s="5">
        <f>2160000*J237</f>
        <v>8694000</v>
      </c>
      <c r="P237" s="5">
        <f>(2160000*J237)/(M237/100)</f>
        <v>11182216.907726346</v>
      </c>
      <c r="Q237" s="5">
        <f t="shared" si="12"/>
        <v>10417783.092273654</v>
      </c>
      <c r="R237" s="3" t="str">
        <f t="shared" si="13"/>
        <v>중</v>
      </c>
    </row>
    <row r="238" spans="1:18" hidden="1" x14ac:dyDescent="0.3">
      <c r="A238">
        <v>237</v>
      </c>
      <c r="B238" s="3" t="s">
        <v>12</v>
      </c>
      <c r="C238" s="3" t="s">
        <v>68</v>
      </c>
      <c r="D238" s="3" t="s">
        <v>114</v>
      </c>
      <c r="E238" s="4">
        <v>2015</v>
      </c>
      <c r="F238" s="1">
        <v>42153</v>
      </c>
      <c r="G238" s="3" t="s">
        <v>102</v>
      </c>
      <c r="H238" s="5">
        <v>3.8977083333333291</v>
      </c>
      <c r="I238" s="5">
        <v>89.302895553852366</v>
      </c>
      <c r="J238" s="5">
        <v>10.136111111111109</v>
      </c>
      <c r="K238" s="6">
        <v>6.3674519585501729E-2</v>
      </c>
      <c r="L238" s="6">
        <v>8.6976684890959291E-2</v>
      </c>
      <c r="M238" s="5">
        <v>84.934879552353905</v>
      </c>
      <c r="N238" s="4">
        <v>25700000</v>
      </c>
      <c r="O238" s="5">
        <f>1280000*J238</f>
        <v>12974222.22222222</v>
      </c>
      <c r="P238" s="5">
        <f>(1280000*J238)/(M238/100)</f>
        <v>15275493.755454028</v>
      </c>
      <c r="Q238" s="5">
        <f t="shared" si="12"/>
        <v>10424506.244545972</v>
      </c>
      <c r="R238" s="3" t="str">
        <f t="shared" si="13"/>
        <v>상</v>
      </c>
    </row>
    <row r="239" spans="1:18" hidden="1" x14ac:dyDescent="0.3">
      <c r="A239">
        <v>238</v>
      </c>
      <c r="B239" s="3" t="s">
        <v>13</v>
      </c>
      <c r="C239" s="3" t="s">
        <v>31</v>
      </c>
      <c r="D239" s="3" t="s">
        <v>115</v>
      </c>
      <c r="E239" s="4">
        <v>2018</v>
      </c>
      <c r="F239" s="1">
        <v>42935</v>
      </c>
      <c r="G239" s="3" t="s">
        <v>102</v>
      </c>
      <c r="H239" s="5">
        <v>3.800000000000006</v>
      </c>
      <c r="I239" s="5">
        <v>86.147087182552198</v>
      </c>
      <c r="J239" s="5">
        <v>7.9972222222222218</v>
      </c>
      <c r="K239" s="6">
        <v>5.6558720714748212E-2</v>
      </c>
      <c r="L239" s="6">
        <v>0.1568645522689445</v>
      </c>
      <c r="M239" s="5">
        <v>78.65767270163073</v>
      </c>
      <c r="N239" s="4">
        <v>21100000</v>
      </c>
      <c r="O239" s="5">
        <f>1050000*J239</f>
        <v>8397083.3333333321</v>
      </c>
      <c r="P239" s="5">
        <f>(1050000*J239)/(M239/100)</f>
        <v>10675479.00277406</v>
      </c>
      <c r="Q239" s="5">
        <f t="shared" si="12"/>
        <v>10424520.99722594</v>
      </c>
      <c r="R239" s="3" t="str">
        <f t="shared" si="13"/>
        <v>중</v>
      </c>
    </row>
    <row r="240" spans="1:18" hidden="1" x14ac:dyDescent="0.3">
      <c r="A240">
        <v>239</v>
      </c>
      <c r="B240" s="3" t="s">
        <v>13</v>
      </c>
      <c r="C240" s="3" t="s">
        <v>28</v>
      </c>
      <c r="D240" s="3" t="s">
        <v>115</v>
      </c>
      <c r="E240" s="4">
        <v>2018</v>
      </c>
      <c r="F240" s="1">
        <v>42888</v>
      </c>
      <c r="G240" s="3" t="s">
        <v>102</v>
      </c>
      <c r="H240" s="5">
        <v>3.8197916666666609</v>
      </c>
      <c r="I240" s="5">
        <v>86.813595255824097</v>
      </c>
      <c r="J240" s="5">
        <v>8.1277777777777782</v>
      </c>
      <c r="K240" s="6">
        <v>5.7018515511289072E-2</v>
      </c>
      <c r="L240" s="6">
        <v>0.14352217747046939</v>
      </c>
      <c r="M240" s="5">
        <v>79.945930701824153</v>
      </c>
      <c r="N240" s="4">
        <v>21100000</v>
      </c>
      <c r="O240" s="5">
        <f>1050000*J240</f>
        <v>8534166.6666666679</v>
      </c>
      <c r="P240" s="5">
        <f>(1050000*J240)/(M240/100)</f>
        <v>10674923.153370634</v>
      </c>
      <c r="Q240" s="5">
        <f t="shared" si="12"/>
        <v>10425076.846629366</v>
      </c>
      <c r="R240" s="3" t="str">
        <f t="shared" si="13"/>
        <v>중</v>
      </c>
    </row>
    <row r="241" spans="1:18" hidden="1" x14ac:dyDescent="0.3">
      <c r="A241">
        <v>240</v>
      </c>
      <c r="B241" s="3" t="s">
        <v>13</v>
      </c>
      <c r="C241" s="3" t="s">
        <v>30</v>
      </c>
      <c r="D241" s="3" t="s">
        <v>115</v>
      </c>
      <c r="E241" s="4">
        <v>2017</v>
      </c>
      <c r="F241" s="1">
        <v>42723</v>
      </c>
      <c r="G241" s="3" t="s">
        <v>102</v>
      </c>
      <c r="H241" s="5">
        <v>3.6399999999999921</v>
      </c>
      <c r="I241" s="5">
        <v>79.782644610449623</v>
      </c>
      <c r="J241" s="5">
        <v>8.5805555555555557</v>
      </c>
      <c r="K241" s="6">
        <v>5.8585170668200862E-2</v>
      </c>
      <c r="L241" s="6">
        <v>9.7240335609023107E-2</v>
      </c>
      <c r="M241" s="5">
        <v>84.417449372277602</v>
      </c>
      <c r="N241" s="4">
        <v>21100000</v>
      </c>
      <c r="O241" s="5">
        <f>1050000*J241</f>
        <v>9009583.333333334</v>
      </c>
      <c r="P241" s="5">
        <f>(1050000*J241)/(M241/100)</f>
        <v>10672655.239323128</v>
      </c>
      <c r="Q241" s="5">
        <f t="shared" si="12"/>
        <v>10427344.760676872</v>
      </c>
      <c r="R241" s="3" t="str">
        <f t="shared" si="13"/>
        <v>상</v>
      </c>
    </row>
    <row r="242" spans="1:18" hidden="1" x14ac:dyDescent="0.3">
      <c r="A242">
        <v>241</v>
      </c>
      <c r="B242" s="3" t="s">
        <v>13</v>
      </c>
      <c r="C242" s="3" t="s">
        <v>28</v>
      </c>
      <c r="D242" s="3" t="s">
        <v>115</v>
      </c>
      <c r="E242" s="4">
        <v>2018</v>
      </c>
      <c r="F242" s="1">
        <v>42969</v>
      </c>
      <c r="G242" s="3" t="s">
        <v>102</v>
      </c>
      <c r="H242" s="5">
        <v>3.7004166666666611</v>
      </c>
      <c r="I242" s="5">
        <v>82.296137878167059</v>
      </c>
      <c r="J242" s="5">
        <v>7.9055555555555559</v>
      </c>
      <c r="K242" s="6">
        <v>5.6233639596083608E-2</v>
      </c>
      <c r="L242" s="6">
        <v>0.1647983466908626</v>
      </c>
      <c r="M242" s="5">
        <v>77.896801371305372</v>
      </c>
      <c r="N242" s="4">
        <v>21100000</v>
      </c>
      <c r="O242" s="5">
        <f>1050000*J242</f>
        <v>8300833.333333334</v>
      </c>
      <c r="P242" s="5">
        <f>(1050000*J242)/(M242/100)</f>
        <v>10656192.79252086</v>
      </c>
      <c r="Q242" s="5">
        <f t="shared" si="12"/>
        <v>10443807.20747914</v>
      </c>
      <c r="R242" s="3" t="str">
        <f t="shared" si="13"/>
        <v>중</v>
      </c>
    </row>
    <row r="243" spans="1:18" hidden="1" x14ac:dyDescent="0.3">
      <c r="A243">
        <v>242</v>
      </c>
      <c r="B243" s="3" t="s">
        <v>13</v>
      </c>
      <c r="C243" s="3" t="s">
        <v>58</v>
      </c>
      <c r="D243" s="3" t="s">
        <v>115</v>
      </c>
      <c r="E243" s="4">
        <v>2017</v>
      </c>
      <c r="F243" s="1">
        <v>42714</v>
      </c>
      <c r="G243" s="3" t="s">
        <v>102</v>
      </c>
      <c r="H243" s="5">
        <v>4.0600000000000014</v>
      </c>
      <c r="I243" s="5">
        <v>93.933031421115999</v>
      </c>
      <c r="J243" s="5">
        <v>8.6055555555555561</v>
      </c>
      <c r="K243" s="6">
        <v>5.8670454423178142E-2</v>
      </c>
      <c r="L243" s="6">
        <v>9.2739216862664009E-2</v>
      </c>
      <c r="M243" s="5">
        <v>84.859032871415792</v>
      </c>
      <c r="N243" s="4">
        <v>21100000</v>
      </c>
      <c r="O243" s="5">
        <f>1050000*J243</f>
        <v>9035833.333333334</v>
      </c>
      <c r="P243" s="5">
        <f>(1050000*J243)/(M243/100)</f>
        <v>10648051.27702203</v>
      </c>
      <c r="Q243" s="5">
        <f t="shared" si="12"/>
        <v>10451948.72297797</v>
      </c>
      <c r="R243" s="3" t="str">
        <f t="shared" si="13"/>
        <v>상</v>
      </c>
    </row>
    <row r="244" spans="1:18" hidden="1" x14ac:dyDescent="0.3">
      <c r="A244">
        <v>243</v>
      </c>
      <c r="B244" s="3" t="s">
        <v>12</v>
      </c>
      <c r="C244" s="3" t="s">
        <v>68</v>
      </c>
      <c r="D244" s="3" t="s">
        <v>114</v>
      </c>
      <c r="E244" s="4">
        <v>2015</v>
      </c>
      <c r="F244" s="1">
        <v>42096</v>
      </c>
      <c r="G244" s="3" t="s">
        <v>102</v>
      </c>
      <c r="H244" s="5">
        <v>3.927500000000002</v>
      </c>
      <c r="I244" s="5">
        <v>90.176545522877277</v>
      </c>
      <c r="J244" s="5">
        <v>10.294444444444441</v>
      </c>
      <c r="K244" s="6">
        <v>6.4169913337776746E-2</v>
      </c>
      <c r="L244" s="6">
        <v>7.1166218539760476E-2</v>
      </c>
      <c r="M244" s="5">
        <v>86.46638681224627</v>
      </c>
      <c r="N244" s="4">
        <v>25700000</v>
      </c>
      <c r="O244" s="5">
        <f>1280000*J244</f>
        <v>13176888.888888884</v>
      </c>
      <c r="P244" s="5">
        <f>(1280000*J244)/(M244/100)</f>
        <v>15239319.433459474</v>
      </c>
      <c r="Q244" s="5">
        <f t="shared" si="12"/>
        <v>10460680.566540526</v>
      </c>
      <c r="R244" s="3" t="str">
        <f t="shared" si="13"/>
        <v>상</v>
      </c>
    </row>
    <row r="245" spans="1:18" hidden="1" x14ac:dyDescent="0.3">
      <c r="A245">
        <v>244</v>
      </c>
      <c r="B245" s="3" t="s">
        <v>12</v>
      </c>
      <c r="C245" s="3" t="s">
        <v>51</v>
      </c>
      <c r="D245" s="3" t="s">
        <v>114</v>
      </c>
      <c r="E245" s="4">
        <v>2016</v>
      </c>
      <c r="F245" s="1">
        <v>42243</v>
      </c>
      <c r="G245" s="3" t="s">
        <v>102</v>
      </c>
      <c r="H245" s="5">
        <v>3.9402083333333309</v>
      </c>
      <c r="I245" s="5">
        <v>90.545038777223439</v>
      </c>
      <c r="J245" s="5">
        <v>9.8916666666666675</v>
      </c>
      <c r="K245" s="6">
        <v>6.290204024248075E-2</v>
      </c>
      <c r="L245" s="6">
        <v>0.1061080657420741</v>
      </c>
      <c r="M245" s="5">
        <v>83.098989401544515</v>
      </c>
      <c r="N245" s="4">
        <v>25700000</v>
      </c>
      <c r="O245" s="5">
        <f>1280000*J245</f>
        <v>12661333.333333334</v>
      </c>
      <c r="P245" s="5">
        <f>(1280000*J245)/(M245/100)</f>
        <v>15236446.826269113</v>
      </c>
      <c r="Q245" s="5">
        <f t="shared" si="12"/>
        <v>10463553.173730887</v>
      </c>
      <c r="R245" s="3" t="str">
        <f t="shared" si="13"/>
        <v>상</v>
      </c>
    </row>
    <row r="246" spans="1:18" hidden="1" x14ac:dyDescent="0.3">
      <c r="A246">
        <v>245</v>
      </c>
      <c r="B246" s="3" t="s">
        <v>12</v>
      </c>
      <c r="C246" s="3" t="s">
        <v>51</v>
      </c>
      <c r="D246" s="3" t="s">
        <v>114</v>
      </c>
      <c r="E246" s="4">
        <v>2016</v>
      </c>
      <c r="F246" s="1">
        <v>42195</v>
      </c>
      <c r="G246" s="3" t="s">
        <v>102</v>
      </c>
      <c r="H246" s="5">
        <v>3.8831249999999971</v>
      </c>
      <c r="I246" s="5">
        <v>88.862550119918168</v>
      </c>
      <c r="J246" s="5">
        <v>10.02222222222222</v>
      </c>
      <c r="K246" s="6">
        <v>6.3315787043113428E-2</v>
      </c>
      <c r="L246" s="6">
        <v>9.4717010784608424E-2</v>
      </c>
      <c r="M246" s="5">
        <v>84.196720217227821</v>
      </c>
      <c r="N246" s="4">
        <v>25700000</v>
      </c>
      <c r="O246" s="5">
        <f>1280000*J246</f>
        <v>12828444.444444442</v>
      </c>
      <c r="P246" s="5">
        <f>(1280000*J246)/(M246/100)</f>
        <v>15236275.725879837</v>
      </c>
      <c r="Q246" s="5">
        <f t="shared" si="12"/>
        <v>10463724.274120163</v>
      </c>
      <c r="R246" s="3" t="str">
        <f t="shared" si="13"/>
        <v>상</v>
      </c>
    </row>
    <row r="247" spans="1:18" hidden="1" x14ac:dyDescent="0.3">
      <c r="A247">
        <v>246</v>
      </c>
      <c r="B247" s="3" t="s">
        <v>13</v>
      </c>
      <c r="C247" s="3" t="s">
        <v>30</v>
      </c>
      <c r="D247" s="3" t="s">
        <v>115</v>
      </c>
      <c r="E247" s="4">
        <v>2017</v>
      </c>
      <c r="F247" s="1">
        <v>42726</v>
      </c>
      <c r="G247" s="3" t="s">
        <v>102</v>
      </c>
      <c r="H247" s="5">
        <v>4.019999999999996</v>
      </c>
      <c r="I247" s="5">
        <v>92.831195670431498</v>
      </c>
      <c r="J247" s="5">
        <v>8.5722222222222229</v>
      </c>
      <c r="K247" s="6">
        <v>5.8556715147700091E-2</v>
      </c>
      <c r="L247" s="6">
        <v>9.5158643677964574E-2</v>
      </c>
      <c r="M247" s="5">
        <v>84.628464117433538</v>
      </c>
      <c r="N247" s="4">
        <v>21100000</v>
      </c>
      <c r="O247" s="5">
        <f>1050000*J247</f>
        <v>9000833.333333334</v>
      </c>
      <c r="P247" s="5">
        <f>(1050000*J247)/(M247/100)</f>
        <v>10635704.460905081</v>
      </c>
      <c r="Q247" s="5">
        <f t="shared" si="12"/>
        <v>10464295.539094919</v>
      </c>
      <c r="R247" s="3" t="str">
        <f t="shared" si="13"/>
        <v>상</v>
      </c>
    </row>
    <row r="248" spans="1:18" hidden="1" x14ac:dyDescent="0.3">
      <c r="A248">
        <v>247</v>
      </c>
      <c r="B248" s="3" t="s">
        <v>13</v>
      </c>
      <c r="C248" s="3" t="s">
        <v>28</v>
      </c>
      <c r="D248" s="3" t="s">
        <v>115</v>
      </c>
      <c r="E248" s="4">
        <v>2018</v>
      </c>
      <c r="F248" s="1">
        <v>42955</v>
      </c>
      <c r="G248" s="3" t="s">
        <v>102</v>
      </c>
      <c r="H248" s="5">
        <v>3.7799999999999918</v>
      </c>
      <c r="I248" s="5">
        <v>85.418770831190017</v>
      </c>
      <c r="J248" s="5">
        <v>7.9444444444444446</v>
      </c>
      <c r="K248" s="6">
        <v>5.6371781750959207E-2</v>
      </c>
      <c r="L248" s="6">
        <v>0.15894066252888811</v>
      </c>
      <c r="M248" s="5">
        <v>78.468755572015269</v>
      </c>
      <c r="N248" s="4">
        <v>21100000</v>
      </c>
      <c r="O248" s="5">
        <f>1050000*J248</f>
        <v>8341666.666666667</v>
      </c>
      <c r="P248" s="5">
        <f>(1050000*J248)/(M248/100)</f>
        <v>10630558.119417405</v>
      </c>
      <c r="Q248" s="5">
        <f t="shared" si="12"/>
        <v>10469441.880582595</v>
      </c>
      <c r="R248" s="3" t="str">
        <f t="shared" si="13"/>
        <v>중</v>
      </c>
    </row>
    <row r="249" spans="1:18" hidden="1" x14ac:dyDescent="0.3">
      <c r="A249">
        <v>248</v>
      </c>
      <c r="B249" s="3" t="s">
        <v>12</v>
      </c>
      <c r="C249" s="3" t="s">
        <v>51</v>
      </c>
      <c r="D249" s="3" t="s">
        <v>114</v>
      </c>
      <c r="E249" s="4">
        <v>2016</v>
      </c>
      <c r="F249" s="1">
        <v>42192</v>
      </c>
      <c r="G249" s="3" t="s">
        <v>102</v>
      </c>
      <c r="H249" s="5">
        <v>3.8799999999999968</v>
      </c>
      <c r="I249" s="5">
        <v>88.768190384075126</v>
      </c>
      <c r="J249" s="5">
        <v>10.03055555555556</v>
      </c>
      <c r="K249" s="6">
        <v>6.3342104655767659E-2</v>
      </c>
      <c r="L249" s="6">
        <v>9.3673632071511373E-2</v>
      </c>
      <c r="M249" s="5">
        <v>84.298426327272097</v>
      </c>
      <c r="N249" s="4">
        <v>25700000</v>
      </c>
      <c r="O249" s="5">
        <f>1280000*J249</f>
        <v>12839111.111111118</v>
      </c>
      <c r="P249" s="5">
        <f>(1280000*J249)/(M249/100)</f>
        <v>15230546.607437</v>
      </c>
      <c r="Q249" s="5">
        <f t="shared" si="12"/>
        <v>10469453.392563</v>
      </c>
      <c r="R249" s="3" t="str">
        <f t="shared" si="13"/>
        <v>상</v>
      </c>
    </row>
    <row r="250" spans="1:18" hidden="1" x14ac:dyDescent="0.3">
      <c r="A250">
        <v>249</v>
      </c>
      <c r="B250" s="3" t="s">
        <v>13</v>
      </c>
      <c r="C250" s="3" t="s">
        <v>28</v>
      </c>
      <c r="D250" s="3" t="s">
        <v>115</v>
      </c>
      <c r="E250" s="4">
        <v>2018</v>
      </c>
      <c r="F250" s="1">
        <v>42920</v>
      </c>
      <c r="G250" s="3" t="s">
        <v>102</v>
      </c>
      <c r="H250" s="5">
        <v>3.660000000000005</v>
      </c>
      <c r="I250" s="5">
        <v>80.631887165108523</v>
      </c>
      <c r="J250" s="5">
        <v>8.0388888888888896</v>
      </c>
      <c r="K250" s="6">
        <v>5.6705868792882058E-2</v>
      </c>
      <c r="L250" s="6">
        <v>0.14882400195399209</v>
      </c>
      <c r="M250" s="5">
        <v>79.447012925312578</v>
      </c>
      <c r="N250" s="4">
        <v>21100000</v>
      </c>
      <c r="O250" s="5">
        <f>1050000*J250</f>
        <v>8440833.333333334</v>
      </c>
      <c r="P250" s="5">
        <f>(1050000*J250)/(M250/100)</f>
        <v>10624481.679718388</v>
      </c>
      <c r="Q250" s="5">
        <f t="shared" si="12"/>
        <v>10475518.320281612</v>
      </c>
      <c r="R250" s="3" t="str">
        <f t="shared" si="13"/>
        <v>중</v>
      </c>
    </row>
    <row r="251" spans="1:18" x14ac:dyDescent="0.3">
      <c r="A251">
        <v>250</v>
      </c>
      <c r="B251" s="3" t="s">
        <v>13</v>
      </c>
      <c r="C251" s="3" t="s">
        <v>62</v>
      </c>
      <c r="D251" s="3" t="s">
        <v>118</v>
      </c>
      <c r="E251" s="4">
        <v>2021</v>
      </c>
      <c r="F251" s="1">
        <v>44343</v>
      </c>
      <c r="G251" s="3" t="s">
        <v>102</v>
      </c>
      <c r="H251" s="5">
        <v>4.1200000000000037</v>
      </c>
      <c r="I251" s="5">
        <v>95.681105916803389</v>
      </c>
      <c r="J251" s="5">
        <v>4.1416666666666666</v>
      </c>
      <c r="K251" s="6">
        <v>4.070217029430577E-2</v>
      </c>
      <c r="L251" s="6">
        <v>0.15500526531431669</v>
      </c>
      <c r="M251" s="5">
        <v>80.42925643913776</v>
      </c>
      <c r="N251" s="4">
        <v>21600000</v>
      </c>
      <c r="O251" s="5">
        <f>2160000*J251</f>
        <v>8946000</v>
      </c>
      <c r="P251" s="5">
        <f>(2160000*J251)/(M251/100)</f>
        <v>11122818.233150763</v>
      </c>
      <c r="Q251" s="5">
        <f t="shared" si="12"/>
        <v>10477181.766849237</v>
      </c>
      <c r="R251" s="3" t="str">
        <f t="shared" si="13"/>
        <v>상</v>
      </c>
    </row>
    <row r="252" spans="1:18" hidden="1" x14ac:dyDescent="0.3">
      <c r="A252">
        <v>251</v>
      </c>
      <c r="B252" s="3" t="s">
        <v>12</v>
      </c>
      <c r="C252" s="3" t="s">
        <v>51</v>
      </c>
      <c r="D252" s="3" t="s">
        <v>114</v>
      </c>
      <c r="E252" s="4">
        <v>2016</v>
      </c>
      <c r="F252" s="1">
        <v>42215</v>
      </c>
      <c r="G252" s="3" t="s">
        <v>102</v>
      </c>
      <c r="H252" s="5">
        <v>3.6793750000000061</v>
      </c>
      <c r="I252" s="5">
        <v>81.414805147793714</v>
      </c>
      <c r="J252" s="5">
        <v>9.9666666666666668</v>
      </c>
      <c r="K252" s="6">
        <v>6.3140055960275068E-2</v>
      </c>
      <c r="L252" s="6">
        <v>9.7873490656289128E-2</v>
      </c>
      <c r="M252" s="5">
        <v>83.898645338343584</v>
      </c>
      <c r="N252" s="4">
        <v>25700000</v>
      </c>
      <c r="O252" s="5">
        <f>1280000*J252</f>
        <v>12757333.333333334</v>
      </c>
      <c r="P252" s="5">
        <f>(1280000*J252)/(M252/100)</f>
        <v>15205648.770472988</v>
      </c>
      <c r="Q252" s="5">
        <f t="shared" si="12"/>
        <v>10494351.229527012</v>
      </c>
      <c r="R252" s="3" t="str">
        <f t="shared" si="13"/>
        <v>상</v>
      </c>
    </row>
    <row r="253" spans="1:18" hidden="1" x14ac:dyDescent="0.3">
      <c r="A253">
        <v>252</v>
      </c>
      <c r="B253" s="3" t="s">
        <v>12</v>
      </c>
      <c r="C253" s="3" t="s">
        <v>51</v>
      </c>
      <c r="D253" s="3" t="s">
        <v>114</v>
      </c>
      <c r="E253" s="4">
        <v>2016</v>
      </c>
      <c r="F253" s="1">
        <v>42235</v>
      </c>
      <c r="G253" s="3" t="s">
        <v>104</v>
      </c>
      <c r="H253" s="5">
        <v>3.8508333333333291</v>
      </c>
      <c r="I253" s="5">
        <v>87.843925577090801</v>
      </c>
      <c r="J253" s="5">
        <v>9.9138888888888896</v>
      </c>
      <c r="K253" s="6">
        <v>6.297265720577111E-2</v>
      </c>
      <c r="L253" s="6">
        <v>0.10239945940917999</v>
      </c>
      <c r="M253" s="5">
        <v>83.462788338504893</v>
      </c>
      <c r="N253" s="4">
        <v>25700000</v>
      </c>
      <c r="O253" s="5">
        <f>1280000*J253</f>
        <v>12689777.777777778</v>
      </c>
      <c r="P253" s="5">
        <f>(1280000*J253)/(M253/100)</f>
        <v>15204114.348913323</v>
      </c>
      <c r="Q253" s="5">
        <f t="shared" si="12"/>
        <v>10495885.651086677</v>
      </c>
      <c r="R253" s="3" t="str">
        <f t="shared" si="13"/>
        <v>상</v>
      </c>
    </row>
    <row r="254" spans="1:18" hidden="1" x14ac:dyDescent="0.3">
      <c r="A254">
        <v>253</v>
      </c>
      <c r="B254" s="3" t="s">
        <v>13</v>
      </c>
      <c r="C254" s="3" t="s">
        <v>30</v>
      </c>
      <c r="D254" s="3" t="s">
        <v>115</v>
      </c>
      <c r="E254" s="4">
        <v>2017</v>
      </c>
      <c r="F254" s="1">
        <v>42732</v>
      </c>
      <c r="G254" s="3" t="s">
        <v>102</v>
      </c>
      <c r="H254" s="5">
        <v>4.0400000000000054</v>
      </c>
      <c r="I254" s="5">
        <v>93.385705726483309</v>
      </c>
      <c r="J254" s="5">
        <v>8.5555555555555554</v>
      </c>
      <c r="K254" s="6">
        <v>5.8499762582614148E-2</v>
      </c>
      <c r="L254" s="6">
        <v>9.3822712172563383E-2</v>
      </c>
      <c r="M254" s="5">
        <v>84.767752524482248</v>
      </c>
      <c r="N254" s="4">
        <v>21100000</v>
      </c>
      <c r="O254" s="5">
        <f>1050000*J254</f>
        <v>8983333.333333334</v>
      </c>
      <c r="P254" s="5">
        <f>(1050000*J254)/(M254/100)</f>
        <v>10597583.474610593</v>
      </c>
      <c r="Q254" s="5">
        <f t="shared" si="12"/>
        <v>10502416.525389407</v>
      </c>
      <c r="R254" s="3" t="str">
        <f t="shared" si="13"/>
        <v>상</v>
      </c>
    </row>
    <row r="255" spans="1:18" hidden="1" x14ac:dyDescent="0.3">
      <c r="A255">
        <v>254</v>
      </c>
      <c r="B255" s="3" t="s">
        <v>13</v>
      </c>
      <c r="C255" s="3" t="s">
        <v>29</v>
      </c>
      <c r="D255" s="3" t="s">
        <v>115</v>
      </c>
      <c r="E255" s="4">
        <v>2017</v>
      </c>
      <c r="F255" s="1">
        <v>42850</v>
      </c>
      <c r="G255" s="3" t="s">
        <v>102</v>
      </c>
      <c r="H255" s="5">
        <v>3.7799999999999918</v>
      </c>
      <c r="I255" s="5">
        <v>85.418770831190017</v>
      </c>
      <c r="J255" s="5">
        <v>8.2305555555555561</v>
      </c>
      <c r="K255" s="6">
        <v>5.7377889663373143E-2</v>
      </c>
      <c r="L255" s="6">
        <v>0.12693540474119649</v>
      </c>
      <c r="M255" s="5">
        <v>81.568670559543037</v>
      </c>
      <c r="N255" s="4">
        <v>21100000</v>
      </c>
      <c r="O255" s="5">
        <f>1050000*J255</f>
        <v>8642083.333333334</v>
      </c>
      <c r="P255" s="5">
        <f>(1050000*J255)/(M255/100)</f>
        <v>10594856.179524019</v>
      </c>
      <c r="Q255" s="5">
        <f t="shared" si="12"/>
        <v>10505143.820475981</v>
      </c>
      <c r="R255" s="3" t="str">
        <f t="shared" si="13"/>
        <v>상</v>
      </c>
    </row>
    <row r="256" spans="1:18" hidden="1" x14ac:dyDescent="0.3">
      <c r="A256">
        <v>255</v>
      </c>
      <c r="B256" s="3" t="s">
        <v>12</v>
      </c>
      <c r="C256" s="3" t="s">
        <v>68</v>
      </c>
      <c r="D256" s="3" t="s">
        <v>114</v>
      </c>
      <c r="E256" s="4">
        <v>2015</v>
      </c>
      <c r="F256" s="1">
        <v>42165</v>
      </c>
      <c r="G256" s="3" t="s">
        <v>104</v>
      </c>
      <c r="H256" s="5">
        <v>4.1195833333333356</v>
      </c>
      <c r="I256" s="5">
        <v>95.668121976843295</v>
      </c>
      <c r="J256" s="5">
        <v>10.10555555555556</v>
      </c>
      <c r="K256" s="6">
        <v>6.3578472946605305E-2</v>
      </c>
      <c r="L256" s="6">
        <v>8.4941843665039415E-2</v>
      </c>
      <c r="M256" s="5">
        <v>85.14796833883554</v>
      </c>
      <c r="N256" s="4">
        <v>25700000</v>
      </c>
      <c r="O256" s="5">
        <f>1280000*J256</f>
        <v>12935111.111111116</v>
      </c>
      <c r="P256" s="5">
        <f>(1280000*J256)/(M256/100)</f>
        <v>15191332.645351538</v>
      </c>
      <c r="Q256" s="5">
        <f t="shared" si="12"/>
        <v>10508667.354648462</v>
      </c>
      <c r="R256" s="3" t="str">
        <f t="shared" si="13"/>
        <v>상</v>
      </c>
    </row>
    <row r="257" spans="1:18" hidden="1" x14ac:dyDescent="0.3">
      <c r="A257">
        <v>256</v>
      </c>
      <c r="B257" s="3" t="s">
        <v>12</v>
      </c>
      <c r="C257" s="3" t="s">
        <v>54</v>
      </c>
      <c r="D257" s="3" t="s">
        <v>116</v>
      </c>
      <c r="E257" s="4">
        <v>2020</v>
      </c>
      <c r="F257" s="1">
        <v>43866</v>
      </c>
      <c r="G257" s="3" t="s">
        <v>102</v>
      </c>
      <c r="H257" s="5">
        <v>3.9797777777777799</v>
      </c>
      <c r="I257" s="5">
        <v>91.692401942074042</v>
      </c>
      <c r="J257" s="5">
        <v>5.4527777777777784</v>
      </c>
      <c r="K257" s="6">
        <v>4.6702367296649012E-2</v>
      </c>
      <c r="L257" s="6">
        <v>0.1765245537915717</v>
      </c>
      <c r="M257" s="5">
        <v>77.677307891177932</v>
      </c>
      <c r="N257" s="4">
        <v>21600000</v>
      </c>
      <c r="O257" s="5">
        <f>1580000*J257</f>
        <v>8615388.8888888899</v>
      </c>
      <c r="P257" s="5">
        <f>(1580000*J257)/(M257/100)</f>
        <v>11091255.76411405</v>
      </c>
      <c r="Q257" s="5">
        <f t="shared" si="12"/>
        <v>10508744.23588595</v>
      </c>
      <c r="R257" s="3" t="str">
        <f t="shared" si="13"/>
        <v>중</v>
      </c>
    </row>
    <row r="258" spans="1:18" hidden="1" x14ac:dyDescent="0.3">
      <c r="A258">
        <v>257</v>
      </c>
      <c r="B258" s="3" t="s">
        <v>13</v>
      </c>
      <c r="C258" s="3" t="s">
        <v>28</v>
      </c>
      <c r="D258" s="3" t="s">
        <v>115</v>
      </c>
      <c r="E258" s="4">
        <v>2018</v>
      </c>
      <c r="F258" s="1">
        <v>42928</v>
      </c>
      <c r="G258" s="3" t="s">
        <v>102</v>
      </c>
      <c r="H258" s="5">
        <v>3.839999999999995</v>
      </c>
      <c r="I258" s="5">
        <v>87.487322394430734</v>
      </c>
      <c r="J258" s="5">
        <v>8.0166666666666675</v>
      </c>
      <c r="K258" s="6">
        <v>5.6627437401551788E-2</v>
      </c>
      <c r="L258" s="6">
        <v>0.14845915035410251</v>
      </c>
      <c r="M258" s="5">
        <v>79.491341224434578</v>
      </c>
      <c r="N258" s="4">
        <v>21100000</v>
      </c>
      <c r="O258" s="5">
        <f>1050000*J258</f>
        <v>8417500</v>
      </c>
      <c r="P258" s="5">
        <f>(1050000*J258)/(M258/100)</f>
        <v>10589203.641984308</v>
      </c>
      <c r="Q258" s="5">
        <f t="shared" ref="Q258:Q321" si="16">N258-P258</f>
        <v>10510796.358015692</v>
      </c>
      <c r="R258" s="3" t="str">
        <f t="shared" ref="R258:R321" si="17">IF(M258&lt;=65, "하", IF(M258&lt;80, "중", "상"))</f>
        <v>중</v>
      </c>
    </row>
    <row r="259" spans="1:18" hidden="1" x14ac:dyDescent="0.3">
      <c r="A259">
        <v>258</v>
      </c>
      <c r="B259" s="3" t="s">
        <v>13</v>
      </c>
      <c r="C259" s="3" t="s">
        <v>28</v>
      </c>
      <c r="D259" s="3" t="s">
        <v>115</v>
      </c>
      <c r="E259" s="4">
        <v>2018</v>
      </c>
      <c r="F259" s="1">
        <v>42928</v>
      </c>
      <c r="G259" s="3" t="s">
        <v>102</v>
      </c>
      <c r="H259" s="5">
        <v>4.0483333333333373</v>
      </c>
      <c r="I259" s="5">
        <v>93.613758099246937</v>
      </c>
      <c r="J259" s="5">
        <v>8.0166666666666675</v>
      </c>
      <c r="K259" s="6">
        <v>5.6627437401551788E-2</v>
      </c>
      <c r="L259" s="6">
        <v>0.14803596666615201</v>
      </c>
      <c r="M259" s="5">
        <v>79.533659593229629</v>
      </c>
      <c r="N259" s="4">
        <v>21100000</v>
      </c>
      <c r="O259" s="5">
        <f>1050000*J259</f>
        <v>8417500</v>
      </c>
      <c r="P259" s="5">
        <f>(1050000*J259)/(M259/100)</f>
        <v>10583569.325303052</v>
      </c>
      <c r="Q259" s="5">
        <f t="shared" si="16"/>
        <v>10516430.674696948</v>
      </c>
      <c r="R259" s="3" t="str">
        <f t="shared" si="17"/>
        <v>중</v>
      </c>
    </row>
    <row r="260" spans="1:18" hidden="1" x14ac:dyDescent="0.3">
      <c r="A260">
        <v>259</v>
      </c>
      <c r="B260" s="3" t="s">
        <v>12</v>
      </c>
      <c r="C260" s="3" t="s">
        <v>51</v>
      </c>
      <c r="D260" s="3" t="s">
        <v>114</v>
      </c>
      <c r="E260" s="4">
        <v>2016</v>
      </c>
      <c r="F260" s="1">
        <v>42213</v>
      </c>
      <c r="G260" s="3" t="s">
        <v>102</v>
      </c>
      <c r="H260" s="5">
        <v>3.999375000000001</v>
      </c>
      <c r="I260" s="5">
        <v>92.250443714637299</v>
      </c>
      <c r="J260" s="5">
        <v>9.9722222222222214</v>
      </c>
      <c r="K260" s="6">
        <v>6.3157651071654719E-2</v>
      </c>
      <c r="L260" s="6">
        <v>9.6127186417134122E-2</v>
      </c>
      <c r="M260" s="5">
        <v>84.07151625112111</v>
      </c>
      <c r="N260" s="4">
        <v>25700000</v>
      </c>
      <c r="O260" s="5">
        <f>1280000*J260</f>
        <v>12764444.444444444</v>
      </c>
      <c r="P260" s="5">
        <f>(1280000*J260)/(M260/100)</f>
        <v>15182840.768943818</v>
      </c>
      <c r="Q260" s="5">
        <f t="shared" si="16"/>
        <v>10517159.231056182</v>
      </c>
      <c r="R260" s="3" t="str">
        <f t="shared" si="17"/>
        <v>상</v>
      </c>
    </row>
    <row r="261" spans="1:18" hidden="1" x14ac:dyDescent="0.3">
      <c r="A261">
        <v>260</v>
      </c>
      <c r="B261" s="3" t="s">
        <v>13</v>
      </c>
      <c r="C261" s="3" t="s">
        <v>31</v>
      </c>
      <c r="D261" s="3" t="s">
        <v>115</v>
      </c>
      <c r="E261" s="4">
        <v>2018</v>
      </c>
      <c r="F261" s="1">
        <v>42994</v>
      </c>
      <c r="G261" s="3" t="s">
        <v>102</v>
      </c>
      <c r="H261" s="5">
        <v>3.5199999999999991</v>
      </c>
      <c r="I261" s="5">
        <v>74.48384231244367</v>
      </c>
      <c r="J261" s="5">
        <v>7.8388888888888886</v>
      </c>
      <c r="K261" s="6">
        <v>5.599603160542322E-2</v>
      </c>
      <c r="L261" s="6">
        <v>0.16610011499520611</v>
      </c>
      <c r="M261" s="5">
        <v>77.790385339937075</v>
      </c>
      <c r="N261" s="4">
        <v>21100000</v>
      </c>
      <c r="O261" s="5">
        <f>1050000*J261</f>
        <v>8230833.333333333</v>
      </c>
      <c r="P261" s="5">
        <f>(1050000*J261)/(M261/100)</f>
        <v>10580784.884102736</v>
      </c>
      <c r="Q261" s="5">
        <f t="shared" si="16"/>
        <v>10519215.115897264</v>
      </c>
      <c r="R261" s="3" t="str">
        <f t="shared" si="17"/>
        <v>중</v>
      </c>
    </row>
    <row r="262" spans="1:18" hidden="1" x14ac:dyDescent="0.3">
      <c r="A262">
        <v>261</v>
      </c>
      <c r="B262" s="3" t="s">
        <v>13</v>
      </c>
      <c r="C262" s="3" t="s">
        <v>28</v>
      </c>
      <c r="D262" s="3" t="s">
        <v>115</v>
      </c>
      <c r="E262" s="4">
        <v>2018</v>
      </c>
      <c r="F262" s="1">
        <v>42921</v>
      </c>
      <c r="G262" s="3" t="s">
        <v>102</v>
      </c>
      <c r="H262" s="5">
        <v>3.8804166666666631</v>
      </c>
      <c r="I262" s="5">
        <v>88.78077168218752</v>
      </c>
      <c r="J262" s="5">
        <v>8.0361111111111114</v>
      </c>
      <c r="K262" s="6">
        <v>5.6696070802520739E-2</v>
      </c>
      <c r="L262" s="6">
        <v>0.14577345164892599</v>
      </c>
      <c r="M262" s="5">
        <v>79.753047754855316</v>
      </c>
      <c r="N262" s="4">
        <v>21100000</v>
      </c>
      <c r="O262" s="5">
        <f>1050000*J262</f>
        <v>8437916.6666666679</v>
      </c>
      <c r="P262" s="5">
        <f>(1050000*J262)/(M262/100)</f>
        <v>10580055.438888192</v>
      </c>
      <c r="Q262" s="5">
        <f t="shared" si="16"/>
        <v>10519944.561111808</v>
      </c>
      <c r="R262" s="3" t="str">
        <f t="shared" si="17"/>
        <v>중</v>
      </c>
    </row>
    <row r="263" spans="1:18" hidden="1" x14ac:dyDescent="0.3">
      <c r="A263">
        <v>262</v>
      </c>
      <c r="B263" s="3" t="s">
        <v>12</v>
      </c>
      <c r="C263" s="3" t="s">
        <v>51</v>
      </c>
      <c r="D263" s="3" t="s">
        <v>114</v>
      </c>
      <c r="E263" s="4">
        <v>2016</v>
      </c>
      <c r="F263" s="1">
        <v>42236</v>
      </c>
      <c r="G263" s="3" t="s">
        <v>102</v>
      </c>
      <c r="H263" s="5">
        <v>4.0279166666666626</v>
      </c>
      <c r="I263" s="5">
        <v>93.054110562554598</v>
      </c>
      <c r="J263" s="5">
        <v>9.9111111111111114</v>
      </c>
      <c r="K263" s="6">
        <v>6.2963834416627174E-2</v>
      </c>
      <c r="L263" s="6">
        <v>0.1009581431200023</v>
      </c>
      <c r="M263" s="5">
        <v>83.607802246337044</v>
      </c>
      <c r="N263" s="4">
        <v>25700000</v>
      </c>
      <c r="O263" s="5">
        <f>1280000*J263</f>
        <v>12686222.222222222</v>
      </c>
      <c r="P263" s="5">
        <f>(1280000*J263)/(M263/100)</f>
        <v>15173490.848191766</v>
      </c>
      <c r="Q263" s="5">
        <f t="shared" si="16"/>
        <v>10526509.151808234</v>
      </c>
      <c r="R263" s="3" t="str">
        <f t="shared" si="17"/>
        <v>상</v>
      </c>
    </row>
    <row r="264" spans="1:18" hidden="1" x14ac:dyDescent="0.3">
      <c r="A264">
        <v>263</v>
      </c>
      <c r="B264" s="3" t="s">
        <v>13</v>
      </c>
      <c r="C264" s="3" t="s">
        <v>30</v>
      </c>
      <c r="D264" s="3" t="s">
        <v>115</v>
      </c>
      <c r="E264" s="4">
        <v>2017</v>
      </c>
      <c r="F264" s="1">
        <v>42730</v>
      </c>
      <c r="G264" s="3" t="s">
        <v>102</v>
      </c>
      <c r="H264" s="5">
        <v>3.6200000000000032</v>
      </c>
      <c r="I264" s="5">
        <v>78.861366460791714</v>
      </c>
      <c r="J264" s="5">
        <v>8.5611111111111118</v>
      </c>
      <c r="K264" s="6">
        <v>5.8518752929675837E-2</v>
      </c>
      <c r="L264" s="6">
        <v>9.1013646359253061E-2</v>
      </c>
      <c r="M264" s="5">
        <v>85.046760071107101</v>
      </c>
      <c r="N264" s="4">
        <v>21100000</v>
      </c>
      <c r="O264" s="5">
        <f>1050000*J264</f>
        <v>8989166.6666666679</v>
      </c>
      <c r="P264" s="5">
        <f>(1050000*J264)/(M264/100)</f>
        <v>10569675.622152893</v>
      </c>
      <c r="Q264" s="5">
        <f t="shared" si="16"/>
        <v>10530324.377847107</v>
      </c>
      <c r="R264" s="3" t="str">
        <f t="shared" si="17"/>
        <v>상</v>
      </c>
    </row>
    <row r="265" spans="1:18" x14ac:dyDescent="0.3">
      <c r="A265">
        <v>264</v>
      </c>
      <c r="B265" s="3" t="s">
        <v>13</v>
      </c>
      <c r="C265" s="3" t="s">
        <v>27</v>
      </c>
      <c r="D265" s="3" t="s">
        <v>118</v>
      </c>
      <c r="E265" s="4">
        <v>2021</v>
      </c>
      <c r="F265" s="1">
        <v>44177</v>
      </c>
      <c r="G265" s="3" t="s">
        <v>102</v>
      </c>
      <c r="H265" s="5">
        <v>3.699999999999994</v>
      </c>
      <c r="I265" s="5">
        <v>82.278685744892314</v>
      </c>
      <c r="J265" s="5">
        <v>4.5999999999999996</v>
      </c>
      <c r="K265" s="6">
        <v>4.2895221179054442E-2</v>
      </c>
      <c r="L265" s="6">
        <v>5.9264282238489813E-2</v>
      </c>
      <c r="M265" s="5">
        <v>89.784049658245578</v>
      </c>
      <c r="N265" s="4">
        <v>21600000</v>
      </c>
      <c r="O265" s="5">
        <f>2160000*J265</f>
        <v>9936000</v>
      </c>
      <c r="P265" s="5">
        <f>(2160000*J265)/(M265/100)</f>
        <v>11066553.622631676</v>
      </c>
      <c r="Q265" s="5">
        <f t="shared" si="16"/>
        <v>10533446.377368324</v>
      </c>
      <c r="R265" s="3" t="str">
        <f t="shared" si="17"/>
        <v>상</v>
      </c>
    </row>
    <row r="266" spans="1:18" hidden="1" x14ac:dyDescent="0.3">
      <c r="A266">
        <v>265</v>
      </c>
      <c r="B266" s="3" t="s">
        <v>13</v>
      </c>
      <c r="C266" s="3" t="s">
        <v>31</v>
      </c>
      <c r="D266" s="3" t="s">
        <v>115</v>
      </c>
      <c r="E266" s="4">
        <v>2018</v>
      </c>
      <c r="F266" s="1">
        <v>42895</v>
      </c>
      <c r="G266" s="3" t="s">
        <v>102</v>
      </c>
      <c r="H266" s="5">
        <v>3.7400000000000051</v>
      </c>
      <c r="I266" s="5">
        <v>83.818847388122649</v>
      </c>
      <c r="J266" s="5">
        <v>8.1083333333333325</v>
      </c>
      <c r="K266" s="6">
        <v>5.6950270704653673E-2</v>
      </c>
      <c r="L266" s="6">
        <v>0.13715823187882931</v>
      </c>
      <c r="M266" s="5">
        <v>80.589149741651696</v>
      </c>
      <c r="N266" s="4">
        <v>21100000</v>
      </c>
      <c r="O266" s="5">
        <f>1050000*J266</f>
        <v>8513750</v>
      </c>
      <c r="P266" s="5">
        <f>(1050000*J266)/(M266/100)</f>
        <v>10564387.423484322</v>
      </c>
      <c r="Q266" s="5">
        <f t="shared" si="16"/>
        <v>10535612.576515678</v>
      </c>
      <c r="R266" s="3" t="str">
        <f t="shared" si="17"/>
        <v>상</v>
      </c>
    </row>
    <row r="267" spans="1:18" x14ac:dyDescent="0.3">
      <c r="A267">
        <v>266</v>
      </c>
      <c r="B267" s="3" t="s">
        <v>13</v>
      </c>
      <c r="C267" s="3" t="s">
        <v>27</v>
      </c>
      <c r="D267" s="3" t="s">
        <v>118</v>
      </c>
      <c r="E267" s="4">
        <v>2021</v>
      </c>
      <c r="F267" s="1">
        <v>44179</v>
      </c>
      <c r="G267" s="3" t="s">
        <v>102</v>
      </c>
      <c r="H267" s="5">
        <v>4.0799999999999992</v>
      </c>
      <c r="I267" s="5">
        <v>94.495414527125234</v>
      </c>
      <c r="J267" s="5">
        <v>4.5944444444444441</v>
      </c>
      <c r="K267" s="6">
        <v>4.2869310442060743E-2</v>
      </c>
      <c r="L267" s="6">
        <v>5.9108522788221693E-2</v>
      </c>
      <c r="M267" s="5">
        <v>89.802216676971753</v>
      </c>
      <c r="N267" s="4">
        <v>21600000</v>
      </c>
      <c r="O267" s="5">
        <f>2160000*J267</f>
        <v>9924000</v>
      </c>
      <c r="P267" s="5">
        <f>(2160000*J267)/(M267/100)</f>
        <v>11050952.156000443</v>
      </c>
      <c r="Q267" s="5">
        <f t="shared" si="16"/>
        <v>10549047.843999557</v>
      </c>
      <c r="R267" s="3" t="str">
        <f t="shared" si="17"/>
        <v>상</v>
      </c>
    </row>
    <row r="268" spans="1:18" hidden="1" x14ac:dyDescent="0.3">
      <c r="A268">
        <v>267</v>
      </c>
      <c r="B268" s="3" t="s">
        <v>13</v>
      </c>
      <c r="C268" s="3" t="s">
        <v>31</v>
      </c>
      <c r="D268" s="3" t="s">
        <v>115</v>
      </c>
      <c r="E268" s="4">
        <v>2018</v>
      </c>
      <c r="F268" s="1">
        <v>42933</v>
      </c>
      <c r="G268" s="3" t="s">
        <v>102</v>
      </c>
      <c r="H268" s="5">
        <v>4.019999999999996</v>
      </c>
      <c r="I268" s="5">
        <v>92.831195670431498</v>
      </c>
      <c r="J268" s="5">
        <v>8.0027777777777782</v>
      </c>
      <c r="K268" s="6">
        <v>5.6578362570077187E-2</v>
      </c>
      <c r="L268" s="6">
        <v>0.14671089873855139</v>
      </c>
      <c r="M268" s="5">
        <v>79.671073869137146</v>
      </c>
      <c r="N268" s="4">
        <v>21100000</v>
      </c>
      <c r="O268" s="5">
        <f t="shared" ref="O268:O278" si="18">1050000*J268</f>
        <v>8402916.6666666679</v>
      </c>
      <c r="P268" s="5">
        <f t="shared" ref="P268:P278" si="19">(1050000*J268)/(M268/100)</f>
        <v>10547010.676006185</v>
      </c>
      <c r="Q268" s="5">
        <f t="shared" si="16"/>
        <v>10552989.323993815</v>
      </c>
      <c r="R268" s="3" t="str">
        <f t="shared" si="17"/>
        <v>중</v>
      </c>
    </row>
    <row r="269" spans="1:18" hidden="1" x14ac:dyDescent="0.3">
      <c r="A269">
        <v>268</v>
      </c>
      <c r="B269" s="3" t="s">
        <v>13</v>
      </c>
      <c r="C269" s="3" t="s">
        <v>29</v>
      </c>
      <c r="D269" s="3" t="s">
        <v>115</v>
      </c>
      <c r="E269" s="4">
        <v>2017</v>
      </c>
      <c r="F269" s="1">
        <v>42817</v>
      </c>
      <c r="G269" s="3" t="s">
        <v>102</v>
      </c>
      <c r="H269" s="5">
        <v>3.7599999999999949</v>
      </c>
      <c r="I269" s="5">
        <v>84.65654976265408</v>
      </c>
      <c r="J269" s="5">
        <v>8.3194444444444446</v>
      </c>
      <c r="K269" s="6">
        <v>5.7686894332922602E-2</v>
      </c>
      <c r="L269" s="6">
        <v>0.1136912617927671</v>
      </c>
      <c r="M269" s="5">
        <v>82.862184387431029</v>
      </c>
      <c r="N269" s="4">
        <v>21100000</v>
      </c>
      <c r="O269" s="5">
        <f t="shared" si="18"/>
        <v>8735416.666666666</v>
      </c>
      <c r="P269" s="5">
        <f t="shared" si="19"/>
        <v>10542102.807504192</v>
      </c>
      <c r="Q269" s="5">
        <f t="shared" si="16"/>
        <v>10557897.192495808</v>
      </c>
      <c r="R269" s="3" t="str">
        <f t="shared" si="17"/>
        <v>상</v>
      </c>
    </row>
    <row r="270" spans="1:18" hidden="1" x14ac:dyDescent="0.3">
      <c r="A270">
        <v>269</v>
      </c>
      <c r="B270" s="3" t="s">
        <v>13</v>
      </c>
      <c r="C270" s="3" t="s">
        <v>31</v>
      </c>
      <c r="D270" s="3" t="s">
        <v>115</v>
      </c>
      <c r="E270" s="4">
        <v>2018</v>
      </c>
      <c r="F270" s="1">
        <v>42929</v>
      </c>
      <c r="G270" s="3" t="s">
        <v>102</v>
      </c>
      <c r="H270" s="5">
        <v>3.5400000000000031</v>
      </c>
      <c r="I270" s="5">
        <v>75.37251486501448</v>
      </c>
      <c r="J270" s="5">
        <v>8.0138888888888893</v>
      </c>
      <c r="K270" s="6">
        <v>5.6617625838210103E-2</v>
      </c>
      <c r="L270" s="6">
        <v>0.14509943944122339</v>
      </c>
      <c r="M270" s="5">
        <v>79.828293472056657</v>
      </c>
      <c r="N270" s="4">
        <v>21100000</v>
      </c>
      <c r="O270" s="5">
        <f t="shared" si="18"/>
        <v>8414583.333333334</v>
      </c>
      <c r="P270" s="5">
        <f t="shared" si="19"/>
        <v>10540853.333259342</v>
      </c>
      <c r="Q270" s="5">
        <f t="shared" si="16"/>
        <v>10559146.666740658</v>
      </c>
      <c r="R270" s="3" t="str">
        <f t="shared" si="17"/>
        <v>중</v>
      </c>
    </row>
    <row r="271" spans="1:18" hidden="1" x14ac:dyDescent="0.3">
      <c r="A271">
        <v>270</v>
      </c>
      <c r="B271" s="3" t="s">
        <v>13</v>
      </c>
      <c r="C271" s="3" t="s">
        <v>28</v>
      </c>
      <c r="D271" s="3" t="s">
        <v>115</v>
      </c>
      <c r="E271" s="4">
        <v>2018</v>
      </c>
      <c r="F271" s="1">
        <v>42954</v>
      </c>
      <c r="G271" s="3" t="s">
        <v>102</v>
      </c>
      <c r="H271" s="5">
        <v>4.0397916666666722</v>
      </c>
      <c r="I271" s="5">
        <v>93.38000441716423</v>
      </c>
      <c r="J271" s="5">
        <v>7.947222222222222</v>
      </c>
      <c r="K271" s="6">
        <v>5.6381636096240487E-2</v>
      </c>
      <c r="L271" s="6">
        <v>0.1512763548185394</v>
      </c>
      <c r="M271" s="5">
        <v>79.234200908522013</v>
      </c>
      <c r="N271" s="4">
        <v>21100000</v>
      </c>
      <c r="O271" s="5">
        <f t="shared" si="18"/>
        <v>8344583.333333333</v>
      </c>
      <c r="P271" s="5">
        <f t="shared" si="19"/>
        <v>10531542.235110538</v>
      </c>
      <c r="Q271" s="5">
        <f t="shared" si="16"/>
        <v>10568457.764889462</v>
      </c>
      <c r="R271" s="3" t="str">
        <f t="shared" si="17"/>
        <v>중</v>
      </c>
    </row>
    <row r="272" spans="1:18" hidden="1" x14ac:dyDescent="0.3">
      <c r="A272">
        <v>271</v>
      </c>
      <c r="B272" s="3" t="s">
        <v>13</v>
      </c>
      <c r="C272" s="3" t="s">
        <v>28</v>
      </c>
      <c r="D272" s="3" t="s">
        <v>115</v>
      </c>
      <c r="E272" s="4">
        <v>2018</v>
      </c>
      <c r="F272" s="1">
        <v>42903</v>
      </c>
      <c r="G272" s="3" t="s">
        <v>102</v>
      </c>
      <c r="H272" s="5">
        <v>4.1000000000000059</v>
      </c>
      <c r="I272" s="5">
        <v>95.081152661611114</v>
      </c>
      <c r="J272" s="5">
        <v>8.0861111111111104</v>
      </c>
      <c r="K272" s="6">
        <v>5.6872176364584859E-2</v>
      </c>
      <c r="L272" s="6">
        <v>0.13648298882225801</v>
      </c>
      <c r="M272" s="5">
        <v>80.664483481315713</v>
      </c>
      <c r="N272" s="4">
        <v>21100000</v>
      </c>
      <c r="O272" s="5">
        <f t="shared" si="18"/>
        <v>8490416.666666666</v>
      </c>
      <c r="P272" s="5">
        <f t="shared" si="19"/>
        <v>10525594.785012536</v>
      </c>
      <c r="Q272" s="5">
        <f t="shared" si="16"/>
        <v>10574405.214987464</v>
      </c>
      <c r="R272" s="3" t="str">
        <f t="shared" si="17"/>
        <v>상</v>
      </c>
    </row>
    <row r="273" spans="1:18" hidden="1" x14ac:dyDescent="0.3">
      <c r="A273">
        <v>272</v>
      </c>
      <c r="B273" s="3" t="s">
        <v>13</v>
      </c>
      <c r="C273" s="3" t="s">
        <v>58</v>
      </c>
      <c r="D273" s="3" t="s">
        <v>115</v>
      </c>
      <c r="E273" s="4">
        <v>2017</v>
      </c>
      <c r="F273" s="1">
        <v>42719</v>
      </c>
      <c r="G273" s="3" t="s">
        <v>102</v>
      </c>
      <c r="H273" s="5">
        <v>4.0797916666666643</v>
      </c>
      <c r="I273" s="5">
        <v>94.489313088224293</v>
      </c>
      <c r="J273" s="5">
        <v>8.5916666666666668</v>
      </c>
      <c r="K273" s="6">
        <v>5.8623089876486949E-2</v>
      </c>
      <c r="L273" s="6">
        <v>8.271678006110629E-2</v>
      </c>
      <c r="M273" s="5">
        <v>85.866013006240678</v>
      </c>
      <c r="N273" s="4">
        <v>21100000</v>
      </c>
      <c r="O273" s="5">
        <f t="shared" si="18"/>
        <v>9021250</v>
      </c>
      <c r="P273" s="5">
        <f t="shared" si="19"/>
        <v>10506194.108889557</v>
      </c>
      <c r="Q273" s="5">
        <f t="shared" si="16"/>
        <v>10593805.891110443</v>
      </c>
      <c r="R273" s="3" t="str">
        <f t="shared" si="17"/>
        <v>상</v>
      </c>
    </row>
    <row r="274" spans="1:18" hidden="1" x14ac:dyDescent="0.3">
      <c r="A274">
        <v>273</v>
      </c>
      <c r="B274" s="3" t="s">
        <v>13</v>
      </c>
      <c r="C274" s="3" t="s">
        <v>31</v>
      </c>
      <c r="D274" s="3" t="s">
        <v>115</v>
      </c>
      <c r="E274" s="4">
        <v>2018</v>
      </c>
      <c r="F274" s="1">
        <v>43046</v>
      </c>
      <c r="G274" s="3" t="s">
        <v>102</v>
      </c>
      <c r="H274" s="5">
        <v>3.9800000000000031</v>
      </c>
      <c r="I274" s="5">
        <v>91.698845540068092</v>
      </c>
      <c r="J274" s="5">
        <v>7.697222222222222</v>
      </c>
      <c r="K274" s="6">
        <v>5.5487736382816059E-2</v>
      </c>
      <c r="L274" s="6">
        <v>0.17490149242495931</v>
      </c>
      <c r="M274" s="5">
        <v>76.961077119222466</v>
      </c>
      <c r="N274" s="4">
        <v>21100000</v>
      </c>
      <c r="O274" s="5">
        <f t="shared" si="18"/>
        <v>8082083.333333333</v>
      </c>
      <c r="P274" s="5">
        <f t="shared" si="19"/>
        <v>10501520.555401221</v>
      </c>
      <c r="Q274" s="5">
        <f t="shared" si="16"/>
        <v>10598479.444598779</v>
      </c>
      <c r="R274" s="3" t="str">
        <f t="shared" si="17"/>
        <v>중</v>
      </c>
    </row>
    <row r="275" spans="1:18" hidden="1" x14ac:dyDescent="0.3">
      <c r="A275">
        <v>274</v>
      </c>
      <c r="B275" s="3" t="s">
        <v>13</v>
      </c>
      <c r="C275" s="3" t="s">
        <v>58</v>
      </c>
      <c r="D275" s="3" t="s">
        <v>115</v>
      </c>
      <c r="E275" s="4">
        <v>2017</v>
      </c>
      <c r="F275" s="1">
        <v>42714</v>
      </c>
      <c r="G275" s="3" t="s">
        <v>102</v>
      </c>
      <c r="H275" s="5">
        <v>3.9731249999999911</v>
      </c>
      <c r="I275" s="5">
        <v>91.499496727127465</v>
      </c>
      <c r="J275" s="5">
        <v>8.6055555555555561</v>
      </c>
      <c r="K275" s="6">
        <v>5.8670454423178142E-2</v>
      </c>
      <c r="L275" s="6">
        <v>8.0503778658481198E-2</v>
      </c>
      <c r="M275" s="5">
        <v>86.082576691834063</v>
      </c>
      <c r="N275" s="4">
        <v>21100000</v>
      </c>
      <c r="O275" s="5">
        <f t="shared" si="18"/>
        <v>9035833.333333334</v>
      </c>
      <c r="P275" s="5">
        <f t="shared" si="19"/>
        <v>10496704.072510051</v>
      </c>
      <c r="Q275" s="5">
        <f t="shared" si="16"/>
        <v>10603295.927489949</v>
      </c>
      <c r="R275" s="3" t="str">
        <f t="shared" si="17"/>
        <v>상</v>
      </c>
    </row>
    <row r="276" spans="1:18" hidden="1" x14ac:dyDescent="0.3">
      <c r="A276">
        <v>275</v>
      </c>
      <c r="B276" s="3" t="s">
        <v>13</v>
      </c>
      <c r="C276" s="3" t="s">
        <v>29</v>
      </c>
      <c r="D276" s="3" t="s">
        <v>115</v>
      </c>
      <c r="E276" s="4">
        <v>2017</v>
      </c>
      <c r="F276" s="1">
        <v>42791</v>
      </c>
      <c r="G276" s="3" t="s">
        <v>102</v>
      </c>
      <c r="H276" s="5">
        <v>4</v>
      </c>
      <c r="I276" s="5">
        <v>92.26804225875226</v>
      </c>
      <c r="J276" s="5">
        <v>8.3972222222222221</v>
      </c>
      <c r="K276" s="6">
        <v>5.7955921948398763E-2</v>
      </c>
      <c r="L276" s="6">
        <v>0.10191618665587771</v>
      </c>
      <c r="M276" s="5">
        <v>84.012789139572348</v>
      </c>
      <c r="N276" s="4">
        <v>21100000</v>
      </c>
      <c r="O276" s="5">
        <f t="shared" si="18"/>
        <v>8817083.333333334</v>
      </c>
      <c r="P276" s="5">
        <f t="shared" si="19"/>
        <v>10494929.907261278</v>
      </c>
      <c r="Q276" s="5">
        <f t="shared" si="16"/>
        <v>10605070.092738722</v>
      </c>
      <c r="R276" s="3" t="str">
        <f t="shared" si="17"/>
        <v>상</v>
      </c>
    </row>
    <row r="277" spans="1:18" hidden="1" x14ac:dyDescent="0.3">
      <c r="A277">
        <v>276</v>
      </c>
      <c r="B277" s="3" t="s">
        <v>13</v>
      </c>
      <c r="C277" s="3" t="s">
        <v>28</v>
      </c>
      <c r="D277" s="3" t="s">
        <v>115</v>
      </c>
      <c r="E277" s="4">
        <v>2018</v>
      </c>
      <c r="F277" s="1">
        <v>42983</v>
      </c>
      <c r="G277" s="3" t="s">
        <v>102</v>
      </c>
      <c r="H277" s="5">
        <v>4.0997916666666718</v>
      </c>
      <c r="I277" s="5">
        <v>95.075051222710201</v>
      </c>
      <c r="J277" s="5">
        <v>7.8694444444444436</v>
      </c>
      <c r="K277" s="6">
        <v>5.6105060179789293E-2</v>
      </c>
      <c r="L277" s="6">
        <v>0.15618091731817571</v>
      </c>
      <c r="M277" s="5">
        <v>78.771402250203508</v>
      </c>
      <c r="N277" s="4">
        <v>21100000</v>
      </c>
      <c r="O277" s="5">
        <f t="shared" si="18"/>
        <v>8262916.666666666</v>
      </c>
      <c r="P277" s="5">
        <f t="shared" si="19"/>
        <v>10489741.747164745</v>
      </c>
      <c r="Q277" s="5">
        <f t="shared" si="16"/>
        <v>10610258.252835255</v>
      </c>
      <c r="R277" s="3" t="str">
        <f t="shared" si="17"/>
        <v>중</v>
      </c>
    </row>
    <row r="278" spans="1:18" hidden="1" x14ac:dyDescent="0.3">
      <c r="A278">
        <v>277</v>
      </c>
      <c r="B278" s="3" t="s">
        <v>13</v>
      </c>
      <c r="C278" s="3" t="s">
        <v>28</v>
      </c>
      <c r="D278" s="3" t="s">
        <v>115</v>
      </c>
      <c r="E278" s="4">
        <v>2018</v>
      </c>
      <c r="F278" s="1">
        <v>42972</v>
      </c>
      <c r="G278" s="3" t="s">
        <v>102</v>
      </c>
      <c r="H278" s="5">
        <v>3.699999999999994</v>
      </c>
      <c r="I278" s="5">
        <v>82.278685744892314</v>
      </c>
      <c r="J278" s="5">
        <v>7.8972222222222221</v>
      </c>
      <c r="K278" s="6">
        <v>5.6203993531499963E-2</v>
      </c>
      <c r="L278" s="6">
        <v>0.15328178212962981</v>
      </c>
      <c r="M278" s="5">
        <v>79.051422433887026</v>
      </c>
      <c r="N278" s="4">
        <v>21100000</v>
      </c>
      <c r="O278" s="5">
        <f t="shared" si="18"/>
        <v>8292083.333333333</v>
      </c>
      <c r="P278" s="5">
        <f t="shared" si="19"/>
        <v>10489480.237080161</v>
      </c>
      <c r="Q278" s="5">
        <f t="shared" si="16"/>
        <v>10610519.762919839</v>
      </c>
      <c r="R278" s="3" t="str">
        <f t="shared" si="17"/>
        <v>중</v>
      </c>
    </row>
    <row r="279" spans="1:18" x14ac:dyDescent="0.3">
      <c r="A279">
        <v>278</v>
      </c>
      <c r="B279" s="3" t="s">
        <v>13</v>
      </c>
      <c r="C279" s="3" t="s">
        <v>27</v>
      </c>
      <c r="D279" s="3" t="s">
        <v>118</v>
      </c>
      <c r="E279" s="4">
        <v>2021</v>
      </c>
      <c r="F279" s="1">
        <v>44133</v>
      </c>
      <c r="G279" s="3" t="s">
        <v>102</v>
      </c>
      <c r="H279" s="5">
        <v>4</v>
      </c>
      <c r="I279" s="5">
        <v>92.26804225875226</v>
      </c>
      <c r="J279" s="5">
        <v>4.7194444444444441</v>
      </c>
      <c r="K279" s="6">
        <v>4.3448564737834303E-2</v>
      </c>
      <c r="L279" s="6">
        <v>2.8543423881222781E-2</v>
      </c>
      <c r="M279" s="5">
        <v>92.800801138094286</v>
      </c>
      <c r="N279" s="4">
        <v>21600000</v>
      </c>
      <c r="O279" s="5">
        <f>2160000*J279</f>
        <v>10194000</v>
      </c>
      <c r="P279" s="5">
        <f>(2160000*J279)/(M279/100)</f>
        <v>10984818.961671023</v>
      </c>
      <c r="Q279" s="5">
        <f t="shared" si="16"/>
        <v>10615181.038328977</v>
      </c>
      <c r="R279" s="3" t="str">
        <f t="shared" si="17"/>
        <v>상</v>
      </c>
    </row>
    <row r="280" spans="1:18" hidden="1" x14ac:dyDescent="0.3">
      <c r="A280">
        <v>279</v>
      </c>
      <c r="B280" s="3" t="s">
        <v>13</v>
      </c>
      <c r="C280" s="3" t="s">
        <v>29</v>
      </c>
      <c r="D280" s="3" t="s">
        <v>115</v>
      </c>
      <c r="E280" s="4">
        <v>2017</v>
      </c>
      <c r="F280" s="1">
        <v>42802</v>
      </c>
      <c r="G280" s="3" t="s">
        <v>102</v>
      </c>
      <c r="H280" s="5">
        <v>3.819999999999995</v>
      </c>
      <c r="I280" s="5">
        <v>86.820611130279588</v>
      </c>
      <c r="J280" s="5">
        <v>8.3611111111111107</v>
      </c>
      <c r="K280" s="6">
        <v>5.7831171909658252E-2</v>
      </c>
      <c r="L280" s="6">
        <v>0.1047381541983237</v>
      </c>
      <c r="M280" s="5">
        <v>83.743067389201812</v>
      </c>
      <c r="N280" s="4">
        <v>21100000</v>
      </c>
      <c r="O280" s="5">
        <f>1050000*J280</f>
        <v>8779166.666666666</v>
      </c>
      <c r="P280" s="5">
        <f>(1050000*J280)/(M280/100)</f>
        <v>10483454.858256947</v>
      </c>
      <c r="Q280" s="5">
        <f t="shared" si="16"/>
        <v>10616545.141743053</v>
      </c>
      <c r="R280" s="3" t="str">
        <f t="shared" si="17"/>
        <v>상</v>
      </c>
    </row>
    <row r="281" spans="1:18" hidden="1" x14ac:dyDescent="0.3">
      <c r="A281">
        <v>280</v>
      </c>
      <c r="B281" s="3" t="s">
        <v>13</v>
      </c>
      <c r="C281" s="3" t="s">
        <v>31</v>
      </c>
      <c r="D281" s="3" t="s">
        <v>115</v>
      </c>
      <c r="E281" s="4">
        <v>2018</v>
      </c>
      <c r="F281" s="1">
        <v>42955</v>
      </c>
      <c r="G281" s="3" t="s">
        <v>102</v>
      </c>
      <c r="H281" s="5">
        <v>3.7916666666666701</v>
      </c>
      <c r="I281" s="5">
        <v>85.851577083601867</v>
      </c>
      <c r="J281" s="5">
        <v>7.9444444444444446</v>
      </c>
      <c r="K281" s="6">
        <v>5.6371781750959207E-2</v>
      </c>
      <c r="L281" s="6">
        <v>0.1478783937387777</v>
      </c>
      <c r="M281" s="5">
        <v>79.574982451026315</v>
      </c>
      <c r="N281" s="4">
        <v>21100000</v>
      </c>
      <c r="O281" s="5">
        <f>1050000*J281</f>
        <v>8341666.666666667</v>
      </c>
      <c r="P281" s="5">
        <f>(1050000*J281)/(M281/100)</f>
        <v>10482775.377048269</v>
      </c>
      <c r="Q281" s="5">
        <f t="shared" si="16"/>
        <v>10617224.622951731</v>
      </c>
      <c r="R281" s="3" t="str">
        <f t="shared" si="17"/>
        <v>중</v>
      </c>
    </row>
    <row r="282" spans="1:18" x14ac:dyDescent="0.3">
      <c r="A282">
        <v>281</v>
      </c>
      <c r="B282" s="3" t="s">
        <v>13</v>
      </c>
      <c r="C282" s="3" t="s">
        <v>27</v>
      </c>
      <c r="D282" s="3" t="s">
        <v>118</v>
      </c>
      <c r="E282" s="4">
        <v>2021</v>
      </c>
      <c r="F282" s="1">
        <v>44211</v>
      </c>
      <c r="G282" s="3" t="s">
        <v>102</v>
      </c>
      <c r="H282" s="5">
        <v>4.0199999999999969</v>
      </c>
      <c r="I282" s="5">
        <v>92.831195670431526</v>
      </c>
      <c r="J282" s="5">
        <v>4.5083333333333337</v>
      </c>
      <c r="K282" s="6">
        <v>4.2465672411176228E-2</v>
      </c>
      <c r="L282" s="6">
        <v>7.0573684783030013E-2</v>
      </c>
      <c r="M282" s="5">
        <v>88.696064280579378</v>
      </c>
      <c r="N282" s="4">
        <v>21600000</v>
      </c>
      <c r="O282" s="5">
        <f>2160000*J282</f>
        <v>9738000</v>
      </c>
      <c r="P282" s="5">
        <f>(2160000*J282)/(M282/100)</f>
        <v>10979066.635014383</v>
      </c>
      <c r="Q282" s="5">
        <f t="shared" si="16"/>
        <v>10620933.364985617</v>
      </c>
      <c r="R282" s="3" t="str">
        <f t="shared" si="17"/>
        <v>상</v>
      </c>
    </row>
    <row r="283" spans="1:18" hidden="1" x14ac:dyDescent="0.3">
      <c r="A283">
        <v>282</v>
      </c>
      <c r="B283" s="3" t="s">
        <v>13</v>
      </c>
      <c r="C283" s="3" t="s">
        <v>28</v>
      </c>
      <c r="D283" s="3" t="s">
        <v>115</v>
      </c>
      <c r="E283" s="4">
        <v>2018</v>
      </c>
      <c r="F283" s="1">
        <v>42968</v>
      </c>
      <c r="G283" s="3" t="s">
        <v>102</v>
      </c>
      <c r="H283" s="5">
        <v>4.0799999999999983</v>
      </c>
      <c r="I283" s="5">
        <v>94.495414527125206</v>
      </c>
      <c r="J283" s="5">
        <v>7.9083333333333332</v>
      </c>
      <c r="K283" s="6">
        <v>5.6243518145056799E-2</v>
      </c>
      <c r="L283" s="6">
        <v>0.1500793812870469</v>
      </c>
      <c r="M283" s="5">
        <v>79.367710056789633</v>
      </c>
      <c r="N283" s="4">
        <v>21100000</v>
      </c>
      <c r="O283" s="5">
        <f>1050000*J283</f>
        <v>8303750</v>
      </c>
      <c r="P283" s="5">
        <f>(1050000*J283)/(M283/100)</f>
        <v>10462378.206525618</v>
      </c>
      <c r="Q283" s="5">
        <f t="shared" si="16"/>
        <v>10637621.793474382</v>
      </c>
      <c r="R283" s="3" t="str">
        <f t="shared" si="17"/>
        <v>중</v>
      </c>
    </row>
    <row r="284" spans="1:18" hidden="1" x14ac:dyDescent="0.3">
      <c r="A284">
        <v>283</v>
      </c>
      <c r="B284" s="3" t="s">
        <v>13</v>
      </c>
      <c r="C284" s="3" t="s">
        <v>31</v>
      </c>
      <c r="D284" s="3" t="s">
        <v>115</v>
      </c>
      <c r="E284" s="4">
        <v>2018</v>
      </c>
      <c r="F284" s="1">
        <v>42989</v>
      </c>
      <c r="G284" s="3" t="s">
        <v>102</v>
      </c>
      <c r="H284" s="5">
        <v>4.0795833333333311</v>
      </c>
      <c r="I284" s="5">
        <v>94.483211649323408</v>
      </c>
      <c r="J284" s="5">
        <v>7.8527777777777779</v>
      </c>
      <c r="K284" s="6">
        <v>5.6045616341611509E-2</v>
      </c>
      <c r="L284" s="6">
        <v>0.1553204260475072</v>
      </c>
      <c r="M284" s="5">
        <v>78.863395761088128</v>
      </c>
      <c r="N284" s="4">
        <v>21100000</v>
      </c>
      <c r="O284" s="5">
        <f>1050000*J284</f>
        <v>8245416.666666667</v>
      </c>
      <c r="P284" s="5">
        <f>(1050000*J284)/(M284/100)</f>
        <v>10455315.279151378</v>
      </c>
      <c r="Q284" s="5">
        <f t="shared" si="16"/>
        <v>10644684.720848622</v>
      </c>
      <c r="R284" s="3" t="str">
        <f t="shared" si="17"/>
        <v>중</v>
      </c>
    </row>
    <row r="285" spans="1:18" hidden="1" x14ac:dyDescent="0.3">
      <c r="A285">
        <v>284</v>
      </c>
      <c r="B285" s="3" t="s">
        <v>13</v>
      </c>
      <c r="C285" s="3" t="s">
        <v>28</v>
      </c>
      <c r="D285" s="3" t="s">
        <v>115</v>
      </c>
      <c r="E285" s="4">
        <v>2018</v>
      </c>
      <c r="F285" s="1">
        <v>43025</v>
      </c>
      <c r="G285" s="3" t="s">
        <v>102</v>
      </c>
      <c r="H285" s="5">
        <v>3.699999999999994</v>
      </c>
      <c r="I285" s="5">
        <v>82.278685744892314</v>
      </c>
      <c r="J285" s="5">
        <v>7.7527777777777782</v>
      </c>
      <c r="K285" s="6">
        <v>5.568762080670274E-2</v>
      </c>
      <c r="L285" s="6">
        <v>0.16549275794946011</v>
      </c>
      <c r="M285" s="5">
        <v>77.881962124383719</v>
      </c>
      <c r="N285" s="4">
        <v>21100000</v>
      </c>
      <c r="O285" s="5">
        <f>1050000*J285</f>
        <v>8140416.666666667</v>
      </c>
      <c r="P285" s="5">
        <f>(1050000*J285)/(M285/100)</f>
        <v>10452249.076192727</v>
      </c>
      <c r="Q285" s="5">
        <f t="shared" si="16"/>
        <v>10647750.923807273</v>
      </c>
      <c r="R285" s="3" t="str">
        <f t="shared" si="17"/>
        <v>중</v>
      </c>
    </row>
    <row r="286" spans="1:18" hidden="1" x14ac:dyDescent="0.3">
      <c r="A286">
        <v>285</v>
      </c>
      <c r="B286" s="3" t="s">
        <v>12</v>
      </c>
      <c r="C286" s="3" t="s">
        <v>51</v>
      </c>
      <c r="D286" s="3" t="s">
        <v>114</v>
      </c>
      <c r="E286" s="4">
        <v>2016</v>
      </c>
      <c r="F286" s="1">
        <v>42263</v>
      </c>
      <c r="G286" s="3" t="s">
        <v>102</v>
      </c>
      <c r="H286" s="5">
        <v>3.8004166666666732</v>
      </c>
      <c r="I286" s="5">
        <v>86.161118931463179</v>
      </c>
      <c r="J286" s="5">
        <v>9.8388888888888886</v>
      </c>
      <c r="K286" s="6">
        <v>6.2734006372585166E-2</v>
      </c>
      <c r="L286" s="6">
        <v>0.10023261967354249</v>
      </c>
      <c r="M286" s="5">
        <v>83.703337395387237</v>
      </c>
      <c r="N286" s="4">
        <v>25700000</v>
      </c>
      <c r="O286" s="5">
        <f>1280000*J286</f>
        <v>12593777.777777778</v>
      </c>
      <c r="P286" s="5">
        <f>(1280000*J286)/(M286/100)</f>
        <v>15045729.560685119</v>
      </c>
      <c r="Q286" s="5">
        <f t="shared" si="16"/>
        <v>10654270.439314881</v>
      </c>
      <c r="R286" s="3" t="str">
        <f t="shared" si="17"/>
        <v>상</v>
      </c>
    </row>
    <row r="287" spans="1:18" x14ac:dyDescent="0.3">
      <c r="A287">
        <v>286</v>
      </c>
      <c r="B287" s="3" t="s">
        <v>13</v>
      </c>
      <c r="C287" s="3" t="s">
        <v>27</v>
      </c>
      <c r="D287" s="3" t="s">
        <v>118</v>
      </c>
      <c r="E287" s="4">
        <v>2021</v>
      </c>
      <c r="F287" s="1">
        <v>44445</v>
      </c>
      <c r="G287" s="3" t="s">
        <v>102</v>
      </c>
      <c r="H287" s="5">
        <v>3.9675555555555571</v>
      </c>
      <c r="I287" s="5">
        <v>91.338004052402411</v>
      </c>
      <c r="J287" s="5">
        <v>3.8666666666666671</v>
      </c>
      <c r="K287" s="6">
        <v>3.9327683210007E-2</v>
      </c>
      <c r="L287" s="6">
        <v>0.19748146104126099</v>
      </c>
      <c r="M287" s="5">
        <v>76.319085574873185</v>
      </c>
      <c r="N287" s="4">
        <v>21600000</v>
      </c>
      <c r="O287" s="5">
        <f>2160000*J287</f>
        <v>8352000.0000000009</v>
      </c>
      <c r="P287" s="5">
        <f>(2160000*J287)/(M287/100)</f>
        <v>10943527.345864534</v>
      </c>
      <c r="Q287" s="5">
        <f t="shared" si="16"/>
        <v>10656472.654135466</v>
      </c>
      <c r="R287" s="3" t="str">
        <f t="shared" si="17"/>
        <v>중</v>
      </c>
    </row>
    <row r="288" spans="1:18" hidden="1" x14ac:dyDescent="0.3">
      <c r="A288">
        <v>287</v>
      </c>
      <c r="B288" s="3" t="s">
        <v>13</v>
      </c>
      <c r="C288" s="3" t="s">
        <v>28</v>
      </c>
      <c r="D288" s="3" t="s">
        <v>115</v>
      </c>
      <c r="E288" s="4">
        <v>2018</v>
      </c>
      <c r="F288" s="1">
        <v>42958</v>
      </c>
      <c r="G288" s="3" t="s">
        <v>102</v>
      </c>
      <c r="H288" s="5">
        <v>3.6402083333333248</v>
      </c>
      <c r="I288" s="5">
        <v>79.792344248414381</v>
      </c>
      <c r="J288" s="5">
        <v>7.9361111111111109</v>
      </c>
      <c r="K288" s="6">
        <v>5.6342208373868739E-2</v>
      </c>
      <c r="L288" s="6">
        <v>0.14551521730703881</v>
      </c>
      <c r="M288" s="5">
        <v>79.81425743190924</v>
      </c>
      <c r="N288" s="4">
        <v>21100000</v>
      </c>
      <c r="O288" s="5">
        <f t="shared" ref="O288:O295" si="20">1050000*J288</f>
        <v>8332916.666666666</v>
      </c>
      <c r="P288" s="5">
        <f t="shared" ref="P288:P295" si="21">(1050000*J288)/(M288/100)</f>
        <v>10440386.134990485</v>
      </c>
      <c r="Q288" s="5">
        <f t="shared" si="16"/>
        <v>10659613.865009515</v>
      </c>
      <c r="R288" s="3" t="str">
        <f t="shared" si="17"/>
        <v>중</v>
      </c>
    </row>
    <row r="289" spans="1:18" hidden="1" x14ac:dyDescent="0.3">
      <c r="A289">
        <v>288</v>
      </c>
      <c r="B289" s="3" t="s">
        <v>13</v>
      </c>
      <c r="C289" s="3" t="s">
        <v>29</v>
      </c>
      <c r="D289" s="3" t="s">
        <v>115</v>
      </c>
      <c r="E289" s="4">
        <v>2017</v>
      </c>
      <c r="F289" s="1">
        <v>42789</v>
      </c>
      <c r="G289" s="3" t="s">
        <v>102</v>
      </c>
      <c r="H289" s="5">
        <v>3.7200000000000069</v>
      </c>
      <c r="I289" s="5">
        <v>83.050476246131879</v>
      </c>
      <c r="J289" s="5">
        <v>8.4027777777777786</v>
      </c>
      <c r="K289" s="6">
        <v>5.7975090436420303E-2</v>
      </c>
      <c r="L289" s="6">
        <v>9.670016915501875E-2</v>
      </c>
      <c r="M289" s="5">
        <v>84.532474040856101</v>
      </c>
      <c r="N289" s="4">
        <v>21100000</v>
      </c>
      <c r="O289" s="5">
        <f t="shared" si="20"/>
        <v>8822916.6666666679</v>
      </c>
      <c r="P289" s="5">
        <f t="shared" si="21"/>
        <v>10437310.355310777</v>
      </c>
      <c r="Q289" s="5">
        <f t="shared" si="16"/>
        <v>10662689.644689223</v>
      </c>
      <c r="R289" s="3" t="str">
        <f t="shared" si="17"/>
        <v>상</v>
      </c>
    </row>
    <row r="290" spans="1:18" hidden="1" x14ac:dyDescent="0.3">
      <c r="A290">
        <v>289</v>
      </c>
      <c r="B290" s="3" t="s">
        <v>13</v>
      </c>
      <c r="C290" s="3" t="s">
        <v>30</v>
      </c>
      <c r="D290" s="3" t="s">
        <v>115</v>
      </c>
      <c r="E290" s="4">
        <v>2017</v>
      </c>
      <c r="F290" s="1">
        <v>42773</v>
      </c>
      <c r="G290" s="3" t="s">
        <v>102</v>
      </c>
      <c r="H290" s="5">
        <v>3.699999999999994</v>
      </c>
      <c r="I290" s="5">
        <v>82.278685744892314</v>
      </c>
      <c r="J290" s="5">
        <v>8.4472222222222229</v>
      </c>
      <c r="K290" s="6">
        <v>5.8128210783481793E-2</v>
      </c>
      <c r="L290" s="6">
        <v>9.203331541969155E-2</v>
      </c>
      <c r="M290" s="5">
        <v>84.983847379682658</v>
      </c>
      <c r="N290" s="4">
        <v>21100000</v>
      </c>
      <c r="O290" s="5">
        <f t="shared" si="20"/>
        <v>8869583.333333334</v>
      </c>
      <c r="P290" s="5">
        <f t="shared" si="21"/>
        <v>10436787.23288046</v>
      </c>
      <c r="Q290" s="5">
        <f t="shared" si="16"/>
        <v>10663212.76711954</v>
      </c>
      <c r="R290" s="3" t="str">
        <f t="shared" si="17"/>
        <v>상</v>
      </c>
    </row>
    <row r="291" spans="1:18" hidden="1" x14ac:dyDescent="0.3">
      <c r="A291">
        <v>290</v>
      </c>
      <c r="B291" s="3" t="s">
        <v>13</v>
      </c>
      <c r="C291" s="3" t="s">
        <v>58</v>
      </c>
      <c r="D291" s="3" t="s">
        <v>115</v>
      </c>
      <c r="E291" s="4">
        <v>2017</v>
      </c>
      <c r="F291" s="1">
        <v>42717</v>
      </c>
      <c r="G291" s="3" t="s">
        <v>102</v>
      </c>
      <c r="H291" s="5">
        <v>3.769374999999989</v>
      </c>
      <c r="I291" s="5">
        <v>85.024607994172342</v>
      </c>
      <c r="J291" s="5">
        <v>8.5972222222222214</v>
      </c>
      <c r="K291" s="6">
        <v>5.8642040285863943E-2</v>
      </c>
      <c r="L291" s="6">
        <v>7.5047863011869664E-2</v>
      </c>
      <c r="M291" s="5">
        <v>86.631009670226632</v>
      </c>
      <c r="N291" s="4">
        <v>21100000</v>
      </c>
      <c r="O291" s="5">
        <f t="shared" si="20"/>
        <v>9027083.3333333321</v>
      </c>
      <c r="P291" s="5">
        <f t="shared" si="21"/>
        <v>10420152.515474793</v>
      </c>
      <c r="Q291" s="5">
        <f t="shared" si="16"/>
        <v>10679847.484525207</v>
      </c>
      <c r="R291" s="3" t="str">
        <f t="shared" si="17"/>
        <v>상</v>
      </c>
    </row>
    <row r="292" spans="1:18" hidden="1" x14ac:dyDescent="0.3">
      <c r="A292">
        <v>291</v>
      </c>
      <c r="B292" s="3" t="s">
        <v>13</v>
      </c>
      <c r="C292" s="3" t="s">
        <v>28</v>
      </c>
      <c r="D292" s="3" t="s">
        <v>115</v>
      </c>
      <c r="E292" s="4">
        <v>2018</v>
      </c>
      <c r="F292" s="1">
        <v>42976</v>
      </c>
      <c r="G292" s="3" t="s">
        <v>102</v>
      </c>
      <c r="H292" s="5">
        <v>3.660000000000005</v>
      </c>
      <c r="I292" s="5">
        <v>80.631887165108523</v>
      </c>
      <c r="J292" s="5">
        <v>7.8861111111111111</v>
      </c>
      <c r="K292" s="6">
        <v>5.6164441103285667E-2</v>
      </c>
      <c r="L292" s="6">
        <v>0.14855548865119361</v>
      </c>
      <c r="M292" s="5">
        <v>79.528007024552068</v>
      </c>
      <c r="N292" s="4">
        <v>21100000</v>
      </c>
      <c r="O292" s="5">
        <f t="shared" si="20"/>
        <v>8280416.666666667</v>
      </c>
      <c r="P292" s="5">
        <f t="shared" si="21"/>
        <v>10411950.426609229</v>
      </c>
      <c r="Q292" s="5">
        <f t="shared" si="16"/>
        <v>10688049.573390771</v>
      </c>
      <c r="R292" s="3" t="str">
        <f t="shared" si="17"/>
        <v>중</v>
      </c>
    </row>
    <row r="293" spans="1:18" hidden="1" x14ac:dyDescent="0.3">
      <c r="A293">
        <v>292</v>
      </c>
      <c r="B293" s="3" t="s">
        <v>13</v>
      </c>
      <c r="C293" s="3" t="s">
        <v>28</v>
      </c>
      <c r="D293" s="3" t="s">
        <v>115</v>
      </c>
      <c r="E293" s="4">
        <v>2018</v>
      </c>
      <c r="F293" s="1">
        <v>43056</v>
      </c>
      <c r="G293" s="3" t="s">
        <v>102</v>
      </c>
      <c r="H293" s="5">
        <v>3.7799999999999918</v>
      </c>
      <c r="I293" s="5">
        <v>85.418770831190017</v>
      </c>
      <c r="J293" s="5">
        <v>7.6694444444444443</v>
      </c>
      <c r="K293" s="6">
        <v>5.5387523665332603E-2</v>
      </c>
      <c r="L293" s="6">
        <v>0.17105914743160969</v>
      </c>
      <c r="M293" s="5">
        <v>77.355332890305775</v>
      </c>
      <c r="N293" s="4">
        <v>21100000</v>
      </c>
      <c r="O293" s="5">
        <f t="shared" si="20"/>
        <v>8052916.666666666</v>
      </c>
      <c r="P293" s="5">
        <f t="shared" si="21"/>
        <v>10410292.821163546</v>
      </c>
      <c r="Q293" s="5">
        <f t="shared" si="16"/>
        <v>10689707.178836454</v>
      </c>
      <c r="R293" s="3" t="str">
        <f t="shared" si="17"/>
        <v>중</v>
      </c>
    </row>
    <row r="294" spans="1:18" hidden="1" x14ac:dyDescent="0.3">
      <c r="A294">
        <v>293</v>
      </c>
      <c r="B294" s="3" t="s">
        <v>13</v>
      </c>
      <c r="C294" s="3" t="s">
        <v>28</v>
      </c>
      <c r="D294" s="3" t="s">
        <v>115</v>
      </c>
      <c r="E294" s="4">
        <v>2018</v>
      </c>
      <c r="F294" s="1">
        <v>42978</v>
      </c>
      <c r="G294" s="3" t="s">
        <v>102</v>
      </c>
      <c r="H294" s="5">
        <v>3.9399999999999982</v>
      </c>
      <c r="I294" s="5">
        <v>90.538997904201381</v>
      </c>
      <c r="J294" s="5">
        <v>7.8833333333333337</v>
      </c>
      <c r="K294" s="6">
        <v>5.6154548643305227E-2</v>
      </c>
      <c r="L294" s="6">
        <v>0.14841257958686321</v>
      </c>
      <c r="M294" s="5">
        <v>79.543287176983156</v>
      </c>
      <c r="N294" s="4">
        <v>21100000</v>
      </c>
      <c r="O294" s="5">
        <f t="shared" si="20"/>
        <v>8277500</v>
      </c>
      <c r="P294" s="5">
        <f t="shared" si="21"/>
        <v>10406283.539153507</v>
      </c>
      <c r="Q294" s="5">
        <f t="shared" si="16"/>
        <v>10693716.460846493</v>
      </c>
      <c r="R294" s="3" t="str">
        <f t="shared" si="17"/>
        <v>중</v>
      </c>
    </row>
    <row r="295" spans="1:18" hidden="1" x14ac:dyDescent="0.3">
      <c r="A295">
        <v>294</v>
      </c>
      <c r="B295" s="3" t="s">
        <v>13</v>
      </c>
      <c r="C295" s="3" t="s">
        <v>30</v>
      </c>
      <c r="D295" s="3" t="s">
        <v>115</v>
      </c>
      <c r="E295" s="4">
        <v>2017</v>
      </c>
      <c r="F295" s="1">
        <v>42722</v>
      </c>
      <c r="G295" s="3" t="s">
        <v>102</v>
      </c>
      <c r="H295" s="5">
        <v>3.58</v>
      </c>
      <c r="I295" s="5">
        <v>77.119052240705813</v>
      </c>
      <c r="J295" s="5">
        <v>8.5833333333333339</v>
      </c>
      <c r="K295" s="6">
        <v>5.8594652770823152E-2</v>
      </c>
      <c r="L295" s="6">
        <v>7.5304764847693703E-2</v>
      </c>
      <c r="M295" s="5">
        <v>86.610058238148312</v>
      </c>
      <c r="N295" s="4">
        <v>21100000</v>
      </c>
      <c r="O295" s="5">
        <f t="shared" si="20"/>
        <v>9012500</v>
      </c>
      <c r="P295" s="5">
        <f t="shared" si="21"/>
        <v>10405835.28441775</v>
      </c>
      <c r="Q295" s="5">
        <f t="shared" si="16"/>
        <v>10694164.71558225</v>
      </c>
      <c r="R295" s="3" t="str">
        <f t="shared" si="17"/>
        <v>상</v>
      </c>
    </row>
    <row r="296" spans="1:18" hidden="1" x14ac:dyDescent="0.3">
      <c r="A296">
        <v>295</v>
      </c>
      <c r="B296" s="3" t="s">
        <v>12</v>
      </c>
      <c r="C296" s="3" t="s">
        <v>51</v>
      </c>
      <c r="D296" s="3" t="s">
        <v>114</v>
      </c>
      <c r="E296" s="4">
        <v>2016</v>
      </c>
      <c r="F296" s="1">
        <v>42294</v>
      </c>
      <c r="G296" s="3" t="s">
        <v>102</v>
      </c>
      <c r="H296" s="5">
        <v>3.7616666666666618</v>
      </c>
      <c r="I296" s="5">
        <v>84.726358293865076</v>
      </c>
      <c r="J296" s="5">
        <v>9.7527777777777782</v>
      </c>
      <c r="K296" s="6">
        <v>6.2458875359000111E-2</v>
      </c>
      <c r="L296" s="6">
        <v>0.1055956655468713</v>
      </c>
      <c r="M296" s="5">
        <v>83.194545909412867</v>
      </c>
      <c r="N296" s="4">
        <v>25700000</v>
      </c>
      <c r="O296" s="5">
        <f>1280000*J296</f>
        <v>12483555.555555556</v>
      </c>
      <c r="P296" s="5">
        <f>(1280000*J296)/(M296/100)</f>
        <v>15005257.15850218</v>
      </c>
      <c r="Q296" s="5">
        <f t="shared" si="16"/>
        <v>10694742.84149782</v>
      </c>
      <c r="R296" s="3" t="str">
        <f t="shared" si="17"/>
        <v>상</v>
      </c>
    </row>
    <row r="297" spans="1:18" hidden="1" x14ac:dyDescent="0.3">
      <c r="A297">
        <v>296</v>
      </c>
      <c r="B297" s="3" t="s">
        <v>13</v>
      </c>
      <c r="C297" s="3" t="s">
        <v>29</v>
      </c>
      <c r="D297" s="3" t="s">
        <v>115</v>
      </c>
      <c r="E297" s="4">
        <v>2017</v>
      </c>
      <c r="F297" s="1">
        <v>42857</v>
      </c>
      <c r="G297" s="3" t="s">
        <v>102</v>
      </c>
      <c r="H297" s="5">
        <v>3.5400000000000031</v>
      </c>
      <c r="I297" s="5">
        <v>75.37251486501448</v>
      </c>
      <c r="J297" s="5">
        <v>8.2111111111111104</v>
      </c>
      <c r="K297" s="6">
        <v>5.7310072800899878E-2</v>
      </c>
      <c r="L297" s="6">
        <v>0.1132688197958385</v>
      </c>
      <c r="M297" s="5">
        <v>82.942110740326157</v>
      </c>
      <c r="N297" s="4">
        <v>21100000</v>
      </c>
      <c r="O297" s="5">
        <f>1050000*J297</f>
        <v>8621666.666666666</v>
      </c>
      <c r="P297" s="5">
        <f>(1050000*J297)/(M297/100)</f>
        <v>10394800.168106697</v>
      </c>
      <c r="Q297" s="5">
        <f t="shared" si="16"/>
        <v>10705199.831893303</v>
      </c>
      <c r="R297" s="3" t="str">
        <f t="shared" si="17"/>
        <v>상</v>
      </c>
    </row>
    <row r="298" spans="1:18" hidden="1" x14ac:dyDescent="0.3">
      <c r="A298">
        <v>297</v>
      </c>
      <c r="B298" s="3" t="s">
        <v>13</v>
      </c>
      <c r="C298" s="3" t="s">
        <v>29</v>
      </c>
      <c r="D298" s="3" t="s">
        <v>115</v>
      </c>
      <c r="E298" s="4">
        <v>2017</v>
      </c>
      <c r="F298" s="1">
        <v>42812</v>
      </c>
      <c r="G298" s="3" t="s">
        <v>102</v>
      </c>
      <c r="H298" s="5">
        <v>3.7599999999999949</v>
      </c>
      <c r="I298" s="5">
        <v>84.65654976265408</v>
      </c>
      <c r="J298" s="5">
        <v>8.3333333333333339</v>
      </c>
      <c r="K298" s="6">
        <v>5.7735026918962581E-2</v>
      </c>
      <c r="L298" s="6">
        <v>9.9110560376695467E-2</v>
      </c>
      <c r="M298" s="5">
        <v>84.315441270434206</v>
      </c>
      <c r="N298" s="4">
        <v>21100000</v>
      </c>
      <c r="O298" s="5">
        <f>1050000*J298</f>
        <v>8750000</v>
      </c>
      <c r="P298" s="5">
        <f>(1050000*J298)/(M298/100)</f>
        <v>10377695.791136477</v>
      </c>
      <c r="Q298" s="5">
        <f t="shared" si="16"/>
        <v>10722304.208863523</v>
      </c>
      <c r="R298" s="3" t="str">
        <f t="shared" si="17"/>
        <v>상</v>
      </c>
    </row>
    <row r="299" spans="1:18" hidden="1" x14ac:dyDescent="0.3">
      <c r="A299">
        <v>298</v>
      </c>
      <c r="B299" s="3" t="s">
        <v>13</v>
      </c>
      <c r="C299" s="3" t="s">
        <v>77</v>
      </c>
      <c r="D299" s="3" t="s">
        <v>115</v>
      </c>
      <c r="E299" s="4">
        <v>2018</v>
      </c>
      <c r="F299" s="1">
        <v>42976</v>
      </c>
      <c r="G299" s="3" t="s">
        <v>102</v>
      </c>
      <c r="H299" s="5">
        <v>3.839999999999995</v>
      </c>
      <c r="I299" s="5">
        <v>87.487322394430734</v>
      </c>
      <c r="J299" s="5">
        <v>7.8861111111111111</v>
      </c>
      <c r="K299" s="6">
        <v>5.6164441103285667E-2</v>
      </c>
      <c r="L299" s="6">
        <v>0.14567635772180709</v>
      </c>
      <c r="M299" s="5">
        <v>79.81592011749072</v>
      </c>
      <c r="N299" s="4">
        <v>21100000</v>
      </c>
      <c r="O299" s="5">
        <f>1050000*J299</f>
        <v>8280416.666666667</v>
      </c>
      <c r="P299" s="5">
        <f>(1050000*J299)/(M299/100)</f>
        <v>10374392.294767408</v>
      </c>
      <c r="Q299" s="5">
        <f t="shared" si="16"/>
        <v>10725607.705232592</v>
      </c>
      <c r="R299" s="3" t="str">
        <f t="shared" si="17"/>
        <v>중</v>
      </c>
    </row>
    <row r="300" spans="1:18" hidden="1" x14ac:dyDescent="0.3">
      <c r="A300">
        <v>299</v>
      </c>
      <c r="B300" s="3" t="s">
        <v>12</v>
      </c>
      <c r="C300" s="3" t="s">
        <v>68</v>
      </c>
      <c r="D300" s="3" t="s">
        <v>114</v>
      </c>
      <c r="E300" s="4">
        <v>2015</v>
      </c>
      <c r="F300" s="1">
        <v>42170</v>
      </c>
      <c r="G300" s="3" t="s">
        <v>102</v>
      </c>
      <c r="H300" s="5">
        <v>3.808541666666668</v>
      </c>
      <c r="I300" s="5">
        <v>86.43473803522744</v>
      </c>
      <c r="J300" s="5">
        <v>10.09166666666667</v>
      </c>
      <c r="K300" s="6">
        <v>6.353476738500477E-2</v>
      </c>
      <c r="L300" s="6">
        <v>7.3733126557743098E-2</v>
      </c>
      <c r="M300" s="5">
        <v>86.273210605725211</v>
      </c>
      <c r="N300" s="4">
        <v>25700000</v>
      </c>
      <c r="O300" s="5">
        <f>1280000*J300</f>
        <v>12917333.333333338</v>
      </c>
      <c r="P300" s="5">
        <f>(1280000*J300)/(M300/100)</f>
        <v>14972589.106908843</v>
      </c>
      <c r="Q300" s="5">
        <f t="shared" si="16"/>
        <v>10727410.893091157</v>
      </c>
      <c r="R300" s="3" t="str">
        <f t="shared" si="17"/>
        <v>상</v>
      </c>
    </row>
    <row r="301" spans="1:18" hidden="1" x14ac:dyDescent="0.3">
      <c r="A301">
        <v>300</v>
      </c>
      <c r="B301" s="3" t="s">
        <v>13</v>
      </c>
      <c r="C301" s="3" t="s">
        <v>28</v>
      </c>
      <c r="D301" s="3" t="s">
        <v>115</v>
      </c>
      <c r="E301" s="4">
        <v>2018</v>
      </c>
      <c r="F301" s="1">
        <v>42961</v>
      </c>
      <c r="G301" s="3" t="s">
        <v>102</v>
      </c>
      <c r="H301" s="5">
        <v>3.819999999999995</v>
      </c>
      <c r="I301" s="5">
        <v>86.820611130279588</v>
      </c>
      <c r="J301" s="5">
        <v>7.927777777777778</v>
      </c>
      <c r="K301" s="6">
        <v>5.6312619465898682E-2</v>
      </c>
      <c r="L301" s="6">
        <v>0.14043961966720289</v>
      </c>
      <c r="M301" s="5">
        <v>80.324776086689837</v>
      </c>
      <c r="N301" s="4">
        <v>21100000</v>
      </c>
      <c r="O301" s="5">
        <f>1050000*J301</f>
        <v>8324166.666666667</v>
      </c>
      <c r="P301" s="5">
        <f>(1050000*J301)/(M301/100)</f>
        <v>10363137.094441297</v>
      </c>
      <c r="Q301" s="5">
        <f t="shared" si="16"/>
        <v>10736862.905558703</v>
      </c>
      <c r="R301" s="3" t="str">
        <f t="shared" si="17"/>
        <v>상</v>
      </c>
    </row>
    <row r="302" spans="1:18" hidden="1" x14ac:dyDescent="0.3">
      <c r="A302">
        <v>301</v>
      </c>
      <c r="B302" s="3" t="s">
        <v>13</v>
      </c>
      <c r="C302" s="3" t="s">
        <v>31</v>
      </c>
      <c r="D302" s="3" t="s">
        <v>115</v>
      </c>
      <c r="E302" s="4">
        <v>2018</v>
      </c>
      <c r="F302" s="1">
        <v>42977</v>
      </c>
      <c r="G302" s="3" t="s">
        <v>102</v>
      </c>
      <c r="H302" s="5">
        <v>3.8795833333333301</v>
      </c>
      <c r="I302" s="5">
        <v>88.755609085962718</v>
      </c>
      <c r="J302" s="5">
        <v>7.8833333333333337</v>
      </c>
      <c r="K302" s="6">
        <v>5.6154548643305227E-2</v>
      </c>
      <c r="L302" s="6">
        <v>0.1450867993424004</v>
      </c>
      <c r="M302" s="5">
        <v>79.875865201429434</v>
      </c>
      <c r="N302" s="4">
        <v>21100000</v>
      </c>
      <c r="O302" s="5">
        <f>1050000*J302</f>
        <v>8277500</v>
      </c>
      <c r="P302" s="5">
        <f>(1050000*J302)/(M302/100)</f>
        <v>10362955.04170873</v>
      </c>
      <c r="Q302" s="5">
        <f t="shared" si="16"/>
        <v>10737044.95829127</v>
      </c>
      <c r="R302" s="3" t="str">
        <f t="shared" si="17"/>
        <v>중</v>
      </c>
    </row>
    <row r="303" spans="1:18" x14ac:dyDescent="0.3">
      <c r="A303">
        <v>302</v>
      </c>
      <c r="B303" s="3" t="s">
        <v>13</v>
      </c>
      <c r="C303" s="3" t="s">
        <v>27</v>
      </c>
      <c r="D303" s="3" t="s">
        <v>118</v>
      </c>
      <c r="E303" s="4">
        <v>2021</v>
      </c>
      <c r="F303" s="1">
        <v>44232</v>
      </c>
      <c r="G303" s="3" t="s">
        <v>102</v>
      </c>
      <c r="H303" s="5">
        <v>4.0195555555555531</v>
      </c>
      <c r="I303" s="5">
        <v>92.818681150171997</v>
      </c>
      <c r="J303" s="5">
        <v>4.4527777777777784</v>
      </c>
      <c r="K303" s="6">
        <v>4.220321209471041E-2</v>
      </c>
      <c r="L303" s="6">
        <v>7.2376523792866562E-2</v>
      </c>
      <c r="M303" s="5">
        <v>88.542026411242304</v>
      </c>
      <c r="N303" s="4">
        <v>21600000</v>
      </c>
      <c r="O303" s="5">
        <f>2160000*J303</f>
        <v>9618000.0000000019</v>
      </c>
      <c r="P303" s="5">
        <f>(2160000*J303)/(M303/100)</f>
        <v>10862638.218068602</v>
      </c>
      <c r="Q303" s="5">
        <f t="shared" si="16"/>
        <v>10737361.781931398</v>
      </c>
      <c r="R303" s="3" t="str">
        <f t="shared" si="17"/>
        <v>상</v>
      </c>
    </row>
    <row r="304" spans="1:18" x14ac:dyDescent="0.3">
      <c r="A304">
        <v>303</v>
      </c>
      <c r="B304" s="3" t="s">
        <v>13</v>
      </c>
      <c r="C304" s="3" t="s">
        <v>27</v>
      </c>
      <c r="D304" s="3" t="s">
        <v>118</v>
      </c>
      <c r="E304" s="4">
        <v>2021</v>
      </c>
      <c r="F304" s="1">
        <v>44294</v>
      </c>
      <c r="G304" s="3" t="s">
        <v>102</v>
      </c>
      <c r="H304" s="5">
        <v>3.7599999999999949</v>
      </c>
      <c r="I304" s="5">
        <v>84.656549762654095</v>
      </c>
      <c r="J304" s="5">
        <v>4.2777777777777777</v>
      </c>
      <c r="K304" s="6">
        <v>4.1365578819969523E-2</v>
      </c>
      <c r="L304" s="6">
        <v>0.1076748867218186</v>
      </c>
      <c r="M304" s="5">
        <v>85.095953445821195</v>
      </c>
      <c r="N304" s="4">
        <v>21600000</v>
      </c>
      <c r="O304" s="5">
        <f>2160000*J304</f>
        <v>9240000</v>
      </c>
      <c r="P304" s="5">
        <f>(2160000*J304)/(M304/100)</f>
        <v>10858330.655972864</v>
      </c>
      <c r="Q304" s="5">
        <f t="shared" si="16"/>
        <v>10741669.344027136</v>
      </c>
      <c r="R304" s="3" t="str">
        <f t="shared" si="17"/>
        <v>상</v>
      </c>
    </row>
    <row r="305" spans="1:18" hidden="1" x14ac:dyDescent="0.3">
      <c r="A305">
        <v>304</v>
      </c>
      <c r="B305" s="3" t="s">
        <v>13</v>
      </c>
      <c r="C305" s="3" t="s">
        <v>28</v>
      </c>
      <c r="D305" s="3" t="s">
        <v>115</v>
      </c>
      <c r="E305" s="4">
        <v>2018</v>
      </c>
      <c r="F305" s="1">
        <v>43043</v>
      </c>
      <c r="G305" s="3" t="s">
        <v>102</v>
      </c>
      <c r="H305" s="5">
        <v>3.6000000000000032</v>
      </c>
      <c r="I305" s="5">
        <v>78.03550597032131</v>
      </c>
      <c r="J305" s="5">
        <v>7.7055555555555557</v>
      </c>
      <c r="K305" s="6">
        <v>5.5517764924591678E-2</v>
      </c>
      <c r="L305" s="6">
        <v>0.1629841936584969</v>
      </c>
      <c r="M305" s="5">
        <v>78.149804141691149</v>
      </c>
      <c r="N305" s="4">
        <v>21100000</v>
      </c>
      <c r="O305" s="5">
        <f t="shared" ref="O305:O312" si="22">1050000*J305</f>
        <v>8090833.333333334</v>
      </c>
      <c r="P305" s="5">
        <f t="shared" ref="P305:P312" si="23">(1050000*J305)/(M305/100)</f>
        <v>10352979.667951666</v>
      </c>
      <c r="Q305" s="5">
        <f t="shared" si="16"/>
        <v>10747020.332048334</v>
      </c>
      <c r="R305" s="3" t="str">
        <f t="shared" si="17"/>
        <v>중</v>
      </c>
    </row>
    <row r="306" spans="1:18" hidden="1" x14ac:dyDescent="0.3">
      <c r="A306">
        <v>305</v>
      </c>
      <c r="B306" s="3" t="s">
        <v>13</v>
      </c>
      <c r="C306" s="3" t="s">
        <v>28</v>
      </c>
      <c r="D306" s="3" t="s">
        <v>115</v>
      </c>
      <c r="E306" s="4">
        <v>2018</v>
      </c>
      <c r="F306" s="1">
        <v>42954</v>
      </c>
      <c r="G306" s="3" t="s">
        <v>102</v>
      </c>
      <c r="H306" s="5">
        <v>3.6399999999999921</v>
      </c>
      <c r="I306" s="5">
        <v>79.782644610449623</v>
      </c>
      <c r="J306" s="5">
        <v>7.947222222222222</v>
      </c>
      <c r="K306" s="6">
        <v>5.6381636096240487E-2</v>
      </c>
      <c r="L306" s="6">
        <v>0.13698658894513549</v>
      </c>
      <c r="M306" s="5">
        <v>80.663177495862399</v>
      </c>
      <c r="N306" s="4">
        <v>21100000</v>
      </c>
      <c r="O306" s="5">
        <f t="shared" si="22"/>
        <v>8344583.333333333</v>
      </c>
      <c r="P306" s="5">
        <f t="shared" si="23"/>
        <v>10344972.25671697</v>
      </c>
      <c r="Q306" s="5">
        <f t="shared" si="16"/>
        <v>10755027.74328303</v>
      </c>
      <c r="R306" s="3" t="str">
        <f t="shared" si="17"/>
        <v>상</v>
      </c>
    </row>
    <row r="307" spans="1:18" hidden="1" x14ac:dyDescent="0.3">
      <c r="A307">
        <v>306</v>
      </c>
      <c r="B307" s="3" t="s">
        <v>13</v>
      </c>
      <c r="C307" s="3" t="s">
        <v>28</v>
      </c>
      <c r="D307" s="3" t="s">
        <v>115</v>
      </c>
      <c r="E307" s="4">
        <v>2018</v>
      </c>
      <c r="F307" s="1">
        <v>42985</v>
      </c>
      <c r="G307" s="3" t="s">
        <v>102</v>
      </c>
      <c r="H307" s="5">
        <v>4.0600000000000014</v>
      </c>
      <c r="I307" s="5">
        <v>93.933031421115999</v>
      </c>
      <c r="J307" s="5">
        <v>7.8638888888888889</v>
      </c>
      <c r="K307" s="6">
        <v>5.6085252567458013E-2</v>
      </c>
      <c r="L307" s="6">
        <v>0.1456847617858737</v>
      </c>
      <c r="M307" s="5">
        <v>79.822998564666833</v>
      </c>
      <c r="N307" s="4">
        <v>21100000</v>
      </c>
      <c r="O307" s="5">
        <f t="shared" si="22"/>
        <v>8257083.333333333</v>
      </c>
      <c r="P307" s="5">
        <f t="shared" si="23"/>
        <v>10344240.985439854</v>
      </c>
      <c r="Q307" s="5">
        <f t="shared" si="16"/>
        <v>10755759.014560146</v>
      </c>
      <c r="R307" s="3" t="str">
        <f t="shared" si="17"/>
        <v>중</v>
      </c>
    </row>
    <row r="308" spans="1:18" hidden="1" x14ac:dyDescent="0.3">
      <c r="A308">
        <v>307</v>
      </c>
      <c r="B308" s="3" t="s">
        <v>13</v>
      </c>
      <c r="C308" s="3" t="s">
        <v>28</v>
      </c>
      <c r="D308" s="3" t="s">
        <v>115</v>
      </c>
      <c r="E308" s="4">
        <v>2018</v>
      </c>
      <c r="F308" s="1">
        <v>43035</v>
      </c>
      <c r="G308" s="3" t="s">
        <v>102</v>
      </c>
      <c r="H308" s="5">
        <v>3.5600000000000018</v>
      </c>
      <c r="I308" s="5">
        <v>76.211904314211722</v>
      </c>
      <c r="J308" s="5">
        <v>7.7249999999999996</v>
      </c>
      <c r="K308" s="6">
        <v>5.5587768438749192E-2</v>
      </c>
      <c r="L308" s="6">
        <v>0.16020696580245139</v>
      </c>
      <c r="M308" s="5">
        <v>78.420526575879947</v>
      </c>
      <c r="N308" s="4">
        <v>21100000</v>
      </c>
      <c r="O308" s="5">
        <f t="shared" si="22"/>
        <v>8111250</v>
      </c>
      <c r="P308" s="5">
        <f t="shared" si="23"/>
        <v>10343274.081629036</v>
      </c>
      <c r="Q308" s="5">
        <f t="shared" si="16"/>
        <v>10756725.918370964</v>
      </c>
      <c r="R308" s="3" t="str">
        <f t="shared" si="17"/>
        <v>중</v>
      </c>
    </row>
    <row r="309" spans="1:18" hidden="1" x14ac:dyDescent="0.3">
      <c r="A309">
        <v>308</v>
      </c>
      <c r="B309" s="3" t="s">
        <v>13</v>
      </c>
      <c r="C309" s="3" t="s">
        <v>29</v>
      </c>
      <c r="D309" s="3" t="s">
        <v>115</v>
      </c>
      <c r="E309" s="4">
        <v>2017</v>
      </c>
      <c r="F309" s="1">
        <v>42795</v>
      </c>
      <c r="G309" s="3" t="s">
        <v>102</v>
      </c>
      <c r="H309" s="5">
        <v>3.765416666666662</v>
      </c>
      <c r="I309" s="5">
        <v>84.877763015675797</v>
      </c>
      <c r="J309" s="5">
        <v>8.3805555555555564</v>
      </c>
      <c r="K309" s="6">
        <v>5.7898378407535922E-2</v>
      </c>
      <c r="L309" s="6">
        <v>9.1194327481607496E-2</v>
      </c>
      <c r="M309" s="5">
        <v>85.090729411085661</v>
      </c>
      <c r="N309" s="4">
        <v>21100000</v>
      </c>
      <c r="O309" s="5">
        <f t="shared" si="22"/>
        <v>8799583.333333334</v>
      </c>
      <c r="P309" s="5">
        <f t="shared" si="23"/>
        <v>10341412.506668346</v>
      </c>
      <c r="Q309" s="5">
        <f t="shared" si="16"/>
        <v>10758587.493331654</v>
      </c>
      <c r="R309" s="3" t="str">
        <f t="shared" si="17"/>
        <v>상</v>
      </c>
    </row>
    <row r="310" spans="1:18" hidden="1" x14ac:dyDescent="0.3">
      <c r="A310">
        <v>309</v>
      </c>
      <c r="B310" s="3" t="s">
        <v>13</v>
      </c>
      <c r="C310" s="3" t="s">
        <v>28</v>
      </c>
      <c r="D310" s="3" t="s">
        <v>115</v>
      </c>
      <c r="E310" s="4">
        <v>2018</v>
      </c>
      <c r="F310" s="1">
        <v>43028</v>
      </c>
      <c r="G310" s="3" t="s">
        <v>102</v>
      </c>
      <c r="H310" s="5">
        <v>3.9200000000000008</v>
      </c>
      <c r="I310" s="5">
        <v>89.959074094082723</v>
      </c>
      <c r="J310" s="5">
        <v>7.7444444444444436</v>
      </c>
      <c r="K310" s="6">
        <v>5.5657683905978139E-2</v>
      </c>
      <c r="L310" s="6">
        <v>0.15793275633217521</v>
      </c>
      <c r="M310" s="5">
        <v>78.640955976184671</v>
      </c>
      <c r="N310" s="4">
        <v>21100000</v>
      </c>
      <c r="O310" s="5">
        <f t="shared" si="22"/>
        <v>8131666.666666666</v>
      </c>
      <c r="P310" s="5">
        <f t="shared" si="23"/>
        <v>10340243.91708721</v>
      </c>
      <c r="Q310" s="5">
        <f t="shared" si="16"/>
        <v>10759756.08291279</v>
      </c>
      <c r="R310" s="3" t="str">
        <f t="shared" si="17"/>
        <v>중</v>
      </c>
    </row>
    <row r="311" spans="1:18" hidden="1" x14ac:dyDescent="0.3">
      <c r="A311">
        <v>310</v>
      </c>
      <c r="B311" s="3" t="s">
        <v>13</v>
      </c>
      <c r="C311" s="3" t="s">
        <v>28</v>
      </c>
      <c r="D311" s="3" t="s">
        <v>115</v>
      </c>
      <c r="E311" s="4">
        <v>2018</v>
      </c>
      <c r="F311" s="1">
        <v>43029</v>
      </c>
      <c r="G311" s="3" t="s">
        <v>102</v>
      </c>
      <c r="H311" s="5">
        <v>3.800000000000006</v>
      </c>
      <c r="I311" s="5">
        <v>86.147087182552198</v>
      </c>
      <c r="J311" s="5">
        <v>7.7416666666666663</v>
      </c>
      <c r="K311" s="6">
        <v>5.5647701360134062E-2</v>
      </c>
      <c r="L311" s="6">
        <v>0.15709776139737799</v>
      </c>
      <c r="M311" s="5">
        <v>78.725453724248794</v>
      </c>
      <c r="N311" s="4">
        <v>21100000</v>
      </c>
      <c r="O311" s="5">
        <f t="shared" si="22"/>
        <v>8128750</v>
      </c>
      <c r="P311" s="5">
        <f t="shared" si="23"/>
        <v>10325440.649059359</v>
      </c>
      <c r="Q311" s="5">
        <f t="shared" si="16"/>
        <v>10774559.350940641</v>
      </c>
      <c r="R311" s="3" t="str">
        <f t="shared" si="17"/>
        <v>중</v>
      </c>
    </row>
    <row r="312" spans="1:18" hidden="1" x14ac:dyDescent="0.3">
      <c r="A312">
        <v>311</v>
      </c>
      <c r="B312" s="3" t="s">
        <v>13</v>
      </c>
      <c r="C312" s="3" t="s">
        <v>28</v>
      </c>
      <c r="D312" s="3" t="s">
        <v>115</v>
      </c>
      <c r="E312" s="4">
        <v>2018</v>
      </c>
      <c r="F312" s="1">
        <v>43053</v>
      </c>
      <c r="G312" s="3" t="s">
        <v>102</v>
      </c>
      <c r="H312" s="5">
        <v>3.53979166666667</v>
      </c>
      <c r="I312" s="5">
        <v>75.363257859258525</v>
      </c>
      <c r="J312" s="5">
        <v>7.677777777777778</v>
      </c>
      <c r="K312" s="6">
        <v>5.5417606508321081E-2</v>
      </c>
      <c r="L312" s="6">
        <v>0.1637131041555269</v>
      </c>
      <c r="M312" s="5">
        <v>78.086928933615198</v>
      </c>
      <c r="N312" s="4">
        <v>21100000</v>
      </c>
      <c r="O312" s="5">
        <f t="shared" si="22"/>
        <v>8061666.666666667</v>
      </c>
      <c r="P312" s="5">
        <f t="shared" si="23"/>
        <v>10323964.300760515</v>
      </c>
      <c r="Q312" s="5">
        <f t="shared" si="16"/>
        <v>10776035.699239485</v>
      </c>
      <c r="R312" s="3" t="str">
        <f t="shared" si="17"/>
        <v>중</v>
      </c>
    </row>
    <row r="313" spans="1:18" hidden="1" x14ac:dyDescent="0.3">
      <c r="A313">
        <v>312</v>
      </c>
      <c r="B313" s="3" t="s">
        <v>12</v>
      </c>
      <c r="C313" s="3" t="s">
        <v>51</v>
      </c>
      <c r="D313" s="3" t="s">
        <v>114</v>
      </c>
      <c r="E313" s="4">
        <v>2016</v>
      </c>
      <c r="F313" s="1">
        <v>42292</v>
      </c>
      <c r="G313" s="3" t="s">
        <v>102</v>
      </c>
      <c r="H313" s="5">
        <v>3.6722916666666729</v>
      </c>
      <c r="I313" s="5">
        <v>81.12549191470174</v>
      </c>
      <c r="J313" s="5">
        <v>9.7583333333333329</v>
      </c>
      <c r="K313" s="6">
        <v>6.2476662309484267E-2</v>
      </c>
      <c r="L313" s="6">
        <v>0.10049059814814459</v>
      </c>
      <c r="M313" s="5">
        <v>83.703273954237119</v>
      </c>
      <c r="N313" s="4">
        <v>25700000</v>
      </c>
      <c r="O313" s="5">
        <f>1280000*J313</f>
        <v>12490666.666666666</v>
      </c>
      <c r="P313" s="5">
        <f>(1280000*J313)/(M313/100)</f>
        <v>14922554.491113042</v>
      </c>
      <c r="Q313" s="5">
        <f t="shared" si="16"/>
        <v>10777445.508886958</v>
      </c>
      <c r="R313" s="3" t="str">
        <f t="shared" si="17"/>
        <v>상</v>
      </c>
    </row>
    <row r="314" spans="1:18" hidden="1" x14ac:dyDescent="0.3">
      <c r="A314">
        <v>313</v>
      </c>
      <c r="B314" s="3" t="s">
        <v>12</v>
      </c>
      <c r="C314" s="3" t="s">
        <v>68</v>
      </c>
      <c r="D314" s="3" t="s">
        <v>114</v>
      </c>
      <c r="E314" s="4">
        <v>2015</v>
      </c>
      <c r="F314" s="1">
        <v>42171</v>
      </c>
      <c r="G314" s="3" t="s">
        <v>102</v>
      </c>
      <c r="H314" s="5">
        <v>3.899999999999995</v>
      </c>
      <c r="I314" s="5">
        <v>89.372092693470591</v>
      </c>
      <c r="J314" s="5">
        <v>10.08888888888889</v>
      </c>
      <c r="K314" s="6">
        <v>6.3526022664381843E-2</v>
      </c>
      <c r="L314" s="6">
        <v>6.9787337445804176E-2</v>
      </c>
      <c r="M314" s="5">
        <v>86.668663988981393</v>
      </c>
      <c r="N314" s="4">
        <v>25700000</v>
      </c>
      <c r="O314" s="5">
        <f>1280000*J314</f>
        <v>12913777.77777778</v>
      </c>
      <c r="P314" s="5">
        <f>(1280000*J314)/(M314/100)</f>
        <v>14900169.430810161</v>
      </c>
      <c r="Q314" s="5">
        <f t="shared" si="16"/>
        <v>10799830.569189839</v>
      </c>
      <c r="R314" s="3" t="str">
        <f t="shared" si="17"/>
        <v>상</v>
      </c>
    </row>
    <row r="315" spans="1:18" hidden="1" x14ac:dyDescent="0.3">
      <c r="A315">
        <v>314</v>
      </c>
      <c r="B315" s="3" t="s">
        <v>13</v>
      </c>
      <c r="C315" s="3" t="s">
        <v>29</v>
      </c>
      <c r="D315" s="3" t="s">
        <v>115</v>
      </c>
      <c r="E315" s="4">
        <v>2017</v>
      </c>
      <c r="F315" s="1">
        <v>42796</v>
      </c>
      <c r="G315" s="3" t="s">
        <v>102</v>
      </c>
      <c r="H315" s="5">
        <v>3.9593749999999952</v>
      </c>
      <c r="I315" s="5">
        <v>91.100799101247034</v>
      </c>
      <c r="J315" s="5">
        <v>8.3777777777777782</v>
      </c>
      <c r="K315" s="6">
        <v>5.7888782256246427E-2</v>
      </c>
      <c r="L315" s="6">
        <v>8.787964632630875E-2</v>
      </c>
      <c r="M315" s="5">
        <v>85.423157141744483</v>
      </c>
      <c r="N315" s="4">
        <v>21100000</v>
      </c>
      <c r="O315" s="5">
        <f>1050000*J315</f>
        <v>8796666.6666666679</v>
      </c>
      <c r="P315" s="5">
        <f>(1050000*J315)/(M315/100)</f>
        <v>10297754.099711124</v>
      </c>
      <c r="Q315" s="5">
        <f t="shared" si="16"/>
        <v>10802245.900288876</v>
      </c>
      <c r="R315" s="3" t="str">
        <f t="shared" si="17"/>
        <v>상</v>
      </c>
    </row>
    <row r="316" spans="1:18" hidden="1" x14ac:dyDescent="0.3">
      <c r="A316">
        <v>315</v>
      </c>
      <c r="B316" s="3" t="s">
        <v>13</v>
      </c>
      <c r="C316" s="3" t="s">
        <v>30</v>
      </c>
      <c r="D316" s="3" t="s">
        <v>115</v>
      </c>
      <c r="E316" s="4">
        <v>2017</v>
      </c>
      <c r="F316" s="1">
        <v>42759</v>
      </c>
      <c r="G316" s="3" t="s">
        <v>102</v>
      </c>
      <c r="H316" s="5">
        <v>3.800000000000006</v>
      </c>
      <c r="I316" s="5">
        <v>86.147087182552198</v>
      </c>
      <c r="J316" s="5">
        <v>8.4833333333333325</v>
      </c>
      <c r="K316" s="6">
        <v>5.825232470325397E-2</v>
      </c>
      <c r="L316" s="6">
        <v>7.6146846805492302E-2</v>
      </c>
      <c r="M316" s="5">
        <v>86.560082849125379</v>
      </c>
      <c r="N316" s="4">
        <v>21100000</v>
      </c>
      <c r="O316" s="5">
        <f>1050000*J316</f>
        <v>8907500</v>
      </c>
      <c r="P316" s="5">
        <f>(1050000*J316)/(M316/100)</f>
        <v>10290540.05819959</v>
      </c>
      <c r="Q316" s="5">
        <f t="shared" si="16"/>
        <v>10809459.94180041</v>
      </c>
      <c r="R316" s="3" t="str">
        <f t="shared" si="17"/>
        <v>상</v>
      </c>
    </row>
    <row r="317" spans="1:18" hidden="1" x14ac:dyDescent="0.3">
      <c r="A317">
        <v>316</v>
      </c>
      <c r="B317" s="3" t="s">
        <v>12</v>
      </c>
      <c r="C317" s="3" t="s">
        <v>51</v>
      </c>
      <c r="D317" s="3" t="s">
        <v>114</v>
      </c>
      <c r="E317" s="4">
        <v>2016</v>
      </c>
      <c r="F317" s="1">
        <v>42250</v>
      </c>
      <c r="G317" s="3" t="s">
        <v>102</v>
      </c>
      <c r="H317" s="5">
        <v>3.796041666666671</v>
      </c>
      <c r="I317" s="5">
        <v>86.013785567897656</v>
      </c>
      <c r="J317" s="5">
        <v>9.875</v>
      </c>
      <c r="K317" s="6">
        <v>6.2849025449882676E-2</v>
      </c>
      <c r="L317" s="6">
        <v>8.8147502732720887E-2</v>
      </c>
      <c r="M317" s="5">
        <v>84.900347181739647</v>
      </c>
      <c r="N317" s="4">
        <v>25700000</v>
      </c>
      <c r="O317" s="5">
        <f>1280000*J317</f>
        <v>12640000</v>
      </c>
      <c r="P317" s="5">
        <f>(1280000*J317)/(M317/100)</f>
        <v>14888042.769651487</v>
      </c>
      <c r="Q317" s="5">
        <f t="shared" si="16"/>
        <v>10811957.230348513</v>
      </c>
      <c r="R317" s="3" t="str">
        <f t="shared" si="17"/>
        <v>상</v>
      </c>
    </row>
    <row r="318" spans="1:18" hidden="1" x14ac:dyDescent="0.3">
      <c r="A318">
        <v>317</v>
      </c>
      <c r="B318" s="3" t="s">
        <v>12</v>
      </c>
      <c r="C318" s="3" t="s">
        <v>54</v>
      </c>
      <c r="D318" s="3" t="s">
        <v>116</v>
      </c>
      <c r="E318" s="4">
        <v>2020</v>
      </c>
      <c r="F318" s="1">
        <v>43928</v>
      </c>
      <c r="G318" s="3" t="s">
        <v>102</v>
      </c>
      <c r="H318" s="5">
        <v>4.1164444444444461</v>
      </c>
      <c r="I318" s="5">
        <v>95.570309629143964</v>
      </c>
      <c r="J318" s="5">
        <v>5.2805555555555559</v>
      </c>
      <c r="K318" s="6">
        <v>4.5958918853931087E-2</v>
      </c>
      <c r="L318" s="6">
        <v>0.18064155753215499</v>
      </c>
      <c r="M318" s="5">
        <v>77.339952361391397</v>
      </c>
      <c r="N318" s="4">
        <v>21600000</v>
      </c>
      <c r="O318" s="5">
        <f>1580000*J318</f>
        <v>8343277.777777778</v>
      </c>
      <c r="P318" s="5">
        <f>(1580000*J318)/(M318/100)</f>
        <v>10787797.927249301</v>
      </c>
      <c r="Q318" s="5">
        <f t="shared" si="16"/>
        <v>10812202.072750699</v>
      </c>
      <c r="R318" s="3" t="str">
        <f t="shared" si="17"/>
        <v>중</v>
      </c>
    </row>
    <row r="319" spans="1:18" x14ac:dyDescent="0.3">
      <c r="A319">
        <v>318</v>
      </c>
      <c r="B319" s="3" t="s">
        <v>13</v>
      </c>
      <c r="C319" s="3" t="s">
        <v>27</v>
      </c>
      <c r="D319" s="3" t="s">
        <v>118</v>
      </c>
      <c r="E319" s="4">
        <v>2021</v>
      </c>
      <c r="F319" s="1">
        <v>44254</v>
      </c>
      <c r="G319" s="3" t="s">
        <v>102</v>
      </c>
      <c r="H319" s="5">
        <v>3.6200000000000032</v>
      </c>
      <c r="I319" s="5">
        <v>78.861366460791714</v>
      </c>
      <c r="J319" s="5">
        <v>4.3916666666666666</v>
      </c>
      <c r="K319" s="6">
        <v>4.1912607490666408E-2</v>
      </c>
      <c r="L319" s="6">
        <v>7.8202808260834075E-2</v>
      </c>
      <c r="M319" s="5">
        <v>87.988458424849952</v>
      </c>
      <c r="N319" s="4">
        <v>21600000</v>
      </c>
      <c r="O319" s="5">
        <f>2160000*J319</f>
        <v>9486000</v>
      </c>
      <c r="P319" s="5">
        <f>(2160000*J319)/(M319/100)</f>
        <v>10780959.423333796</v>
      </c>
      <c r="Q319" s="5">
        <f t="shared" si="16"/>
        <v>10819040.576666204</v>
      </c>
      <c r="R319" s="3" t="str">
        <f t="shared" si="17"/>
        <v>상</v>
      </c>
    </row>
    <row r="320" spans="1:18" hidden="1" x14ac:dyDescent="0.3">
      <c r="A320">
        <v>319</v>
      </c>
      <c r="B320" s="3" t="s">
        <v>12</v>
      </c>
      <c r="C320" s="3" t="s">
        <v>54</v>
      </c>
      <c r="D320" s="3" t="s">
        <v>116</v>
      </c>
      <c r="E320" s="4">
        <v>2020</v>
      </c>
      <c r="F320" s="1">
        <v>43867</v>
      </c>
      <c r="G320" s="3" t="s">
        <v>102</v>
      </c>
      <c r="H320" s="5">
        <v>4.0799999999999992</v>
      </c>
      <c r="I320" s="5">
        <v>94.495414527125234</v>
      </c>
      <c r="J320" s="5">
        <v>5.45</v>
      </c>
      <c r="K320" s="6">
        <v>4.6690470119715007E-2</v>
      </c>
      <c r="L320" s="6">
        <v>0.15450837806660489</v>
      </c>
      <c r="M320" s="5">
        <v>79.880115181368012</v>
      </c>
      <c r="N320" s="4">
        <v>21600000</v>
      </c>
      <c r="O320" s="5">
        <f>1580000*J320</f>
        <v>8611000</v>
      </c>
      <c r="P320" s="5">
        <f>(1580000*J320)/(M320/100)</f>
        <v>10779904.335952323</v>
      </c>
      <c r="Q320" s="5">
        <f t="shared" si="16"/>
        <v>10820095.664047677</v>
      </c>
      <c r="R320" s="3" t="str">
        <f t="shared" si="17"/>
        <v>중</v>
      </c>
    </row>
    <row r="321" spans="1:18" hidden="1" x14ac:dyDescent="0.3">
      <c r="A321">
        <v>320</v>
      </c>
      <c r="B321" s="3" t="s">
        <v>12</v>
      </c>
      <c r="C321" s="3" t="s">
        <v>68</v>
      </c>
      <c r="D321" s="3" t="s">
        <v>114</v>
      </c>
      <c r="E321" s="4">
        <v>2015</v>
      </c>
      <c r="F321" s="1">
        <v>42150</v>
      </c>
      <c r="G321" s="3" t="s">
        <v>102</v>
      </c>
      <c r="H321" s="5">
        <v>3.8093750000000002</v>
      </c>
      <c r="I321" s="5">
        <v>86.462801533049372</v>
      </c>
      <c r="J321" s="5">
        <v>10.14444444444444</v>
      </c>
      <c r="K321" s="6">
        <v>6.3700688989820023E-2</v>
      </c>
      <c r="L321" s="6">
        <v>6.2953802264561667E-2</v>
      </c>
      <c r="M321" s="5">
        <v>87.334550874561828</v>
      </c>
      <c r="N321" s="4">
        <v>25700000</v>
      </c>
      <c r="O321" s="5">
        <f>1280000*J321</f>
        <v>12984888.888888884</v>
      </c>
      <c r="P321" s="5">
        <f>(1280000*J321)/(M321/100)</f>
        <v>14867986.104994133</v>
      </c>
      <c r="Q321" s="5">
        <f t="shared" si="16"/>
        <v>10832013.895005867</v>
      </c>
      <c r="R321" s="3" t="str">
        <f t="shared" si="17"/>
        <v>상</v>
      </c>
    </row>
    <row r="322" spans="1:18" hidden="1" x14ac:dyDescent="0.3">
      <c r="A322">
        <v>321</v>
      </c>
      <c r="B322" s="3" t="s">
        <v>13</v>
      </c>
      <c r="C322" s="3" t="s">
        <v>58</v>
      </c>
      <c r="D322" s="3" t="s">
        <v>115</v>
      </c>
      <c r="E322" s="4">
        <v>2017</v>
      </c>
      <c r="F322" s="1">
        <v>42717</v>
      </c>
      <c r="G322" s="3" t="s">
        <v>102</v>
      </c>
      <c r="H322" s="5">
        <v>3.7400000000000051</v>
      </c>
      <c r="I322" s="5">
        <v>83.818847388122649</v>
      </c>
      <c r="J322" s="5">
        <v>8.5972222222222214</v>
      </c>
      <c r="K322" s="6">
        <v>5.8642040285863943E-2</v>
      </c>
      <c r="L322" s="6">
        <v>6.21836452875799E-2</v>
      </c>
      <c r="M322" s="5">
        <v>87.917431442655612</v>
      </c>
      <c r="N322" s="4">
        <v>21100000</v>
      </c>
      <c r="O322" s="5">
        <f>1050000*J322</f>
        <v>9027083.3333333321</v>
      </c>
      <c r="P322" s="5">
        <f>(1050000*J322)/(M322/100)</f>
        <v>10267683.19456793</v>
      </c>
      <c r="Q322" s="5">
        <f t="shared" ref="Q322:Q385" si="24">N322-P322</f>
        <v>10832316.80543207</v>
      </c>
      <c r="R322" s="3" t="str">
        <f t="shared" ref="R322:R385" si="25">IF(M322&lt;=65, "하", IF(M322&lt;80, "중", "상"))</f>
        <v>상</v>
      </c>
    </row>
    <row r="323" spans="1:18" hidden="1" x14ac:dyDescent="0.3">
      <c r="A323">
        <v>322</v>
      </c>
      <c r="B323" s="3" t="s">
        <v>12</v>
      </c>
      <c r="C323" s="3" t="s">
        <v>51</v>
      </c>
      <c r="D323" s="3" t="s">
        <v>114</v>
      </c>
      <c r="E323" s="4">
        <v>2016</v>
      </c>
      <c r="F323" s="1">
        <v>42296</v>
      </c>
      <c r="G323" s="3" t="s">
        <v>102</v>
      </c>
      <c r="H323" s="5">
        <v>3.7402083333333378</v>
      </c>
      <c r="I323" s="5">
        <v>83.827573454524014</v>
      </c>
      <c r="J323" s="5">
        <v>9.7472222222222218</v>
      </c>
      <c r="K323" s="6">
        <v>6.2441083341730139E-2</v>
      </c>
      <c r="L323" s="6">
        <v>9.8363860514395302E-2</v>
      </c>
      <c r="M323" s="5">
        <v>83.919505614387461</v>
      </c>
      <c r="N323" s="4">
        <v>25700000</v>
      </c>
      <c r="O323" s="5">
        <f>1280000*J323</f>
        <v>12476444.444444444</v>
      </c>
      <c r="P323" s="5">
        <f>(1280000*J323)/(M323/100)</f>
        <v>14867156.751106311</v>
      </c>
      <c r="Q323" s="5">
        <f t="shared" si="24"/>
        <v>10832843.248893689</v>
      </c>
      <c r="R323" s="3" t="str">
        <f t="shared" si="25"/>
        <v>상</v>
      </c>
    </row>
    <row r="324" spans="1:18" hidden="1" x14ac:dyDescent="0.3">
      <c r="A324">
        <v>323</v>
      </c>
      <c r="B324" s="3" t="s">
        <v>13</v>
      </c>
      <c r="C324" s="3" t="s">
        <v>77</v>
      </c>
      <c r="D324" s="3" t="s">
        <v>115</v>
      </c>
      <c r="E324" s="4">
        <v>2018</v>
      </c>
      <c r="F324" s="1">
        <v>43005</v>
      </c>
      <c r="G324" s="3" t="s">
        <v>102</v>
      </c>
      <c r="H324" s="5">
        <v>3.8189583333333288</v>
      </c>
      <c r="I324" s="5">
        <v>86.785531758002136</v>
      </c>
      <c r="J324" s="5">
        <v>7.8083333333333336</v>
      </c>
      <c r="K324" s="6">
        <v>5.5886790329498559E-2</v>
      </c>
      <c r="L324" s="6">
        <v>0.14543203165705579</v>
      </c>
      <c r="M324" s="5">
        <v>79.868117801344567</v>
      </c>
      <c r="N324" s="4">
        <v>21100000</v>
      </c>
      <c r="O324" s="5">
        <f>1050000*J324</f>
        <v>8198750</v>
      </c>
      <c r="P324" s="5">
        <f>(1050000*J324)/(M324/100)</f>
        <v>10265360.228461495</v>
      </c>
      <c r="Q324" s="5">
        <f t="shared" si="24"/>
        <v>10834639.771538505</v>
      </c>
      <c r="R324" s="3" t="str">
        <f t="shared" si="25"/>
        <v>중</v>
      </c>
    </row>
    <row r="325" spans="1:18" hidden="1" x14ac:dyDescent="0.3">
      <c r="A325">
        <v>324</v>
      </c>
      <c r="B325" s="3" t="s">
        <v>13</v>
      </c>
      <c r="C325" s="3" t="s">
        <v>58</v>
      </c>
      <c r="D325" s="3" t="s">
        <v>115</v>
      </c>
      <c r="E325" s="4">
        <v>2017</v>
      </c>
      <c r="F325" s="1">
        <v>42704</v>
      </c>
      <c r="G325" s="3" t="s">
        <v>102</v>
      </c>
      <c r="H325" s="5">
        <v>3.8197916666666609</v>
      </c>
      <c r="I325" s="5">
        <v>86.813595255824097</v>
      </c>
      <c r="J325" s="5">
        <v>8.6333333333333329</v>
      </c>
      <c r="K325" s="6">
        <v>5.8765068989437362E-2</v>
      </c>
      <c r="L325" s="6">
        <v>5.8073382847552528E-2</v>
      </c>
      <c r="M325" s="5">
        <v>88.316154816301008</v>
      </c>
      <c r="N325" s="4">
        <v>21100000</v>
      </c>
      <c r="O325" s="5">
        <f>1050000*J325</f>
        <v>9065000</v>
      </c>
      <c r="P325" s="5">
        <f>(1050000*J325)/(M325/100)</f>
        <v>10264260.280415677</v>
      </c>
      <c r="Q325" s="5">
        <f t="shared" si="24"/>
        <v>10835739.719584323</v>
      </c>
      <c r="R325" s="3" t="str">
        <f t="shared" si="25"/>
        <v>상</v>
      </c>
    </row>
    <row r="326" spans="1:18" hidden="1" x14ac:dyDescent="0.3">
      <c r="A326">
        <v>325</v>
      </c>
      <c r="B326" s="3" t="s">
        <v>13</v>
      </c>
      <c r="C326" s="3" t="s">
        <v>28</v>
      </c>
      <c r="D326" s="3" t="s">
        <v>115</v>
      </c>
      <c r="E326" s="4">
        <v>2018</v>
      </c>
      <c r="F326" s="1">
        <v>43042</v>
      </c>
      <c r="G326" s="3" t="s">
        <v>102</v>
      </c>
      <c r="H326" s="5">
        <v>3.9200000000000008</v>
      </c>
      <c r="I326" s="5">
        <v>89.959074094082723</v>
      </c>
      <c r="J326" s="5">
        <v>7.708333333333333</v>
      </c>
      <c r="K326" s="6">
        <v>5.5527770829858943E-2</v>
      </c>
      <c r="L326" s="6">
        <v>0.15495553478926449</v>
      </c>
      <c r="M326" s="5">
        <v>78.951669438087663</v>
      </c>
      <c r="N326" s="4">
        <v>21100000</v>
      </c>
      <c r="O326" s="5">
        <f>1050000*J326</f>
        <v>8093750</v>
      </c>
      <c r="P326" s="5">
        <f>(1050000*J326)/(M326/100)</f>
        <v>10251524.834882634</v>
      </c>
      <c r="Q326" s="5">
        <f t="shared" si="24"/>
        <v>10848475.165117366</v>
      </c>
      <c r="R326" s="3" t="str">
        <f t="shared" si="25"/>
        <v>중</v>
      </c>
    </row>
    <row r="327" spans="1:18" x14ac:dyDescent="0.3">
      <c r="A327">
        <v>326</v>
      </c>
      <c r="B327" s="3" t="s">
        <v>13</v>
      </c>
      <c r="C327" s="3" t="s">
        <v>72</v>
      </c>
      <c r="D327" s="3" t="s">
        <v>118</v>
      </c>
      <c r="E327" s="4">
        <v>2021</v>
      </c>
      <c r="F327" s="1">
        <v>44252</v>
      </c>
      <c r="G327" s="3" t="s">
        <v>102</v>
      </c>
      <c r="H327" s="5">
        <v>3.7393333333333381</v>
      </c>
      <c r="I327" s="5">
        <v>83.790923975638236</v>
      </c>
      <c r="J327" s="5">
        <v>4.3972222222222221</v>
      </c>
      <c r="K327" s="6">
        <v>4.1939109300137611E-2</v>
      </c>
      <c r="L327" s="6">
        <v>7.462713667178128E-2</v>
      </c>
      <c r="M327" s="5">
        <v>88.343375402808107</v>
      </c>
      <c r="N327" s="4">
        <v>21600000</v>
      </c>
      <c r="O327" s="5">
        <f>2160000*J327</f>
        <v>9498000</v>
      </c>
      <c r="P327" s="5">
        <f>(2160000*J327)/(M327/100)</f>
        <v>10751230.589382816</v>
      </c>
      <c r="Q327" s="5">
        <f t="shared" si="24"/>
        <v>10848769.410617184</v>
      </c>
      <c r="R327" s="3" t="str">
        <f t="shared" si="25"/>
        <v>상</v>
      </c>
    </row>
    <row r="328" spans="1:18" hidden="1" x14ac:dyDescent="0.3">
      <c r="A328">
        <v>327</v>
      </c>
      <c r="B328" s="3" t="s">
        <v>13</v>
      </c>
      <c r="C328" s="3" t="s">
        <v>77</v>
      </c>
      <c r="D328" s="3" t="s">
        <v>115</v>
      </c>
      <c r="E328" s="4">
        <v>2018</v>
      </c>
      <c r="F328" s="1">
        <v>43032</v>
      </c>
      <c r="G328" s="3" t="s">
        <v>102</v>
      </c>
      <c r="H328" s="5">
        <v>3.5997916666666701</v>
      </c>
      <c r="I328" s="5">
        <v>78.02690325687891</v>
      </c>
      <c r="J328" s="5">
        <v>7.7333333333333334</v>
      </c>
      <c r="K328" s="6">
        <v>5.5617742972304561E-2</v>
      </c>
      <c r="L328" s="6">
        <v>0.15191425367943259</v>
      </c>
      <c r="M328" s="5">
        <v>79.24680033482629</v>
      </c>
      <c r="N328" s="4">
        <v>21100000</v>
      </c>
      <c r="O328" s="5">
        <f>1050000*J328</f>
        <v>8120000</v>
      </c>
      <c r="P328" s="5">
        <f>(1050000*J328)/(M328/100)</f>
        <v>10246470.47665284</v>
      </c>
      <c r="Q328" s="5">
        <f t="shared" si="24"/>
        <v>10853529.52334716</v>
      </c>
      <c r="R328" s="3" t="str">
        <f t="shared" si="25"/>
        <v>중</v>
      </c>
    </row>
    <row r="329" spans="1:18" x14ac:dyDescent="0.3">
      <c r="A329">
        <v>328</v>
      </c>
      <c r="B329" s="3" t="s">
        <v>13</v>
      </c>
      <c r="C329" s="3" t="s">
        <v>27</v>
      </c>
      <c r="D329" s="3" t="s">
        <v>118</v>
      </c>
      <c r="E329" s="4">
        <v>2021</v>
      </c>
      <c r="F329" s="1">
        <v>44203</v>
      </c>
      <c r="G329" s="3" t="s">
        <v>102</v>
      </c>
      <c r="H329" s="5">
        <v>4.0799999999999992</v>
      </c>
      <c r="I329" s="5">
        <v>94.495414527125234</v>
      </c>
      <c r="J329" s="5">
        <v>4.5305555555555559</v>
      </c>
      <c r="K329" s="6">
        <v>4.2570203455259907E-2</v>
      </c>
      <c r="L329" s="6">
        <v>4.6503314632470323E-2</v>
      </c>
      <c r="M329" s="5">
        <v>91.092648191226971</v>
      </c>
      <c r="N329" s="4">
        <v>21600000</v>
      </c>
      <c r="O329" s="5">
        <f>2160000*J329</f>
        <v>9786000</v>
      </c>
      <c r="P329" s="5">
        <f>(2160000*J329)/(M329/100)</f>
        <v>10742908.669705883</v>
      </c>
      <c r="Q329" s="5">
        <f t="shared" si="24"/>
        <v>10857091.330294117</v>
      </c>
      <c r="R329" s="3" t="str">
        <f t="shared" si="25"/>
        <v>상</v>
      </c>
    </row>
    <row r="330" spans="1:18" x14ac:dyDescent="0.3">
      <c r="A330">
        <v>329</v>
      </c>
      <c r="B330" s="3" t="s">
        <v>13</v>
      </c>
      <c r="C330" s="3" t="s">
        <v>27</v>
      </c>
      <c r="D330" s="3" t="s">
        <v>118</v>
      </c>
      <c r="E330" s="4">
        <v>2021</v>
      </c>
      <c r="F330" s="1">
        <v>44218</v>
      </c>
      <c r="G330" s="3" t="s">
        <v>102</v>
      </c>
      <c r="H330" s="5">
        <v>3.699999999999994</v>
      </c>
      <c r="I330" s="5">
        <v>82.278685744892314</v>
      </c>
      <c r="J330" s="5">
        <v>4.4888888888888889</v>
      </c>
      <c r="K330" s="6">
        <v>4.2373996218855209E-2</v>
      </c>
      <c r="L330" s="6">
        <v>5.495905003984114E-2</v>
      </c>
      <c r="M330" s="5">
        <v>90.266695374130364</v>
      </c>
      <c r="N330" s="4">
        <v>21600000</v>
      </c>
      <c r="O330" s="5">
        <f>2160000*J330</f>
        <v>9696000</v>
      </c>
      <c r="P330" s="5">
        <f>(2160000*J330)/(M330/100)</f>
        <v>10741503.230856935</v>
      </c>
      <c r="Q330" s="5">
        <f t="shared" si="24"/>
        <v>10858496.769143065</v>
      </c>
      <c r="R330" s="3" t="str">
        <f t="shared" si="25"/>
        <v>상</v>
      </c>
    </row>
    <row r="331" spans="1:18" hidden="1" x14ac:dyDescent="0.3">
      <c r="A331">
        <v>330</v>
      </c>
      <c r="B331" s="3" t="s">
        <v>13</v>
      </c>
      <c r="C331" s="3" t="s">
        <v>28</v>
      </c>
      <c r="D331" s="3" t="s">
        <v>115</v>
      </c>
      <c r="E331" s="4">
        <v>2018</v>
      </c>
      <c r="F331" s="1">
        <v>43061</v>
      </c>
      <c r="G331" s="3" t="s">
        <v>102</v>
      </c>
      <c r="H331" s="5">
        <v>3.8597916666666752</v>
      </c>
      <c r="I331" s="5">
        <v>88.138808978137021</v>
      </c>
      <c r="J331" s="5">
        <v>7.6555555555555559</v>
      </c>
      <c r="K331" s="6">
        <v>5.5337349251859021E-2</v>
      </c>
      <c r="L331" s="6">
        <v>0.15972399476296281</v>
      </c>
      <c r="M331" s="5">
        <v>78.493865598517814</v>
      </c>
      <c r="N331" s="4">
        <v>21100000</v>
      </c>
      <c r="O331" s="5">
        <f>1050000*J331</f>
        <v>8038333.333333334</v>
      </c>
      <c r="P331" s="5">
        <f>(1050000*J331)/(M331/100)</f>
        <v>10240715.337486349</v>
      </c>
      <c r="Q331" s="5">
        <f t="shared" si="24"/>
        <v>10859284.662513651</v>
      </c>
      <c r="R331" s="3" t="str">
        <f t="shared" si="25"/>
        <v>중</v>
      </c>
    </row>
    <row r="332" spans="1:18" hidden="1" x14ac:dyDescent="0.3">
      <c r="A332">
        <v>331</v>
      </c>
      <c r="B332" s="3" t="s">
        <v>13</v>
      </c>
      <c r="C332" s="3" t="s">
        <v>28</v>
      </c>
      <c r="D332" s="3" t="s">
        <v>115</v>
      </c>
      <c r="E332" s="4">
        <v>2018</v>
      </c>
      <c r="F332" s="1">
        <v>43082</v>
      </c>
      <c r="G332" s="3" t="s">
        <v>102</v>
      </c>
      <c r="H332" s="5">
        <v>3.7799999999999918</v>
      </c>
      <c r="I332" s="5">
        <v>85.418770831190017</v>
      </c>
      <c r="J332" s="5">
        <v>7.5972222222222223</v>
      </c>
      <c r="K332" s="6">
        <v>5.5126118028470762E-2</v>
      </c>
      <c r="L332" s="6">
        <v>0.165883983639559</v>
      </c>
      <c r="M332" s="5">
        <v>77.898989833197035</v>
      </c>
      <c r="N332" s="4">
        <v>21100000</v>
      </c>
      <c r="O332" s="5">
        <f>1050000*J332</f>
        <v>7977083.333333333</v>
      </c>
      <c r="P332" s="5">
        <f>(1050000*J332)/(M332/100)</f>
        <v>10240291.113420652</v>
      </c>
      <c r="Q332" s="5">
        <f t="shared" si="24"/>
        <v>10859708.886579348</v>
      </c>
      <c r="R332" s="3" t="str">
        <f t="shared" si="25"/>
        <v>중</v>
      </c>
    </row>
    <row r="333" spans="1:18" hidden="1" x14ac:dyDescent="0.3">
      <c r="A333">
        <v>332</v>
      </c>
      <c r="B333" s="3" t="s">
        <v>13</v>
      </c>
      <c r="C333" s="3" t="s">
        <v>28</v>
      </c>
      <c r="D333" s="3" t="s">
        <v>115</v>
      </c>
      <c r="E333" s="4">
        <v>2018</v>
      </c>
      <c r="F333" s="1">
        <v>42878</v>
      </c>
      <c r="G333" s="3" t="s">
        <v>102</v>
      </c>
      <c r="H333" s="5">
        <v>3.7797916666666591</v>
      </c>
      <c r="I333" s="5">
        <v>85.41104214811125</v>
      </c>
      <c r="J333" s="5">
        <v>8.1527777777777786</v>
      </c>
      <c r="K333" s="6">
        <v>5.7106138996706052E-2</v>
      </c>
      <c r="L333" s="6">
        <v>0.10680842756302519</v>
      </c>
      <c r="M333" s="5">
        <v>83.60854334402687</v>
      </c>
      <c r="N333" s="4">
        <v>21100000</v>
      </c>
      <c r="O333" s="5">
        <f>1050000*J333</f>
        <v>8560416.6666666679</v>
      </c>
      <c r="P333" s="5">
        <f>(1050000*J333)/(M333/100)</f>
        <v>10238686.53164167</v>
      </c>
      <c r="Q333" s="5">
        <f t="shared" si="24"/>
        <v>10861313.46835833</v>
      </c>
      <c r="R333" s="3" t="str">
        <f t="shared" si="25"/>
        <v>상</v>
      </c>
    </row>
    <row r="334" spans="1:18" hidden="1" x14ac:dyDescent="0.3">
      <c r="A334">
        <v>333</v>
      </c>
      <c r="B334" s="3" t="s">
        <v>13</v>
      </c>
      <c r="C334" s="3" t="s">
        <v>28</v>
      </c>
      <c r="D334" s="3" t="s">
        <v>115</v>
      </c>
      <c r="E334" s="4">
        <v>2018</v>
      </c>
      <c r="F334" s="1">
        <v>43069</v>
      </c>
      <c r="G334" s="3" t="s">
        <v>102</v>
      </c>
      <c r="H334" s="5">
        <v>4.0799999999999983</v>
      </c>
      <c r="I334" s="5">
        <v>94.495414527125206</v>
      </c>
      <c r="J334" s="5">
        <v>7.6333333333333337</v>
      </c>
      <c r="K334" s="6">
        <v>5.5256975426938942E-2</v>
      </c>
      <c r="L334" s="6">
        <v>0.16181382870504191</v>
      </c>
      <c r="M334" s="5">
        <v>78.292919586801915</v>
      </c>
      <c r="N334" s="4">
        <v>21100000</v>
      </c>
      <c r="O334" s="5">
        <f>1050000*J334</f>
        <v>8015000</v>
      </c>
      <c r="P334" s="5">
        <f>(1050000*J334)/(M334/100)</f>
        <v>10237196.469744518</v>
      </c>
      <c r="Q334" s="5">
        <f t="shared" si="24"/>
        <v>10862803.530255482</v>
      </c>
      <c r="R334" s="3" t="str">
        <f t="shared" si="25"/>
        <v>중</v>
      </c>
    </row>
    <row r="335" spans="1:18" hidden="1" x14ac:dyDescent="0.3">
      <c r="A335">
        <v>334</v>
      </c>
      <c r="B335" s="3" t="s">
        <v>13</v>
      </c>
      <c r="C335" s="3" t="s">
        <v>29</v>
      </c>
      <c r="D335" s="3" t="s">
        <v>115</v>
      </c>
      <c r="E335" s="4">
        <v>2017</v>
      </c>
      <c r="F335" s="1">
        <v>42829</v>
      </c>
      <c r="G335" s="3" t="s">
        <v>102</v>
      </c>
      <c r="H335" s="5">
        <v>3.680000000000005</v>
      </c>
      <c r="I335" s="5">
        <v>81.44098334770581</v>
      </c>
      <c r="J335" s="5">
        <v>8.2888888888888896</v>
      </c>
      <c r="K335" s="6">
        <v>5.7580861017837832E-2</v>
      </c>
      <c r="L335" s="6">
        <v>9.215375024931878E-2</v>
      </c>
      <c r="M335" s="5">
        <v>85.026538873284338</v>
      </c>
      <c r="N335" s="4">
        <v>21100000</v>
      </c>
      <c r="O335" s="5">
        <f>1050000*J335</f>
        <v>8703333.333333334</v>
      </c>
      <c r="P335" s="5">
        <f>(1050000*J335)/(M335/100)</f>
        <v>10236019.775312711</v>
      </c>
      <c r="Q335" s="5">
        <f t="shared" si="24"/>
        <v>10863980.224687289</v>
      </c>
      <c r="R335" s="3" t="str">
        <f t="shared" si="25"/>
        <v>상</v>
      </c>
    </row>
    <row r="336" spans="1:18" hidden="1" x14ac:dyDescent="0.3">
      <c r="A336">
        <v>335</v>
      </c>
      <c r="B336" s="3" t="s">
        <v>12</v>
      </c>
      <c r="C336" s="3" t="s">
        <v>51</v>
      </c>
      <c r="D336" s="3" t="s">
        <v>114</v>
      </c>
      <c r="E336" s="4">
        <v>2016</v>
      </c>
      <c r="F336" s="1">
        <v>42296</v>
      </c>
      <c r="G336" s="3" t="s">
        <v>102</v>
      </c>
      <c r="H336" s="5">
        <v>4.0049999999999999</v>
      </c>
      <c r="I336" s="5">
        <v>92.408830611672101</v>
      </c>
      <c r="J336" s="5">
        <v>9.7472222222222218</v>
      </c>
      <c r="K336" s="6">
        <v>6.2441083341730139E-2</v>
      </c>
      <c r="L336" s="6">
        <v>9.6042768462455089E-2</v>
      </c>
      <c r="M336" s="5">
        <v>84.151614819581482</v>
      </c>
      <c r="N336" s="4">
        <v>25700000</v>
      </c>
      <c r="O336" s="5">
        <f>1280000*J336</f>
        <v>12476444.444444444</v>
      </c>
      <c r="P336" s="5">
        <f>(1280000*J336)/(M336/100)</f>
        <v>14826149.766933842</v>
      </c>
      <c r="Q336" s="5">
        <f t="shared" si="24"/>
        <v>10873850.233066158</v>
      </c>
      <c r="R336" s="3" t="str">
        <f t="shared" si="25"/>
        <v>상</v>
      </c>
    </row>
    <row r="337" spans="1:18" x14ac:dyDescent="0.3">
      <c r="A337">
        <v>336</v>
      </c>
      <c r="B337" s="3" t="s">
        <v>13</v>
      </c>
      <c r="C337" s="3" t="s">
        <v>62</v>
      </c>
      <c r="D337" s="3" t="s">
        <v>118</v>
      </c>
      <c r="E337" s="4">
        <v>2021</v>
      </c>
      <c r="F337" s="1">
        <v>44272</v>
      </c>
      <c r="G337" s="3" t="s">
        <v>102</v>
      </c>
      <c r="H337" s="5">
        <v>4.0593333333333348</v>
      </c>
      <c r="I337" s="5">
        <v>93.914787231294909</v>
      </c>
      <c r="J337" s="5">
        <v>4.3361111111111112</v>
      </c>
      <c r="K337" s="6">
        <v>4.1646661864361292E-2</v>
      </c>
      <c r="L337" s="6">
        <v>8.5149054399015517E-2</v>
      </c>
      <c r="M337" s="5">
        <v>87.320428373662324</v>
      </c>
      <c r="N337" s="4">
        <v>21600000</v>
      </c>
      <c r="O337" s="5">
        <f>2160000*J337</f>
        <v>9366000</v>
      </c>
      <c r="P337" s="5">
        <f>(2160000*J337)/(M337/100)</f>
        <v>10726012.428524666</v>
      </c>
      <c r="Q337" s="5">
        <f t="shared" si="24"/>
        <v>10873987.571475334</v>
      </c>
      <c r="R337" s="3" t="str">
        <f t="shared" si="25"/>
        <v>상</v>
      </c>
    </row>
    <row r="338" spans="1:18" hidden="1" x14ac:dyDescent="0.3">
      <c r="A338">
        <v>337</v>
      </c>
      <c r="B338" s="3" t="s">
        <v>13</v>
      </c>
      <c r="C338" s="3" t="s">
        <v>28</v>
      </c>
      <c r="D338" s="3" t="s">
        <v>115</v>
      </c>
      <c r="E338" s="4">
        <v>2018</v>
      </c>
      <c r="F338" s="1">
        <v>42902</v>
      </c>
      <c r="G338" s="3" t="s">
        <v>102</v>
      </c>
      <c r="H338" s="5">
        <v>3.800000000000006</v>
      </c>
      <c r="I338" s="5">
        <v>86.147087182552198</v>
      </c>
      <c r="J338" s="5">
        <v>8.0888888888888886</v>
      </c>
      <c r="K338" s="6">
        <v>5.6881944020537437E-2</v>
      </c>
      <c r="L338" s="6">
        <v>0.11201627902111159</v>
      </c>
      <c r="M338" s="5">
        <v>83.110177695835091</v>
      </c>
      <c r="N338" s="4">
        <v>21100000</v>
      </c>
      <c r="O338" s="5">
        <f>1050000*J338</f>
        <v>8493333.3333333321</v>
      </c>
      <c r="P338" s="5">
        <f>(1050000*J338)/(M338/100)</f>
        <v>10219366.109909015</v>
      </c>
      <c r="Q338" s="5">
        <f t="shared" si="24"/>
        <v>10880633.890090985</v>
      </c>
      <c r="R338" s="3" t="str">
        <f t="shared" si="25"/>
        <v>상</v>
      </c>
    </row>
    <row r="339" spans="1:18" hidden="1" x14ac:dyDescent="0.3">
      <c r="A339">
        <v>338</v>
      </c>
      <c r="B339" s="3" t="s">
        <v>12</v>
      </c>
      <c r="C339" s="3" t="s">
        <v>54</v>
      </c>
      <c r="D339" s="3" t="s">
        <v>116</v>
      </c>
      <c r="E339" s="4">
        <v>2020</v>
      </c>
      <c r="F339" s="1">
        <v>43894</v>
      </c>
      <c r="G339" s="3" t="s">
        <v>102</v>
      </c>
      <c r="H339" s="5">
        <v>4.0400000000000036</v>
      </c>
      <c r="I339" s="5">
        <v>93.385705726483295</v>
      </c>
      <c r="J339" s="5">
        <v>5.3722222222222218</v>
      </c>
      <c r="K339" s="6">
        <v>4.6356109509846581E-2</v>
      </c>
      <c r="L339" s="6">
        <v>0.16176419727923799</v>
      </c>
      <c r="M339" s="5">
        <v>79.187969321091543</v>
      </c>
      <c r="N339" s="4">
        <v>21600000</v>
      </c>
      <c r="O339" s="5">
        <f>1580000*J339</f>
        <v>8488111.1111111101</v>
      </c>
      <c r="P339" s="5">
        <f>(1580000*J339)/(M339/100)</f>
        <v>10718940.242921876</v>
      </c>
      <c r="Q339" s="5">
        <f t="shared" si="24"/>
        <v>10881059.757078124</v>
      </c>
      <c r="R339" s="3" t="str">
        <f t="shared" si="25"/>
        <v>중</v>
      </c>
    </row>
    <row r="340" spans="1:18" x14ac:dyDescent="0.3">
      <c r="A340">
        <v>339</v>
      </c>
      <c r="B340" s="3" t="s">
        <v>13</v>
      </c>
      <c r="C340" s="3" t="s">
        <v>27</v>
      </c>
      <c r="D340" s="3" t="s">
        <v>118</v>
      </c>
      <c r="E340" s="4">
        <v>2021</v>
      </c>
      <c r="F340" s="1">
        <v>44188</v>
      </c>
      <c r="G340" s="3" t="s">
        <v>102</v>
      </c>
      <c r="H340" s="5">
        <v>4.1168888888888917</v>
      </c>
      <c r="I340" s="5">
        <v>95.584159165101411</v>
      </c>
      <c r="J340" s="5">
        <v>4.5694444444444446</v>
      </c>
      <c r="K340" s="6">
        <v>4.27525177946022E-2</v>
      </c>
      <c r="L340" s="6">
        <v>3.6104062707217839E-2</v>
      </c>
      <c r="M340" s="5">
        <v>92.114341949817998</v>
      </c>
      <c r="N340" s="4">
        <v>21600000</v>
      </c>
      <c r="O340" s="5">
        <f>2160000*J340</f>
        <v>9870000</v>
      </c>
      <c r="P340" s="5">
        <f>(2160000*J340)/(M340/100)</f>
        <v>10714943.830763046</v>
      </c>
      <c r="Q340" s="5">
        <f t="shared" si="24"/>
        <v>10885056.169236954</v>
      </c>
      <c r="R340" s="3" t="str">
        <f t="shared" si="25"/>
        <v>상</v>
      </c>
    </row>
    <row r="341" spans="1:18" hidden="1" x14ac:dyDescent="0.3">
      <c r="A341">
        <v>340</v>
      </c>
      <c r="B341" s="3" t="s">
        <v>13</v>
      </c>
      <c r="C341" s="3" t="s">
        <v>77</v>
      </c>
      <c r="D341" s="3" t="s">
        <v>115</v>
      </c>
      <c r="E341" s="4">
        <v>2018</v>
      </c>
      <c r="F341" s="1">
        <v>42931</v>
      </c>
      <c r="G341" s="3" t="s">
        <v>102</v>
      </c>
      <c r="H341" s="5">
        <v>4</v>
      </c>
      <c r="I341" s="5">
        <v>92.26804225875226</v>
      </c>
      <c r="J341" s="5">
        <v>8.0083333333333329</v>
      </c>
      <c r="K341" s="6">
        <v>5.6597997608867169E-2</v>
      </c>
      <c r="L341" s="6">
        <v>0.1202022229096338</v>
      </c>
      <c r="M341" s="5">
        <v>82.319977948149898</v>
      </c>
      <c r="N341" s="4">
        <v>21100000</v>
      </c>
      <c r="O341" s="5">
        <f>1050000*J341</f>
        <v>8408750</v>
      </c>
      <c r="P341" s="5">
        <f>(1050000*J341)/(M341/100)</f>
        <v>10214713.620667318</v>
      </c>
      <c r="Q341" s="5">
        <f t="shared" si="24"/>
        <v>10885286.379332682</v>
      </c>
      <c r="R341" s="3" t="str">
        <f t="shared" si="25"/>
        <v>상</v>
      </c>
    </row>
    <row r="342" spans="1:18" hidden="1" x14ac:dyDescent="0.3">
      <c r="A342">
        <v>341</v>
      </c>
      <c r="B342" s="3" t="s">
        <v>13</v>
      </c>
      <c r="C342" s="3" t="s">
        <v>69</v>
      </c>
      <c r="D342" s="3" t="s">
        <v>115</v>
      </c>
      <c r="E342" s="4">
        <v>2017</v>
      </c>
      <c r="F342" s="1">
        <v>42847</v>
      </c>
      <c r="G342" s="3" t="s">
        <v>102</v>
      </c>
      <c r="H342" s="5">
        <v>4.1000000000000059</v>
      </c>
      <c r="I342" s="5">
        <v>95.081152661611114</v>
      </c>
      <c r="J342" s="5">
        <v>8.2388888888888889</v>
      </c>
      <c r="K342" s="6">
        <v>5.740692950816613E-2</v>
      </c>
      <c r="L342" s="6">
        <v>9.5673088333944209E-2</v>
      </c>
      <c r="M342" s="5">
        <v>84.691998215788971</v>
      </c>
      <c r="N342" s="4">
        <v>21100000</v>
      </c>
      <c r="O342" s="5">
        <f>1050000*J342</f>
        <v>8650833.333333334</v>
      </c>
      <c r="P342" s="5">
        <f>(1050000*J342)/(M342/100)</f>
        <v>10214463.604095925</v>
      </c>
      <c r="Q342" s="5">
        <f t="shared" si="24"/>
        <v>10885536.395904075</v>
      </c>
      <c r="R342" s="3" t="str">
        <f t="shared" si="25"/>
        <v>상</v>
      </c>
    </row>
    <row r="343" spans="1:18" hidden="1" x14ac:dyDescent="0.3">
      <c r="A343">
        <v>342</v>
      </c>
      <c r="B343" s="3" t="s">
        <v>13</v>
      </c>
      <c r="C343" s="3" t="s">
        <v>28</v>
      </c>
      <c r="D343" s="3" t="s">
        <v>115</v>
      </c>
      <c r="E343" s="4">
        <v>2018</v>
      </c>
      <c r="F343" s="1">
        <v>42900</v>
      </c>
      <c r="G343" s="3" t="s">
        <v>102</v>
      </c>
      <c r="H343" s="5">
        <v>3.8860416666666611</v>
      </c>
      <c r="I343" s="5">
        <v>88.950619206704928</v>
      </c>
      <c r="J343" s="5">
        <v>8.094444444444445</v>
      </c>
      <c r="K343" s="6">
        <v>5.6901474302321717E-2</v>
      </c>
      <c r="L343" s="6">
        <v>0.1104654205944564</v>
      </c>
      <c r="M343" s="5">
        <v>83.263310510322185</v>
      </c>
      <c r="N343" s="4">
        <v>21100000</v>
      </c>
      <c r="O343" s="5">
        <f>1050000*J343</f>
        <v>8499166.6666666679</v>
      </c>
      <c r="P343" s="5">
        <f>(1050000*J343)/(M343/100)</f>
        <v>10207577.160426527</v>
      </c>
      <c r="Q343" s="5">
        <f t="shared" si="24"/>
        <v>10892422.839573473</v>
      </c>
      <c r="R343" s="3" t="str">
        <f t="shared" si="25"/>
        <v>상</v>
      </c>
    </row>
    <row r="344" spans="1:18" x14ac:dyDescent="0.3">
      <c r="A344">
        <v>343</v>
      </c>
      <c r="B344" s="3" t="s">
        <v>13</v>
      </c>
      <c r="C344" s="3" t="s">
        <v>27</v>
      </c>
      <c r="D344" s="3" t="s">
        <v>118</v>
      </c>
      <c r="E344" s="4">
        <v>2021</v>
      </c>
      <c r="F344" s="1">
        <v>44217</v>
      </c>
      <c r="G344" s="3" t="s">
        <v>102</v>
      </c>
      <c r="H344" s="5">
        <v>3.720000000000006</v>
      </c>
      <c r="I344" s="5">
        <v>83.050476246131822</v>
      </c>
      <c r="J344" s="5">
        <v>4.4916666666666663</v>
      </c>
      <c r="K344" s="6">
        <v>4.2387104957364877E-2</v>
      </c>
      <c r="L344" s="6">
        <v>5.1377918991151038E-2</v>
      </c>
      <c r="M344" s="5">
        <v>90.623497605148401</v>
      </c>
      <c r="N344" s="4">
        <v>21600000</v>
      </c>
      <c r="O344" s="5">
        <f>2160000*J344</f>
        <v>9702000</v>
      </c>
      <c r="P344" s="5">
        <f>(2160000*J344)/(M344/100)</f>
        <v>10705832.655314354</v>
      </c>
      <c r="Q344" s="5">
        <f t="shared" si="24"/>
        <v>10894167.344685646</v>
      </c>
      <c r="R344" s="3" t="str">
        <f t="shared" si="25"/>
        <v>상</v>
      </c>
    </row>
    <row r="345" spans="1:18" hidden="1" x14ac:dyDescent="0.3">
      <c r="A345">
        <v>344</v>
      </c>
      <c r="B345" s="3" t="s">
        <v>13</v>
      </c>
      <c r="C345" s="3" t="s">
        <v>31</v>
      </c>
      <c r="D345" s="3" t="s">
        <v>115</v>
      </c>
      <c r="E345" s="4">
        <v>2018</v>
      </c>
      <c r="F345" s="1">
        <v>42956</v>
      </c>
      <c r="G345" s="3" t="s">
        <v>102</v>
      </c>
      <c r="H345" s="5">
        <v>3.7599999999999949</v>
      </c>
      <c r="I345" s="5">
        <v>84.65654976265408</v>
      </c>
      <c r="J345" s="5">
        <v>7.9416666666666664</v>
      </c>
      <c r="K345" s="6">
        <v>5.6361925682739643E-2</v>
      </c>
      <c r="L345" s="6">
        <v>0.12644652438193341</v>
      </c>
      <c r="M345" s="5">
        <v>81.719154993532698</v>
      </c>
      <c r="N345" s="4">
        <v>21100000</v>
      </c>
      <c r="O345" s="5">
        <f t="shared" ref="O345:O354" si="26">1050000*J345</f>
        <v>8338750</v>
      </c>
      <c r="P345" s="5">
        <f t="shared" ref="P345:P354" si="27">(1050000*J345)/(M345/100)</f>
        <v>10204155.929732673</v>
      </c>
      <c r="Q345" s="5">
        <f t="shared" si="24"/>
        <v>10895844.070267327</v>
      </c>
      <c r="R345" s="3" t="str">
        <f t="shared" si="25"/>
        <v>상</v>
      </c>
    </row>
    <row r="346" spans="1:18" hidden="1" x14ac:dyDescent="0.3">
      <c r="A346">
        <v>345</v>
      </c>
      <c r="B346" s="3" t="s">
        <v>13</v>
      </c>
      <c r="C346" s="3" t="s">
        <v>58</v>
      </c>
      <c r="D346" s="3" t="s">
        <v>115</v>
      </c>
      <c r="E346" s="4">
        <v>2017</v>
      </c>
      <c r="F346" s="1">
        <v>42721</v>
      </c>
      <c r="G346" s="3" t="s">
        <v>102</v>
      </c>
      <c r="H346" s="5">
        <v>4.0799999999999983</v>
      </c>
      <c r="I346" s="5">
        <v>94.495414527125206</v>
      </c>
      <c r="J346" s="5">
        <v>8.5861111111111104</v>
      </c>
      <c r="K346" s="6">
        <v>5.8604133339248729E-2</v>
      </c>
      <c r="L346" s="6">
        <v>5.7862803818367753E-2</v>
      </c>
      <c r="M346" s="5">
        <v>88.353306284238357</v>
      </c>
      <c r="N346" s="4">
        <v>21100000</v>
      </c>
      <c r="O346" s="5">
        <f t="shared" si="26"/>
        <v>9015416.666666666</v>
      </c>
      <c r="P346" s="5">
        <f t="shared" si="27"/>
        <v>10203824.9000705</v>
      </c>
      <c r="Q346" s="5">
        <f t="shared" si="24"/>
        <v>10896175.0999295</v>
      </c>
      <c r="R346" s="3" t="str">
        <f t="shared" si="25"/>
        <v>상</v>
      </c>
    </row>
    <row r="347" spans="1:18" hidden="1" x14ac:dyDescent="0.3">
      <c r="A347">
        <v>346</v>
      </c>
      <c r="B347" s="3" t="s">
        <v>13</v>
      </c>
      <c r="C347" s="3" t="s">
        <v>31</v>
      </c>
      <c r="D347" s="3" t="s">
        <v>115</v>
      </c>
      <c r="E347" s="4">
        <v>2018</v>
      </c>
      <c r="F347" s="1">
        <v>43024</v>
      </c>
      <c r="G347" s="3" t="s">
        <v>102</v>
      </c>
      <c r="H347" s="5">
        <v>4.098125000000004</v>
      </c>
      <c r="I347" s="5">
        <v>95.026239711503024</v>
      </c>
      <c r="J347" s="5">
        <v>7.7555555555555564</v>
      </c>
      <c r="K347" s="6">
        <v>5.569759619788113E-2</v>
      </c>
      <c r="L347" s="6">
        <v>0.1461972659751174</v>
      </c>
      <c r="M347" s="5">
        <v>79.810513782700141</v>
      </c>
      <c r="N347" s="4">
        <v>21100000</v>
      </c>
      <c r="O347" s="5">
        <f t="shared" si="26"/>
        <v>8143333.333333334</v>
      </c>
      <c r="P347" s="5">
        <f t="shared" si="27"/>
        <v>10203334.05634396</v>
      </c>
      <c r="Q347" s="5">
        <f t="shared" si="24"/>
        <v>10896665.94365604</v>
      </c>
      <c r="R347" s="3" t="str">
        <f t="shared" si="25"/>
        <v>중</v>
      </c>
    </row>
    <row r="348" spans="1:18" hidden="1" x14ac:dyDescent="0.3">
      <c r="A348">
        <v>347</v>
      </c>
      <c r="B348" s="3" t="s">
        <v>13</v>
      </c>
      <c r="C348" s="3" t="s">
        <v>29</v>
      </c>
      <c r="D348" s="3" t="s">
        <v>115</v>
      </c>
      <c r="E348" s="4">
        <v>2017</v>
      </c>
      <c r="F348" s="1">
        <v>42859</v>
      </c>
      <c r="G348" s="3" t="s">
        <v>102</v>
      </c>
      <c r="H348" s="5">
        <v>4.0595833333333351</v>
      </c>
      <c r="I348" s="5">
        <v>93.921628802477827</v>
      </c>
      <c r="J348" s="5">
        <v>8.2055555555555557</v>
      </c>
      <c r="K348" s="6">
        <v>5.7290681809716873E-2</v>
      </c>
      <c r="L348" s="6">
        <v>9.7677371215713557E-2</v>
      </c>
      <c r="M348" s="5">
        <v>84.503194697456948</v>
      </c>
      <c r="N348" s="4">
        <v>21100000</v>
      </c>
      <c r="O348" s="5">
        <f t="shared" si="26"/>
        <v>8615833.333333334</v>
      </c>
      <c r="P348" s="5">
        <f t="shared" si="27"/>
        <v>10195866.989621187</v>
      </c>
      <c r="Q348" s="5">
        <f t="shared" si="24"/>
        <v>10904133.010378813</v>
      </c>
      <c r="R348" s="3" t="str">
        <f t="shared" si="25"/>
        <v>상</v>
      </c>
    </row>
    <row r="349" spans="1:18" hidden="1" x14ac:dyDescent="0.3">
      <c r="A349">
        <v>348</v>
      </c>
      <c r="B349" s="3" t="s">
        <v>13</v>
      </c>
      <c r="C349" s="3" t="s">
        <v>29</v>
      </c>
      <c r="D349" s="3" t="s">
        <v>115</v>
      </c>
      <c r="E349" s="4">
        <v>2017</v>
      </c>
      <c r="F349" s="1">
        <v>42821</v>
      </c>
      <c r="G349" s="3" t="s">
        <v>102</v>
      </c>
      <c r="H349" s="5">
        <v>3.819999999999995</v>
      </c>
      <c r="I349" s="5">
        <v>86.820611130279588</v>
      </c>
      <c r="J349" s="5">
        <v>8.3083333333333336</v>
      </c>
      <c r="K349" s="6">
        <v>5.7648359329067943E-2</v>
      </c>
      <c r="L349" s="6">
        <v>8.6514924066322274E-2</v>
      </c>
      <c r="M349" s="5">
        <v>85.583671660460979</v>
      </c>
      <c r="N349" s="4">
        <v>21100000</v>
      </c>
      <c r="O349" s="5">
        <f t="shared" si="26"/>
        <v>8723750</v>
      </c>
      <c r="P349" s="5">
        <f t="shared" si="27"/>
        <v>10193241.10632929</v>
      </c>
      <c r="Q349" s="5">
        <f t="shared" si="24"/>
        <v>10906758.89367071</v>
      </c>
      <c r="R349" s="3" t="str">
        <f t="shared" si="25"/>
        <v>상</v>
      </c>
    </row>
    <row r="350" spans="1:18" hidden="1" x14ac:dyDescent="0.3">
      <c r="A350">
        <v>349</v>
      </c>
      <c r="B350" s="3" t="s">
        <v>13</v>
      </c>
      <c r="C350" s="3" t="s">
        <v>29</v>
      </c>
      <c r="D350" s="3" t="s">
        <v>115</v>
      </c>
      <c r="E350" s="4">
        <v>2017</v>
      </c>
      <c r="F350" s="1">
        <v>42843</v>
      </c>
      <c r="G350" s="3" t="s">
        <v>102</v>
      </c>
      <c r="H350" s="5">
        <v>4.0400000000000054</v>
      </c>
      <c r="I350" s="5">
        <v>93.385705726483309</v>
      </c>
      <c r="J350" s="5">
        <v>8.25</v>
      </c>
      <c r="K350" s="6">
        <v>5.7445626465380289E-2</v>
      </c>
      <c r="L350" s="6">
        <v>9.2287373450421317E-2</v>
      </c>
      <c r="M350" s="5">
        <v>85.026700008419837</v>
      </c>
      <c r="N350" s="4">
        <v>21100000</v>
      </c>
      <c r="O350" s="5">
        <f t="shared" si="26"/>
        <v>8662500</v>
      </c>
      <c r="P350" s="5">
        <f t="shared" si="27"/>
        <v>10187976.246452218</v>
      </c>
      <c r="Q350" s="5">
        <f t="shared" si="24"/>
        <v>10912023.753547782</v>
      </c>
      <c r="R350" s="3" t="str">
        <f t="shared" si="25"/>
        <v>상</v>
      </c>
    </row>
    <row r="351" spans="1:18" hidden="1" x14ac:dyDescent="0.3">
      <c r="A351">
        <v>350</v>
      </c>
      <c r="B351" s="3" t="s">
        <v>13</v>
      </c>
      <c r="C351" s="3" t="s">
        <v>28</v>
      </c>
      <c r="D351" s="3" t="s">
        <v>115</v>
      </c>
      <c r="E351" s="4">
        <v>2018</v>
      </c>
      <c r="F351" s="1">
        <v>43047</v>
      </c>
      <c r="G351" s="3" t="s">
        <v>102</v>
      </c>
      <c r="H351" s="5">
        <v>4.0633333333333352</v>
      </c>
      <c r="I351" s="5">
        <v>94.024252370221475</v>
      </c>
      <c r="J351" s="5">
        <v>7.6944444444444446</v>
      </c>
      <c r="K351" s="6">
        <v>5.5477723256977467E-2</v>
      </c>
      <c r="L351" s="6">
        <v>0.15141518084898969</v>
      </c>
      <c r="M351" s="5">
        <v>79.310709589403274</v>
      </c>
      <c r="N351" s="4">
        <v>21100000</v>
      </c>
      <c r="O351" s="5">
        <f t="shared" si="26"/>
        <v>8079166.666666667</v>
      </c>
      <c r="P351" s="5">
        <f t="shared" si="27"/>
        <v>10186728.511815164</v>
      </c>
      <c r="Q351" s="5">
        <f t="shared" si="24"/>
        <v>10913271.488184836</v>
      </c>
      <c r="R351" s="3" t="str">
        <f t="shared" si="25"/>
        <v>중</v>
      </c>
    </row>
    <row r="352" spans="1:18" hidden="1" x14ac:dyDescent="0.3">
      <c r="A352">
        <v>351</v>
      </c>
      <c r="B352" s="3" t="s">
        <v>13</v>
      </c>
      <c r="C352" s="3" t="s">
        <v>28</v>
      </c>
      <c r="D352" s="3" t="s">
        <v>115</v>
      </c>
      <c r="E352" s="4">
        <v>2018</v>
      </c>
      <c r="F352" s="1">
        <v>42881</v>
      </c>
      <c r="G352" s="3" t="s">
        <v>102</v>
      </c>
      <c r="H352" s="5">
        <v>3.659791666666671</v>
      </c>
      <c r="I352" s="5">
        <v>80.623520982911998</v>
      </c>
      <c r="J352" s="5">
        <v>8.1444444444444439</v>
      </c>
      <c r="K352" s="6">
        <v>5.707694611467732E-2</v>
      </c>
      <c r="L352" s="6">
        <v>0.10330746806729001</v>
      </c>
      <c r="M352" s="5">
        <v>83.961558581803274</v>
      </c>
      <c r="N352" s="4">
        <v>21100000</v>
      </c>
      <c r="O352" s="5">
        <f t="shared" si="26"/>
        <v>8551666.666666666</v>
      </c>
      <c r="P352" s="5">
        <f t="shared" si="27"/>
        <v>10185216.676670937</v>
      </c>
      <c r="Q352" s="5">
        <f t="shared" si="24"/>
        <v>10914783.323329063</v>
      </c>
      <c r="R352" s="3" t="str">
        <f t="shared" si="25"/>
        <v>상</v>
      </c>
    </row>
    <row r="353" spans="1:18" hidden="1" x14ac:dyDescent="0.3">
      <c r="A353">
        <v>352</v>
      </c>
      <c r="B353" s="3" t="s">
        <v>13</v>
      </c>
      <c r="C353" s="3" t="s">
        <v>28</v>
      </c>
      <c r="D353" s="3" t="s">
        <v>115</v>
      </c>
      <c r="E353" s="4">
        <v>2018</v>
      </c>
      <c r="F353" s="1">
        <v>42963</v>
      </c>
      <c r="G353" s="3" t="s">
        <v>102</v>
      </c>
      <c r="H353" s="5">
        <v>3.8606250000000082</v>
      </c>
      <c r="I353" s="5">
        <v>88.166239992187769</v>
      </c>
      <c r="J353" s="5">
        <v>7.9222222222222216</v>
      </c>
      <c r="K353" s="6">
        <v>5.6292884886892137E-2</v>
      </c>
      <c r="L353" s="6">
        <v>0.1268744913878003</v>
      </c>
      <c r="M353" s="5">
        <v>81.683262372530763</v>
      </c>
      <c r="N353" s="4">
        <v>21100000</v>
      </c>
      <c r="O353" s="5">
        <f t="shared" si="26"/>
        <v>8318333.333333333</v>
      </c>
      <c r="P353" s="5">
        <f t="shared" si="27"/>
        <v>10183644.839497378</v>
      </c>
      <c r="Q353" s="5">
        <f t="shared" si="24"/>
        <v>10916355.160502622</v>
      </c>
      <c r="R353" s="3" t="str">
        <f t="shared" si="25"/>
        <v>상</v>
      </c>
    </row>
    <row r="354" spans="1:18" hidden="1" x14ac:dyDescent="0.3">
      <c r="A354">
        <v>353</v>
      </c>
      <c r="B354" s="3" t="s">
        <v>13</v>
      </c>
      <c r="C354" s="3" t="s">
        <v>28</v>
      </c>
      <c r="D354" s="3" t="s">
        <v>115</v>
      </c>
      <c r="E354" s="4">
        <v>2018</v>
      </c>
      <c r="F354" s="1">
        <v>43076</v>
      </c>
      <c r="G354" s="3" t="s">
        <v>102</v>
      </c>
      <c r="H354" s="5">
        <v>3.9989583333333338</v>
      </c>
      <c r="I354" s="5">
        <v>92.238711351893983</v>
      </c>
      <c r="J354" s="5">
        <v>7.6138888888888889</v>
      </c>
      <c r="K354" s="6">
        <v>5.5186552307202118E-2</v>
      </c>
      <c r="L354" s="6">
        <v>0.15771897016251721</v>
      </c>
      <c r="M354" s="5">
        <v>78.709447753028073</v>
      </c>
      <c r="N354" s="4">
        <v>21100000</v>
      </c>
      <c r="O354" s="5">
        <f t="shared" si="26"/>
        <v>7994583.333333333</v>
      </c>
      <c r="P354" s="5">
        <f t="shared" si="27"/>
        <v>10157082.232895948</v>
      </c>
      <c r="Q354" s="5">
        <f t="shared" si="24"/>
        <v>10942917.767104052</v>
      </c>
      <c r="R354" s="3" t="str">
        <f t="shared" si="25"/>
        <v>중</v>
      </c>
    </row>
    <row r="355" spans="1:18" x14ac:dyDescent="0.3">
      <c r="A355">
        <v>354</v>
      </c>
      <c r="B355" s="3" t="s">
        <v>13</v>
      </c>
      <c r="C355" s="3" t="s">
        <v>27</v>
      </c>
      <c r="D355" s="3" t="s">
        <v>118</v>
      </c>
      <c r="E355" s="4">
        <v>2021</v>
      </c>
      <c r="F355" s="1">
        <v>44249</v>
      </c>
      <c r="G355" s="3" t="s">
        <v>102</v>
      </c>
      <c r="H355" s="5">
        <v>3.7593333333333292</v>
      </c>
      <c r="I355" s="5">
        <v>84.628626350169725</v>
      </c>
      <c r="J355" s="5">
        <v>4.4055555555555559</v>
      </c>
      <c r="K355" s="6">
        <v>4.1978830643816439E-2</v>
      </c>
      <c r="L355" s="6">
        <v>6.3833530851685694E-2</v>
      </c>
      <c r="M355" s="5">
        <v>89.418763850449793</v>
      </c>
      <c r="N355" s="4">
        <v>21600000</v>
      </c>
      <c r="O355" s="5">
        <f>2160000*J355</f>
        <v>9516000</v>
      </c>
      <c r="P355" s="5">
        <f>(2160000*J355)/(M355/100)</f>
        <v>10642061.677250678</v>
      </c>
      <c r="Q355" s="5">
        <f t="shared" si="24"/>
        <v>10957938.322749322</v>
      </c>
      <c r="R355" s="3" t="str">
        <f t="shared" si="25"/>
        <v>상</v>
      </c>
    </row>
    <row r="356" spans="1:18" hidden="1" x14ac:dyDescent="0.3">
      <c r="A356">
        <v>355</v>
      </c>
      <c r="B356" s="3" t="s">
        <v>13</v>
      </c>
      <c r="C356" s="3" t="s">
        <v>28</v>
      </c>
      <c r="D356" s="3" t="s">
        <v>115</v>
      </c>
      <c r="E356" s="4">
        <v>2018</v>
      </c>
      <c r="F356" s="1">
        <v>42933</v>
      </c>
      <c r="G356" s="3" t="s">
        <v>102</v>
      </c>
      <c r="H356" s="5">
        <v>3.58</v>
      </c>
      <c r="I356" s="5">
        <v>77.119052240705813</v>
      </c>
      <c r="J356" s="5">
        <v>8.0027777777777782</v>
      </c>
      <c r="K356" s="6">
        <v>5.6578362570077187E-2</v>
      </c>
      <c r="L356" s="6">
        <v>0.1147767572306049</v>
      </c>
      <c r="M356" s="5">
        <v>82.864488019931784</v>
      </c>
      <c r="N356" s="4">
        <v>21100000</v>
      </c>
      <c r="O356" s="5">
        <f>1050000*J356</f>
        <v>8402916.6666666679</v>
      </c>
      <c r="P356" s="5">
        <f>(1050000*J356)/(M356/100)</f>
        <v>10140552.2045167</v>
      </c>
      <c r="Q356" s="5">
        <f t="shared" si="24"/>
        <v>10959447.7954833</v>
      </c>
      <c r="R356" s="3" t="str">
        <f t="shared" si="25"/>
        <v>상</v>
      </c>
    </row>
    <row r="357" spans="1:18" hidden="1" x14ac:dyDescent="0.3">
      <c r="A357">
        <v>356</v>
      </c>
      <c r="B357" s="3" t="s">
        <v>13</v>
      </c>
      <c r="C357" s="3" t="s">
        <v>31</v>
      </c>
      <c r="D357" s="3" t="s">
        <v>115</v>
      </c>
      <c r="E357" s="4">
        <v>2018</v>
      </c>
      <c r="F357" s="1">
        <v>43117</v>
      </c>
      <c r="G357" s="3" t="s">
        <v>102</v>
      </c>
      <c r="H357" s="5">
        <v>4.0799999999999983</v>
      </c>
      <c r="I357" s="5">
        <v>94.495414527125206</v>
      </c>
      <c r="J357" s="5">
        <v>7.5027777777777782</v>
      </c>
      <c r="K357" s="6">
        <v>5.4782397821847038E-2</v>
      </c>
      <c r="L357" s="6">
        <v>0.16721076968329321</v>
      </c>
      <c r="M357" s="5">
        <v>77.800683249485971</v>
      </c>
      <c r="N357" s="4">
        <v>21100000</v>
      </c>
      <c r="O357" s="5">
        <f>1050000*J357</f>
        <v>7877916.666666667</v>
      </c>
      <c r="P357" s="5">
        <f>(1050000*J357)/(M357/100)</f>
        <v>10125767.972248131</v>
      </c>
      <c r="Q357" s="5">
        <f t="shared" si="24"/>
        <v>10974232.027751869</v>
      </c>
      <c r="R357" s="3" t="str">
        <f t="shared" si="25"/>
        <v>중</v>
      </c>
    </row>
    <row r="358" spans="1:18" hidden="1" x14ac:dyDescent="0.3">
      <c r="A358">
        <v>357</v>
      </c>
      <c r="B358" s="3" t="s">
        <v>13</v>
      </c>
      <c r="C358" s="3" t="s">
        <v>77</v>
      </c>
      <c r="D358" s="3" t="s">
        <v>115</v>
      </c>
      <c r="E358" s="4">
        <v>2018</v>
      </c>
      <c r="F358" s="1">
        <v>43056</v>
      </c>
      <c r="G358" s="3" t="s">
        <v>102</v>
      </c>
      <c r="H358" s="5">
        <v>3.680000000000005</v>
      </c>
      <c r="I358" s="5">
        <v>81.44098334770581</v>
      </c>
      <c r="J358" s="5">
        <v>7.6694444444444443</v>
      </c>
      <c r="K358" s="6">
        <v>5.5387523665332603E-2</v>
      </c>
      <c r="L358" s="6">
        <v>0.14915746657958459</v>
      </c>
      <c r="M358" s="5">
        <v>79.545500975508276</v>
      </c>
      <c r="N358" s="4">
        <v>21100000</v>
      </c>
      <c r="O358" s="5">
        <f>1050000*J358</f>
        <v>8052916.666666666</v>
      </c>
      <c r="P358" s="5">
        <f>(1050000*J358)/(M358/100)</f>
        <v>10123660.757565817</v>
      </c>
      <c r="Q358" s="5">
        <f t="shared" si="24"/>
        <v>10976339.242434183</v>
      </c>
      <c r="R358" s="3" t="str">
        <f t="shared" si="25"/>
        <v>중</v>
      </c>
    </row>
    <row r="359" spans="1:18" x14ac:dyDescent="0.3">
      <c r="A359">
        <v>358</v>
      </c>
      <c r="B359" s="3" t="s">
        <v>13</v>
      </c>
      <c r="C359" s="3" t="s">
        <v>27</v>
      </c>
      <c r="D359" s="3" t="s">
        <v>118</v>
      </c>
      <c r="E359" s="4">
        <v>2021</v>
      </c>
      <c r="F359" s="1">
        <v>44246</v>
      </c>
      <c r="G359" s="3" t="s">
        <v>102</v>
      </c>
      <c r="H359" s="5">
        <v>3.959999999999996</v>
      </c>
      <c r="I359" s="5">
        <v>91.118921720605286</v>
      </c>
      <c r="J359" s="5">
        <v>4.4138888888888888</v>
      </c>
      <c r="K359" s="6">
        <v>4.2018514437751793E-2</v>
      </c>
      <c r="L359" s="6">
        <v>6.0336979051687799E-2</v>
      </c>
      <c r="M359" s="5">
        <v>89.764450651056038</v>
      </c>
      <c r="N359" s="4">
        <v>21600000</v>
      </c>
      <c r="O359" s="5">
        <f>2160000*J359</f>
        <v>9534000</v>
      </c>
      <c r="P359" s="5">
        <f>(2160000*J359)/(M359/100)</f>
        <v>10621131.116884785</v>
      </c>
      <c r="Q359" s="5">
        <f t="shared" si="24"/>
        <v>10978868.883115215</v>
      </c>
      <c r="R359" s="3" t="str">
        <f t="shared" si="25"/>
        <v>상</v>
      </c>
    </row>
    <row r="360" spans="1:18" x14ac:dyDescent="0.3">
      <c r="A360">
        <v>359</v>
      </c>
      <c r="B360" s="3" t="s">
        <v>13</v>
      </c>
      <c r="C360" s="3" t="s">
        <v>27</v>
      </c>
      <c r="D360" s="3" t="s">
        <v>118</v>
      </c>
      <c r="E360" s="4">
        <v>2021</v>
      </c>
      <c r="F360" s="1">
        <v>44212</v>
      </c>
      <c r="G360" s="3" t="s">
        <v>102</v>
      </c>
      <c r="H360" s="5">
        <v>3.7599999999999949</v>
      </c>
      <c r="I360" s="5">
        <v>84.656549762654095</v>
      </c>
      <c r="J360" s="5">
        <v>4.5055555555555564</v>
      </c>
      <c r="K360" s="6">
        <v>4.2452587933154588E-2</v>
      </c>
      <c r="L360" s="6">
        <v>3.9730451376774292E-2</v>
      </c>
      <c r="M360" s="5">
        <v>91.781696069007111</v>
      </c>
      <c r="N360" s="4">
        <v>21600000</v>
      </c>
      <c r="O360" s="5">
        <f>2160000*J360</f>
        <v>9732000.0000000019</v>
      </c>
      <c r="P360" s="5">
        <f>(2160000*J360)/(M360/100)</f>
        <v>10603421.397533216</v>
      </c>
      <c r="Q360" s="5">
        <f t="shared" si="24"/>
        <v>10996578.602466784</v>
      </c>
      <c r="R360" s="3" t="str">
        <f t="shared" si="25"/>
        <v>상</v>
      </c>
    </row>
    <row r="361" spans="1:18" hidden="1" x14ac:dyDescent="0.3">
      <c r="A361">
        <v>360</v>
      </c>
      <c r="B361" s="3" t="s">
        <v>13</v>
      </c>
      <c r="C361" s="3" t="s">
        <v>28</v>
      </c>
      <c r="D361" s="3" t="s">
        <v>115</v>
      </c>
      <c r="E361" s="4">
        <v>2018</v>
      </c>
      <c r="F361" s="1">
        <v>43075</v>
      </c>
      <c r="G361" s="3" t="s">
        <v>102</v>
      </c>
      <c r="H361" s="5">
        <v>3.8341666666666652</v>
      </c>
      <c r="I361" s="5">
        <v>87.295305296075469</v>
      </c>
      <c r="J361" s="5">
        <v>7.6166666666666663</v>
      </c>
      <c r="K361" s="6">
        <v>5.5196618253899099E-2</v>
      </c>
      <c r="L361" s="6">
        <v>0.15274090780910049</v>
      </c>
      <c r="M361" s="5">
        <v>79.206247393700053</v>
      </c>
      <c r="N361" s="4">
        <v>21100000</v>
      </c>
      <c r="O361" s="5">
        <f t="shared" ref="O361:O370" si="28">1050000*J361</f>
        <v>7997500</v>
      </c>
      <c r="P361" s="5">
        <f t="shared" ref="P361:P370" si="29">(1050000*J361)/(M361/100)</f>
        <v>10097057.067036493</v>
      </c>
      <c r="Q361" s="5">
        <f t="shared" si="24"/>
        <v>11002942.932963507</v>
      </c>
      <c r="R361" s="3" t="str">
        <f t="shared" si="25"/>
        <v>중</v>
      </c>
    </row>
    <row r="362" spans="1:18" hidden="1" x14ac:dyDescent="0.3">
      <c r="A362">
        <v>361</v>
      </c>
      <c r="B362" s="3" t="s">
        <v>13</v>
      </c>
      <c r="C362" s="3" t="s">
        <v>28</v>
      </c>
      <c r="D362" s="3" t="s">
        <v>115</v>
      </c>
      <c r="E362" s="4">
        <v>2018</v>
      </c>
      <c r="F362" s="1">
        <v>42933</v>
      </c>
      <c r="G362" s="3" t="s">
        <v>102</v>
      </c>
      <c r="H362" s="5">
        <v>3.680000000000005</v>
      </c>
      <c r="I362" s="5">
        <v>81.44098334770581</v>
      </c>
      <c r="J362" s="5">
        <v>8.0027777777777782</v>
      </c>
      <c r="K362" s="6">
        <v>5.6578362570077187E-2</v>
      </c>
      <c r="L362" s="6">
        <v>0.1109022373822771</v>
      </c>
      <c r="M362" s="5">
        <v>83.251940004764563</v>
      </c>
      <c r="N362" s="4">
        <v>21100000</v>
      </c>
      <c r="O362" s="5">
        <f t="shared" si="28"/>
        <v>8402916.6666666679</v>
      </c>
      <c r="P362" s="5">
        <f t="shared" si="29"/>
        <v>10093358.38442415</v>
      </c>
      <c r="Q362" s="5">
        <f t="shared" si="24"/>
        <v>11006641.61557585</v>
      </c>
      <c r="R362" s="3" t="str">
        <f t="shared" si="25"/>
        <v>상</v>
      </c>
    </row>
    <row r="363" spans="1:18" hidden="1" x14ac:dyDescent="0.3">
      <c r="A363">
        <v>362</v>
      </c>
      <c r="B363" s="3" t="s">
        <v>13</v>
      </c>
      <c r="C363" s="3" t="s">
        <v>29</v>
      </c>
      <c r="D363" s="3" t="s">
        <v>115</v>
      </c>
      <c r="E363" s="4">
        <v>2017</v>
      </c>
      <c r="F363" s="1">
        <v>42803</v>
      </c>
      <c r="G363" s="3" t="s">
        <v>102</v>
      </c>
      <c r="H363" s="5">
        <v>3.7599999999999949</v>
      </c>
      <c r="I363" s="5">
        <v>84.65654976265408</v>
      </c>
      <c r="J363" s="5">
        <v>8.3583333333333325</v>
      </c>
      <c r="K363" s="6">
        <v>5.7821564604681297E-2</v>
      </c>
      <c r="L363" s="6">
        <v>7.1179766698326638E-2</v>
      </c>
      <c r="M363" s="5">
        <v>87.099866869699198</v>
      </c>
      <c r="N363" s="4">
        <v>21100000</v>
      </c>
      <c r="O363" s="5">
        <f t="shared" si="28"/>
        <v>8776250</v>
      </c>
      <c r="P363" s="5">
        <f t="shared" si="29"/>
        <v>10076077.398751033</v>
      </c>
      <c r="Q363" s="5">
        <f t="shared" si="24"/>
        <v>11023922.601248967</v>
      </c>
      <c r="R363" s="3" t="str">
        <f t="shared" si="25"/>
        <v>상</v>
      </c>
    </row>
    <row r="364" spans="1:18" hidden="1" x14ac:dyDescent="0.3">
      <c r="A364">
        <v>363</v>
      </c>
      <c r="B364" s="3" t="s">
        <v>13</v>
      </c>
      <c r="C364" s="3" t="s">
        <v>28</v>
      </c>
      <c r="D364" s="3" t="s">
        <v>115</v>
      </c>
      <c r="E364" s="4">
        <v>2018</v>
      </c>
      <c r="F364" s="1">
        <v>43059</v>
      </c>
      <c r="G364" s="3" t="s">
        <v>102</v>
      </c>
      <c r="H364" s="5">
        <v>4.019999999999996</v>
      </c>
      <c r="I364" s="5">
        <v>92.831195670431498</v>
      </c>
      <c r="J364" s="5">
        <v>7.6611111111111114</v>
      </c>
      <c r="K364" s="6">
        <v>5.5357424474450079E-2</v>
      </c>
      <c r="L364" s="6">
        <v>0.1460710000690966</v>
      </c>
      <c r="M364" s="5">
        <v>79.857157545645336</v>
      </c>
      <c r="N364" s="4">
        <v>21100000</v>
      </c>
      <c r="O364" s="5">
        <f t="shared" si="28"/>
        <v>8044166.666666667</v>
      </c>
      <c r="P364" s="5">
        <f t="shared" si="29"/>
        <v>10073194.330850961</v>
      </c>
      <c r="Q364" s="5">
        <f t="shared" si="24"/>
        <v>11026805.669149039</v>
      </c>
      <c r="R364" s="3" t="str">
        <f t="shared" si="25"/>
        <v>중</v>
      </c>
    </row>
    <row r="365" spans="1:18" hidden="1" x14ac:dyDescent="0.3">
      <c r="A365">
        <v>364</v>
      </c>
      <c r="B365" s="3" t="s">
        <v>13</v>
      </c>
      <c r="C365" s="3" t="s">
        <v>28</v>
      </c>
      <c r="D365" s="3" t="s">
        <v>115</v>
      </c>
      <c r="E365" s="4">
        <v>2018</v>
      </c>
      <c r="F365" s="1">
        <v>42975</v>
      </c>
      <c r="G365" s="3" t="s">
        <v>102</v>
      </c>
      <c r="H365" s="5">
        <v>3.6000000000000032</v>
      </c>
      <c r="I365" s="5">
        <v>78.03550597032131</v>
      </c>
      <c r="J365" s="5">
        <v>7.8888888888888893</v>
      </c>
      <c r="K365" s="6">
        <v>5.6174331821175733E-2</v>
      </c>
      <c r="L365" s="6">
        <v>0.12109905634855531</v>
      </c>
      <c r="M365" s="5">
        <v>82.272661183026898</v>
      </c>
      <c r="N365" s="4">
        <v>21100000</v>
      </c>
      <c r="O365" s="5">
        <f t="shared" si="28"/>
        <v>8283333.333333334</v>
      </c>
      <c r="P365" s="5">
        <f t="shared" si="29"/>
        <v>10068148.050913189</v>
      </c>
      <c r="Q365" s="5">
        <f t="shared" si="24"/>
        <v>11031851.949086811</v>
      </c>
      <c r="R365" s="3" t="str">
        <f t="shared" si="25"/>
        <v>상</v>
      </c>
    </row>
    <row r="366" spans="1:18" hidden="1" x14ac:dyDescent="0.3">
      <c r="A366">
        <v>365</v>
      </c>
      <c r="B366" s="3" t="s">
        <v>13</v>
      </c>
      <c r="C366" s="3" t="s">
        <v>28</v>
      </c>
      <c r="D366" s="3" t="s">
        <v>115</v>
      </c>
      <c r="E366" s="4">
        <v>2018</v>
      </c>
      <c r="F366" s="1">
        <v>43067</v>
      </c>
      <c r="G366" s="3" t="s">
        <v>102</v>
      </c>
      <c r="H366" s="5">
        <v>3.6399999999999921</v>
      </c>
      <c r="I366" s="5">
        <v>79.782644610449623</v>
      </c>
      <c r="J366" s="5">
        <v>7.6388888888888893</v>
      </c>
      <c r="K366" s="6">
        <v>5.5277079839256671E-2</v>
      </c>
      <c r="L366" s="6">
        <v>0.14784649586370141</v>
      </c>
      <c r="M366" s="5">
        <v>79.687642429704198</v>
      </c>
      <c r="N366" s="4">
        <v>21100000</v>
      </c>
      <c r="O366" s="5">
        <f t="shared" si="28"/>
        <v>8020833.333333334</v>
      </c>
      <c r="P366" s="5">
        <f t="shared" si="29"/>
        <v>10065341.486804364</v>
      </c>
      <c r="Q366" s="5">
        <f t="shared" si="24"/>
        <v>11034658.513195636</v>
      </c>
      <c r="R366" s="3" t="str">
        <f t="shared" si="25"/>
        <v>중</v>
      </c>
    </row>
    <row r="367" spans="1:18" hidden="1" x14ac:dyDescent="0.3">
      <c r="A367">
        <v>366</v>
      </c>
      <c r="B367" s="3" t="s">
        <v>13</v>
      </c>
      <c r="C367" s="3" t="s">
        <v>29</v>
      </c>
      <c r="D367" s="3" t="s">
        <v>115</v>
      </c>
      <c r="E367" s="4">
        <v>2017</v>
      </c>
      <c r="F367" s="1">
        <v>42840</v>
      </c>
      <c r="G367" s="3" t="s">
        <v>102</v>
      </c>
      <c r="H367" s="5">
        <v>3.899999999999995</v>
      </c>
      <c r="I367" s="5">
        <v>89.372092693470606</v>
      </c>
      <c r="J367" s="5">
        <v>8.2583333333333329</v>
      </c>
      <c r="K367" s="6">
        <v>5.7474632085236822E-2</v>
      </c>
      <c r="L367" s="6">
        <v>8.0762806610066615E-2</v>
      </c>
      <c r="M367" s="5">
        <v>86.176256130469667</v>
      </c>
      <c r="N367" s="4">
        <v>21100000</v>
      </c>
      <c r="O367" s="5">
        <f t="shared" si="28"/>
        <v>8671250</v>
      </c>
      <c r="P367" s="5">
        <f t="shared" si="29"/>
        <v>10062226.405927692</v>
      </c>
      <c r="Q367" s="5">
        <f t="shared" si="24"/>
        <v>11037773.594072308</v>
      </c>
      <c r="R367" s="3" t="str">
        <f t="shared" si="25"/>
        <v>상</v>
      </c>
    </row>
    <row r="368" spans="1:18" hidden="1" x14ac:dyDescent="0.3">
      <c r="A368">
        <v>367</v>
      </c>
      <c r="B368" s="3" t="s">
        <v>13</v>
      </c>
      <c r="C368" s="3" t="s">
        <v>29</v>
      </c>
      <c r="D368" s="3" t="s">
        <v>115</v>
      </c>
      <c r="E368" s="4">
        <v>2017</v>
      </c>
      <c r="F368" s="1">
        <v>42814</v>
      </c>
      <c r="G368" s="3" t="s">
        <v>102</v>
      </c>
      <c r="H368" s="5">
        <v>3.5199999999999991</v>
      </c>
      <c r="I368" s="5">
        <v>74.48384231244367</v>
      </c>
      <c r="J368" s="5">
        <v>8.3277777777777775</v>
      </c>
      <c r="K368" s="6">
        <v>5.7715778701418481E-2</v>
      </c>
      <c r="L368" s="6">
        <v>7.2837760063203832E-2</v>
      </c>
      <c r="M368" s="5">
        <v>86.944646123537765</v>
      </c>
      <c r="N368" s="4">
        <v>21100000</v>
      </c>
      <c r="O368" s="5">
        <f t="shared" si="28"/>
        <v>8744166.666666666</v>
      </c>
      <c r="P368" s="5">
        <f t="shared" si="29"/>
        <v>10057165.169482971</v>
      </c>
      <c r="Q368" s="5">
        <f t="shared" si="24"/>
        <v>11042834.830517029</v>
      </c>
      <c r="R368" s="3" t="str">
        <f t="shared" si="25"/>
        <v>상</v>
      </c>
    </row>
    <row r="369" spans="1:18" hidden="1" x14ac:dyDescent="0.3">
      <c r="A369">
        <v>368</v>
      </c>
      <c r="B369" s="3" t="s">
        <v>13</v>
      </c>
      <c r="C369" s="3" t="s">
        <v>30</v>
      </c>
      <c r="D369" s="3" t="s">
        <v>115</v>
      </c>
      <c r="E369" s="4">
        <v>2017</v>
      </c>
      <c r="F369" s="1">
        <v>42779</v>
      </c>
      <c r="G369" s="3" t="s">
        <v>102</v>
      </c>
      <c r="H369" s="5">
        <v>3.4712499999999991</v>
      </c>
      <c r="I369" s="5">
        <v>72.460612416095259</v>
      </c>
      <c r="J369" s="5">
        <v>8.4305555555555554</v>
      </c>
      <c r="K369" s="6">
        <v>5.8070837967281151E-2</v>
      </c>
      <c r="L369" s="6">
        <v>6.0970860906097678E-2</v>
      </c>
      <c r="M369" s="5">
        <v>88.095830112662128</v>
      </c>
      <c r="N369" s="4">
        <v>21100000</v>
      </c>
      <c r="O369" s="5">
        <f t="shared" si="28"/>
        <v>8852083.333333334</v>
      </c>
      <c r="P369" s="5">
        <f t="shared" si="29"/>
        <v>10048243.284628533</v>
      </c>
      <c r="Q369" s="5">
        <f t="shared" si="24"/>
        <v>11051756.715371467</v>
      </c>
      <c r="R369" s="3" t="str">
        <f t="shared" si="25"/>
        <v>상</v>
      </c>
    </row>
    <row r="370" spans="1:18" hidden="1" x14ac:dyDescent="0.3">
      <c r="A370">
        <v>369</v>
      </c>
      <c r="B370" s="3" t="s">
        <v>13</v>
      </c>
      <c r="C370" s="3" t="s">
        <v>28</v>
      </c>
      <c r="D370" s="3" t="s">
        <v>115</v>
      </c>
      <c r="E370" s="4">
        <v>2018</v>
      </c>
      <c r="F370" s="1">
        <v>43067</v>
      </c>
      <c r="G370" s="3" t="s">
        <v>102</v>
      </c>
      <c r="H370" s="5">
        <v>3.8597916666666752</v>
      </c>
      <c r="I370" s="5">
        <v>88.138808978137021</v>
      </c>
      <c r="J370" s="5">
        <v>7.6388888888888893</v>
      </c>
      <c r="K370" s="6">
        <v>5.5277079839256671E-2</v>
      </c>
      <c r="L370" s="6">
        <v>0.1456856955508192</v>
      </c>
      <c r="M370" s="5">
        <v>79.903722460992412</v>
      </c>
      <c r="N370" s="4">
        <v>21100000</v>
      </c>
      <c r="O370" s="5">
        <f t="shared" si="28"/>
        <v>8020833.333333334</v>
      </c>
      <c r="P370" s="5">
        <f t="shared" si="29"/>
        <v>10038122.237983298</v>
      </c>
      <c r="Q370" s="5">
        <f t="shared" si="24"/>
        <v>11061877.762016702</v>
      </c>
      <c r="R370" s="3" t="str">
        <f t="shared" si="25"/>
        <v>중</v>
      </c>
    </row>
    <row r="371" spans="1:18" x14ac:dyDescent="0.3">
      <c r="A371">
        <v>370</v>
      </c>
      <c r="B371" s="3" t="s">
        <v>13</v>
      </c>
      <c r="C371" s="3" t="s">
        <v>27</v>
      </c>
      <c r="D371" s="3" t="s">
        <v>118</v>
      </c>
      <c r="E371" s="4">
        <v>2021</v>
      </c>
      <c r="F371" s="1">
        <v>44224</v>
      </c>
      <c r="G371" s="3" t="s">
        <v>102</v>
      </c>
      <c r="H371" s="5">
        <v>3.9399999999999982</v>
      </c>
      <c r="I371" s="5">
        <v>90.538997904201381</v>
      </c>
      <c r="J371" s="5">
        <v>4.4722222222222223</v>
      </c>
      <c r="K371" s="6">
        <v>4.2295258468165058E-2</v>
      </c>
      <c r="L371" s="6">
        <v>4.0757446669108133E-2</v>
      </c>
      <c r="M371" s="5">
        <v>91.694729486272692</v>
      </c>
      <c r="N371" s="4">
        <v>21600000</v>
      </c>
      <c r="O371" s="5">
        <f>2160000*J371</f>
        <v>9660000</v>
      </c>
      <c r="P371" s="5">
        <f>(2160000*J371)/(M371/100)</f>
        <v>10534956.648131194</v>
      </c>
      <c r="Q371" s="5">
        <f t="shared" si="24"/>
        <v>11065043.351868806</v>
      </c>
      <c r="R371" s="3" t="str">
        <f t="shared" si="25"/>
        <v>상</v>
      </c>
    </row>
    <row r="372" spans="1:18" hidden="1" x14ac:dyDescent="0.3">
      <c r="A372">
        <v>371</v>
      </c>
      <c r="B372" s="3" t="s">
        <v>13</v>
      </c>
      <c r="C372" s="3" t="s">
        <v>28</v>
      </c>
      <c r="D372" s="3" t="s">
        <v>115</v>
      </c>
      <c r="E372" s="4">
        <v>2018</v>
      </c>
      <c r="F372" s="1">
        <v>43077</v>
      </c>
      <c r="G372" s="3" t="s">
        <v>102</v>
      </c>
      <c r="H372" s="5">
        <v>3.9200000000000008</v>
      </c>
      <c r="I372" s="5">
        <v>89.959074094082723</v>
      </c>
      <c r="J372" s="5">
        <v>7.6111111111111107</v>
      </c>
      <c r="K372" s="6">
        <v>5.5176484524156168E-2</v>
      </c>
      <c r="L372" s="6">
        <v>0.14741889863115129</v>
      </c>
      <c r="M372" s="5">
        <v>79.740461684469238</v>
      </c>
      <c r="N372" s="4">
        <v>21100000</v>
      </c>
      <c r="O372" s="5">
        <f>1050000*J372</f>
        <v>7991666.666666666</v>
      </c>
      <c r="P372" s="5">
        <f>(1050000*J372)/(M372/100)</f>
        <v>10022097.311512273</v>
      </c>
      <c r="Q372" s="5">
        <f t="shared" si="24"/>
        <v>11077902.688487727</v>
      </c>
      <c r="R372" s="3" t="str">
        <f t="shared" si="25"/>
        <v>중</v>
      </c>
    </row>
    <row r="373" spans="1:18" hidden="1" x14ac:dyDescent="0.3">
      <c r="A373">
        <v>372</v>
      </c>
      <c r="B373" s="3" t="s">
        <v>12</v>
      </c>
      <c r="C373" s="3" t="s">
        <v>54</v>
      </c>
      <c r="D373" s="3" t="s">
        <v>116</v>
      </c>
      <c r="E373" s="4">
        <v>2020</v>
      </c>
      <c r="F373" s="1">
        <v>43915</v>
      </c>
      <c r="G373" s="3" t="s">
        <v>102</v>
      </c>
      <c r="H373" s="5">
        <v>3.92</v>
      </c>
      <c r="I373" s="5">
        <v>89.959074094082681</v>
      </c>
      <c r="J373" s="5">
        <v>5.3138888888888891</v>
      </c>
      <c r="K373" s="6">
        <v>4.610374773872028E-2</v>
      </c>
      <c r="L373" s="6">
        <v>0.1555609862027513</v>
      </c>
      <c r="M373" s="5">
        <v>79.833526605852839</v>
      </c>
      <c r="N373" s="4">
        <v>21600000</v>
      </c>
      <c r="O373" s="5">
        <f>1580000*J373</f>
        <v>8395944.444444444</v>
      </c>
      <c r="P373" s="5">
        <f>(1580000*J373)/(M373/100)</f>
        <v>10516815.179537505</v>
      </c>
      <c r="Q373" s="5">
        <f t="shared" si="24"/>
        <v>11083184.820462495</v>
      </c>
      <c r="R373" s="3" t="str">
        <f t="shared" si="25"/>
        <v>중</v>
      </c>
    </row>
    <row r="374" spans="1:18" hidden="1" x14ac:dyDescent="0.3">
      <c r="A374">
        <v>373</v>
      </c>
      <c r="B374" s="3" t="s">
        <v>13</v>
      </c>
      <c r="C374" s="3" t="s">
        <v>29</v>
      </c>
      <c r="D374" s="3" t="s">
        <v>115</v>
      </c>
      <c r="E374" s="4">
        <v>2017</v>
      </c>
      <c r="F374" s="1">
        <v>42818</v>
      </c>
      <c r="G374" s="3" t="s">
        <v>102</v>
      </c>
      <c r="H374" s="5">
        <v>4.0600000000000014</v>
      </c>
      <c r="I374" s="5">
        <v>93.933031421115999</v>
      </c>
      <c r="J374" s="5">
        <v>8.3166666666666664</v>
      </c>
      <c r="K374" s="6">
        <v>5.7677262995626512E-2</v>
      </c>
      <c r="L374" s="6">
        <v>7.0351671233327279E-2</v>
      </c>
      <c r="M374" s="5">
        <v>87.19710657710462</v>
      </c>
      <c r="N374" s="4">
        <v>21100000</v>
      </c>
      <c r="O374" s="5">
        <f>1050000*J374</f>
        <v>8732500</v>
      </c>
      <c r="P374" s="5">
        <f>(1050000*J374)/(M374/100)</f>
        <v>10014667.163615376</v>
      </c>
      <c r="Q374" s="5">
        <f t="shared" si="24"/>
        <v>11085332.836384624</v>
      </c>
      <c r="R374" s="3" t="str">
        <f t="shared" si="25"/>
        <v>상</v>
      </c>
    </row>
    <row r="375" spans="1:18" hidden="1" x14ac:dyDescent="0.3">
      <c r="A375">
        <v>374</v>
      </c>
      <c r="B375" s="3" t="s">
        <v>13</v>
      </c>
      <c r="C375" s="3" t="s">
        <v>28</v>
      </c>
      <c r="D375" s="3" t="s">
        <v>115</v>
      </c>
      <c r="E375" s="4">
        <v>2018</v>
      </c>
      <c r="F375" s="1">
        <v>42983</v>
      </c>
      <c r="G375" s="3" t="s">
        <v>102</v>
      </c>
      <c r="H375" s="5">
        <v>3.800000000000006</v>
      </c>
      <c r="I375" s="5">
        <v>86.147087182552198</v>
      </c>
      <c r="J375" s="5">
        <v>7.8694444444444436</v>
      </c>
      <c r="K375" s="6">
        <v>5.6105060179789293E-2</v>
      </c>
      <c r="L375" s="6">
        <v>0.1185970293023557</v>
      </c>
      <c r="M375" s="5">
        <v>82.529791051785494</v>
      </c>
      <c r="N375" s="4">
        <v>21100000</v>
      </c>
      <c r="O375" s="5">
        <f>1050000*J375</f>
        <v>8262916.666666666</v>
      </c>
      <c r="P375" s="5">
        <f>(1050000*J375)/(M375/100)</f>
        <v>10012041.180962013</v>
      </c>
      <c r="Q375" s="5">
        <f t="shared" si="24"/>
        <v>11087958.819037987</v>
      </c>
      <c r="R375" s="3" t="str">
        <f t="shared" si="25"/>
        <v>상</v>
      </c>
    </row>
    <row r="376" spans="1:18" hidden="1" x14ac:dyDescent="0.3">
      <c r="A376">
        <v>375</v>
      </c>
      <c r="B376" s="3" t="s">
        <v>13</v>
      </c>
      <c r="C376" s="3" t="s">
        <v>29</v>
      </c>
      <c r="D376" s="3" t="s">
        <v>115</v>
      </c>
      <c r="E376" s="4">
        <v>2017</v>
      </c>
      <c r="F376" s="1">
        <v>42824</v>
      </c>
      <c r="G376" s="3" t="s">
        <v>102</v>
      </c>
      <c r="H376" s="5">
        <v>4</v>
      </c>
      <c r="I376" s="5">
        <v>92.26804225875226</v>
      </c>
      <c r="J376" s="5">
        <v>8.3000000000000007</v>
      </c>
      <c r="K376" s="6">
        <v>5.7619441163551742E-2</v>
      </c>
      <c r="L376" s="6">
        <v>7.0845830129384654E-2</v>
      </c>
      <c r="M376" s="5">
        <v>87.153472870706366</v>
      </c>
      <c r="N376" s="4">
        <v>21100000</v>
      </c>
      <c r="O376" s="5">
        <f>1050000*J376</f>
        <v>8715000</v>
      </c>
      <c r="P376" s="5">
        <f>(1050000*J376)/(M376/100)</f>
        <v>9999601.5223958418</v>
      </c>
      <c r="Q376" s="5">
        <f t="shared" si="24"/>
        <v>11100398.477604158</v>
      </c>
      <c r="R376" s="3" t="str">
        <f t="shared" si="25"/>
        <v>상</v>
      </c>
    </row>
    <row r="377" spans="1:18" x14ac:dyDescent="0.3">
      <c r="A377">
        <v>376</v>
      </c>
      <c r="B377" s="3" t="s">
        <v>13</v>
      </c>
      <c r="C377" s="3" t="s">
        <v>27</v>
      </c>
      <c r="D377" s="3" t="s">
        <v>118</v>
      </c>
      <c r="E377" s="4">
        <v>2021</v>
      </c>
      <c r="F377" s="1">
        <v>44265</v>
      </c>
      <c r="G377" s="3" t="s">
        <v>102</v>
      </c>
      <c r="H377" s="5">
        <v>4.0799999999999992</v>
      </c>
      <c r="I377" s="5">
        <v>94.495414527125234</v>
      </c>
      <c r="J377" s="5">
        <v>4.3555555555555552</v>
      </c>
      <c r="K377" s="6">
        <v>4.1739935579996078E-2</v>
      </c>
      <c r="L377" s="6">
        <v>6.070846537186194E-2</v>
      </c>
      <c r="M377" s="5">
        <v>89.755159904814192</v>
      </c>
      <c r="N377" s="4">
        <v>21600000</v>
      </c>
      <c r="O377" s="5">
        <f>2160000*J377</f>
        <v>9408000</v>
      </c>
      <c r="P377" s="5">
        <f>(2160000*J377)/(M377/100)</f>
        <v>10481848.631295662</v>
      </c>
      <c r="Q377" s="5">
        <f t="shared" si="24"/>
        <v>11118151.368704338</v>
      </c>
      <c r="R377" s="3" t="str">
        <f t="shared" si="25"/>
        <v>상</v>
      </c>
    </row>
    <row r="378" spans="1:18" hidden="1" x14ac:dyDescent="0.3">
      <c r="A378">
        <v>377</v>
      </c>
      <c r="B378" s="3" t="s">
        <v>13</v>
      </c>
      <c r="C378" s="3" t="s">
        <v>28</v>
      </c>
      <c r="D378" s="3" t="s">
        <v>115</v>
      </c>
      <c r="E378" s="4">
        <v>2018</v>
      </c>
      <c r="F378" s="1">
        <v>43119</v>
      </c>
      <c r="G378" s="3" t="s">
        <v>102</v>
      </c>
      <c r="H378" s="5">
        <v>3.6200000000000032</v>
      </c>
      <c r="I378" s="5">
        <v>78.861366460791714</v>
      </c>
      <c r="J378" s="5">
        <v>7.4972222222222218</v>
      </c>
      <c r="K378" s="6">
        <v>5.476211180085086E-2</v>
      </c>
      <c r="L378" s="6">
        <v>0.15643038990465741</v>
      </c>
      <c r="M378" s="5">
        <v>78.880749829449172</v>
      </c>
      <c r="N378" s="4">
        <v>21100000</v>
      </c>
      <c r="O378" s="5">
        <f>1050000*J378</f>
        <v>7872083.333333333</v>
      </c>
      <c r="P378" s="5">
        <f>(1050000*J378)/(M378/100)</f>
        <v>9979726.8032490052</v>
      </c>
      <c r="Q378" s="5">
        <f t="shared" si="24"/>
        <v>11120273.196750995</v>
      </c>
      <c r="R378" s="3" t="str">
        <f t="shared" si="25"/>
        <v>중</v>
      </c>
    </row>
    <row r="379" spans="1:18" hidden="1" x14ac:dyDescent="0.3">
      <c r="A379">
        <v>378</v>
      </c>
      <c r="B379" s="3" t="s">
        <v>12</v>
      </c>
      <c r="C379" s="3" t="s">
        <v>51</v>
      </c>
      <c r="D379" s="3" t="s">
        <v>114</v>
      </c>
      <c r="E379" s="4">
        <v>2016</v>
      </c>
      <c r="F379" s="1">
        <v>42215</v>
      </c>
      <c r="G379" s="3" t="s">
        <v>102</v>
      </c>
      <c r="H379" s="5">
        <v>3.8295833333333298</v>
      </c>
      <c r="I379" s="5">
        <v>87.143341355232565</v>
      </c>
      <c r="J379" s="5">
        <v>9.9666666666666668</v>
      </c>
      <c r="K379" s="6">
        <v>6.3140055960275068E-2</v>
      </c>
      <c r="L379" s="6">
        <v>6.1767637672115967E-2</v>
      </c>
      <c r="M379" s="5">
        <v>87.50923063676089</v>
      </c>
      <c r="N379" s="4">
        <v>25700000</v>
      </c>
      <c r="O379" s="5">
        <f>1280000*J379</f>
        <v>12757333.333333334</v>
      </c>
      <c r="P379" s="5">
        <f>(1280000*J379)/(M379/100)</f>
        <v>14578271.618324835</v>
      </c>
      <c r="Q379" s="5">
        <f t="shared" si="24"/>
        <v>11121728.381675165</v>
      </c>
      <c r="R379" s="3" t="str">
        <f t="shared" si="25"/>
        <v>상</v>
      </c>
    </row>
    <row r="380" spans="1:18" x14ac:dyDescent="0.3">
      <c r="A380">
        <v>379</v>
      </c>
      <c r="B380" s="3" t="s">
        <v>13</v>
      </c>
      <c r="C380" s="3" t="s">
        <v>27</v>
      </c>
      <c r="D380" s="3" t="s">
        <v>118</v>
      </c>
      <c r="E380" s="4">
        <v>2021</v>
      </c>
      <c r="F380" s="1">
        <v>44235</v>
      </c>
      <c r="G380" s="3" t="s">
        <v>102</v>
      </c>
      <c r="H380" s="5">
        <v>3.680000000000005</v>
      </c>
      <c r="I380" s="5">
        <v>81.44098334770581</v>
      </c>
      <c r="J380" s="5">
        <v>4.4444444444444446</v>
      </c>
      <c r="K380" s="6">
        <v>4.2163702135578393E-2</v>
      </c>
      <c r="L380" s="6">
        <v>4.1480105425038008E-2</v>
      </c>
      <c r="M380" s="5">
        <v>91.635619243938365</v>
      </c>
      <c r="N380" s="4">
        <v>21600000</v>
      </c>
      <c r="O380" s="5">
        <f>2160000*J380</f>
        <v>9600000</v>
      </c>
      <c r="P380" s="5">
        <f>(2160000*J380)/(M380/100)</f>
        <v>10476275.578434566</v>
      </c>
      <c r="Q380" s="5">
        <f t="shared" si="24"/>
        <v>11123724.421565434</v>
      </c>
      <c r="R380" s="3" t="str">
        <f t="shared" si="25"/>
        <v>상</v>
      </c>
    </row>
    <row r="381" spans="1:18" hidden="1" x14ac:dyDescent="0.3">
      <c r="A381">
        <v>380</v>
      </c>
      <c r="B381" s="3" t="s">
        <v>13</v>
      </c>
      <c r="C381" s="3" t="s">
        <v>58</v>
      </c>
      <c r="D381" s="3" t="s">
        <v>115</v>
      </c>
      <c r="E381" s="4">
        <v>2017</v>
      </c>
      <c r="F381" s="1">
        <v>42713</v>
      </c>
      <c r="G381" s="3" t="s">
        <v>102</v>
      </c>
      <c r="H381" s="5">
        <v>3.770833333333329</v>
      </c>
      <c r="I381" s="5">
        <v>85.078708775723982</v>
      </c>
      <c r="J381" s="5">
        <v>8.6083333333333325</v>
      </c>
      <c r="K381" s="6">
        <v>5.8679922744779872E-2</v>
      </c>
      <c r="L381" s="6">
        <v>3.4645372698793087E-2</v>
      </c>
      <c r="M381" s="5">
        <v>90.6674704556427</v>
      </c>
      <c r="N381" s="4">
        <v>21100000</v>
      </c>
      <c r="O381" s="5">
        <f>1050000*J381</f>
        <v>9038750</v>
      </c>
      <c r="P381" s="5">
        <f>(1050000*J381)/(M381/100)</f>
        <v>9969121.1793782581</v>
      </c>
      <c r="Q381" s="5">
        <f t="shared" si="24"/>
        <v>11130878.820621742</v>
      </c>
      <c r="R381" s="3" t="str">
        <f t="shared" si="25"/>
        <v>상</v>
      </c>
    </row>
    <row r="382" spans="1:18" hidden="1" x14ac:dyDescent="0.3">
      <c r="A382">
        <v>381</v>
      </c>
      <c r="B382" s="3" t="s">
        <v>13</v>
      </c>
      <c r="C382" s="3" t="s">
        <v>58</v>
      </c>
      <c r="D382" s="3" t="s">
        <v>115</v>
      </c>
      <c r="E382" s="4">
        <v>2017</v>
      </c>
      <c r="F382" s="1">
        <v>42752</v>
      </c>
      <c r="G382" s="3" t="s">
        <v>102</v>
      </c>
      <c r="H382" s="5">
        <v>3.9800000000000031</v>
      </c>
      <c r="I382" s="5">
        <v>91.698845540068092</v>
      </c>
      <c r="J382" s="5">
        <v>8.5027777777777782</v>
      </c>
      <c r="K382" s="6">
        <v>5.8319045869347948E-2</v>
      </c>
      <c r="L382" s="6">
        <v>4.5370535097783472E-2</v>
      </c>
      <c r="M382" s="5">
        <v>89.631041903286857</v>
      </c>
      <c r="N382" s="4">
        <v>21100000</v>
      </c>
      <c r="O382" s="5">
        <f>1050000*J382</f>
        <v>8927916.6666666679</v>
      </c>
      <c r="P382" s="5">
        <f>(1050000*J382)/(M382/100)</f>
        <v>9960741.8111908305</v>
      </c>
      <c r="Q382" s="5">
        <f t="shared" si="24"/>
        <v>11139258.188809169</v>
      </c>
      <c r="R382" s="3" t="str">
        <f t="shared" si="25"/>
        <v>상</v>
      </c>
    </row>
    <row r="383" spans="1:18" x14ac:dyDescent="0.3">
      <c r="A383">
        <v>382</v>
      </c>
      <c r="B383" s="3" t="s">
        <v>13</v>
      </c>
      <c r="C383" s="3" t="s">
        <v>27</v>
      </c>
      <c r="D383" s="3" t="s">
        <v>118</v>
      </c>
      <c r="E383" s="4">
        <v>2021</v>
      </c>
      <c r="F383" s="1">
        <v>44223</v>
      </c>
      <c r="G383" s="3" t="s">
        <v>102</v>
      </c>
      <c r="H383" s="5">
        <v>4.0799999999999992</v>
      </c>
      <c r="I383" s="5">
        <v>94.495414527125234</v>
      </c>
      <c r="J383" s="5">
        <v>4.4749999999999996</v>
      </c>
      <c r="K383" s="6">
        <v>4.2308391602612357E-2</v>
      </c>
      <c r="L383" s="6">
        <v>3.1310223943870362E-2</v>
      </c>
      <c r="M383" s="5">
        <v>92.638138445351728</v>
      </c>
      <c r="N383" s="4">
        <v>21600000</v>
      </c>
      <c r="O383" s="5">
        <f>2160000*J383</f>
        <v>9666000</v>
      </c>
      <c r="P383" s="5">
        <f>(2160000*J383)/(M383/100)</f>
        <v>10434147.492829945</v>
      </c>
      <c r="Q383" s="5">
        <f t="shared" si="24"/>
        <v>11165852.507170055</v>
      </c>
      <c r="R383" s="3" t="str">
        <f t="shared" si="25"/>
        <v>상</v>
      </c>
    </row>
    <row r="384" spans="1:18" hidden="1" x14ac:dyDescent="0.3">
      <c r="A384">
        <v>383</v>
      </c>
      <c r="B384" s="3" t="s">
        <v>13</v>
      </c>
      <c r="C384" s="3" t="s">
        <v>29</v>
      </c>
      <c r="D384" s="3" t="s">
        <v>115</v>
      </c>
      <c r="E384" s="4">
        <v>2017</v>
      </c>
      <c r="F384" s="1">
        <v>42863</v>
      </c>
      <c r="G384" s="3" t="s">
        <v>102</v>
      </c>
      <c r="H384" s="5">
        <v>3.660000000000005</v>
      </c>
      <c r="I384" s="5">
        <v>80.631887165108523</v>
      </c>
      <c r="J384" s="5">
        <v>8.1944444444444446</v>
      </c>
      <c r="K384" s="6">
        <v>5.7251880124392231E-2</v>
      </c>
      <c r="L384" s="6">
        <v>7.5893290087858403E-2</v>
      </c>
      <c r="M384" s="5">
        <v>86.685482978774942</v>
      </c>
      <c r="N384" s="4">
        <v>21100000</v>
      </c>
      <c r="O384" s="5">
        <f>1050000*J384</f>
        <v>8604166.666666666</v>
      </c>
      <c r="P384" s="5">
        <f>(1050000*J384)/(M384/100)</f>
        <v>9925729.627385715</v>
      </c>
      <c r="Q384" s="5">
        <f t="shared" si="24"/>
        <v>11174270.372614285</v>
      </c>
      <c r="R384" s="3" t="str">
        <f t="shared" si="25"/>
        <v>상</v>
      </c>
    </row>
    <row r="385" spans="1:18" hidden="1" x14ac:dyDescent="0.3">
      <c r="A385">
        <v>384</v>
      </c>
      <c r="B385" s="3" t="s">
        <v>13</v>
      </c>
      <c r="C385" s="3" t="s">
        <v>77</v>
      </c>
      <c r="D385" s="3" t="s">
        <v>115</v>
      </c>
      <c r="E385" s="4">
        <v>2018</v>
      </c>
      <c r="F385" s="1">
        <v>43045</v>
      </c>
      <c r="G385" s="3" t="s">
        <v>102</v>
      </c>
      <c r="H385" s="5">
        <v>3.800000000000006</v>
      </c>
      <c r="I385" s="5">
        <v>86.147087182552198</v>
      </c>
      <c r="J385" s="5">
        <v>7.7</v>
      </c>
      <c r="K385" s="6">
        <v>5.5497747702046428E-2</v>
      </c>
      <c r="L385" s="6">
        <v>0.12934001940315379</v>
      </c>
      <c r="M385" s="5">
        <v>81.516223289479981</v>
      </c>
      <c r="N385" s="4">
        <v>21100000</v>
      </c>
      <c r="O385" s="5">
        <f>1050000*J385</f>
        <v>8085000</v>
      </c>
      <c r="P385" s="5">
        <f>(1050000*J385)/(M385/100)</f>
        <v>9918271.07996477</v>
      </c>
      <c r="Q385" s="5">
        <f t="shared" si="24"/>
        <v>11181728.92003523</v>
      </c>
      <c r="R385" s="3" t="str">
        <f t="shared" si="25"/>
        <v>상</v>
      </c>
    </row>
    <row r="386" spans="1:18" hidden="1" x14ac:dyDescent="0.3">
      <c r="A386">
        <v>385</v>
      </c>
      <c r="B386" s="3" t="s">
        <v>12</v>
      </c>
      <c r="C386" s="3" t="s">
        <v>51</v>
      </c>
      <c r="D386" s="3" t="s">
        <v>114</v>
      </c>
      <c r="E386" s="4">
        <v>2016</v>
      </c>
      <c r="F386" s="1">
        <v>42278</v>
      </c>
      <c r="G386" s="3" t="s">
        <v>102</v>
      </c>
      <c r="H386" s="5">
        <v>4.0445833333333381</v>
      </c>
      <c r="I386" s="5">
        <v>93.511134531503316</v>
      </c>
      <c r="J386" s="5">
        <v>9.7972222222222225</v>
      </c>
      <c r="K386" s="6">
        <v>6.2601029455504081E-2</v>
      </c>
      <c r="L386" s="6">
        <v>7.3460048526296798E-2</v>
      </c>
      <c r="M386" s="5">
        <v>86.393892201819909</v>
      </c>
      <c r="N386" s="4">
        <v>25700000</v>
      </c>
      <c r="O386" s="5">
        <f>1280000*J386</f>
        <v>12540444.444444444</v>
      </c>
      <c r="P386" s="5">
        <f>(1280000*J386)/(M386/100)</f>
        <v>14515429.418493401</v>
      </c>
      <c r="Q386" s="5">
        <f t="shared" ref="Q386:Q449" si="30">N386-P386</f>
        <v>11184570.581506599</v>
      </c>
      <c r="R386" s="3" t="str">
        <f t="shared" ref="R386:R449" si="31">IF(M386&lt;=65, "하", IF(M386&lt;80, "중", "상"))</f>
        <v>상</v>
      </c>
    </row>
    <row r="387" spans="1:18" x14ac:dyDescent="0.3">
      <c r="A387">
        <v>386</v>
      </c>
      <c r="B387" s="3" t="s">
        <v>13</v>
      </c>
      <c r="C387" s="3" t="s">
        <v>27</v>
      </c>
      <c r="D387" s="3" t="s">
        <v>118</v>
      </c>
      <c r="E387" s="4">
        <v>2021</v>
      </c>
      <c r="F387" s="1">
        <v>44309</v>
      </c>
      <c r="G387" s="3" t="s">
        <v>102</v>
      </c>
      <c r="H387" s="5">
        <v>4.0400000000000036</v>
      </c>
      <c r="I387" s="5">
        <v>93.385705726483295</v>
      </c>
      <c r="J387" s="5">
        <v>4.2361111111111107</v>
      </c>
      <c r="K387" s="6">
        <v>4.1163630117428233E-2</v>
      </c>
      <c r="L387" s="6">
        <v>7.9591370810135148E-2</v>
      </c>
      <c r="M387" s="5">
        <v>87.924499907243657</v>
      </c>
      <c r="N387" s="4">
        <v>21600000</v>
      </c>
      <c r="O387" s="5">
        <f>2160000*J387</f>
        <v>9150000</v>
      </c>
      <c r="P387" s="5">
        <f>(2160000*J387)/(M387/100)</f>
        <v>10406655.721275451</v>
      </c>
      <c r="Q387" s="5">
        <f t="shared" si="30"/>
        <v>11193344.278724549</v>
      </c>
      <c r="R387" s="3" t="str">
        <f t="shared" si="31"/>
        <v>상</v>
      </c>
    </row>
    <row r="388" spans="1:18" hidden="1" x14ac:dyDescent="0.3">
      <c r="A388">
        <v>387</v>
      </c>
      <c r="B388" s="3" t="s">
        <v>13</v>
      </c>
      <c r="C388" s="3" t="s">
        <v>28</v>
      </c>
      <c r="D388" s="3" t="s">
        <v>115</v>
      </c>
      <c r="E388" s="4">
        <v>2018</v>
      </c>
      <c r="F388" s="1">
        <v>42881</v>
      </c>
      <c r="G388" s="3" t="s">
        <v>102</v>
      </c>
      <c r="H388" s="5">
        <v>3.7200000000000069</v>
      </c>
      <c r="I388" s="5">
        <v>83.050476246131879</v>
      </c>
      <c r="J388" s="5">
        <v>8.1444444444444439</v>
      </c>
      <c r="K388" s="6">
        <v>5.707694611467732E-2</v>
      </c>
      <c r="L388" s="6">
        <v>7.8907558140161413E-2</v>
      </c>
      <c r="M388" s="5">
        <v>86.401549574516125</v>
      </c>
      <c r="N388" s="4">
        <v>21100000</v>
      </c>
      <c r="O388" s="5">
        <f>1050000*J388</f>
        <v>8551666.666666666</v>
      </c>
      <c r="P388" s="5">
        <f>(1050000*J388)/(M388/100)</f>
        <v>9897584.8335814513</v>
      </c>
      <c r="Q388" s="5">
        <f t="shared" si="30"/>
        <v>11202415.166418549</v>
      </c>
      <c r="R388" s="3" t="str">
        <f t="shared" si="31"/>
        <v>상</v>
      </c>
    </row>
    <row r="389" spans="1:18" hidden="1" x14ac:dyDescent="0.3">
      <c r="A389">
        <v>388</v>
      </c>
      <c r="B389" s="3" t="s">
        <v>13</v>
      </c>
      <c r="C389" s="3" t="s">
        <v>28</v>
      </c>
      <c r="D389" s="3" t="s">
        <v>115</v>
      </c>
      <c r="E389" s="4">
        <v>2018</v>
      </c>
      <c r="F389" s="1">
        <v>42944</v>
      </c>
      <c r="G389" s="3" t="s">
        <v>102</v>
      </c>
      <c r="H389" s="5">
        <v>3.7799999999999918</v>
      </c>
      <c r="I389" s="5">
        <v>85.418770831190017</v>
      </c>
      <c r="J389" s="5">
        <v>7.9722222222222223</v>
      </c>
      <c r="K389" s="6">
        <v>5.6470247820324719E-2</v>
      </c>
      <c r="L389" s="6">
        <v>9.7452912760463389E-2</v>
      </c>
      <c r="M389" s="5">
        <v>84.607683941921181</v>
      </c>
      <c r="N389" s="4">
        <v>21100000</v>
      </c>
      <c r="O389" s="5">
        <f>1050000*J389</f>
        <v>8370833.333333333</v>
      </c>
      <c r="P389" s="5">
        <f>(1050000*J389)/(M389/100)</f>
        <v>9893703.4360608179</v>
      </c>
      <c r="Q389" s="5">
        <f t="shared" si="30"/>
        <v>11206296.563939182</v>
      </c>
      <c r="R389" s="3" t="str">
        <f t="shared" si="31"/>
        <v>상</v>
      </c>
    </row>
    <row r="390" spans="1:18" hidden="1" x14ac:dyDescent="0.3">
      <c r="A390">
        <v>389</v>
      </c>
      <c r="B390" s="3" t="s">
        <v>13</v>
      </c>
      <c r="C390" s="3" t="s">
        <v>28</v>
      </c>
      <c r="D390" s="3" t="s">
        <v>115</v>
      </c>
      <c r="E390" s="4">
        <v>2018</v>
      </c>
      <c r="F390" s="1">
        <v>43048</v>
      </c>
      <c r="G390" s="3" t="s">
        <v>102</v>
      </c>
      <c r="H390" s="5">
        <v>3.8012500000000071</v>
      </c>
      <c r="I390" s="5">
        <v>86.189182429285182</v>
      </c>
      <c r="J390" s="5">
        <v>7.6916666666666664</v>
      </c>
      <c r="K390" s="6">
        <v>5.5467708323552252E-2</v>
      </c>
      <c r="L390" s="6">
        <v>0.1272907707686311</v>
      </c>
      <c r="M390" s="5">
        <v>81.724152090781672</v>
      </c>
      <c r="N390" s="4">
        <v>21100000</v>
      </c>
      <c r="O390" s="5">
        <f>1050000*J390</f>
        <v>8076250</v>
      </c>
      <c r="P390" s="5">
        <f>(1050000*J390)/(M390/100)</f>
        <v>9882329.5113893077</v>
      </c>
      <c r="Q390" s="5">
        <f t="shared" si="30"/>
        <v>11217670.488610692</v>
      </c>
      <c r="R390" s="3" t="str">
        <f t="shared" si="31"/>
        <v>상</v>
      </c>
    </row>
    <row r="391" spans="1:18" hidden="1" x14ac:dyDescent="0.3">
      <c r="A391">
        <v>390</v>
      </c>
      <c r="B391" s="3" t="s">
        <v>13</v>
      </c>
      <c r="C391" s="3" t="s">
        <v>29</v>
      </c>
      <c r="D391" s="3" t="s">
        <v>115</v>
      </c>
      <c r="E391" s="4">
        <v>2017</v>
      </c>
      <c r="F391" s="1">
        <v>42833</v>
      </c>
      <c r="G391" s="3" t="s">
        <v>102</v>
      </c>
      <c r="H391" s="5">
        <v>3.6885416666666679</v>
      </c>
      <c r="I391" s="5">
        <v>81.798752079837584</v>
      </c>
      <c r="J391" s="5">
        <v>8.2777777777777786</v>
      </c>
      <c r="K391" s="6">
        <v>5.7542255005440232E-2</v>
      </c>
      <c r="L391" s="6">
        <v>6.0332777507254333E-2</v>
      </c>
      <c r="M391" s="5">
        <v>88.212496748730544</v>
      </c>
      <c r="N391" s="4">
        <v>21100000</v>
      </c>
      <c r="O391" s="5">
        <f>1050000*J391</f>
        <v>8691666.6666666679</v>
      </c>
      <c r="P391" s="5">
        <f>(1050000*J391)/(M391/100)</f>
        <v>9853101.3031231873</v>
      </c>
      <c r="Q391" s="5">
        <f t="shared" si="30"/>
        <v>11246898.696876813</v>
      </c>
      <c r="R391" s="3" t="str">
        <f t="shared" si="31"/>
        <v>상</v>
      </c>
    </row>
    <row r="392" spans="1:18" hidden="1" x14ac:dyDescent="0.3">
      <c r="A392">
        <v>391</v>
      </c>
      <c r="B392" s="3" t="s">
        <v>12</v>
      </c>
      <c r="C392" s="3" t="s">
        <v>51</v>
      </c>
      <c r="D392" s="3" t="s">
        <v>114</v>
      </c>
      <c r="E392" s="4">
        <v>2016</v>
      </c>
      <c r="F392" s="1">
        <v>42272</v>
      </c>
      <c r="G392" s="3" t="s">
        <v>102</v>
      </c>
      <c r="H392" s="5">
        <v>4.0204166666666623</v>
      </c>
      <c r="I392" s="5">
        <v>92.842928033174815</v>
      </c>
      <c r="J392" s="5">
        <v>9.8138888888888882</v>
      </c>
      <c r="K392" s="6">
        <v>6.2654254089850564E-2</v>
      </c>
      <c r="L392" s="6">
        <v>6.8130004586725385E-2</v>
      </c>
      <c r="M392" s="5">
        <v>86.9215741323424</v>
      </c>
      <c r="N392" s="4">
        <v>25700000</v>
      </c>
      <c r="O392" s="5">
        <f>1280000*J392</f>
        <v>12561777.777777776</v>
      </c>
      <c r="P392" s="5">
        <f>(1280000*J392)/(M392/100)</f>
        <v>14451852.60756075</v>
      </c>
      <c r="Q392" s="5">
        <f t="shared" si="30"/>
        <v>11248147.39243925</v>
      </c>
      <c r="R392" s="3" t="str">
        <f t="shared" si="31"/>
        <v>상</v>
      </c>
    </row>
    <row r="393" spans="1:18" x14ac:dyDescent="0.3">
      <c r="A393">
        <v>392</v>
      </c>
      <c r="B393" s="3" t="s">
        <v>13</v>
      </c>
      <c r="C393" s="3" t="s">
        <v>27</v>
      </c>
      <c r="D393" s="3" t="s">
        <v>118</v>
      </c>
      <c r="E393" s="4">
        <v>2021</v>
      </c>
      <c r="F393" s="1">
        <v>44336</v>
      </c>
      <c r="G393" s="3" t="s">
        <v>102</v>
      </c>
      <c r="H393" s="5">
        <v>3.8399999999999959</v>
      </c>
      <c r="I393" s="5">
        <v>87.487322394430777</v>
      </c>
      <c r="J393" s="5">
        <v>4.1611111111111114</v>
      </c>
      <c r="K393" s="6">
        <v>4.0797603415451307E-2</v>
      </c>
      <c r="L393" s="6">
        <v>9.0269888621193034E-2</v>
      </c>
      <c r="M393" s="5">
        <v>86.893250796335565</v>
      </c>
      <c r="N393" s="4">
        <v>21600000</v>
      </c>
      <c r="O393" s="5">
        <f>2160000*J393</f>
        <v>8988000</v>
      </c>
      <c r="P393" s="5">
        <f>(2160000*J393)/(M393/100)</f>
        <v>10343726.259092886</v>
      </c>
      <c r="Q393" s="5">
        <f t="shared" si="30"/>
        <v>11256273.740907114</v>
      </c>
      <c r="R393" s="3" t="str">
        <f t="shared" si="31"/>
        <v>상</v>
      </c>
    </row>
    <row r="394" spans="1:18" hidden="1" x14ac:dyDescent="0.3">
      <c r="A394">
        <v>393</v>
      </c>
      <c r="B394" s="3" t="s">
        <v>13</v>
      </c>
      <c r="C394" s="3" t="s">
        <v>31</v>
      </c>
      <c r="D394" s="3" t="s">
        <v>115</v>
      </c>
      <c r="E394" s="4">
        <v>2018</v>
      </c>
      <c r="F394" s="1">
        <v>42935</v>
      </c>
      <c r="G394" s="3" t="s">
        <v>102</v>
      </c>
      <c r="H394" s="5">
        <v>4.0400000000000054</v>
      </c>
      <c r="I394" s="5">
        <v>93.385705726483309</v>
      </c>
      <c r="J394" s="5">
        <v>7.9972222222222218</v>
      </c>
      <c r="K394" s="6">
        <v>5.6558720714748212E-2</v>
      </c>
      <c r="L394" s="6">
        <v>8.9155916636046911E-2</v>
      </c>
      <c r="M394" s="5">
        <v>85.428536264920481</v>
      </c>
      <c r="N394" s="4">
        <v>21100000</v>
      </c>
      <c r="O394" s="5">
        <f>1050000*J394</f>
        <v>8397083.3333333321</v>
      </c>
      <c r="P394" s="5">
        <f>(1050000*J394)/(M394/100)</f>
        <v>9829365.8073378764</v>
      </c>
      <c r="Q394" s="5">
        <f t="shared" si="30"/>
        <v>11270634.192662124</v>
      </c>
      <c r="R394" s="3" t="str">
        <f t="shared" si="31"/>
        <v>상</v>
      </c>
    </row>
    <row r="395" spans="1:18" x14ac:dyDescent="0.3">
      <c r="A395">
        <v>394</v>
      </c>
      <c r="B395" s="3" t="s">
        <v>13</v>
      </c>
      <c r="C395" s="3" t="s">
        <v>27</v>
      </c>
      <c r="D395" s="3" t="s">
        <v>118</v>
      </c>
      <c r="E395" s="4">
        <v>2021</v>
      </c>
      <c r="F395" s="1">
        <v>44475</v>
      </c>
      <c r="G395" s="3" t="s">
        <v>102</v>
      </c>
      <c r="H395" s="5">
        <v>4.1000000000000041</v>
      </c>
      <c r="I395" s="5">
        <v>95.081152661611057</v>
      </c>
      <c r="J395" s="5">
        <v>3.7833333333333332</v>
      </c>
      <c r="K395" s="6">
        <v>3.8901585229053758E-2</v>
      </c>
      <c r="L395" s="6">
        <v>0.16881935492317579</v>
      </c>
      <c r="M395" s="5">
        <v>79.227905984777053</v>
      </c>
      <c r="N395" s="4">
        <v>21600000</v>
      </c>
      <c r="O395" s="5">
        <f>2160000*J395</f>
        <v>8172000</v>
      </c>
      <c r="P395" s="5">
        <f>(2160000*J395)/(M395/100)</f>
        <v>10314547.504979091</v>
      </c>
      <c r="Q395" s="5">
        <f t="shared" si="30"/>
        <v>11285452.495020909</v>
      </c>
      <c r="R395" s="3" t="str">
        <f t="shared" si="31"/>
        <v>중</v>
      </c>
    </row>
    <row r="396" spans="1:18" hidden="1" x14ac:dyDescent="0.3">
      <c r="A396">
        <v>395</v>
      </c>
      <c r="B396" s="3" t="s">
        <v>13</v>
      </c>
      <c r="C396" s="3" t="s">
        <v>28</v>
      </c>
      <c r="D396" s="3" t="s">
        <v>115</v>
      </c>
      <c r="E396" s="4">
        <v>2018</v>
      </c>
      <c r="F396" s="1">
        <v>42994</v>
      </c>
      <c r="G396" s="3" t="s">
        <v>102</v>
      </c>
      <c r="H396" s="5">
        <v>3.58</v>
      </c>
      <c r="I396" s="5">
        <v>77.119052240705813</v>
      </c>
      <c r="J396" s="5">
        <v>7.8388888888888886</v>
      </c>
      <c r="K396" s="6">
        <v>5.599603160542322E-2</v>
      </c>
      <c r="L396" s="6">
        <v>0.10495906981004011</v>
      </c>
      <c r="M396" s="5">
        <v>83.904489858453672</v>
      </c>
      <c r="N396" s="4">
        <v>21100000</v>
      </c>
      <c r="O396" s="5">
        <f>1050000*J396</f>
        <v>8230833.333333333</v>
      </c>
      <c r="P396" s="5">
        <f>(1050000*J396)/(M396/100)</f>
        <v>9809765.064085003</v>
      </c>
      <c r="Q396" s="5">
        <f t="shared" si="30"/>
        <v>11290234.935914997</v>
      </c>
      <c r="R396" s="3" t="str">
        <f t="shared" si="31"/>
        <v>상</v>
      </c>
    </row>
    <row r="397" spans="1:18" hidden="1" x14ac:dyDescent="0.3">
      <c r="A397">
        <v>396</v>
      </c>
      <c r="B397" s="3" t="s">
        <v>13</v>
      </c>
      <c r="C397" s="3" t="s">
        <v>28</v>
      </c>
      <c r="D397" s="3" t="s">
        <v>115</v>
      </c>
      <c r="E397" s="4">
        <v>2018</v>
      </c>
      <c r="F397" s="1">
        <v>43052</v>
      </c>
      <c r="G397" s="3" t="s">
        <v>102</v>
      </c>
      <c r="H397" s="5">
        <v>3.819999999999995</v>
      </c>
      <c r="I397" s="5">
        <v>86.820611130279588</v>
      </c>
      <c r="J397" s="5">
        <v>7.6805555555555554</v>
      </c>
      <c r="K397" s="6">
        <v>5.5427630494386301E-2</v>
      </c>
      <c r="L397" s="6">
        <v>0.12229131617232809</v>
      </c>
      <c r="M397" s="5">
        <v>82.228105333328557</v>
      </c>
      <c r="N397" s="4">
        <v>21100000</v>
      </c>
      <c r="O397" s="5">
        <f>1050000*J397</f>
        <v>8064583.333333333</v>
      </c>
      <c r="P397" s="5">
        <f>(1050000*J397)/(M397/100)</f>
        <v>9807575.2817627061</v>
      </c>
      <c r="Q397" s="5">
        <f t="shared" si="30"/>
        <v>11292424.718237294</v>
      </c>
      <c r="R397" s="3" t="str">
        <f t="shared" si="31"/>
        <v>상</v>
      </c>
    </row>
    <row r="398" spans="1:18" hidden="1" x14ac:dyDescent="0.3">
      <c r="A398">
        <v>397</v>
      </c>
      <c r="B398" s="3" t="s">
        <v>13</v>
      </c>
      <c r="C398" s="3" t="s">
        <v>28</v>
      </c>
      <c r="D398" s="3" t="s">
        <v>115</v>
      </c>
      <c r="E398" s="4">
        <v>2018</v>
      </c>
      <c r="F398" s="1">
        <v>42987</v>
      </c>
      <c r="G398" s="3" t="s">
        <v>102</v>
      </c>
      <c r="H398" s="5">
        <v>4.0799999999999983</v>
      </c>
      <c r="I398" s="5">
        <v>94.495414527125206</v>
      </c>
      <c r="J398" s="5">
        <v>7.8583333333333334</v>
      </c>
      <c r="K398" s="6">
        <v>5.6065437957206157E-2</v>
      </c>
      <c r="L398" s="6">
        <v>0.1025080895733864</v>
      </c>
      <c r="M398" s="5">
        <v>84.14264724694074</v>
      </c>
      <c r="N398" s="4">
        <v>21100000</v>
      </c>
      <c r="O398" s="5">
        <f>1050000*J398</f>
        <v>8251250</v>
      </c>
      <c r="P398" s="5">
        <f>(1050000*J398)/(M398/100)</f>
        <v>9806263.8507014643</v>
      </c>
      <c r="Q398" s="5">
        <f t="shared" si="30"/>
        <v>11293736.149298536</v>
      </c>
      <c r="R398" s="3" t="str">
        <f t="shared" si="31"/>
        <v>상</v>
      </c>
    </row>
    <row r="399" spans="1:18" hidden="1" x14ac:dyDescent="0.3">
      <c r="A399">
        <v>398</v>
      </c>
      <c r="B399" s="3" t="s">
        <v>12</v>
      </c>
      <c r="C399" s="3" t="s">
        <v>54</v>
      </c>
      <c r="D399" s="3" t="s">
        <v>116</v>
      </c>
      <c r="E399" s="4">
        <v>2020</v>
      </c>
      <c r="F399" s="1">
        <v>43959</v>
      </c>
      <c r="G399" s="3" t="s">
        <v>102</v>
      </c>
      <c r="H399" s="5">
        <v>3.899777777777774</v>
      </c>
      <c r="I399" s="5">
        <v>89.365382667810678</v>
      </c>
      <c r="J399" s="5">
        <v>5.1944444444444446</v>
      </c>
      <c r="K399" s="6">
        <v>4.5582647770591143E-2</v>
      </c>
      <c r="L399" s="6">
        <v>0.15746509724377139</v>
      </c>
      <c r="M399" s="5">
        <v>79.695225498563744</v>
      </c>
      <c r="N399" s="4">
        <v>21600000</v>
      </c>
      <c r="O399" s="5">
        <f>1580000*J399</f>
        <v>8207222.2222222229</v>
      </c>
      <c r="P399" s="5">
        <f>(1580000*J399)/(M399/100)</f>
        <v>10298260.869304061</v>
      </c>
      <c r="Q399" s="5">
        <f t="shared" si="30"/>
        <v>11301739.130695939</v>
      </c>
      <c r="R399" s="3" t="str">
        <f t="shared" si="31"/>
        <v>중</v>
      </c>
    </row>
    <row r="400" spans="1:18" hidden="1" x14ac:dyDescent="0.3">
      <c r="A400">
        <v>399</v>
      </c>
      <c r="B400" s="3" t="s">
        <v>12</v>
      </c>
      <c r="C400" s="3" t="s">
        <v>54</v>
      </c>
      <c r="D400" s="3" t="s">
        <v>116</v>
      </c>
      <c r="E400" s="4">
        <v>2020</v>
      </c>
      <c r="F400" s="1">
        <v>44001</v>
      </c>
      <c r="G400" s="3" t="s">
        <v>102</v>
      </c>
      <c r="H400" s="5">
        <v>4.0651111111111096</v>
      </c>
      <c r="I400" s="5">
        <v>94.072903543077658</v>
      </c>
      <c r="J400" s="5">
        <v>5.0805555555555557</v>
      </c>
      <c r="K400" s="6">
        <v>4.5080175490144467E-2</v>
      </c>
      <c r="L400" s="6">
        <v>0.17382920800636609</v>
      </c>
      <c r="M400" s="5">
        <v>78.109061650348949</v>
      </c>
      <c r="N400" s="4">
        <v>21600000</v>
      </c>
      <c r="O400" s="5">
        <f>1580000*J400</f>
        <v>8027277.777777778</v>
      </c>
      <c r="P400" s="5">
        <f>(1580000*J400)/(M400/100)</f>
        <v>10277012.177807819</v>
      </c>
      <c r="Q400" s="5">
        <f t="shared" si="30"/>
        <v>11322987.822192181</v>
      </c>
      <c r="R400" s="3" t="str">
        <f t="shared" si="31"/>
        <v>중</v>
      </c>
    </row>
    <row r="401" spans="1:18" hidden="1" x14ac:dyDescent="0.3">
      <c r="A401">
        <v>400</v>
      </c>
      <c r="B401" s="3" t="s">
        <v>13</v>
      </c>
      <c r="C401" s="3" t="s">
        <v>28</v>
      </c>
      <c r="D401" s="3" t="s">
        <v>115</v>
      </c>
      <c r="E401" s="4">
        <v>2018</v>
      </c>
      <c r="F401" s="1">
        <v>42969</v>
      </c>
      <c r="G401" s="3" t="s">
        <v>102</v>
      </c>
      <c r="H401" s="5">
        <v>4.0622916666666686</v>
      </c>
      <c r="I401" s="5">
        <v>93.995745823626024</v>
      </c>
      <c r="J401" s="5">
        <v>7.9055555555555559</v>
      </c>
      <c r="K401" s="6">
        <v>5.6233639596083608E-2</v>
      </c>
      <c r="L401" s="6">
        <v>9.459315726002078E-2</v>
      </c>
      <c r="M401" s="5">
        <v>84.917320314389571</v>
      </c>
      <c r="N401" s="4">
        <v>21100000</v>
      </c>
      <c r="O401" s="5">
        <f>1050000*J401</f>
        <v>8300833.333333334</v>
      </c>
      <c r="P401" s="5">
        <f>(1050000*J401)/(M401/100)</f>
        <v>9775194.6276697647</v>
      </c>
      <c r="Q401" s="5">
        <f t="shared" si="30"/>
        <v>11324805.372330235</v>
      </c>
      <c r="R401" s="3" t="str">
        <f t="shared" si="31"/>
        <v>상</v>
      </c>
    </row>
    <row r="402" spans="1:18" hidden="1" x14ac:dyDescent="0.3">
      <c r="A402">
        <v>401</v>
      </c>
      <c r="B402" s="3" t="s">
        <v>12</v>
      </c>
      <c r="C402" s="3" t="s">
        <v>54</v>
      </c>
      <c r="D402" s="3" t="s">
        <v>116</v>
      </c>
      <c r="E402" s="4">
        <v>2020</v>
      </c>
      <c r="F402" s="1">
        <v>43972</v>
      </c>
      <c r="G402" s="3" t="s">
        <v>102</v>
      </c>
      <c r="H402" s="5">
        <v>3.979777777777779</v>
      </c>
      <c r="I402" s="5">
        <v>91.692401942074014</v>
      </c>
      <c r="J402" s="5">
        <v>5.1583333333333332</v>
      </c>
      <c r="K402" s="6">
        <v>4.5423929082955103E-2</v>
      </c>
      <c r="L402" s="6">
        <v>0.16078385397502451</v>
      </c>
      <c r="M402" s="5">
        <v>79.379221694202045</v>
      </c>
      <c r="N402" s="4">
        <v>21600000</v>
      </c>
      <c r="O402" s="5">
        <f>1580000*J402</f>
        <v>8150166.666666666</v>
      </c>
      <c r="P402" s="5">
        <f>(1580000*J402)/(M402/100)</f>
        <v>10267380.421118395</v>
      </c>
      <c r="Q402" s="5">
        <f t="shared" si="30"/>
        <v>11332619.578881605</v>
      </c>
      <c r="R402" s="3" t="str">
        <f t="shared" si="31"/>
        <v>중</v>
      </c>
    </row>
    <row r="403" spans="1:18" hidden="1" x14ac:dyDescent="0.3">
      <c r="A403">
        <v>402</v>
      </c>
      <c r="B403" s="3" t="s">
        <v>13</v>
      </c>
      <c r="C403" s="3" t="s">
        <v>77</v>
      </c>
      <c r="D403" s="3" t="s">
        <v>115</v>
      </c>
      <c r="E403" s="4">
        <v>2018</v>
      </c>
      <c r="F403" s="1">
        <v>42964</v>
      </c>
      <c r="G403" s="3" t="s">
        <v>102</v>
      </c>
      <c r="H403" s="5">
        <v>4.1000000000000059</v>
      </c>
      <c r="I403" s="5">
        <v>95.081152661611114</v>
      </c>
      <c r="J403" s="5">
        <v>7.9194444444444443</v>
      </c>
      <c r="K403" s="6">
        <v>5.6283015002554518E-2</v>
      </c>
      <c r="L403" s="6">
        <v>9.185500578213994E-2</v>
      </c>
      <c r="M403" s="5">
        <v>85.18619792153055</v>
      </c>
      <c r="N403" s="4">
        <v>21100000</v>
      </c>
      <c r="O403" s="5">
        <f>1050000*J403</f>
        <v>8315416.666666666</v>
      </c>
      <c r="P403" s="5">
        <f>(1050000*J403)/(M403/100)</f>
        <v>9761460.0364326984</v>
      </c>
      <c r="Q403" s="5">
        <f t="shared" si="30"/>
        <v>11338539.963567302</v>
      </c>
      <c r="R403" s="3" t="str">
        <f t="shared" si="31"/>
        <v>상</v>
      </c>
    </row>
    <row r="404" spans="1:18" x14ac:dyDescent="0.3">
      <c r="A404">
        <v>403</v>
      </c>
      <c r="B404" s="3" t="s">
        <v>13</v>
      </c>
      <c r="C404" s="3" t="s">
        <v>27</v>
      </c>
      <c r="D404" s="3" t="s">
        <v>118</v>
      </c>
      <c r="E404" s="4">
        <v>2021</v>
      </c>
      <c r="F404" s="1">
        <v>44312</v>
      </c>
      <c r="G404" s="3" t="s">
        <v>102</v>
      </c>
      <c r="H404" s="5">
        <v>4.1335555555555494</v>
      </c>
      <c r="I404" s="5">
        <v>96.103516763504444</v>
      </c>
      <c r="J404" s="5">
        <v>4.2277777777777779</v>
      </c>
      <c r="K404" s="6">
        <v>4.1123121368776369E-2</v>
      </c>
      <c r="L404" s="6">
        <v>6.8512875083760194E-2</v>
      </c>
      <c r="M404" s="5">
        <v>89.036400354746348</v>
      </c>
      <c r="N404" s="4">
        <v>21600000</v>
      </c>
      <c r="O404" s="5">
        <f>2160000*J404</f>
        <v>9132000</v>
      </c>
      <c r="P404" s="5">
        <f>(2160000*J404)/(M404/100)</f>
        <v>10256479.331616636</v>
      </c>
      <c r="Q404" s="5">
        <f t="shared" si="30"/>
        <v>11343520.668383364</v>
      </c>
      <c r="R404" s="3" t="str">
        <f t="shared" si="31"/>
        <v>상</v>
      </c>
    </row>
    <row r="405" spans="1:18" hidden="1" x14ac:dyDescent="0.3">
      <c r="A405">
        <v>404</v>
      </c>
      <c r="B405" s="3" t="s">
        <v>13</v>
      </c>
      <c r="C405" s="3" t="s">
        <v>77</v>
      </c>
      <c r="D405" s="3" t="s">
        <v>115</v>
      </c>
      <c r="E405" s="4">
        <v>2018</v>
      </c>
      <c r="F405" s="1">
        <v>42935</v>
      </c>
      <c r="G405" s="3" t="s">
        <v>102</v>
      </c>
      <c r="H405" s="5">
        <v>4</v>
      </c>
      <c r="I405" s="5">
        <v>92.26804225875226</v>
      </c>
      <c r="J405" s="5">
        <v>7.9972222222222218</v>
      </c>
      <c r="K405" s="6">
        <v>5.6558720714748212E-2</v>
      </c>
      <c r="L405" s="6">
        <v>7.9647247281172132E-2</v>
      </c>
      <c r="M405" s="5">
        <v>86.379403200407964</v>
      </c>
      <c r="N405" s="4">
        <v>21100000</v>
      </c>
      <c r="O405" s="5">
        <f>1050000*J405</f>
        <v>8397083.3333333321</v>
      </c>
      <c r="P405" s="5">
        <f>(1050000*J405)/(M405/100)</f>
        <v>9721163.8680245858</v>
      </c>
      <c r="Q405" s="5">
        <f t="shared" si="30"/>
        <v>11378836.131975414</v>
      </c>
      <c r="R405" s="3" t="str">
        <f t="shared" si="31"/>
        <v>상</v>
      </c>
    </row>
    <row r="406" spans="1:18" x14ac:dyDescent="0.3">
      <c r="A406">
        <v>405</v>
      </c>
      <c r="B406" s="3" t="s">
        <v>13</v>
      </c>
      <c r="C406" s="3" t="s">
        <v>27</v>
      </c>
      <c r="D406" s="3" t="s">
        <v>118</v>
      </c>
      <c r="E406" s="4">
        <v>2021</v>
      </c>
      <c r="F406" s="1">
        <v>44372</v>
      </c>
      <c r="G406" s="3" t="s">
        <v>102</v>
      </c>
      <c r="H406" s="5">
        <v>4.1000000000000041</v>
      </c>
      <c r="I406" s="5">
        <v>95.081152661611057</v>
      </c>
      <c r="J406" s="5">
        <v>4.0638888888888891</v>
      </c>
      <c r="K406" s="6">
        <v>4.0318178971222841E-2</v>
      </c>
      <c r="L406" s="6">
        <v>0.10069021323400749</v>
      </c>
      <c r="M406" s="5">
        <v>85.899160779476972</v>
      </c>
      <c r="N406" s="4">
        <v>21600000</v>
      </c>
      <c r="O406" s="5">
        <f>2160000*J406</f>
        <v>8778000</v>
      </c>
      <c r="P406" s="5">
        <f>(2160000*J406)/(M406/100)</f>
        <v>10218958.975088427</v>
      </c>
      <c r="Q406" s="5">
        <f t="shared" si="30"/>
        <v>11381041.024911573</v>
      </c>
      <c r="R406" s="3" t="str">
        <f t="shared" si="31"/>
        <v>상</v>
      </c>
    </row>
    <row r="407" spans="1:18" x14ac:dyDescent="0.3">
      <c r="A407">
        <v>406</v>
      </c>
      <c r="B407" s="3" t="s">
        <v>13</v>
      </c>
      <c r="C407" s="3" t="s">
        <v>27</v>
      </c>
      <c r="D407" s="3" t="s">
        <v>118</v>
      </c>
      <c r="E407" s="4">
        <v>2021</v>
      </c>
      <c r="F407" s="1">
        <v>44316</v>
      </c>
      <c r="G407" s="3" t="s">
        <v>102</v>
      </c>
      <c r="H407" s="5">
        <v>4.1200000000000037</v>
      </c>
      <c r="I407" s="5">
        <v>95.681105916803389</v>
      </c>
      <c r="J407" s="5">
        <v>4.2166666666666668</v>
      </c>
      <c r="K407" s="6">
        <v>4.1069047550030498E-2</v>
      </c>
      <c r="L407" s="6">
        <v>6.7302127876285298E-2</v>
      </c>
      <c r="M407" s="5">
        <v>89.162882457368426</v>
      </c>
      <c r="N407" s="4">
        <v>21600000</v>
      </c>
      <c r="O407" s="5">
        <f>2160000*J407</f>
        <v>9108000</v>
      </c>
      <c r="P407" s="5">
        <f>(2160000*J407)/(M407/100)</f>
        <v>10215012.961648947</v>
      </c>
      <c r="Q407" s="5">
        <f t="shared" si="30"/>
        <v>11384987.038351053</v>
      </c>
      <c r="R407" s="3" t="str">
        <f t="shared" si="31"/>
        <v>상</v>
      </c>
    </row>
    <row r="408" spans="1:18" x14ac:dyDescent="0.3">
      <c r="A408">
        <v>407</v>
      </c>
      <c r="B408" s="3" t="s">
        <v>13</v>
      </c>
      <c r="C408" s="3" t="s">
        <v>27</v>
      </c>
      <c r="D408" s="3" t="s">
        <v>118</v>
      </c>
      <c r="E408" s="4">
        <v>2021</v>
      </c>
      <c r="F408" s="1">
        <v>44298</v>
      </c>
      <c r="G408" s="3" t="s">
        <v>102</v>
      </c>
      <c r="H408" s="5">
        <v>3.668000000000005</v>
      </c>
      <c r="I408" s="5">
        <v>80.953148561453887</v>
      </c>
      <c r="J408" s="5">
        <v>4.2666666666666666</v>
      </c>
      <c r="K408" s="6">
        <v>4.1311822359545773E-2</v>
      </c>
      <c r="L408" s="6">
        <v>5.5228672550723799E-2</v>
      </c>
      <c r="M408" s="5">
        <v>90.345950508973033</v>
      </c>
      <c r="N408" s="4">
        <v>21600000</v>
      </c>
      <c r="O408" s="5">
        <f>2160000*J408</f>
        <v>9216000</v>
      </c>
      <c r="P408" s="5">
        <f>(2160000*J408)/(M408/100)</f>
        <v>10200789.241887139</v>
      </c>
      <c r="Q408" s="5">
        <f t="shared" si="30"/>
        <v>11399210.758112861</v>
      </c>
      <c r="R408" s="3" t="str">
        <f t="shared" si="31"/>
        <v>상</v>
      </c>
    </row>
    <row r="409" spans="1:18" hidden="1" x14ac:dyDescent="0.3">
      <c r="A409">
        <v>408</v>
      </c>
      <c r="B409" s="3" t="s">
        <v>13</v>
      </c>
      <c r="C409" s="3" t="s">
        <v>28</v>
      </c>
      <c r="D409" s="3" t="s">
        <v>115</v>
      </c>
      <c r="E409" s="4">
        <v>2018</v>
      </c>
      <c r="F409" s="1">
        <v>43052</v>
      </c>
      <c r="G409" s="3" t="s">
        <v>102</v>
      </c>
      <c r="H409" s="5">
        <v>3.4614583333333311</v>
      </c>
      <c r="I409" s="5">
        <v>72.061920840334494</v>
      </c>
      <c r="J409" s="5">
        <v>7.6805555555555554</v>
      </c>
      <c r="K409" s="6">
        <v>5.5427630494386301E-2</v>
      </c>
      <c r="L409" s="6">
        <v>0.1125056535760733</v>
      </c>
      <c r="M409" s="5">
        <v>83.206671592954038</v>
      </c>
      <c r="N409" s="4">
        <v>21100000</v>
      </c>
      <c r="O409" s="5">
        <f>1050000*J409</f>
        <v>8064583.333333333</v>
      </c>
      <c r="P409" s="5">
        <f>(1050000*J409)/(M409/100)</f>
        <v>9692231.6191004142</v>
      </c>
      <c r="Q409" s="5">
        <f t="shared" si="30"/>
        <v>11407768.380899586</v>
      </c>
      <c r="R409" s="3" t="str">
        <f t="shared" si="31"/>
        <v>상</v>
      </c>
    </row>
    <row r="410" spans="1:18" hidden="1" x14ac:dyDescent="0.3">
      <c r="A410">
        <v>409</v>
      </c>
      <c r="B410" s="3" t="s">
        <v>13</v>
      </c>
      <c r="C410" s="3" t="s">
        <v>28</v>
      </c>
      <c r="D410" s="3" t="s">
        <v>115</v>
      </c>
      <c r="E410" s="4">
        <v>2018</v>
      </c>
      <c r="F410" s="1">
        <v>42975</v>
      </c>
      <c r="G410" s="3" t="s">
        <v>102</v>
      </c>
      <c r="H410" s="5">
        <v>3.439583333333331</v>
      </c>
      <c r="I410" s="5">
        <v>71.161420303342638</v>
      </c>
      <c r="J410" s="5">
        <v>7.8888888888888893</v>
      </c>
      <c r="K410" s="6">
        <v>5.6174331821175733E-2</v>
      </c>
      <c r="L410" s="6">
        <v>8.846951806222314E-2</v>
      </c>
      <c r="M410" s="5">
        <v>85.535615011660113</v>
      </c>
      <c r="N410" s="4">
        <v>21100000</v>
      </c>
      <c r="O410" s="5">
        <f>1050000*J410</f>
        <v>8283333.333333334</v>
      </c>
      <c r="P410" s="5">
        <f>(1050000*J410)/(M410/100)</f>
        <v>9684075.2617540192</v>
      </c>
      <c r="Q410" s="5">
        <f t="shared" si="30"/>
        <v>11415924.738245981</v>
      </c>
      <c r="R410" s="3" t="str">
        <f t="shared" si="31"/>
        <v>상</v>
      </c>
    </row>
    <row r="411" spans="1:18" hidden="1" x14ac:dyDescent="0.3">
      <c r="A411">
        <v>410</v>
      </c>
      <c r="B411" s="3" t="s">
        <v>12</v>
      </c>
      <c r="C411" s="3" t="s">
        <v>51</v>
      </c>
      <c r="D411" s="3" t="s">
        <v>114</v>
      </c>
      <c r="E411" s="4">
        <v>2016</v>
      </c>
      <c r="F411" s="1">
        <v>42262</v>
      </c>
      <c r="G411" s="3" t="s">
        <v>102</v>
      </c>
      <c r="H411" s="5">
        <v>4.0210416666666626</v>
      </c>
      <c r="I411" s="5">
        <v>92.860526577289804</v>
      </c>
      <c r="J411" s="5">
        <v>9.8416666666666668</v>
      </c>
      <c r="K411" s="6">
        <v>6.2742861479746573E-2</v>
      </c>
      <c r="L411" s="6">
        <v>5.4186369165236573E-2</v>
      </c>
      <c r="M411" s="5">
        <v>88.307076935501684</v>
      </c>
      <c r="N411" s="4">
        <v>25700000</v>
      </c>
      <c r="O411" s="5">
        <f>1280000*J411</f>
        <v>12597333.333333334</v>
      </c>
      <c r="P411" s="5">
        <f>(1280000*J411)/(M411/100)</f>
        <v>14265372.346696811</v>
      </c>
      <c r="Q411" s="5">
        <f t="shared" si="30"/>
        <v>11434627.653303189</v>
      </c>
      <c r="R411" s="3" t="str">
        <f t="shared" si="31"/>
        <v>상</v>
      </c>
    </row>
    <row r="412" spans="1:18" x14ac:dyDescent="0.3">
      <c r="A412">
        <v>411</v>
      </c>
      <c r="B412" s="3" t="s">
        <v>13</v>
      </c>
      <c r="C412" s="3" t="s">
        <v>27</v>
      </c>
      <c r="D412" s="3" t="s">
        <v>118</v>
      </c>
      <c r="E412" s="4">
        <v>2021</v>
      </c>
      <c r="F412" s="1">
        <v>44280</v>
      </c>
      <c r="G412" s="3" t="s">
        <v>102</v>
      </c>
      <c r="H412" s="5">
        <v>3.92</v>
      </c>
      <c r="I412" s="5">
        <v>89.959074094082681</v>
      </c>
      <c r="J412" s="5">
        <v>4.3138888888888891</v>
      </c>
      <c r="K412" s="6">
        <v>4.1539806879131683E-2</v>
      </c>
      <c r="L412" s="6">
        <v>4.1676131047295221E-2</v>
      </c>
      <c r="M412" s="5">
        <v>91.678406207357312</v>
      </c>
      <c r="N412" s="4">
        <v>21600000</v>
      </c>
      <c r="O412" s="5">
        <f>2160000*J412</f>
        <v>9318000</v>
      </c>
      <c r="P412" s="5">
        <f>(2160000*J412)/(M412/100)</f>
        <v>10163789.255808657</v>
      </c>
      <c r="Q412" s="5">
        <f t="shared" si="30"/>
        <v>11436210.744191343</v>
      </c>
      <c r="R412" s="3" t="str">
        <f t="shared" si="31"/>
        <v>상</v>
      </c>
    </row>
    <row r="413" spans="1:18" x14ac:dyDescent="0.3">
      <c r="A413">
        <v>412</v>
      </c>
      <c r="B413" s="3" t="s">
        <v>13</v>
      </c>
      <c r="C413" s="3" t="s">
        <v>62</v>
      </c>
      <c r="D413" s="3" t="s">
        <v>118</v>
      </c>
      <c r="E413" s="4">
        <v>2021</v>
      </c>
      <c r="F413" s="1">
        <v>44280</v>
      </c>
      <c r="G413" s="3" t="s">
        <v>102</v>
      </c>
      <c r="H413" s="5">
        <v>3.5382222222222248</v>
      </c>
      <c r="I413" s="5">
        <v>75.293521749230393</v>
      </c>
      <c r="J413" s="5">
        <v>4.3138888888888891</v>
      </c>
      <c r="K413" s="6">
        <v>4.1539806879131683E-2</v>
      </c>
      <c r="L413" s="6">
        <v>4.1574963981267227E-2</v>
      </c>
      <c r="M413" s="5">
        <v>91.688522913960114</v>
      </c>
      <c r="N413" s="4">
        <v>21600000</v>
      </c>
      <c r="O413" s="5">
        <f>2160000*J413</f>
        <v>9318000</v>
      </c>
      <c r="P413" s="5">
        <f>(2160000*J413)/(M413/100)</f>
        <v>10162667.806028403</v>
      </c>
      <c r="Q413" s="5">
        <f t="shared" si="30"/>
        <v>11437332.193971597</v>
      </c>
      <c r="R413" s="3" t="str">
        <f t="shared" si="31"/>
        <v>상</v>
      </c>
    </row>
    <row r="414" spans="1:18" hidden="1" x14ac:dyDescent="0.3">
      <c r="A414">
        <v>413</v>
      </c>
      <c r="B414" s="3" t="s">
        <v>12</v>
      </c>
      <c r="C414" s="3" t="s">
        <v>54</v>
      </c>
      <c r="D414" s="3" t="s">
        <v>116</v>
      </c>
      <c r="E414" s="4">
        <v>2020</v>
      </c>
      <c r="F414" s="1">
        <v>44035</v>
      </c>
      <c r="G414" s="3" t="s">
        <v>102</v>
      </c>
      <c r="H414" s="5">
        <v>3.699999999999994</v>
      </c>
      <c r="I414" s="5">
        <v>82.278685744892314</v>
      </c>
      <c r="J414" s="5">
        <v>4.9861111111111107</v>
      </c>
      <c r="K414" s="6">
        <v>4.4659203356580877E-2</v>
      </c>
      <c r="L414" s="6">
        <v>0.17998949622709101</v>
      </c>
      <c r="M414" s="5">
        <v>77.535130041632812</v>
      </c>
      <c r="N414" s="4">
        <v>21600000</v>
      </c>
      <c r="O414" s="5">
        <f>1580000*J414</f>
        <v>7878055.555555555</v>
      </c>
      <c r="P414" s="5">
        <f>(1580000*J414)/(M414/100)</f>
        <v>10160627.255445886</v>
      </c>
      <c r="Q414" s="5">
        <f t="shared" si="30"/>
        <v>11439372.744554114</v>
      </c>
      <c r="R414" s="3" t="str">
        <f t="shared" si="31"/>
        <v>중</v>
      </c>
    </row>
    <row r="415" spans="1:18" hidden="1" x14ac:dyDescent="0.3">
      <c r="A415">
        <v>414</v>
      </c>
      <c r="B415" s="3" t="s">
        <v>13</v>
      </c>
      <c r="C415" s="3" t="s">
        <v>56</v>
      </c>
      <c r="D415" s="3" t="s">
        <v>115</v>
      </c>
      <c r="E415" s="4">
        <v>2019</v>
      </c>
      <c r="F415" s="1">
        <v>43234</v>
      </c>
      <c r="G415" s="3" t="s">
        <v>102</v>
      </c>
      <c r="H415" s="5">
        <v>4</v>
      </c>
      <c r="I415" s="5">
        <v>92.26804225875226</v>
      </c>
      <c r="J415" s="5">
        <v>7.177777777777778</v>
      </c>
      <c r="K415" s="6">
        <v>5.3582750126426992E-2</v>
      </c>
      <c r="L415" s="6">
        <v>0.165519344807807</v>
      </c>
      <c r="M415" s="5">
        <v>78.089790506576605</v>
      </c>
      <c r="N415" s="4">
        <v>21100000</v>
      </c>
      <c r="O415" s="5">
        <f>1050000*J415</f>
        <v>7536666.666666667</v>
      </c>
      <c r="P415" s="5">
        <f>(1050000*J415)/(M415/100)</f>
        <v>9651282.9881800488</v>
      </c>
      <c r="Q415" s="5">
        <f t="shared" si="30"/>
        <v>11448717.011819951</v>
      </c>
      <c r="R415" s="3" t="str">
        <f t="shared" si="31"/>
        <v>중</v>
      </c>
    </row>
    <row r="416" spans="1:18" hidden="1" x14ac:dyDescent="0.3">
      <c r="A416">
        <v>415</v>
      </c>
      <c r="B416" s="3" t="s">
        <v>13</v>
      </c>
      <c r="C416" s="3" t="s">
        <v>28</v>
      </c>
      <c r="D416" s="3" t="s">
        <v>115</v>
      </c>
      <c r="E416" s="4">
        <v>2018</v>
      </c>
      <c r="F416" s="1">
        <v>42979</v>
      </c>
      <c r="G416" s="3" t="s">
        <v>102</v>
      </c>
      <c r="H416" s="5">
        <v>3.9800000000000031</v>
      </c>
      <c r="I416" s="5">
        <v>91.698845540068092</v>
      </c>
      <c r="J416" s="5">
        <v>7.8805555555555564</v>
      </c>
      <c r="K416" s="6">
        <v>5.6144654440313572E-2</v>
      </c>
      <c r="L416" s="6">
        <v>8.6442212258122028E-2</v>
      </c>
      <c r="M416" s="5">
        <v>85.741313330156444</v>
      </c>
      <c r="N416" s="4">
        <v>21100000</v>
      </c>
      <c r="O416" s="5">
        <f>1050000*J416</f>
        <v>8274583.333333334</v>
      </c>
      <c r="P416" s="5">
        <f>(1050000*J416)/(M416/100)</f>
        <v>9650637.4954523183</v>
      </c>
      <c r="Q416" s="5">
        <f t="shared" si="30"/>
        <v>11449362.504547682</v>
      </c>
      <c r="R416" s="3" t="str">
        <f t="shared" si="31"/>
        <v>상</v>
      </c>
    </row>
    <row r="417" spans="1:18" hidden="1" x14ac:dyDescent="0.3">
      <c r="A417">
        <v>416</v>
      </c>
      <c r="B417" s="3" t="s">
        <v>13</v>
      </c>
      <c r="C417" s="3" t="s">
        <v>31</v>
      </c>
      <c r="D417" s="3" t="s">
        <v>115</v>
      </c>
      <c r="E417" s="4">
        <v>2018</v>
      </c>
      <c r="F417" s="1">
        <v>43041</v>
      </c>
      <c r="G417" s="3" t="s">
        <v>102</v>
      </c>
      <c r="H417" s="5">
        <v>3.6000000000000032</v>
      </c>
      <c r="I417" s="5">
        <v>78.03550597032131</v>
      </c>
      <c r="J417" s="5">
        <v>7.7111111111111112</v>
      </c>
      <c r="K417" s="6">
        <v>5.5537774932422748E-2</v>
      </c>
      <c r="L417" s="6">
        <v>0.1029512611399243</v>
      </c>
      <c r="M417" s="5">
        <v>84.151096392765297</v>
      </c>
      <c r="N417" s="4">
        <v>21100000</v>
      </c>
      <c r="O417" s="5">
        <f>1050000*J417</f>
        <v>8096666.666666667</v>
      </c>
      <c r="P417" s="5">
        <f>(1050000*J417)/(M417/100)</f>
        <v>9621581.9088992402</v>
      </c>
      <c r="Q417" s="5">
        <f t="shared" si="30"/>
        <v>11478418.09110076</v>
      </c>
      <c r="R417" s="3" t="str">
        <f t="shared" si="31"/>
        <v>상</v>
      </c>
    </row>
    <row r="418" spans="1:18" x14ac:dyDescent="0.3">
      <c r="A418">
        <v>417</v>
      </c>
      <c r="B418" s="3" t="s">
        <v>13</v>
      </c>
      <c r="C418" s="3" t="s">
        <v>27</v>
      </c>
      <c r="D418" s="3" t="s">
        <v>118</v>
      </c>
      <c r="E418" s="4">
        <v>2021</v>
      </c>
      <c r="F418" s="1">
        <v>44378</v>
      </c>
      <c r="G418" s="3" t="s">
        <v>102</v>
      </c>
      <c r="H418" s="5">
        <v>4.0600000000000014</v>
      </c>
      <c r="I418" s="5">
        <v>93.933031421115999</v>
      </c>
      <c r="J418" s="5">
        <v>4.0472222222222216</v>
      </c>
      <c r="K418" s="6">
        <v>4.023541833868375E-2</v>
      </c>
      <c r="L418" s="6">
        <v>9.5158643677964574E-2</v>
      </c>
      <c r="M418" s="5">
        <v>86.460593798335168</v>
      </c>
      <c r="N418" s="4">
        <v>21600000</v>
      </c>
      <c r="O418" s="5">
        <f>2160000*J418</f>
        <v>8741999.9999999981</v>
      </c>
      <c r="P418" s="5">
        <f>(2160000*J418)/(M418/100)</f>
        <v>10110964.563105196</v>
      </c>
      <c r="Q418" s="5">
        <f t="shared" si="30"/>
        <v>11489035.436894804</v>
      </c>
      <c r="R418" s="3" t="str">
        <f t="shared" si="31"/>
        <v>상</v>
      </c>
    </row>
    <row r="419" spans="1:18" hidden="1" x14ac:dyDescent="0.3">
      <c r="A419">
        <v>418</v>
      </c>
      <c r="B419" s="3" t="s">
        <v>13</v>
      </c>
      <c r="C419" s="3" t="s">
        <v>28</v>
      </c>
      <c r="D419" s="3" t="s">
        <v>115</v>
      </c>
      <c r="E419" s="4">
        <v>2018</v>
      </c>
      <c r="F419" s="1">
        <v>42963</v>
      </c>
      <c r="G419" s="3" t="s">
        <v>102</v>
      </c>
      <c r="H419" s="5">
        <v>3.9200000000000008</v>
      </c>
      <c r="I419" s="5">
        <v>89.959074094082723</v>
      </c>
      <c r="J419" s="5">
        <v>7.9222222222222216</v>
      </c>
      <c r="K419" s="6">
        <v>5.6292884886892137E-2</v>
      </c>
      <c r="L419" s="6">
        <v>7.813068587810551E-2</v>
      </c>
      <c r="M419" s="5">
        <v>86.557642923500239</v>
      </c>
      <c r="N419" s="4">
        <v>21100000</v>
      </c>
      <c r="O419" s="5">
        <f t="shared" ref="O419:O427" si="32">1050000*J419</f>
        <v>8318333.333333333</v>
      </c>
      <c r="P419" s="5">
        <f t="shared" ref="P419:P427" si="33">(1050000*J419)/(M419/100)</f>
        <v>9610166.1879645754</v>
      </c>
      <c r="Q419" s="5">
        <f t="shared" si="30"/>
        <v>11489833.812035425</v>
      </c>
      <c r="R419" s="3" t="str">
        <f t="shared" si="31"/>
        <v>상</v>
      </c>
    </row>
    <row r="420" spans="1:18" hidden="1" x14ac:dyDescent="0.3">
      <c r="A420">
        <v>419</v>
      </c>
      <c r="B420" s="3" t="s">
        <v>13</v>
      </c>
      <c r="C420" s="3" t="s">
        <v>69</v>
      </c>
      <c r="D420" s="3" t="s">
        <v>115</v>
      </c>
      <c r="E420" s="4">
        <v>2017</v>
      </c>
      <c r="F420" s="1">
        <v>42874</v>
      </c>
      <c r="G420" s="3" t="s">
        <v>102</v>
      </c>
      <c r="H420" s="5">
        <v>3.6399999999999921</v>
      </c>
      <c r="I420" s="5">
        <v>79.782644610449623</v>
      </c>
      <c r="J420" s="5">
        <v>8.1638888888888896</v>
      </c>
      <c r="K420" s="6">
        <v>5.7145039640860838E-2</v>
      </c>
      <c r="L420" s="6">
        <v>4.8724252608289012E-2</v>
      </c>
      <c r="M420" s="5">
        <v>89.413070775085018</v>
      </c>
      <c r="N420" s="4">
        <v>21100000</v>
      </c>
      <c r="O420" s="5">
        <f t="shared" si="32"/>
        <v>8572083.333333334</v>
      </c>
      <c r="P420" s="5">
        <f t="shared" si="33"/>
        <v>9587058.4233663827</v>
      </c>
      <c r="Q420" s="5">
        <f t="shared" si="30"/>
        <v>11512941.576633617</v>
      </c>
      <c r="R420" s="3" t="str">
        <f t="shared" si="31"/>
        <v>상</v>
      </c>
    </row>
    <row r="421" spans="1:18" hidden="1" x14ac:dyDescent="0.3">
      <c r="A421">
        <v>420</v>
      </c>
      <c r="B421" s="3" t="s">
        <v>13</v>
      </c>
      <c r="C421" s="3" t="s">
        <v>28</v>
      </c>
      <c r="D421" s="3" t="s">
        <v>115</v>
      </c>
      <c r="E421" s="4">
        <v>2018</v>
      </c>
      <c r="F421" s="1">
        <v>43047</v>
      </c>
      <c r="G421" s="3" t="s">
        <v>102</v>
      </c>
      <c r="H421" s="5">
        <v>3.660000000000005</v>
      </c>
      <c r="I421" s="5">
        <v>80.631887165108523</v>
      </c>
      <c r="J421" s="5">
        <v>7.6944444444444446</v>
      </c>
      <c r="K421" s="6">
        <v>5.5477723256977467E-2</v>
      </c>
      <c r="L421" s="6">
        <v>0.10157989430918191</v>
      </c>
      <c r="M421" s="5">
        <v>84.294238243384072</v>
      </c>
      <c r="N421" s="4">
        <v>21100000</v>
      </c>
      <c r="O421" s="5">
        <f t="shared" si="32"/>
        <v>8079166.666666667</v>
      </c>
      <c r="P421" s="5">
        <f t="shared" si="33"/>
        <v>9584482.6823626589</v>
      </c>
      <c r="Q421" s="5">
        <f t="shared" si="30"/>
        <v>11515517.317637341</v>
      </c>
      <c r="R421" s="3" t="str">
        <f t="shared" si="31"/>
        <v>상</v>
      </c>
    </row>
    <row r="422" spans="1:18" hidden="1" x14ac:dyDescent="0.3">
      <c r="A422">
        <v>421</v>
      </c>
      <c r="B422" s="3" t="s">
        <v>13</v>
      </c>
      <c r="C422" s="3" t="s">
        <v>28</v>
      </c>
      <c r="D422" s="3" t="s">
        <v>115</v>
      </c>
      <c r="E422" s="4">
        <v>2018</v>
      </c>
      <c r="F422" s="1">
        <v>42917</v>
      </c>
      <c r="G422" s="3" t="s">
        <v>102</v>
      </c>
      <c r="H422" s="5">
        <v>3.6200000000000032</v>
      </c>
      <c r="I422" s="5">
        <v>78.861366460791714</v>
      </c>
      <c r="J422" s="5">
        <v>8.0472222222222225</v>
      </c>
      <c r="K422" s="6">
        <v>5.6735252611483891E-2</v>
      </c>
      <c r="L422" s="6">
        <v>6.1422023729154729E-2</v>
      </c>
      <c r="M422" s="5">
        <v>88.184272365936138</v>
      </c>
      <c r="N422" s="4">
        <v>21100000</v>
      </c>
      <c r="O422" s="5">
        <f t="shared" si="32"/>
        <v>8449583.333333334</v>
      </c>
      <c r="P422" s="5">
        <f t="shared" si="33"/>
        <v>9581735.0493864752</v>
      </c>
      <c r="Q422" s="5">
        <f t="shared" si="30"/>
        <v>11518264.950613525</v>
      </c>
      <c r="R422" s="3" t="str">
        <f t="shared" si="31"/>
        <v>상</v>
      </c>
    </row>
    <row r="423" spans="1:18" hidden="1" x14ac:dyDescent="0.3">
      <c r="A423">
        <v>422</v>
      </c>
      <c r="B423" s="3" t="s">
        <v>13</v>
      </c>
      <c r="C423" s="3" t="s">
        <v>28</v>
      </c>
      <c r="D423" s="3" t="s">
        <v>115</v>
      </c>
      <c r="E423" s="4">
        <v>2018</v>
      </c>
      <c r="F423" s="1">
        <v>43064</v>
      </c>
      <c r="G423" s="3" t="s">
        <v>102</v>
      </c>
      <c r="H423" s="5">
        <v>3.800000000000006</v>
      </c>
      <c r="I423" s="5">
        <v>86.147087182552198</v>
      </c>
      <c r="J423" s="5">
        <v>7.6472222222222221</v>
      </c>
      <c r="K423" s="6">
        <v>5.5307222755160007E-2</v>
      </c>
      <c r="L423" s="6">
        <v>0.1059158928164894</v>
      </c>
      <c r="M423" s="5">
        <v>83.877688442835051</v>
      </c>
      <c r="N423" s="4">
        <v>21100000</v>
      </c>
      <c r="O423" s="5">
        <f t="shared" si="32"/>
        <v>8029583.333333333</v>
      </c>
      <c r="P423" s="5">
        <f t="shared" si="33"/>
        <v>9572966.8787972312</v>
      </c>
      <c r="Q423" s="5">
        <f t="shared" si="30"/>
        <v>11527033.121202769</v>
      </c>
      <c r="R423" s="3" t="str">
        <f t="shared" si="31"/>
        <v>상</v>
      </c>
    </row>
    <row r="424" spans="1:18" hidden="1" x14ac:dyDescent="0.3">
      <c r="A424">
        <v>423</v>
      </c>
      <c r="B424" s="3" t="s">
        <v>13</v>
      </c>
      <c r="C424" s="3" t="s">
        <v>31</v>
      </c>
      <c r="D424" s="3" t="s">
        <v>115</v>
      </c>
      <c r="E424" s="4">
        <v>2018</v>
      </c>
      <c r="F424" s="1">
        <v>43053</v>
      </c>
      <c r="G424" s="3" t="s">
        <v>102</v>
      </c>
      <c r="H424" s="5">
        <v>4.0602083333333354</v>
      </c>
      <c r="I424" s="5">
        <v>93.938732730435078</v>
      </c>
      <c r="J424" s="5">
        <v>7.677777777777778</v>
      </c>
      <c r="K424" s="6">
        <v>5.5417606508321081E-2</v>
      </c>
      <c r="L424" s="6">
        <v>0.1011857197124994</v>
      </c>
      <c r="M424" s="5">
        <v>84.339667377917948</v>
      </c>
      <c r="N424" s="4">
        <v>21100000</v>
      </c>
      <c r="O424" s="5">
        <f t="shared" si="32"/>
        <v>8061666.666666667</v>
      </c>
      <c r="P424" s="5">
        <f t="shared" si="33"/>
        <v>9558570.619614983</v>
      </c>
      <c r="Q424" s="5">
        <f t="shared" si="30"/>
        <v>11541429.380385017</v>
      </c>
      <c r="R424" s="3" t="str">
        <f t="shared" si="31"/>
        <v>상</v>
      </c>
    </row>
    <row r="425" spans="1:18" hidden="1" x14ac:dyDescent="0.3">
      <c r="A425">
        <v>424</v>
      </c>
      <c r="B425" s="3" t="s">
        <v>13</v>
      </c>
      <c r="C425" s="3" t="s">
        <v>28</v>
      </c>
      <c r="D425" s="3" t="s">
        <v>115</v>
      </c>
      <c r="E425" s="4">
        <v>2018</v>
      </c>
      <c r="F425" s="1">
        <v>42996</v>
      </c>
      <c r="G425" s="3" t="s">
        <v>102</v>
      </c>
      <c r="H425" s="5">
        <v>3.9599999999999951</v>
      </c>
      <c r="I425" s="5">
        <v>91.118921720605258</v>
      </c>
      <c r="J425" s="5">
        <v>7.833333333333333</v>
      </c>
      <c r="K425" s="6">
        <v>5.5976185412488881E-2</v>
      </c>
      <c r="L425" s="6">
        <v>8.2489147704759999E-2</v>
      </c>
      <c r="M425" s="5">
        <v>86.153466688275117</v>
      </c>
      <c r="N425" s="4">
        <v>21100000</v>
      </c>
      <c r="O425" s="5">
        <f t="shared" si="32"/>
        <v>8225000</v>
      </c>
      <c r="P425" s="5">
        <f t="shared" si="33"/>
        <v>9546917.0495020431</v>
      </c>
      <c r="Q425" s="5">
        <f t="shared" si="30"/>
        <v>11553082.950497957</v>
      </c>
      <c r="R425" s="3" t="str">
        <f t="shared" si="31"/>
        <v>상</v>
      </c>
    </row>
    <row r="426" spans="1:18" hidden="1" x14ac:dyDescent="0.3">
      <c r="A426">
        <v>425</v>
      </c>
      <c r="B426" s="3" t="s">
        <v>13</v>
      </c>
      <c r="C426" s="3" t="s">
        <v>28</v>
      </c>
      <c r="D426" s="3" t="s">
        <v>115</v>
      </c>
      <c r="E426" s="4">
        <v>2018</v>
      </c>
      <c r="F426" s="1">
        <v>42993</v>
      </c>
      <c r="G426" s="3" t="s">
        <v>102</v>
      </c>
      <c r="H426" s="5">
        <v>4.0799999999999983</v>
      </c>
      <c r="I426" s="5">
        <v>94.495414527125206</v>
      </c>
      <c r="J426" s="5">
        <v>7.8416666666666668</v>
      </c>
      <c r="K426" s="6">
        <v>5.6005952064639229E-2</v>
      </c>
      <c r="L426" s="6">
        <v>8.1392138197300776E-2</v>
      </c>
      <c r="M426" s="5">
        <v>86.26019097380599</v>
      </c>
      <c r="N426" s="4">
        <v>21100000</v>
      </c>
      <c r="O426" s="5">
        <f t="shared" si="32"/>
        <v>8233750</v>
      </c>
      <c r="P426" s="5">
        <f t="shared" si="33"/>
        <v>9545248.9810743444</v>
      </c>
      <c r="Q426" s="5">
        <f t="shared" si="30"/>
        <v>11554751.018925656</v>
      </c>
      <c r="R426" s="3" t="str">
        <f t="shared" si="31"/>
        <v>상</v>
      </c>
    </row>
    <row r="427" spans="1:18" hidden="1" x14ac:dyDescent="0.3">
      <c r="A427">
        <v>426</v>
      </c>
      <c r="B427" s="3" t="s">
        <v>13</v>
      </c>
      <c r="C427" s="3" t="s">
        <v>28</v>
      </c>
      <c r="D427" s="3" t="s">
        <v>115</v>
      </c>
      <c r="E427" s="4">
        <v>2018</v>
      </c>
      <c r="F427" s="1">
        <v>42901</v>
      </c>
      <c r="G427" s="3" t="s">
        <v>102</v>
      </c>
      <c r="H427" s="5">
        <v>3.6614583333333388</v>
      </c>
      <c r="I427" s="5">
        <v>80.690450440484</v>
      </c>
      <c r="J427" s="5">
        <v>8.0916666666666668</v>
      </c>
      <c r="K427" s="6">
        <v>5.6891709999495242E-2</v>
      </c>
      <c r="L427" s="6">
        <v>5.2160567844408701E-2</v>
      </c>
      <c r="M427" s="5">
        <v>89.094772215609609</v>
      </c>
      <c r="N427" s="4">
        <v>21100000</v>
      </c>
      <c r="O427" s="5">
        <f t="shared" si="32"/>
        <v>8496250</v>
      </c>
      <c r="P427" s="5">
        <f t="shared" si="33"/>
        <v>9536193.6382070202</v>
      </c>
      <c r="Q427" s="5">
        <f t="shared" si="30"/>
        <v>11563806.36179298</v>
      </c>
      <c r="R427" s="3" t="str">
        <f t="shared" si="31"/>
        <v>상</v>
      </c>
    </row>
    <row r="428" spans="1:18" x14ac:dyDescent="0.3">
      <c r="A428">
        <v>427</v>
      </c>
      <c r="B428" s="3" t="s">
        <v>13</v>
      </c>
      <c r="C428" s="3" t="s">
        <v>27</v>
      </c>
      <c r="D428" s="3" t="s">
        <v>118</v>
      </c>
      <c r="E428" s="4">
        <v>2021</v>
      </c>
      <c r="F428" s="1">
        <v>44373</v>
      </c>
      <c r="G428" s="3" t="s">
        <v>102</v>
      </c>
      <c r="H428" s="5">
        <v>3.680000000000005</v>
      </c>
      <c r="I428" s="5">
        <v>81.44098334770581</v>
      </c>
      <c r="J428" s="5">
        <v>4.0611111111111109</v>
      </c>
      <c r="K428" s="6">
        <v>4.0304397333844902E-2</v>
      </c>
      <c r="L428" s="6">
        <v>8.5157068700056904E-2</v>
      </c>
      <c r="M428" s="5">
        <v>87.45385339660983</v>
      </c>
      <c r="N428" s="4">
        <v>21600000</v>
      </c>
      <c r="O428" s="5">
        <f>2160000*J428</f>
        <v>8772000</v>
      </c>
      <c r="P428" s="5">
        <f>(2160000*J428)/(M428/100)</f>
        <v>10030432.804622477</v>
      </c>
      <c r="Q428" s="5">
        <f t="shared" si="30"/>
        <v>11569567.195377523</v>
      </c>
      <c r="R428" s="3" t="str">
        <f t="shared" si="31"/>
        <v>상</v>
      </c>
    </row>
    <row r="429" spans="1:18" hidden="1" x14ac:dyDescent="0.3">
      <c r="A429">
        <v>428</v>
      </c>
      <c r="B429" s="3" t="s">
        <v>13</v>
      </c>
      <c r="C429" s="3" t="s">
        <v>28</v>
      </c>
      <c r="D429" s="3" t="s">
        <v>115</v>
      </c>
      <c r="E429" s="4">
        <v>2018</v>
      </c>
      <c r="F429" s="1">
        <v>43095</v>
      </c>
      <c r="G429" s="3" t="s">
        <v>102</v>
      </c>
      <c r="H429" s="5">
        <v>3.9599999999999951</v>
      </c>
      <c r="I429" s="5">
        <v>91.118921720605258</v>
      </c>
      <c r="J429" s="5">
        <v>7.5611111111111109</v>
      </c>
      <c r="K429" s="6">
        <v>5.4994949263040917E-2</v>
      </c>
      <c r="L429" s="6">
        <v>0.11140827163507699</v>
      </c>
      <c r="M429" s="5">
        <v>83.359677910188211</v>
      </c>
      <c r="N429" s="4">
        <v>21100000</v>
      </c>
      <c r="O429" s="5">
        <f>1050000*J429</f>
        <v>7939166.666666666</v>
      </c>
      <c r="P429" s="5">
        <f>(1050000*J429)/(M429/100)</f>
        <v>9523989.1344353929</v>
      </c>
      <c r="Q429" s="5">
        <f t="shared" si="30"/>
        <v>11576010.865564607</v>
      </c>
      <c r="R429" s="3" t="str">
        <f t="shared" si="31"/>
        <v>상</v>
      </c>
    </row>
    <row r="430" spans="1:18" hidden="1" x14ac:dyDescent="0.3">
      <c r="A430">
        <v>429</v>
      </c>
      <c r="B430" s="3" t="s">
        <v>13</v>
      </c>
      <c r="C430" s="3" t="s">
        <v>31</v>
      </c>
      <c r="D430" s="3" t="s">
        <v>115</v>
      </c>
      <c r="E430" s="4">
        <v>2018</v>
      </c>
      <c r="F430" s="1">
        <v>42997</v>
      </c>
      <c r="G430" s="3" t="s">
        <v>102</v>
      </c>
      <c r="H430" s="5">
        <v>3.501666666666666</v>
      </c>
      <c r="I430" s="5">
        <v>73.708362523638087</v>
      </c>
      <c r="J430" s="5">
        <v>7.8305555555555557</v>
      </c>
      <c r="K430" s="6">
        <v>5.5966259676900172E-2</v>
      </c>
      <c r="L430" s="6">
        <v>7.9495621561882363E-2</v>
      </c>
      <c r="M430" s="5">
        <v>86.453811876121748</v>
      </c>
      <c r="N430" s="4">
        <v>21100000</v>
      </c>
      <c r="O430" s="5">
        <f>1050000*J430</f>
        <v>8222083.333333334</v>
      </c>
      <c r="P430" s="5">
        <f>(1050000*J430)/(M430/100)</f>
        <v>9510376.8762846719</v>
      </c>
      <c r="Q430" s="5">
        <f t="shared" si="30"/>
        <v>11589623.123715328</v>
      </c>
      <c r="R430" s="3" t="str">
        <f t="shared" si="31"/>
        <v>상</v>
      </c>
    </row>
    <row r="431" spans="1:18" x14ac:dyDescent="0.3">
      <c r="A431">
        <v>430</v>
      </c>
      <c r="B431" s="3" t="s">
        <v>13</v>
      </c>
      <c r="C431" s="3" t="s">
        <v>27</v>
      </c>
      <c r="D431" s="3" t="s">
        <v>118</v>
      </c>
      <c r="E431" s="4">
        <v>2021</v>
      </c>
      <c r="F431" s="1">
        <v>44364</v>
      </c>
      <c r="G431" s="3" t="s">
        <v>102</v>
      </c>
      <c r="H431" s="5">
        <v>3.6399999999999921</v>
      </c>
      <c r="I431" s="5">
        <v>79.782644610449651</v>
      </c>
      <c r="J431" s="5">
        <v>4.0861111111111112</v>
      </c>
      <c r="K431" s="6">
        <v>4.0428262941220268E-2</v>
      </c>
      <c r="L431" s="6">
        <v>7.7453254858569548E-2</v>
      </c>
      <c r="M431" s="5">
        <v>88.211848220021011</v>
      </c>
      <c r="N431" s="4">
        <v>21600000</v>
      </c>
      <c r="O431" s="5">
        <f>2160000*J431</f>
        <v>8826000</v>
      </c>
      <c r="P431" s="5">
        <f>(2160000*J431)/(M431/100)</f>
        <v>10005458.652204961</v>
      </c>
      <c r="Q431" s="5">
        <f t="shared" si="30"/>
        <v>11594541.347795039</v>
      </c>
      <c r="R431" s="3" t="str">
        <f t="shared" si="31"/>
        <v>상</v>
      </c>
    </row>
    <row r="432" spans="1:18" hidden="1" x14ac:dyDescent="0.3">
      <c r="A432">
        <v>431</v>
      </c>
      <c r="B432" s="3" t="s">
        <v>13</v>
      </c>
      <c r="C432" s="3" t="s">
        <v>39</v>
      </c>
      <c r="D432" s="3" t="s">
        <v>115</v>
      </c>
      <c r="E432" s="4">
        <v>2019</v>
      </c>
      <c r="F432" s="1">
        <v>43290</v>
      </c>
      <c r="G432" s="3" t="s">
        <v>102</v>
      </c>
      <c r="H432" s="5">
        <v>3.9583333333333282</v>
      </c>
      <c r="I432" s="5">
        <v>91.070594735650033</v>
      </c>
      <c r="J432" s="5">
        <v>7.0250000000000004</v>
      </c>
      <c r="K432" s="6">
        <v>5.300943312279429E-2</v>
      </c>
      <c r="L432" s="6">
        <v>0.170215846837731</v>
      </c>
      <c r="M432" s="5">
        <v>77.677472003947472</v>
      </c>
      <c r="N432" s="4">
        <v>21100000</v>
      </c>
      <c r="O432" s="5">
        <f>1050000*J432</f>
        <v>7376250</v>
      </c>
      <c r="P432" s="5">
        <f>(1050000*J432)/(M432/100)</f>
        <v>9495996.4706693199</v>
      </c>
      <c r="Q432" s="5">
        <f t="shared" si="30"/>
        <v>11604003.52933068</v>
      </c>
      <c r="R432" s="3" t="str">
        <f t="shared" si="31"/>
        <v>중</v>
      </c>
    </row>
    <row r="433" spans="1:18" hidden="1" x14ac:dyDescent="0.3">
      <c r="A433">
        <v>432</v>
      </c>
      <c r="B433" s="3" t="s">
        <v>13</v>
      </c>
      <c r="C433" s="3" t="s">
        <v>69</v>
      </c>
      <c r="D433" s="3" t="s">
        <v>115</v>
      </c>
      <c r="E433" s="4">
        <v>2017</v>
      </c>
      <c r="F433" s="1">
        <v>42874</v>
      </c>
      <c r="G433" s="3" t="s">
        <v>102</v>
      </c>
      <c r="H433" s="5">
        <v>3.660000000000005</v>
      </c>
      <c r="I433" s="5">
        <v>80.631887165108523</v>
      </c>
      <c r="J433" s="5">
        <v>8.1638888888888896</v>
      </c>
      <c r="K433" s="6">
        <v>5.7145039640860838E-2</v>
      </c>
      <c r="L433" s="6">
        <v>3.9264563260420639E-2</v>
      </c>
      <c r="M433" s="5">
        <v>90.359039709871851</v>
      </c>
      <c r="N433" s="4">
        <v>21100000</v>
      </c>
      <c r="O433" s="5">
        <f>1050000*J433</f>
        <v>8572083.333333334</v>
      </c>
      <c r="P433" s="5">
        <f>(1050000*J433)/(M433/100)</f>
        <v>9486691.4930226095</v>
      </c>
      <c r="Q433" s="5">
        <f t="shared" si="30"/>
        <v>11613308.50697739</v>
      </c>
      <c r="R433" s="3" t="str">
        <f t="shared" si="31"/>
        <v>상</v>
      </c>
    </row>
    <row r="434" spans="1:18" hidden="1" x14ac:dyDescent="0.3">
      <c r="A434">
        <v>433</v>
      </c>
      <c r="B434" s="3" t="s">
        <v>13</v>
      </c>
      <c r="C434" s="3" t="s">
        <v>77</v>
      </c>
      <c r="D434" s="3" t="s">
        <v>115</v>
      </c>
      <c r="E434" s="4">
        <v>2018</v>
      </c>
      <c r="F434" s="1">
        <v>42889</v>
      </c>
      <c r="G434" s="3" t="s">
        <v>102</v>
      </c>
      <c r="H434" s="5">
        <v>4.1077083333333384</v>
      </c>
      <c r="I434" s="5">
        <v>95.306905900944116</v>
      </c>
      <c r="J434" s="5">
        <v>8.125</v>
      </c>
      <c r="K434" s="6">
        <v>5.7008771254956903E-2</v>
      </c>
      <c r="L434" s="6">
        <v>4.2441424221426043E-2</v>
      </c>
      <c r="M434" s="5">
        <v>90.054980452361704</v>
      </c>
      <c r="N434" s="4">
        <v>21100000</v>
      </c>
      <c r="O434" s="5">
        <f>1050000*J434</f>
        <v>8531250</v>
      </c>
      <c r="P434" s="5">
        <f>(1050000*J434)/(M434/100)</f>
        <v>9473379.4368130006</v>
      </c>
      <c r="Q434" s="5">
        <f t="shared" si="30"/>
        <v>11626620.563186999</v>
      </c>
      <c r="R434" s="3" t="str">
        <f t="shared" si="31"/>
        <v>상</v>
      </c>
    </row>
    <row r="435" spans="1:18" x14ac:dyDescent="0.3">
      <c r="A435">
        <v>434</v>
      </c>
      <c r="B435" s="3" t="s">
        <v>13</v>
      </c>
      <c r="C435" s="3" t="s">
        <v>27</v>
      </c>
      <c r="D435" s="3" t="s">
        <v>118</v>
      </c>
      <c r="E435" s="4">
        <v>2021</v>
      </c>
      <c r="F435" s="1">
        <v>44350</v>
      </c>
      <c r="G435" s="3" t="s">
        <v>102</v>
      </c>
      <c r="H435" s="5">
        <v>4.1200000000000037</v>
      </c>
      <c r="I435" s="5">
        <v>95.681105916803389</v>
      </c>
      <c r="J435" s="5">
        <v>4.125</v>
      </c>
      <c r="K435" s="6">
        <v>4.0620192023179798E-2</v>
      </c>
      <c r="L435" s="6">
        <v>6.5590670429876652E-2</v>
      </c>
      <c r="M435" s="5">
        <v>89.378913754694352</v>
      </c>
      <c r="N435" s="4">
        <v>21600000</v>
      </c>
      <c r="O435" s="5">
        <f>2160000*J435</f>
        <v>8910000</v>
      </c>
      <c r="P435" s="5">
        <f>(2160000*J435)/(M435/100)</f>
        <v>9968794.2331163418</v>
      </c>
      <c r="Q435" s="5">
        <f t="shared" si="30"/>
        <v>11631205.766883658</v>
      </c>
      <c r="R435" s="3" t="str">
        <f t="shared" si="31"/>
        <v>상</v>
      </c>
    </row>
    <row r="436" spans="1:18" hidden="1" x14ac:dyDescent="0.3">
      <c r="A436">
        <v>435</v>
      </c>
      <c r="B436" s="3" t="s">
        <v>13</v>
      </c>
      <c r="C436" s="3" t="s">
        <v>28</v>
      </c>
      <c r="D436" s="3" t="s">
        <v>115</v>
      </c>
      <c r="E436" s="4">
        <v>2018</v>
      </c>
      <c r="F436" s="1">
        <v>43060</v>
      </c>
      <c r="G436" s="3" t="s">
        <v>102</v>
      </c>
      <c r="H436" s="5">
        <v>4.0899999999999954</v>
      </c>
      <c r="I436" s="5">
        <v>94.788283594367954</v>
      </c>
      <c r="J436" s="5">
        <v>7.6583333333333332</v>
      </c>
      <c r="K436" s="6">
        <v>5.5347387773347842E-2</v>
      </c>
      <c r="L436" s="6">
        <v>9.4461093755402487E-2</v>
      </c>
      <c r="M436" s="5">
        <v>85.019151847124959</v>
      </c>
      <c r="N436" s="4">
        <v>21100000</v>
      </c>
      <c r="O436" s="5">
        <f>1050000*J436</f>
        <v>8041250</v>
      </c>
      <c r="P436" s="5">
        <f>(1050000*J436)/(M436/100)</f>
        <v>9458163.0436153617</v>
      </c>
      <c r="Q436" s="5">
        <f t="shared" si="30"/>
        <v>11641836.956384638</v>
      </c>
      <c r="R436" s="3" t="str">
        <f t="shared" si="31"/>
        <v>상</v>
      </c>
    </row>
    <row r="437" spans="1:18" x14ac:dyDescent="0.3">
      <c r="A437">
        <v>436</v>
      </c>
      <c r="B437" s="3" t="s">
        <v>13</v>
      </c>
      <c r="C437" s="3" t="s">
        <v>27</v>
      </c>
      <c r="D437" s="3" t="s">
        <v>118</v>
      </c>
      <c r="E437" s="4">
        <v>2021</v>
      </c>
      <c r="F437" s="1">
        <v>44356</v>
      </c>
      <c r="G437" s="3" t="s">
        <v>102</v>
      </c>
      <c r="H437" s="5">
        <v>3.8799999999999968</v>
      </c>
      <c r="I437" s="5">
        <v>88.768190384075126</v>
      </c>
      <c r="J437" s="5">
        <v>4.1083333333333334</v>
      </c>
      <c r="K437" s="6">
        <v>4.0538047971422277E-2</v>
      </c>
      <c r="L437" s="6">
        <v>6.7655423371622864E-2</v>
      </c>
      <c r="M437" s="5">
        <v>89.180652865695492</v>
      </c>
      <c r="N437" s="4">
        <v>21600000</v>
      </c>
      <c r="O437" s="5">
        <f>2160000*J437</f>
        <v>8874000</v>
      </c>
      <c r="P437" s="5">
        <f>(2160000*J437)/(M437/100)</f>
        <v>9950588.737407079</v>
      </c>
      <c r="Q437" s="5">
        <f t="shared" si="30"/>
        <v>11649411.262592921</v>
      </c>
      <c r="R437" s="3" t="str">
        <f t="shared" si="31"/>
        <v>상</v>
      </c>
    </row>
    <row r="438" spans="1:18" hidden="1" x14ac:dyDescent="0.3">
      <c r="A438">
        <v>437</v>
      </c>
      <c r="B438" s="3" t="s">
        <v>13</v>
      </c>
      <c r="C438" s="3" t="s">
        <v>28</v>
      </c>
      <c r="D438" s="3" t="s">
        <v>115</v>
      </c>
      <c r="E438" s="4">
        <v>2018</v>
      </c>
      <c r="F438" s="1">
        <v>43029</v>
      </c>
      <c r="G438" s="3" t="s">
        <v>102</v>
      </c>
      <c r="H438" s="5">
        <v>3.839999999999995</v>
      </c>
      <c r="I438" s="5">
        <v>87.487322394430734</v>
      </c>
      <c r="J438" s="5">
        <v>7.7416666666666663</v>
      </c>
      <c r="K438" s="6">
        <v>5.5647701360134062E-2</v>
      </c>
      <c r="L438" s="6">
        <v>8.2625504727770235E-2</v>
      </c>
      <c r="M438" s="5">
        <v>86.17267939120957</v>
      </c>
      <c r="N438" s="4">
        <v>21100000</v>
      </c>
      <c r="O438" s="5">
        <f>1050000*J438</f>
        <v>8128750</v>
      </c>
      <c r="P438" s="5">
        <f>(1050000*J438)/(M438/100)</f>
        <v>9433094.174891362</v>
      </c>
      <c r="Q438" s="5">
        <f t="shared" si="30"/>
        <v>11666905.825108638</v>
      </c>
      <c r="R438" s="3" t="str">
        <f t="shared" si="31"/>
        <v>상</v>
      </c>
    </row>
    <row r="439" spans="1:18" hidden="1" x14ac:dyDescent="0.3">
      <c r="A439">
        <v>438</v>
      </c>
      <c r="B439" s="3" t="s">
        <v>13</v>
      </c>
      <c r="C439" s="3" t="s">
        <v>28</v>
      </c>
      <c r="D439" s="3" t="s">
        <v>115</v>
      </c>
      <c r="E439" s="4">
        <v>2018</v>
      </c>
      <c r="F439" s="1">
        <v>43097</v>
      </c>
      <c r="G439" s="3" t="s">
        <v>102</v>
      </c>
      <c r="H439" s="5">
        <v>4.0799999999999983</v>
      </c>
      <c r="I439" s="5">
        <v>94.495414527125206</v>
      </c>
      <c r="J439" s="5">
        <v>7.5555555555555554</v>
      </c>
      <c r="K439" s="6">
        <v>5.4974741674902142E-2</v>
      </c>
      <c r="L439" s="6">
        <v>0.10253346490809929</v>
      </c>
      <c r="M439" s="5">
        <v>84.249179341699858</v>
      </c>
      <c r="N439" s="4">
        <v>21100000</v>
      </c>
      <c r="O439" s="5">
        <f>1050000*J439</f>
        <v>7933333.333333333</v>
      </c>
      <c r="P439" s="5">
        <f>(1050000*J439)/(M439/100)</f>
        <v>9416511.1106389873</v>
      </c>
      <c r="Q439" s="5">
        <f t="shared" si="30"/>
        <v>11683488.889361013</v>
      </c>
      <c r="R439" s="3" t="str">
        <f t="shared" si="31"/>
        <v>상</v>
      </c>
    </row>
    <row r="440" spans="1:18" hidden="1" x14ac:dyDescent="0.3">
      <c r="A440">
        <v>439</v>
      </c>
      <c r="B440" s="3" t="s">
        <v>13</v>
      </c>
      <c r="C440" s="3" t="s">
        <v>31</v>
      </c>
      <c r="D440" s="3" t="s">
        <v>115</v>
      </c>
      <c r="E440" s="4">
        <v>2018</v>
      </c>
      <c r="F440" s="1">
        <v>42955</v>
      </c>
      <c r="G440" s="3" t="s">
        <v>102</v>
      </c>
      <c r="H440" s="5">
        <v>3.9599999999999951</v>
      </c>
      <c r="I440" s="5">
        <v>91.118921720605258</v>
      </c>
      <c r="J440" s="5">
        <v>7.9444444444444446</v>
      </c>
      <c r="K440" s="6">
        <v>5.6371781750959207E-2</v>
      </c>
      <c r="L440" s="6">
        <v>5.7339322096138103E-2</v>
      </c>
      <c r="M440" s="5">
        <v>88.628889615290277</v>
      </c>
      <c r="N440" s="4">
        <v>21100000</v>
      </c>
      <c r="O440" s="5">
        <f>1050000*J440</f>
        <v>8341666.666666667</v>
      </c>
      <c r="P440" s="5">
        <f>(1050000*J440)/(M440/100)</f>
        <v>9411904.7444633227</v>
      </c>
      <c r="Q440" s="5">
        <f t="shared" si="30"/>
        <v>11688095.255536677</v>
      </c>
      <c r="R440" s="3" t="str">
        <f t="shared" si="31"/>
        <v>상</v>
      </c>
    </row>
    <row r="441" spans="1:18" x14ac:dyDescent="0.3">
      <c r="A441">
        <v>440</v>
      </c>
      <c r="B441" s="3" t="s">
        <v>13</v>
      </c>
      <c r="C441" s="3" t="s">
        <v>27</v>
      </c>
      <c r="D441" s="3" t="s">
        <v>118</v>
      </c>
      <c r="E441" s="4">
        <v>2021</v>
      </c>
      <c r="F441" s="1">
        <v>44302</v>
      </c>
      <c r="G441" s="3" t="s">
        <v>102</v>
      </c>
      <c r="H441" s="5">
        <v>4.0862222222222186</v>
      </c>
      <c r="I441" s="5">
        <v>94.677644168965145</v>
      </c>
      <c r="J441" s="5">
        <v>4.2555555555555564</v>
      </c>
      <c r="K441" s="6">
        <v>4.1257995858042143E-2</v>
      </c>
      <c r="L441" s="6">
        <v>3.1303717247248543E-2</v>
      </c>
      <c r="M441" s="5">
        <v>92.743828689470931</v>
      </c>
      <c r="N441" s="4">
        <v>21600000</v>
      </c>
      <c r="O441" s="5">
        <f>2160000*J441</f>
        <v>9192000.0000000019</v>
      </c>
      <c r="P441" s="5">
        <f>(2160000*J441)/(M441/100)</f>
        <v>9911171.5894079283</v>
      </c>
      <c r="Q441" s="5">
        <f t="shared" si="30"/>
        <v>11688828.410592072</v>
      </c>
      <c r="R441" s="3" t="str">
        <f t="shared" si="31"/>
        <v>상</v>
      </c>
    </row>
    <row r="442" spans="1:18" hidden="1" x14ac:dyDescent="0.3">
      <c r="A442">
        <v>441</v>
      </c>
      <c r="B442" s="3" t="s">
        <v>13</v>
      </c>
      <c r="C442" s="3" t="s">
        <v>28</v>
      </c>
      <c r="D442" s="3" t="s">
        <v>115</v>
      </c>
      <c r="E442" s="4">
        <v>2018</v>
      </c>
      <c r="F442" s="1">
        <v>43108</v>
      </c>
      <c r="G442" s="3" t="s">
        <v>102</v>
      </c>
      <c r="H442" s="5">
        <v>3.5633333333333339</v>
      </c>
      <c r="I442" s="5">
        <v>76.35152137663367</v>
      </c>
      <c r="J442" s="5">
        <v>7.5277777777777777</v>
      </c>
      <c r="K442" s="6">
        <v>5.487359211051443E-2</v>
      </c>
      <c r="L442" s="6">
        <v>0.10474164475262809</v>
      </c>
      <c r="M442" s="5">
        <v>84.038476313685749</v>
      </c>
      <c r="N442" s="4">
        <v>21100000</v>
      </c>
      <c r="O442" s="5">
        <f>1050000*J442</f>
        <v>7904166.666666667</v>
      </c>
      <c r="P442" s="5">
        <f>(1050000*J442)/(M442/100)</f>
        <v>9405414.0595829263</v>
      </c>
      <c r="Q442" s="5">
        <f t="shared" si="30"/>
        <v>11694585.940417074</v>
      </c>
      <c r="R442" s="3" t="str">
        <f t="shared" si="31"/>
        <v>상</v>
      </c>
    </row>
    <row r="443" spans="1:18" hidden="1" x14ac:dyDescent="0.3">
      <c r="A443">
        <v>442</v>
      </c>
      <c r="B443" s="3" t="s">
        <v>13</v>
      </c>
      <c r="C443" s="3" t="s">
        <v>28</v>
      </c>
      <c r="D443" s="3" t="s">
        <v>115</v>
      </c>
      <c r="E443" s="4">
        <v>2018</v>
      </c>
      <c r="F443" s="1">
        <v>42986</v>
      </c>
      <c r="G443" s="3" t="s">
        <v>102</v>
      </c>
      <c r="H443" s="5">
        <v>3.6993749999999941</v>
      </c>
      <c r="I443" s="5">
        <v>82.252507544980247</v>
      </c>
      <c r="J443" s="5">
        <v>7.8611111111111107</v>
      </c>
      <c r="K443" s="6">
        <v>5.6075346137535738E-2</v>
      </c>
      <c r="L443" s="6">
        <v>6.5691558005213341E-2</v>
      </c>
      <c r="M443" s="5">
        <v>87.823309585725099</v>
      </c>
      <c r="N443" s="4">
        <v>21100000</v>
      </c>
      <c r="O443" s="5">
        <f>1050000*J443</f>
        <v>8254166.666666666</v>
      </c>
      <c r="P443" s="5">
        <f>(1050000*J443)/(M443/100)</f>
        <v>9398605.7979398984</v>
      </c>
      <c r="Q443" s="5">
        <f t="shared" si="30"/>
        <v>11701394.202060102</v>
      </c>
      <c r="R443" s="3" t="str">
        <f t="shared" si="31"/>
        <v>상</v>
      </c>
    </row>
    <row r="444" spans="1:18" hidden="1" x14ac:dyDescent="0.3">
      <c r="A444">
        <v>443</v>
      </c>
      <c r="B444" s="3" t="s">
        <v>13</v>
      </c>
      <c r="C444" s="3" t="s">
        <v>39</v>
      </c>
      <c r="D444" s="3" t="s">
        <v>115</v>
      </c>
      <c r="E444" s="4">
        <v>2019</v>
      </c>
      <c r="F444" s="1">
        <v>43273</v>
      </c>
      <c r="G444" s="3" t="s">
        <v>102</v>
      </c>
      <c r="H444" s="5">
        <v>3.976041666666668</v>
      </c>
      <c r="I444" s="5">
        <v>91.584068950799391</v>
      </c>
      <c r="J444" s="5">
        <v>7.072222222222222</v>
      </c>
      <c r="K444" s="6">
        <v>5.3187300071435177E-2</v>
      </c>
      <c r="L444" s="6">
        <v>0.15644374702152519</v>
      </c>
      <c r="M444" s="5">
        <v>79.036895290703967</v>
      </c>
      <c r="N444" s="4">
        <v>21100000</v>
      </c>
      <c r="O444" s="5">
        <f>1050000*J444</f>
        <v>7425833.333333333</v>
      </c>
      <c r="P444" s="5">
        <f>(1050000*J444)/(M444/100)</f>
        <v>9395401.1047885027</v>
      </c>
      <c r="Q444" s="5">
        <f t="shared" si="30"/>
        <v>11704598.895211497</v>
      </c>
      <c r="R444" s="3" t="str">
        <f t="shared" si="31"/>
        <v>중</v>
      </c>
    </row>
    <row r="445" spans="1:18" x14ac:dyDescent="0.3">
      <c r="A445">
        <v>444</v>
      </c>
      <c r="B445" s="3" t="s">
        <v>13</v>
      </c>
      <c r="C445" s="3" t="s">
        <v>27</v>
      </c>
      <c r="D445" s="3" t="s">
        <v>118</v>
      </c>
      <c r="E445" s="4">
        <v>2021</v>
      </c>
      <c r="F445" s="1">
        <v>44536</v>
      </c>
      <c r="G445" s="3" t="s">
        <v>102</v>
      </c>
      <c r="H445" s="5">
        <v>4.0400000000000036</v>
      </c>
      <c r="I445" s="5">
        <v>93.385705726483295</v>
      </c>
      <c r="J445" s="5">
        <v>3.6166666666666671</v>
      </c>
      <c r="K445" s="6">
        <v>3.8035071534922429E-2</v>
      </c>
      <c r="L445" s="6">
        <v>0.17239802155001421</v>
      </c>
      <c r="M445" s="5">
        <v>78.956690691506338</v>
      </c>
      <c r="N445" s="4">
        <v>21600000</v>
      </c>
      <c r="O445" s="5">
        <f>2160000*J445</f>
        <v>7812000.0000000009</v>
      </c>
      <c r="P445" s="5">
        <f>(2160000*J445)/(M445/100)</f>
        <v>9894031.6920353994</v>
      </c>
      <c r="Q445" s="5">
        <f t="shared" si="30"/>
        <v>11705968.307964601</v>
      </c>
      <c r="R445" s="3" t="str">
        <f t="shared" si="31"/>
        <v>중</v>
      </c>
    </row>
    <row r="446" spans="1:18" hidden="1" x14ac:dyDescent="0.3">
      <c r="A446">
        <v>445</v>
      </c>
      <c r="B446" s="3" t="s">
        <v>12</v>
      </c>
      <c r="C446" s="3" t="s">
        <v>54</v>
      </c>
      <c r="D446" s="3" t="s">
        <v>116</v>
      </c>
      <c r="E446" s="4">
        <v>2020</v>
      </c>
      <c r="F446" s="1">
        <v>44063</v>
      </c>
      <c r="G446" s="3" t="s">
        <v>102</v>
      </c>
      <c r="H446" s="5">
        <v>3.979777777777779</v>
      </c>
      <c r="I446" s="5">
        <v>91.692401942074014</v>
      </c>
      <c r="J446" s="5">
        <v>4.9111111111111114</v>
      </c>
      <c r="K446" s="6">
        <v>4.4322053702919098E-2</v>
      </c>
      <c r="L446" s="6">
        <v>0.17107173178734961</v>
      </c>
      <c r="M446" s="5">
        <v>78.460621450973122</v>
      </c>
      <c r="N446" s="4">
        <v>21600000</v>
      </c>
      <c r="O446" s="5">
        <f>1580000*J446</f>
        <v>7759555.555555556</v>
      </c>
      <c r="P446" s="5">
        <f>(1580000*J446)/(M446/100)</f>
        <v>9889745.2149345893</v>
      </c>
      <c r="Q446" s="5">
        <f t="shared" si="30"/>
        <v>11710254.785065411</v>
      </c>
      <c r="R446" s="3" t="str">
        <f t="shared" si="31"/>
        <v>중</v>
      </c>
    </row>
    <row r="447" spans="1:18" x14ac:dyDescent="0.3">
      <c r="A447">
        <v>446</v>
      </c>
      <c r="B447" s="3" t="s">
        <v>13</v>
      </c>
      <c r="C447" s="3" t="s">
        <v>27</v>
      </c>
      <c r="D447" s="3" t="s">
        <v>118</v>
      </c>
      <c r="E447" s="4">
        <v>2021</v>
      </c>
      <c r="F447" s="1">
        <v>44362</v>
      </c>
      <c r="G447" s="3" t="s">
        <v>102</v>
      </c>
      <c r="H447" s="5">
        <v>3.8999999999999968</v>
      </c>
      <c r="I447" s="5">
        <v>89.372092693470634</v>
      </c>
      <c r="J447" s="5">
        <v>4.0916666666666668</v>
      </c>
      <c r="K447" s="6">
        <v>4.0455737129196728E-2</v>
      </c>
      <c r="L447" s="6">
        <v>6.4067138611870578E-2</v>
      </c>
      <c r="M447" s="5">
        <v>89.547712425893266</v>
      </c>
      <c r="N447" s="4">
        <v>21600000</v>
      </c>
      <c r="O447" s="5">
        <f>2160000*J447</f>
        <v>8838000</v>
      </c>
      <c r="P447" s="5">
        <f>(2160000*J447)/(M447/100)</f>
        <v>9869598.8547044545</v>
      </c>
      <c r="Q447" s="5">
        <f t="shared" si="30"/>
        <v>11730401.145295545</v>
      </c>
      <c r="R447" s="3" t="str">
        <f t="shared" si="31"/>
        <v>상</v>
      </c>
    </row>
    <row r="448" spans="1:18" hidden="1" x14ac:dyDescent="0.3">
      <c r="A448">
        <v>447</v>
      </c>
      <c r="B448" s="3" t="s">
        <v>13</v>
      </c>
      <c r="C448" s="3" t="s">
        <v>69</v>
      </c>
      <c r="D448" s="3" t="s">
        <v>115</v>
      </c>
      <c r="E448" s="4">
        <v>2017</v>
      </c>
      <c r="F448" s="1">
        <v>42877</v>
      </c>
      <c r="G448" s="3" t="s">
        <v>102</v>
      </c>
      <c r="H448" s="5">
        <v>3.8799999999999968</v>
      </c>
      <c r="I448" s="5">
        <v>88.768190384075126</v>
      </c>
      <c r="J448" s="5">
        <v>8.155555555555555</v>
      </c>
      <c r="K448" s="6">
        <v>5.7115866641610391E-2</v>
      </c>
      <c r="L448" s="6">
        <v>2.8670566454036959E-2</v>
      </c>
      <c r="M448" s="5">
        <v>91.42135669043526</v>
      </c>
      <c r="N448" s="4">
        <v>21100000</v>
      </c>
      <c r="O448" s="5">
        <f>1050000*J448</f>
        <v>8563333.3333333321</v>
      </c>
      <c r="P448" s="5">
        <f>(1050000*J448)/(M448/100)</f>
        <v>9366884.985452475</v>
      </c>
      <c r="Q448" s="5">
        <f t="shared" si="30"/>
        <v>11733115.014547525</v>
      </c>
      <c r="R448" s="3" t="str">
        <f t="shared" si="31"/>
        <v>상</v>
      </c>
    </row>
    <row r="449" spans="1:18" hidden="1" x14ac:dyDescent="0.3">
      <c r="A449">
        <v>448</v>
      </c>
      <c r="B449" s="3" t="s">
        <v>13</v>
      </c>
      <c r="C449" s="3" t="s">
        <v>69</v>
      </c>
      <c r="D449" s="3" t="s">
        <v>115</v>
      </c>
      <c r="E449" s="4">
        <v>2017</v>
      </c>
      <c r="F449" s="1">
        <v>42873</v>
      </c>
      <c r="G449" s="3" t="s">
        <v>102</v>
      </c>
      <c r="H449" s="5">
        <v>3.6802083333333391</v>
      </c>
      <c r="I449" s="5">
        <v>81.449709414343161</v>
      </c>
      <c r="J449" s="5">
        <v>8.1666666666666661</v>
      </c>
      <c r="K449" s="6">
        <v>5.7154760664940817E-2</v>
      </c>
      <c r="L449" s="6">
        <v>2.700422122864549E-2</v>
      </c>
      <c r="M449" s="5">
        <v>91.584101810641371</v>
      </c>
      <c r="N449" s="4">
        <v>21100000</v>
      </c>
      <c r="O449" s="5">
        <f>1050000*J449</f>
        <v>8575000</v>
      </c>
      <c r="P449" s="5">
        <f>(1050000*J449)/(M449/100)</f>
        <v>9362978.7599267047</v>
      </c>
      <c r="Q449" s="5">
        <f t="shared" si="30"/>
        <v>11737021.240073295</v>
      </c>
      <c r="R449" s="3" t="str">
        <f t="shared" si="31"/>
        <v>상</v>
      </c>
    </row>
    <row r="450" spans="1:18" hidden="1" x14ac:dyDescent="0.3">
      <c r="A450">
        <v>449</v>
      </c>
      <c r="B450" s="3" t="s">
        <v>13</v>
      </c>
      <c r="C450" s="3" t="s">
        <v>31</v>
      </c>
      <c r="D450" s="3" t="s">
        <v>115</v>
      </c>
      <c r="E450" s="4">
        <v>2018</v>
      </c>
      <c r="F450" s="1">
        <v>42990</v>
      </c>
      <c r="G450" s="3" t="s">
        <v>102</v>
      </c>
      <c r="H450" s="5">
        <v>4.0600000000000014</v>
      </c>
      <c r="I450" s="5">
        <v>93.933031421115999</v>
      </c>
      <c r="J450" s="5">
        <v>7.85</v>
      </c>
      <c r="K450" s="6">
        <v>5.6035702904487603E-2</v>
      </c>
      <c r="L450" s="6">
        <v>6.2587966006488444E-2</v>
      </c>
      <c r="M450" s="5">
        <v>88.137633108902392</v>
      </c>
      <c r="N450" s="4">
        <v>21100000</v>
      </c>
      <c r="O450" s="5">
        <f>1050000*J450</f>
        <v>8242500</v>
      </c>
      <c r="P450" s="5">
        <f>(1050000*J450)/(M450/100)</f>
        <v>9351850.8601378147</v>
      </c>
      <c r="Q450" s="5">
        <f t="shared" ref="Q450:Q513" si="34">N450-P450</f>
        <v>11748149.139862185</v>
      </c>
      <c r="R450" s="3" t="str">
        <f t="shared" ref="R450:R513" si="35">IF(M450&lt;=65, "하", IF(M450&lt;80, "중", "상"))</f>
        <v>상</v>
      </c>
    </row>
    <row r="451" spans="1:18" hidden="1" x14ac:dyDescent="0.3">
      <c r="A451">
        <v>450</v>
      </c>
      <c r="B451" s="3" t="s">
        <v>13</v>
      </c>
      <c r="C451" s="3" t="s">
        <v>31</v>
      </c>
      <c r="D451" s="3" t="s">
        <v>115</v>
      </c>
      <c r="E451" s="4">
        <v>2018</v>
      </c>
      <c r="F451" s="1">
        <v>42942</v>
      </c>
      <c r="G451" s="3" t="s">
        <v>102</v>
      </c>
      <c r="H451" s="5">
        <v>4.0600000000000014</v>
      </c>
      <c r="I451" s="5">
        <v>93.933031421115999</v>
      </c>
      <c r="J451" s="5">
        <v>7.9777777777777779</v>
      </c>
      <c r="K451" s="6">
        <v>5.6489920438172962E-2</v>
      </c>
      <c r="L451" s="6">
        <v>4.6697966246132802E-2</v>
      </c>
      <c r="M451" s="5">
        <v>89.681211331569415</v>
      </c>
      <c r="N451" s="4">
        <v>21100000</v>
      </c>
      <c r="O451" s="5">
        <f>1050000*J451</f>
        <v>8376666.666666667</v>
      </c>
      <c r="P451" s="5">
        <f>(1050000*J451)/(M451/100)</f>
        <v>9340492.3308812715</v>
      </c>
      <c r="Q451" s="5">
        <f t="shared" si="34"/>
        <v>11759507.669118728</v>
      </c>
      <c r="R451" s="3" t="str">
        <f t="shared" si="35"/>
        <v>상</v>
      </c>
    </row>
    <row r="452" spans="1:18" x14ac:dyDescent="0.3">
      <c r="A452">
        <v>451</v>
      </c>
      <c r="B452" s="3" t="s">
        <v>13</v>
      </c>
      <c r="C452" s="3" t="s">
        <v>27</v>
      </c>
      <c r="D452" s="3" t="s">
        <v>118</v>
      </c>
      <c r="E452" s="4">
        <v>2021</v>
      </c>
      <c r="F452" s="1">
        <v>44385</v>
      </c>
      <c r="G452" s="3" t="s">
        <v>102</v>
      </c>
      <c r="H452" s="5">
        <v>4.0799999999999992</v>
      </c>
      <c r="I452" s="5">
        <v>94.495414527125234</v>
      </c>
      <c r="J452" s="5">
        <v>4.0277777777777777</v>
      </c>
      <c r="K452" s="6">
        <v>4.0138648595974318E-2</v>
      </c>
      <c r="L452" s="6">
        <v>7.5375056904835341E-2</v>
      </c>
      <c r="M452" s="5">
        <v>88.448629449919039</v>
      </c>
      <c r="N452" s="4">
        <v>21600000</v>
      </c>
      <c r="O452" s="5">
        <f>2160000*J452</f>
        <v>8700000</v>
      </c>
      <c r="P452" s="5">
        <f>(2160000*J452)/(M452/100)</f>
        <v>9836217.9878955316</v>
      </c>
      <c r="Q452" s="5">
        <f t="shared" si="34"/>
        <v>11763782.012104468</v>
      </c>
      <c r="R452" s="3" t="str">
        <f t="shared" si="35"/>
        <v>상</v>
      </c>
    </row>
    <row r="453" spans="1:18" hidden="1" x14ac:dyDescent="0.3">
      <c r="A453">
        <v>452</v>
      </c>
      <c r="B453" s="3" t="s">
        <v>13</v>
      </c>
      <c r="C453" s="3" t="s">
        <v>28</v>
      </c>
      <c r="D453" s="3" t="s">
        <v>115</v>
      </c>
      <c r="E453" s="4">
        <v>2018</v>
      </c>
      <c r="F453" s="1">
        <v>43041</v>
      </c>
      <c r="G453" s="3" t="s">
        <v>102</v>
      </c>
      <c r="H453" s="5">
        <v>3.660000000000005</v>
      </c>
      <c r="I453" s="5">
        <v>80.631887165108523</v>
      </c>
      <c r="J453" s="5">
        <v>7.7111111111111112</v>
      </c>
      <c r="K453" s="6">
        <v>5.5537774932422748E-2</v>
      </c>
      <c r="L453" s="6">
        <v>7.6263351543052679E-2</v>
      </c>
      <c r="M453" s="5">
        <v>86.819887352452454</v>
      </c>
      <c r="N453" s="4">
        <v>21100000</v>
      </c>
      <c r="O453" s="5">
        <f>1050000*J453</f>
        <v>8096666.666666667</v>
      </c>
      <c r="P453" s="5">
        <f>(1050000*J453)/(M453/100)</f>
        <v>9325820.2856191061</v>
      </c>
      <c r="Q453" s="5">
        <f t="shared" si="34"/>
        <v>11774179.714380894</v>
      </c>
      <c r="R453" s="3" t="str">
        <f t="shared" si="35"/>
        <v>상</v>
      </c>
    </row>
    <row r="454" spans="1:18" hidden="1" x14ac:dyDescent="0.3">
      <c r="A454">
        <v>453</v>
      </c>
      <c r="B454" s="3" t="s">
        <v>13</v>
      </c>
      <c r="C454" s="3" t="s">
        <v>28</v>
      </c>
      <c r="D454" s="3" t="s">
        <v>115</v>
      </c>
      <c r="E454" s="4">
        <v>2018</v>
      </c>
      <c r="F454" s="1">
        <v>43095</v>
      </c>
      <c r="G454" s="3" t="s">
        <v>102</v>
      </c>
      <c r="H454" s="5">
        <v>3.6200000000000032</v>
      </c>
      <c r="I454" s="5">
        <v>78.861366460791714</v>
      </c>
      <c r="J454" s="5">
        <v>7.5611111111111109</v>
      </c>
      <c r="K454" s="6">
        <v>5.4994949263040917E-2</v>
      </c>
      <c r="L454" s="6">
        <v>9.3165697600031655E-2</v>
      </c>
      <c r="M454" s="5">
        <v>85.183935313692743</v>
      </c>
      <c r="N454" s="4">
        <v>21100000</v>
      </c>
      <c r="O454" s="5">
        <f>1050000*J454</f>
        <v>7939166.666666666</v>
      </c>
      <c r="P454" s="5">
        <f>(1050000*J454)/(M454/100)</f>
        <v>9320028.0515691303</v>
      </c>
      <c r="Q454" s="5">
        <f t="shared" si="34"/>
        <v>11779971.94843087</v>
      </c>
      <c r="R454" s="3" t="str">
        <f t="shared" si="35"/>
        <v>상</v>
      </c>
    </row>
    <row r="455" spans="1:18" x14ac:dyDescent="0.3">
      <c r="A455">
        <v>454</v>
      </c>
      <c r="B455" s="3" t="s">
        <v>13</v>
      </c>
      <c r="C455" s="3" t="s">
        <v>27</v>
      </c>
      <c r="D455" s="3" t="s">
        <v>118</v>
      </c>
      <c r="E455" s="4">
        <v>2021</v>
      </c>
      <c r="F455" s="1">
        <v>44350</v>
      </c>
      <c r="G455" s="3" t="s">
        <v>102</v>
      </c>
      <c r="H455" s="5">
        <v>4.0199999999999969</v>
      </c>
      <c r="I455" s="5">
        <v>92.831195670431526</v>
      </c>
      <c r="J455" s="5">
        <v>4.125</v>
      </c>
      <c r="K455" s="6">
        <v>4.0620192023179798E-2</v>
      </c>
      <c r="L455" s="6">
        <v>5.0241506294333667E-2</v>
      </c>
      <c r="M455" s="5">
        <v>90.913830168248651</v>
      </c>
      <c r="N455" s="4">
        <v>21600000</v>
      </c>
      <c r="O455" s="5">
        <f>2160000*J455</f>
        <v>8910000</v>
      </c>
      <c r="P455" s="5">
        <f>(2160000*J455)/(M455/100)</f>
        <v>9800489.0823660269</v>
      </c>
      <c r="Q455" s="5">
        <f t="shared" si="34"/>
        <v>11799510.917633973</v>
      </c>
      <c r="R455" s="3" t="str">
        <f t="shared" si="35"/>
        <v>상</v>
      </c>
    </row>
    <row r="456" spans="1:18" hidden="1" x14ac:dyDescent="0.3">
      <c r="A456">
        <v>455</v>
      </c>
      <c r="B456" s="3" t="s">
        <v>13</v>
      </c>
      <c r="C456" s="3" t="s">
        <v>69</v>
      </c>
      <c r="D456" s="3" t="s">
        <v>115</v>
      </c>
      <c r="E456" s="4">
        <v>2017</v>
      </c>
      <c r="F456" s="1">
        <v>42873</v>
      </c>
      <c r="G456" s="3" t="s">
        <v>102</v>
      </c>
      <c r="H456" s="5">
        <v>4.019999999999996</v>
      </c>
      <c r="I456" s="5">
        <v>92.831195670431498</v>
      </c>
      <c r="J456" s="5">
        <v>8.1666666666666661</v>
      </c>
      <c r="K456" s="6">
        <v>5.7154760664940817E-2</v>
      </c>
      <c r="L456" s="6">
        <v>2.053230973695807E-2</v>
      </c>
      <c r="M456" s="5">
        <v>92.231292959810105</v>
      </c>
      <c r="N456" s="4">
        <v>21100000</v>
      </c>
      <c r="O456" s="5">
        <f>1050000*J456</f>
        <v>8575000</v>
      </c>
      <c r="P456" s="5">
        <f>(1050000*J456)/(M456/100)</f>
        <v>9297278.3150037434</v>
      </c>
      <c r="Q456" s="5">
        <f t="shared" si="34"/>
        <v>11802721.684996257</v>
      </c>
      <c r="R456" s="3" t="str">
        <f t="shared" si="35"/>
        <v>상</v>
      </c>
    </row>
    <row r="457" spans="1:18" hidden="1" x14ac:dyDescent="0.3">
      <c r="A457">
        <v>456</v>
      </c>
      <c r="B457" s="3" t="s">
        <v>13</v>
      </c>
      <c r="C457" s="3" t="s">
        <v>28</v>
      </c>
      <c r="D457" s="3" t="s">
        <v>115</v>
      </c>
      <c r="E457" s="4">
        <v>2018</v>
      </c>
      <c r="F457" s="1">
        <v>43056</v>
      </c>
      <c r="G457" s="3" t="s">
        <v>102</v>
      </c>
      <c r="H457" s="5">
        <v>3.5199999999999991</v>
      </c>
      <c r="I457" s="5">
        <v>74.48384231244367</v>
      </c>
      <c r="J457" s="5">
        <v>7.6694444444444443</v>
      </c>
      <c r="K457" s="6">
        <v>5.5387523665332603E-2</v>
      </c>
      <c r="L457" s="6">
        <v>7.7535039137141132E-2</v>
      </c>
      <c r="M457" s="5">
        <v>86.707743719752628</v>
      </c>
      <c r="N457" s="4">
        <v>21100000</v>
      </c>
      <c r="O457" s="5">
        <f>1050000*J457</f>
        <v>8052916.666666666</v>
      </c>
      <c r="P457" s="5">
        <f>(1050000*J457)/(M457/100)</f>
        <v>9287424.9994261526</v>
      </c>
      <c r="Q457" s="5">
        <f t="shared" si="34"/>
        <v>11812575.000573847</v>
      </c>
      <c r="R457" s="3" t="str">
        <f t="shared" si="35"/>
        <v>상</v>
      </c>
    </row>
    <row r="458" spans="1:18" hidden="1" x14ac:dyDescent="0.3">
      <c r="A458">
        <v>457</v>
      </c>
      <c r="B458" s="3" t="s">
        <v>13</v>
      </c>
      <c r="C458" s="3" t="s">
        <v>77</v>
      </c>
      <c r="D458" s="3" t="s">
        <v>115</v>
      </c>
      <c r="E458" s="4">
        <v>2018</v>
      </c>
      <c r="F458" s="1">
        <v>43056</v>
      </c>
      <c r="G458" s="3" t="s">
        <v>102</v>
      </c>
      <c r="H458" s="5">
        <v>3.93770833333333</v>
      </c>
      <c r="I458" s="5">
        <v>90.472548300958564</v>
      </c>
      <c r="J458" s="5">
        <v>7.6694444444444443</v>
      </c>
      <c r="K458" s="6">
        <v>5.5387523665332603E-2</v>
      </c>
      <c r="L458" s="6">
        <v>7.657058502902403E-2</v>
      </c>
      <c r="M458" s="5">
        <v>86.804189130564339</v>
      </c>
      <c r="N458" s="4">
        <v>21100000</v>
      </c>
      <c r="O458" s="5">
        <f>1050000*J458</f>
        <v>8052916.666666666</v>
      </c>
      <c r="P458" s="5">
        <f>(1050000*J458)/(M458/100)</f>
        <v>9277106.0329289809</v>
      </c>
      <c r="Q458" s="5">
        <f t="shared" si="34"/>
        <v>11822893.967071019</v>
      </c>
      <c r="R458" s="3" t="str">
        <f t="shared" si="35"/>
        <v>상</v>
      </c>
    </row>
    <row r="459" spans="1:18" hidden="1" x14ac:dyDescent="0.3">
      <c r="A459">
        <v>458</v>
      </c>
      <c r="B459" s="3" t="s">
        <v>12</v>
      </c>
      <c r="C459" s="3" t="s">
        <v>51</v>
      </c>
      <c r="D459" s="3" t="s">
        <v>114</v>
      </c>
      <c r="E459" s="4">
        <v>2016</v>
      </c>
      <c r="F459" s="1">
        <v>42298</v>
      </c>
      <c r="G459" s="3" t="s">
        <v>102</v>
      </c>
      <c r="H459" s="5">
        <v>3.7799999999999918</v>
      </c>
      <c r="I459" s="5">
        <v>85.418770831190017</v>
      </c>
      <c r="J459" s="5">
        <v>9.7416666666666671</v>
      </c>
      <c r="K459" s="6">
        <v>6.2423286253341932E-2</v>
      </c>
      <c r="L459" s="6">
        <v>3.7705249198281207E-2</v>
      </c>
      <c r="M459" s="5">
        <v>89.987146454837685</v>
      </c>
      <c r="N459" s="4">
        <v>25700000</v>
      </c>
      <c r="O459" s="5">
        <f>1280000*J459</f>
        <v>12469333.333333334</v>
      </c>
      <c r="P459" s="5">
        <f>(1280000*J459)/(M459/100)</f>
        <v>13856793.802869815</v>
      </c>
      <c r="Q459" s="5">
        <f t="shared" si="34"/>
        <v>11843206.197130185</v>
      </c>
      <c r="R459" s="3" t="str">
        <f t="shared" si="35"/>
        <v>상</v>
      </c>
    </row>
    <row r="460" spans="1:18" x14ac:dyDescent="0.3">
      <c r="A460">
        <v>459</v>
      </c>
      <c r="B460" s="3" t="s">
        <v>13</v>
      </c>
      <c r="C460" s="3" t="s">
        <v>27</v>
      </c>
      <c r="D460" s="3" t="s">
        <v>118</v>
      </c>
      <c r="E460" s="4">
        <v>2021</v>
      </c>
      <c r="F460" s="1">
        <v>44371</v>
      </c>
      <c r="G460" s="3" t="s">
        <v>102</v>
      </c>
      <c r="H460" s="5">
        <v>3.819999999999995</v>
      </c>
      <c r="I460" s="5">
        <v>86.820611130279588</v>
      </c>
      <c r="J460" s="5">
        <v>4.0666666666666664</v>
      </c>
      <c r="K460" s="6">
        <v>4.0331955899344463E-2</v>
      </c>
      <c r="L460" s="6">
        <v>5.7991455716600242E-2</v>
      </c>
      <c r="M460" s="5">
        <v>90.167658838405529</v>
      </c>
      <c r="N460" s="4">
        <v>21600000</v>
      </c>
      <c r="O460" s="5">
        <f>2160000*J460</f>
        <v>8784000</v>
      </c>
      <c r="P460" s="5">
        <f>(2160000*J460)/(M460/100)</f>
        <v>9741852.1376298498</v>
      </c>
      <c r="Q460" s="5">
        <f t="shared" si="34"/>
        <v>11858147.86237015</v>
      </c>
      <c r="R460" s="3" t="str">
        <f t="shared" si="35"/>
        <v>상</v>
      </c>
    </row>
    <row r="461" spans="1:18" hidden="1" x14ac:dyDescent="0.3">
      <c r="A461">
        <v>460</v>
      </c>
      <c r="B461" s="3" t="s">
        <v>13</v>
      </c>
      <c r="C461" s="3" t="s">
        <v>28</v>
      </c>
      <c r="D461" s="3" t="s">
        <v>115</v>
      </c>
      <c r="E461" s="4">
        <v>2018</v>
      </c>
      <c r="F461" s="1">
        <v>43042</v>
      </c>
      <c r="G461" s="3" t="s">
        <v>102</v>
      </c>
      <c r="H461" s="5">
        <v>3.839999999999995</v>
      </c>
      <c r="I461" s="5">
        <v>87.487322394430734</v>
      </c>
      <c r="J461" s="5">
        <v>7.708333333333333</v>
      </c>
      <c r="K461" s="6">
        <v>5.5527770829858943E-2</v>
      </c>
      <c r="L461" s="6">
        <v>6.8037747010941563E-2</v>
      </c>
      <c r="M461" s="5">
        <v>87.643448215919946</v>
      </c>
      <c r="N461" s="4">
        <v>21100000</v>
      </c>
      <c r="O461" s="5">
        <f>1050000*J461</f>
        <v>8093750</v>
      </c>
      <c r="P461" s="5">
        <f>(1050000*J461)/(M461/100)</f>
        <v>9234860.2944741454</v>
      </c>
      <c r="Q461" s="5">
        <f t="shared" si="34"/>
        <v>11865139.705525855</v>
      </c>
      <c r="R461" s="3" t="str">
        <f t="shared" si="35"/>
        <v>상</v>
      </c>
    </row>
    <row r="462" spans="1:18" x14ac:dyDescent="0.3">
      <c r="A462">
        <v>461</v>
      </c>
      <c r="B462" s="3" t="s">
        <v>13</v>
      </c>
      <c r="C462" s="3" t="s">
        <v>27</v>
      </c>
      <c r="D462" s="3" t="s">
        <v>118</v>
      </c>
      <c r="E462" s="4">
        <v>2021</v>
      </c>
      <c r="F462" s="1">
        <v>44488</v>
      </c>
      <c r="G462" s="3" t="s">
        <v>102</v>
      </c>
      <c r="H462" s="5">
        <v>4.1200000000000037</v>
      </c>
      <c r="I462" s="5">
        <v>95.681105916803389</v>
      </c>
      <c r="J462" s="5">
        <v>3.7472222222222218</v>
      </c>
      <c r="K462" s="6">
        <v>3.8715486421958961E-2</v>
      </c>
      <c r="L462" s="6">
        <v>0.12983067900719819</v>
      </c>
      <c r="M462" s="5">
        <v>83.145383457084293</v>
      </c>
      <c r="N462" s="4">
        <v>21600000</v>
      </c>
      <c r="O462" s="5">
        <f>2160000*J462</f>
        <v>8093999.9999999991</v>
      </c>
      <c r="P462" s="5">
        <f>(2160000*J462)/(M462/100)</f>
        <v>9734755.753670603</v>
      </c>
      <c r="Q462" s="5">
        <f t="shared" si="34"/>
        <v>11865244.246329397</v>
      </c>
      <c r="R462" s="3" t="str">
        <f t="shared" si="35"/>
        <v>상</v>
      </c>
    </row>
    <row r="463" spans="1:18" hidden="1" x14ac:dyDescent="0.3">
      <c r="A463">
        <v>462</v>
      </c>
      <c r="B463" s="3" t="s">
        <v>12</v>
      </c>
      <c r="C463" s="3" t="s">
        <v>54</v>
      </c>
      <c r="D463" s="3" t="s">
        <v>116</v>
      </c>
      <c r="E463" s="4">
        <v>2020</v>
      </c>
      <c r="F463" s="1">
        <v>43892</v>
      </c>
      <c r="G463" s="3" t="s">
        <v>102</v>
      </c>
      <c r="H463" s="5">
        <v>3.6600000000000041</v>
      </c>
      <c r="I463" s="5">
        <v>80.631887165108466</v>
      </c>
      <c r="J463" s="5">
        <v>5.3777777777777782</v>
      </c>
      <c r="K463" s="6">
        <v>4.6380072349136228E-2</v>
      </c>
      <c r="L463" s="6">
        <v>7.9704493555459555E-2</v>
      </c>
      <c r="M463" s="5">
        <v>87.391543409540432</v>
      </c>
      <c r="N463" s="4">
        <v>21600000</v>
      </c>
      <c r="O463" s="5">
        <f>1580000*J463</f>
        <v>8496888.8888888899</v>
      </c>
      <c r="P463" s="5">
        <f>(1580000*J463)/(M463/100)</f>
        <v>9722781.5843349602</v>
      </c>
      <c r="Q463" s="5">
        <f t="shared" si="34"/>
        <v>11877218.41566504</v>
      </c>
      <c r="R463" s="3" t="str">
        <f t="shared" si="35"/>
        <v>상</v>
      </c>
    </row>
    <row r="464" spans="1:18" hidden="1" x14ac:dyDescent="0.3">
      <c r="A464">
        <v>463</v>
      </c>
      <c r="B464" s="3" t="s">
        <v>12</v>
      </c>
      <c r="C464" s="3" t="s">
        <v>54</v>
      </c>
      <c r="D464" s="3" t="s">
        <v>116</v>
      </c>
      <c r="E464" s="4">
        <v>2020</v>
      </c>
      <c r="F464" s="1">
        <v>44064</v>
      </c>
      <c r="G464" s="3" t="s">
        <v>102</v>
      </c>
      <c r="H464" s="5">
        <v>3.779999999999994</v>
      </c>
      <c r="I464" s="5">
        <v>85.418770831190059</v>
      </c>
      <c r="J464" s="5">
        <v>4.9083333333333332</v>
      </c>
      <c r="K464" s="6">
        <v>4.4309517412552957E-2</v>
      </c>
      <c r="L464" s="6">
        <v>0.1577862694478199</v>
      </c>
      <c r="M464" s="5">
        <v>79.79042131396271</v>
      </c>
      <c r="N464" s="4">
        <v>21600000</v>
      </c>
      <c r="O464" s="5">
        <f>1580000*J464</f>
        <v>7755166.666666666</v>
      </c>
      <c r="P464" s="5">
        <f>(1580000*J464)/(M464/100)</f>
        <v>9719420.6258810312</v>
      </c>
      <c r="Q464" s="5">
        <f t="shared" si="34"/>
        <v>11880579.374118969</v>
      </c>
      <c r="R464" s="3" t="str">
        <f t="shared" si="35"/>
        <v>중</v>
      </c>
    </row>
    <row r="465" spans="1:18" hidden="1" x14ac:dyDescent="0.3">
      <c r="A465">
        <v>464</v>
      </c>
      <c r="B465" s="3" t="s">
        <v>13</v>
      </c>
      <c r="C465" s="3" t="s">
        <v>31</v>
      </c>
      <c r="D465" s="3" t="s">
        <v>115</v>
      </c>
      <c r="E465" s="4">
        <v>2018</v>
      </c>
      <c r="F465" s="1">
        <v>43033</v>
      </c>
      <c r="G465" s="3" t="s">
        <v>102</v>
      </c>
      <c r="H465" s="5">
        <v>3.5600000000000018</v>
      </c>
      <c r="I465" s="5">
        <v>76.211904314211722</v>
      </c>
      <c r="J465" s="5">
        <v>7.7305555555555552</v>
      </c>
      <c r="K465" s="6">
        <v>5.5607753256378033E-2</v>
      </c>
      <c r="L465" s="6">
        <v>6.3924131500362857E-2</v>
      </c>
      <c r="M465" s="5">
        <v>88.046811524325904</v>
      </c>
      <c r="N465" s="4">
        <v>21100000</v>
      </c>
      <c r="O465" s="5">
        <f>1050000*J465</f>
        <v>8117083.333333333</v>
      </c>
      <c r="P465" s="5">
        <f>(1050000*J465)/(M465/100)</f>
        <v>9219054.2653446514</v>
      </c>
      <c r="Q465" s="5">
        <f t="shared" si="34"/>
        <v>11880945.734655349</v>
      </c>
      <c r="R465" s="3" t="str">
        <f t="shared" si="35"/>
        <v>상</v>
      </c>
    </row>
    <row r="466" spans="1:18" hidden="1" x14ac:dyDescent="0.3">
      <c r="A466">
        <v>465</v>
      </c>
      <c r="B466" s="3" t="s">
        <v>13</v>
      </c>
      <c r="C466" s="3" t="s">
        <v>77</v>
      </c>
      <c r="D466" s="3" t="s">
        <v>115</v>
      </c>
      <c r="E466" s="4">
        <v>2018</v>
      </c>
      <c r="F466" s="1">
        <v>43007</v>
      </c>
      <c r="G466" s="3" t="s">
        <v>102</v>
      </c>
      <c r="H466" s="5">
        <v>4.0820833333333306</v>
      </c>
      <c r="I466" s="5">
        <v>94.556428916134095</v>
      </c>
      <c r="J466" s="5">
        <v>7.802777777777778</v>
      </c>
      <c r="K466" s="6">
        <v>5.5866905329641371E-2</v>
      </c>
      <c r="L466" s="6">
        <v>5.5121643060824309E-2</v>
      </c>
      <c r="M466" s="5">
        <v>88.901145160953433</v>
      </c>
      <c r="N466" s="4">
        <v>21100000</v>
      </c>
      <c r="O466" s="5">
        <f>1050000*J466</f>
        <v>8192916.666666667</v>
      </c>
      <c r="P466" s="5">
        <f>(1050000*J466)/(M466/100)</f>
        <v>9215760.5527280718</v>
      </c>
      <c r="Q466" s="5">
        <f t="shared" si="34"/>
        <v>11884239.447271928</v>
      </c>
      <c r="R466" s="3" t="str">
        <f t="shared" si="35"/>
        <v>상</v>
      </c>
    </row>
    <row r="467" spans="1:18" hidden="1" x14ac:dyDescent="0.3">
      <c r="A467">
        <v>466</v>
      </c>
      <c r="B467" s="3" t="s">
        <v>13</v>
      </c>
      <c r="C467" s="3" t="s">
        <v>28</v>
      </c>
      <c r="D467" s="3" t="s">
        <v>115</v>
      </c>
      <c r="E467" s="4">
        <v>2018</v>
      </c>
      <c r="F467" s="1">
        <v>43059</v>
      </c>
      <c r="G467" s="3" t="s">
        <v>102</v>
      </c>
      <c r="H467" s="5">
        <v>3.7400000000000051</v>
      </c>
      <c r="I467" s="5">
        <v>83.818847388122649</v>
      </c>
      <c r="J467" s="5">
        <v>7.6611111111111114</v>
      </c>
      <c r="K467" s="6">
        <v>5.5357424474450079E-2</v>
      </c>
      <c r="L467" s="6">
        <v>7.1615402650008902E-2</v>
      </c>
      <c r="M467" s="5">
        <v>87.302717287554103</v>
      </c>
      <c r="N467" s="4">
        <v>21100000</v>
      </c>
      <c r="O467" s="5">
        <f>1050000*J467</f>
        <v>8044166.666666667</v>
      </c>
      <c r="P467" s="5">
        <f>(1050000*J467)/(M467/100)</f>
        <v>9214108.0101448875</v>
      </c>
      <c r="Q467" s="5">
        <f t="shared" si="34"/>
        <v>11885891.989855113</v>
      </c>
      <c r="R467" s="3" t="str">
        <f t="shared" si="35"/>
        <v>상</v>
      </c>
    </row>
    <row r="468" spans="1:18" x14ac:dyDescent="0.3">
      <c r="A468">
        <v>467</v>
      </c>
      <c r="B468" s="3" t="s">
        <v>13</v>
      </c>
      <c r="C468" s="3" t="s">
        <v>62</v>
      </c>
      <c r="D468" s="3" t="s">
        <v>118</v>
      </c>
      <c r="E468" s="4">
        <v>2021</v>
      </c>
      <c r="F468" s="1">
        <v>44378</v>
      </c>
      <c r="G468" s="3" t="s">
        <v>102</v>
      </c>
      <c r="H468" s="5">
        <v>4.1000000000000041</v>
      </c>
      <c r="I468" s="5">
        <v>95.081152661611057</v>
      </c>
      <c r="J468" s="5">
        <v>4.0472222222222216</v>
      </c>
      <c r="K468" s="6">
        <v>4.023541833868375E-2</v>
      </c>
      <c r="L468" s="6">
        <v>5.8900416828089587E-2</v>
      </c>
      <c r="M468" s="5">
        <v>90.086416483322665</v>
      </c>
      <c r="N468" s="4">
        <v>21600000</v>
      </c>
      <c r="O468" s="5">
        <f>2160000*J468</f>
        <v>8741999.9999999981</v>
      </c>
      <c r="P468" s="5">
        <f>(2160000*J468)/(M468/100)</f>
        <v>9704015.7009890266</v>
      </c>
      <c r="Q468" s="5">
        <f t="shared" si="34"/>
        <v>11895984.299010973</v>
      </c>
      <c r="R468" s="3" t="str">
        <f t="shared" si="35"/>
        <v>상</v>
      </c>
    </row>
    <row r="469" spans="1:18" hidden="1" x14ac:dyDescent="0.3">
      <c r="A469">
        <v>468</v>
      </c>
      <c r="B469" s="3" t="s">
        <v>12</v>
      </c>
      <c r="C469" s="3" t="s">
        <v>51</v>
      </c>
      <c r="D469" s="3" t="s">
        <v>114</v>
      </c>
      <c r="E469" s="4">
        <v>2016</v>
      </c>
      <c r="F469" s="1">
        <v>42321</v>
      </c>
      <c r="G469" s="3" t="s">
        <v>102</v>
      </c>
      <c r="H469" s="5">
        <v>3.8404166666666608</v>
      </c>
      <c r="I469" s="5">
        <v>87.501037901456129</v>
      </c>
      <c r="J469" s="5">
        <v>9.6805555555555554</v>
      </c>
      <c r="K469" s="6">
        <v>6.2227182341981567E-2</v>
      </c>
      <c r="L469" s="6">
        <v>3.9823635564786478E-2</v>
      </c>
      <c r="M469" s="5">
        <v>89.7949182093232</v>
      </c>
      <c r="N469" s="4">
        <v>25700000</v>
      </c>
      <c r="O469" s="5">
        <f>1280000*J469</f>
        <v>12391111.11111111</v>
      </c>
      <c r="P469" s="5">
        <f>(1280000*J469)/(M469/100)</f>
        <v>13799345.618006887</v>
      </c>
      <c r="Q469" s="5">
        <f t="shared" si="34"/>
        <v>11900654.381993113</v>
      </c>
      <c r="R469" s="3" t="str">
        <f t="shared" si="35"/>
        <v>상</v>
      </c>
    </row>
    <row r="470" spans="1:18" hidden="1" x14ac:dyDescent="0.3">
      <c r="A470">
        <v>469</v>
      </c>
      <c r="B470" s="3" t="s">
        <v>12</v>
      </c>
      <c r="C470" s="3" t="s">
        <v>54</v>
      </c>
      <c r="D470" s="3" t="s">
        <v>116</v>
      </c>
      <c r="E470" s="4">
        <v>2020</v>
      </c>
      <c r="F470" s="1">
        <v>44118</v>
      </c>
      <c r="G470" s="3" t="s">
        <v>102</v>
      </c>
      <c r="H470" s="5">
        <v>4.0400000000000036</v>
      </c>
      <c r="I470" s="5">
        <v>93.385705726483295</v>
      </c>
      <c r="J470" s="5">
        <v>4.7611111111111111</v>
      </c>
      <c r="K470" s="6">
        <v>4.3639940930808377E-2</v>
      </c>
      <c r="L470" s="6">
        <v>0.18040804914550551</v>
      </c>
      <c r="M470" s="5">
        <v>77.595200992368603</v>
      </c>
      <c r="N470" s="4">
        <v>21600000</v>
      </c>
      <c r="O470" s="5">
        <f>1580000*J470</f>
        <v>7522555.555555555</v>
      </c>
      <c r="P470" s="5">
        <f>(1580000*J470)/(M470/100)</f>
        <v>9694614.4340748452</v>
      </c>
      <c r="Q470" s="5">
        <f t="shared" si="34"/>
        <v>11905385.565925155</v>
      </c>
      <c r="R470" s="3" t="str">
        <f t="shared" si="35"/>
        <v>중</v>
      </c>
    </row>
    <row r="471" spans="1:18" x14ac:dyDescent="0.3">
      <c r="A471">
        <v>470</v>
      </c>
      <c r="B471" s="3" t="s">
        <v>13</v>
      </c>
      <c r="C471" s="3" t="s">
        <v>27</v>
      </c>
      <c r="D471" s="3" t="s">
        <v>118</v>
      </c>
      <c r="E471" s="4">
        <v>2021</v>
      </c>
      <c r="F471" s="1">
        <v>44364</v>
      </c>
      <c r="G471" s="3" t="s">
        <v>102</v>
      </c>
      <c r="H471" s="5">
        <v>3.6200000000000032</v>
      </c>
      <c r="I471" s="5">
        <v>78.861366460791714</v>
      </c>
      <c r="J471" s="5">
        <v>4.0861111111111112</v>
      </c>
      <c r="K471" s="6">
        <v>4.0428262941220268E-2</v>
      </c>
      <c r="L471" s="6">
        <v>4.8566135473048187E-2</v>
      </c>
      <c r="M471" s="5">
        <v>91.100560158573145</v>
      </c>
      <c r="N471" s="4">
        <v>21600000</v>
      </c>
      <c r="O471" s="5">
        <f>2160000*J471</f>
        <v>8826000</v>
      </c>
      <c r="P471" s="5">
        <f>(2160000*J471)/(M471/100)</f>
        <v>9688195.0941214021</v>
      </c>
      <c r="Q471" s="5">
        <f t="shared" si="34"/>
        <v>11911804.905878598</v>
      </c>
      <c r="R471" s="3" t="str">
        <f t="shared" si="35"/>
        <v>상</v>
      </c>
    </row>
    <row r="472" spans="1:18" hidden="1" x14ac:dyDescent="0.3">
      <c r="A472">
        <v>471</v>
      </c>
      <c r="B472" s="3" t="s">
        <v>13</v>
      </c>
      <c r="C472" s="3" t="s">
        <v>28</v>
      </c>
      <c r="D472" s="3" t="s">
        <v>115</v>
      </c>
      <c r="E472" s="4">
        <v>2018</v>
      </c>
      <c r="F472" s="1">
        <v>43083</v>
      </c>
      <c r="G472" s="3" t="s">
        <v>102</v>
      </c>
      <c r="H472" s="5">
        <v>3.9597916666666619</v>
      </c>
      <c r="I472" s="5">
        <v>91.112880847485854</v>
      </c>
      <c r="J472" s="5">
        <v>7.5944444444444441</v>
      </c>
      <c r="K472" s="6">
        <v>5.5116039206185498E-2</v>
      </c>
      <c r="L472" s="6">
        <v>7.6376147349670617E-2</v>
      </c>
      <c r="M472" s="5">
        <v>86.850781344414386</v>
      </c>
      <c r="N472" s="4">
        <v>21100000</v>
      </c>
      <c r="O472" s="5">
        <f>1050000*J472</f>
        <v>7974166.666666666</v>
      </c>
      <c r="P472" s="5">
        <f>(1050000*J472)/(M472/100)</f>
        <v>9181456.4512026776</v>
      </c>
      <c r="Q472" s="5">
        <f t="shared" si="34"/>
        <v>11918543.548797322</v>
      </c>
      <c r="R472" s="3" t="str">
        <f t="shared" si="35"/>
        <v>상</v>
      </c>
    </row>
    <row r="473" spans="1:18" hidden="1" x14ac:dyDescent="0.3">
      <c r="A473">
        <v>472</v>
      </c>
      <c r="B473" s="3" t="s">
        <v>12</v>
      </c>
      <c r="C473" s="3" t="s">
        <v>54</v>
      </c>
      <c r="D473" s="3" t="s">
        <v>116</v>
      </c>
      <c r="E473" s="4">
        <v>2020</v>
      </c>
      <c r="F473" s="1">
        <v>44124</v>
      </c>
      <c r="G473" s="3" t="s">
        <v>102</v>
      </c>
      <c r="H473" s="5">
        <v>4.1000000000000041</v>
      </c>
      <c r="I473" s="5">
        <v>95.081152661611057</v>
      </c>
      <c r="J473" s="5">
        <v>4.7444444444444436</v>
      </c>
      <c r="K473" s="6">
        <v>4.3563491340545442E-2</v>
      </c>
      <c r="L473" s="6">
        <v>0.18120971650583931</v>
      </c>
      <c r="M473" s="5">
        <v>77.522679215361535</v>
      </c>
      <c r="N473" s="4">
        <v>21600000</v>
      </c>
      <c r="O473" s="5">
        <f>1580000*J473</f>
        <v>7496222.2222222211</v>
      </c>
      <c r="P473" s="5">
        <f>(1580000*J473)/(M473/100)</f>
        <v>9669715.1054304689</v>
      </c>
      <c r="Q473" s="5">
        <f t="shared" si="34"/>
        <v>11930284.894569531</v>
      </c>
      <c r="R473" s="3" t="str">
        <f t="shared" si="35"/>
        <v>중</v>
      </c>
    </row>
    <row r="474" spans="1:18" x14ac:dyDescent="0.3">
      <c r="A474">
        <v>473</v>
      </c>
      <c r="B474" s="3" t="s">
        <v>13</v>
      </c>
      <c r="C474" s="3" t="s">
        <v>27</v>
      </c>
      <c r="D474" s="3" t="s">
        <v>118</v>
      </c>
      <c r="E474" s="4">
        <v>2021</v>
      </c>
      <c r="F474" s="1">
        <v>44400</v>
      </c>
      <c r="G474" s="3" t="s">
        <v>102</v>
      </c>
      <c r="H474" s="5">
        <v>3.9399999999999982</v>
      </c>
      <c r="I474" s="5">
        <v>90.538997904201381</v>
      </c>
      <c r="J474" s="5">
        <v>3.9861111111111112</v>
      </c>
      <c r="K474" s="6">
        <v>3.9930495169036469E-2</v>
      </c>
      <c r="L474" s="6">
        <v>6.887201578423767E-2</v>
      </c>
      <c r="M474" s="5">
        <v>89.119748904672576</v>
      </c>
      <c r="N474" s="4">
        <v>21600000</v>
      </c>
      <c r="O474" s="5">
        <f>2160000*J474</f>
        <v>8610000</v>
      </c>
      <c r="P474" s="5">
        <f>(2160000*J474)/(M474/100)</f>
        <v>9661158.279529864</v>
      </c>
      <c r="Q474" s="5">
        <f t="shared" si="34"/>
        <v>11938841.720470136</v>
      </c>
      <c r="R474" s="3" t="str">
        <f t="shared" si="35"/>
        <v>상</v>
      </c>
    </row>
    <row r="475" spans="1:18" hidden="1" x14ac:dyDescent="0.3">
      <c r="A475">
        <v>474</v>
      </c>
      <c r="B475" s="3" t="s">
        <v>13</v>
      </c>
      <c r="C475" s="3" t="s">
        <v>56</v>
      </c>
      <c r="D475" s="3" t="s">
        <v>115</v>
      </c>
      <c r="E475" s="4">
        <v>2019</v>
      </c>
      <c r="F475" s="1">
        <v>43413</v>
      </c>
      <c r="G475" s="3" t="s">
        <v>102</v>
      </c>
      <c r="H475" s="5">
        <v>3.7372916666666711</v>
      </c>
      <c r="I475" s="5">
        <v>83.705408524904769</v>
      </c>
      <c r="J475" s="5">
        <v>6.6916666666666664</v>
      </c>
      <c r="K475" s="6">
        <v>5.1736511929841841E-2</v>
      </c>
      <c r="L475" s="6">
        <v>0.18120850548257761</v>
      </c>
      <c r="M475" s="5">
        <v>76.705498258758055</v>
      </c>
      <c r="N475" s="4">
        <v>21100000</v>
      </c>
      <c r="O475" s="5">
        <f>1050000*J475</f>
        <v>7026250</v>
      </c>
      <c r="P475" s="5">
        <f>(1050000*J475)/(M475/100)</f>
        <v>9160034.3645479921</v>
      </c>
      <c r="Q475" s="5">
        <f t="shared" si="34"/>
        <v>11939965.635452008</v>
      </c>
      <c r="R475" s="3" t="str">
        <f t="shared" si="35"/>
        <v>중</v>
      </c>
    </row>
    <row r="476" spans="1:18" x14ac:dyDescent="0.3">
      <c r="A476">
        <v>475</v>
      </c>
      <c r="B476" s="3" t="s">
        <v>13</v>
      </c>
      <c r="C476" s="3" t="s">
        <v>35</v>
      </c>
      <c r="D476" s="3" t="s">
        <v>118</v>
      </c>
      <c r="E476" s="4">
        <v>2022</v>
      </c>
      <c r="F476" s="1">
        <v>44551</v>
      </c>
      <c r="G476" s="3" t="s">
        <v>102</v>
      </c>
      <c r="H476" s="5">
        <v>4.0933333333333373</v>
      </c>
      <c r="I476" s="5">
        <v>94.885906616782492</v>
      </c>
      <c r="J476" s="5">
        <v>3.5750000000000002</v>
      </c>
      <c r="K476" s="6">
        <v>3.7815340802378077E-2</v>
      </c>
      <c r="L476" s="6">
        <v>0.16249718845063091</v>
      </c>
      <c r="M476" s="5">
        <v>79.96874707469911</v>
      </c>
      <c r="N476" s="4">
        <v>21600000</v>
      </c>
      <c r="O476" s="5">
        <f>2160000*J476</f>
        <v>7722000</v>
      </c>
      <c r="P476" s="5">
        <f>(2160000*J476)/(M476/100)</f>
        <v>9656272.3344744295</v>
      </c>
      <c r="Q476" s="5">
        <f t="shared" si="34"/>
        <v>11943727.665525571</v>
      </c>
      <c r="R476" s="3" t="str">
        <f t="shared" si="35"/>
        <v>중</v>
      </c>
    </row>
    <row r="477" spans="1:18" hidden="1" x14ac:dyDescent="0.3">
      <c r="A477">
        <v>476</v>
      </c>
      <c r="B477" s="3" t="s">
        <v>12</v>
      </c>
      <c r="C477" s="3" t="s">
        <v>54</v>
      </c>
      <c r="D477" s="3" t="s">
        <v>116</v>
      </c>
      <c r="E477" s="4">
        <v>2020</v>
      </c>
      <c r="F477" s="1">
        <v>43899</v>
      </c>
      <c r="G477" s="3" t="s">
        <v>102</v>
      </c>
      <c r="H477" s="5">
        <v>3.800000000000006</v>
      </c>
      <c r="I477" s="5">
        <v>86.147087182552198</v>
      </c>
      <c r="J477" s="5">
        <v>5.3583333333333334</v>
      </c>
      <c r="K477" s="6">
        <v>4.6296148147911109E-2</v>
      </c>
      <c r="L477" s="6">
        <v>7.6511069004840185E-2</v>
      </c>
      <c r="M477" s="5">
        <v>87.719278284724865</v>
      </c>
      <c r="N477" s="4">
        <v>21600000</v>
      </c>
      <c r="O477" s="5">
        <f>1580000*J477</f>
        <v>8466166.666666666</v>
      </c>
      <c r="P477" s="5">
        <f>(1580000*J477)/(M477/100)</f>
        <v>9651432.1962233186</v>
      </c>
      <c r="Q477" s="5">
        <f t="shared" si="34"/>
        <v>11948567.803776681</v>
      </c>
      <c r="R477" s="3" t="str">
        <f t="shared" si="35"/>
        <v>상</v>
      </c>
    </row>
    <row r="478" spans="1:18" hidden="1" x14ac:dyDescent="0.3">
      <c r="A478">
        <v>477</v>
      </c>
      <c r="B478" s="3" t="s">
        <v>13</v>
      </c>
      <c r="C478" s="3" t="s">
        <v>77</v>
      </c>
      <c r="D478" s="3" t="s">
        <v>115</v>
      </c>
      <c r="E478" s="4">
        <v>2018</v>
      </c>
      <c r="F478" s="1">
        <v>42983</v>
      </c>
      <c r="G478" s="3" t="s">
        <v>102</v>
      </c>
      <c r="H478" s="5">
        <v>4.0799999999999983</v>
      </c>
      <c r="I478" s="5">
        <v>94.495414527125206</v>
      </c>
      <c r="J478" s="5">
        <v>7.8694444444444436</v>
      </c>
      <c r="K478" s="6">
        <v>5.6105060179789293E-2</v>
      </c>
      <c r="L478" s="6">
        <v>3.8289684809538017E-2</v>
      </c>
      <c r="M478" s="5">
        <v>90.560525501067275</v>
      </c>
      <c r="N478" s="4">
        <v>21100000</v>
      </c>
      <c r="O478" s="5">
        <f>1050000*J478</f>
        <v>8262916.666666666</v>
      </c>
      <c r="P478" s="5">
        <f>(1050000*J478)/(M478/100)</f>
        <v>9124192.4899930991</v>
      </c>
      <c r="Q478" s="5">
        <f t="shared" si="34"/>
        <v>11975807.510006901</v>
      </c>
      <c r="R478" s="3" t="str">
        <f t="shared" si="35"/>
        <v>상</v>
      </c>
    </row>
    <row r="479" spans="1:18" x14ac:dyDescent="0.3">
      <c r="A479">
        <v>478</v>
      </c>
      <c r="B479" s="3" t="s">
        <v>13</v>
      </c>
      <c r="C479" s="3" t="s">
        <v>27</v>
      </c>
      <c r="D479" s="3" t="s">
        <v>118</v>
      </c>
      <c r="E479" s="4">
        <v>2021</v>
      </c>
      <c r="F479" s="1">
        <v>44391</v>
      </c>
      <c r="G479" s="3" t="s">
        <v>102</v>
      </c>
      <c r="H479" s="5">
        <v>3.7628888888888841</v>
      </c>
      <c r="I479" s="5">
        <v>84.777551216753139</v>
      </c>
      <c r="J479" s="5">
        <v>4.0111111111111111</v>
      </c>
      <c r="K479" s="6">
        <v>4.0055517028799469E-2</v>
      </c>
      <c r="L479" s="6">
        <v>5.80112977823923E-2</v>
      </c>
      <c r="M479" s="5">
        <v>90.19331851888083</v>
      </c>
      <c r="N479" s="4">
        <v>21600000</v>
      </c>
      <c r="O479" s="5">
        <f>2160000*J479</f>
        <v>8664000</v>
      </c>
      <c r="P479" s="5">
        <f>(2160000*J479)/(M479/100)</f>
        <v>9606033.0657268167</v>
      </c>
      <c r="Q479" s="5">
        <f t="shared" si="34"/>
        <v>11993966.934273183</v>
      </c>
      <c r="R479" s="3" t="str">
        <f t="shared" si="35"/>
        <v>상</v>
      </c>
    </row>
    <row r="480" spans="1:18" hidden="1" x14ac:dyDescent="0.3">
      <c r="A480">
        <v>479</v>
      </c>
      <c r="B480" s="3" t="s">
        <v>12</v>
      </c>
      <c r="C480" s="3" t="s">
        <v>54</v>
      </c>
      <c r="D480" s="3" t="s">
        <v>116</v>
      </c>
      <c r="E480" s="4">
        <v>2020</v>
      </c>
      <c r="F480" s="1">
        <v>44110</v>
      </c>
      <c r="G480" s="3" t="s">
        <v>102</v>
      </c>
      <c r="H480" s="5">
        <v>4.0402222222222264</v>
      </c>
      <c r="I480" s="5">
        <v>93.39178712309031</v>
      </c>
      <c r="J480" s="5">
        <v>4.7833333333333332</v>
      </c>
      <c r="K480" s="6">
        <v>4.3741665872864662E-2</v>
      </c>
      <c r="L480" s="6">
        <v>0.1693562385608694</v>
      </c>
      <c r="M480" s="5">
        <v>78.690209556626598</v>
      </c>
      <c r="N480" s="4">
        <v>21600000</v>
      </c>
      <c r="O480" s="5">
        <f>1580000*J480</f>
        <v>7557666.666666666</v>
      </c>
      <c r="P480" s="5">
        <f>(1580000*J480)/(M480/100)</f>
        <v>9604329.0636150371</v>
      </c>
      <c r="Q480" s="5">
        <f t="shared" si="34"/>
        <v>11995670.936384963</v>
      </c>
      <c r="R480" s="3" t="str">
        <f t="shared" si="35"/>
        <v>중</v>
      </c>
    </row>
    <row r="481" spans="1:18" hidden="1" x14ac:dyDescent="0.3">
      <c r="A481">
        <v>480</v>
      </c>
      <c r="B481" s="3" t="s">
        <v>12</v>
      </c>
      <c r="C481" s="3" t="s">
        <v>54</v>
      </c>
      <c r="D481" s="3" t="s">
        <v>116</v>
      </c>
      <c r="E481" s="4">
        <v>2020</v>
      </c>
      <c r="F481" s="1">
        <v>43959</v>
      </c>
      <c r="G481" s="3" t="s">
        <v>102</v>
      </c>
      <c r="H481" s="5">
        <v>4.0799999999999992</v>
      </c>
      <c r="I481" s="5">
        <v>94.495414527125234</v>
      </c>
      <c r="J481" s="5">
        <v>5.1944444444444446</v>
      </c>
      <c r="K481" s="6">
        <v>4.5582647770591143E-2</v>
      </c>
      <c r="L481" s="6">
        <v>9.9694288362052297E-2</v>
      </c>
      <c r="M481" s="5">
        <v>85.472306386735653</v>
      </c>
      <c r="N481" s="4">
        <v>21600000</v>
      </c>
      <c r="O481" s="5">
        <f>1580000*J481</f>
        <v>8207222.2222222229</v>
      </c>
      <c r="P481" s="5">
        <f>(1580000*J481)/(M481/100)</f>
        <v>9602200.4894627389</v>
      </c>
      <c r="Q481" s="5">
        <f t="shared" si="34"/>
        <v>11997799.510537261</v>
      </c>
      <c r="R481" s="3" t="str">
        <f t="shared" si="35"/>
        <v>상</v>
      </c>
    </row>
    <row r="482" spans="1:18" hidden="1" x14ac:dyDescent="0.3">
      <c r="A482">
        <v>481</v>
      </c>
      <c r="B482" s="3" t="s">
        <v>13</v>
      </c>
      <c r="C482" s="3" t="s">
        <v>56</v>
      </c>
      <c r="D482" s="3" t="s">
        <v>115</v>
      </c>
      <c r="E482" s="4">
        <v>2019</v>
      </c>
      <c r="F482" s="1">
        <v>43473</v>
      </c>
      <c r="G482" s="3" t="s">
        <v>102</v>
      </c>
      <c r="H482" s="5">
        <v>3.5158333333333309</v>
      </c>
      <c r="I482" s="5">
        <v>74.298702197324744</v>
      </c>
      <c r="J482" s="5">
        <v>6.5277777777777777</v>
      </c>
      <c r="K482" s="6">
        <v>5.1099032389186311E-2</v>
      </c>
      <c r="L482" s="6">
        <v>0.1945866925623933</v>
      </c>
      <c r="M482" s="5">
        <v>75.431427504842048</v>
      </c>
      <c r="N482" s="4">
        <v>21100000</v>
      </c>
      <c r="O482" s="5">
        <f>1050000*J482</f>
        <v>6854166.666666667</v>
      </c>
      <c r="P482" s="5">
        <f>(1050000*J482)/(M482/100)</f>
        <v>9086619.3222005349</v>
      </c>
      <c r="Q482" s="5">
        <f t="shared" si="34"/>
        <v>12013380.677799465</v>
      </c>
      <c r="R482" s="3" t="str">
        <f t="shared" si="35"/>
        <v>중</v>
      </c>
    </row>
    <row r="483" spans="1:18" x14ac:dyDescent="0.3">
      <c r="A483">
        <v>482</v>
      </c>
      <c r="B483" s="3" t="s">
        <v>13</v>
      </c>
      <c r="C483" s="3" t="s">
        <v>27</v>
      </c>
      <c r="D483" s="3" t="s">
        <v>118</v>
      </c>
      <c r="E483" s="4">
        <v>2021</v>
      </c>
      <c r="F483" s="1">
        <v>44386</v>
      </c>
      <c r="G483" s="3" t="s">
        <v>102</v>
      </c>
      <c r="H483" s="5">
        <v>4</v>
      </c>
      <c r="I483" s="5">
        <v>92.26804225875226</v>
      </c>
      <c r="J483" s="5">
        <v>4.0250000000000004</v>
      </c>
      <c r="K483" s="6">
        <v>4.0124805295477767E-2</v>
      </c>
      <c r="L483" s="6">
        <v>5.2943716344297141E-2</v>
      </c>
      <c r="M483" s="5">
        <v>90.693147836022519</v>
      </c>
      <c r="N483" s="4">
        <v>21600000</v>
      </c>
      <c r="O483" s="5">
        <f>2160000*J483</f>
        <v>8694000</v>
      </c>
      <c r="P483" s="5">
        <f>(2160000*J483)/(M483/100)</f>
        <v>9586170.7388513647</v>
      </c>
      <c r="Q483" s="5">
        <f t="shared" si="34"/>
        <v>12013829.261148635</v>
      </c>
      <c r="R483" s="3" t="str">
        <f t="shared" si="35"/>
        <v>상</v>
      </c>
    </row>
    <row r="484" spans="1:18" x14ac:dyDescent="0.3">
      <c r="A484">
        <v>483</v>
      </c>
      <c r="B484" s="3" t="s">
        <v>13</v>
      </c>
      <c r="C484" s="3" t="s">
        <v>27</v>
      </c>
      <c r="D484" s="3" t="s">
        <v>118</v>
      </c>
      <c r="E484" s="4">
        <v>2021</v>
      </c>
      <c r="F484" s="1">
        <v>44432</v>
      </c>
      <c r="G484" s="3" t="s">
        <v>102</v>
      </c>
      <c r="H484" s="5">
        <v>4.0799999999999992</v>
      </c>
      <c r="I484" s="5">
        <v>94.495414527125234</v>
      </c>
      <c r="J484" s="5">
        <v>3.9</v>
      </c>
      <c r="K484" s="6">
        <v>3.9496835316263003E-2</v>
      </c>
      <c r="L484" s="6">
        <v>8.1161347360006936E-2</v>
      </c>
      <c r="M484" s="5">
        <v>87.934181732373006</v>
      </c>
      <c r="N484" s="4">
        <v>21600000</v>
      </c>
      <c r="O484" s="5">
        <f>2160000*J484</f>
        <v>8424000</v>
      </c>
      <c r="P484" s="5">
        <f>(2160000*J484)/(M484/100)</f>
        <v>9579892.4082086515</v>
      </c>
      <c r="Q484" s="5">
        <f t="shared" si="34"/>
        <v>12020107.591791349</v>
      </c>
      <c r="R484" s="3" t="str">
        <f t="shared" si="35"/>
        <v>상</v>
      </c>
    </row>
    <row r="485" spans="1:18" x14ac:dyDescent="0.3">
      <c r="A485">
        <v>484</v>
      </c>
      <c r="B485" s="3" t="s">
        <v>13</v>
      </c>
      <c r="C485" s="3" t="s">
        <v>27</v>
      </c>
      <c r="D485" s="3" t="s">
        <v>118</v>
      </c>
      <c r="E485" s="4">
        <v>2021</v>
      </c>
      <c r="F485" s="1">
        <v>44369</v>
      </c>
      <c r="G485" s="3" t="s">
        <v>102</v>
      </c>
      <c r="H485" s="5">
        <v>3.779999999999994</v>
      </c>
      <c r="I485" s="5">
        <v>85.418770831190059</v>
      </c>
      <c r="J485" s="5">
        <v>4.072222222222222</v>
      </c>
      <c r="K485" s="6">
        <v>4.0359495647107488E-2</v>
      </c>
      <c r="L485" s="6">
        <v>4.0885016041077367E-2</v>
      </c>
      <c r="M485" s="5">
        <v>91.875548831181518</v>
      </c>
      <c r="N485" s="4">
        <v>21600000</v>
      </c>
      <c r="O485" s="5">
        <f>2160000*J485</f>
        <v>8796000</v>
      </c>
      <c r="P485" s="5">
        <f>(2160000*J485)/(M485/100)</f>
        <v>9573820.3601508588</v>
      </c>
      <c r="Q485" s="5">
        <f t="shared" si="34"/>
        <v>12026179.639849141</v>
      </c>
      <c r="R485" s="3" t="str">
        <f t="shared" si="35"/>
        <v>상</v>
      </c>
    </row>
    <row r="486" spans="1:18" hidden="1" x14ac:dyDescent="0.3">
      <c r="A486">
        <v>485</v>
      </c>
      <c r="B486" s="3" t="s">
        <v>13</v>
      </c>
      <c r="C486" s="3" t="s">
        <v>28</v>
      </c>
      <c r="D486" s="3" t="s">
        <v>115</v>
      </c>
      <c r="E486" s="4">
        <v>2018</v>
      </c>
      <c r="F486" s="1">
        <v>43070</v>
      </c>
      <c r="G486" s="3" t="s">
        <v>102</v>
      </c>
      <c r="H486" s="5">
        <v>3.7200000000000069</v>
      </c>
      <c r="I486" s="5">
        <v>83.050476246131879</v>
      </c>
      <c r="J486" s="5">
        <v>7.6305555555555564</v>
      </c>
      <c r="K486" s="6">
        <v>5.5246920477273857E-2</v>
      </c>
      <c r="L486" s="6">
        <v>6.1756882620906402E-2</v>
      </c>
      <c r="M486" s="5">
        <v>88.29961969018197</v>
      </c>
      <c r="N486" s="4">
        <v>21100000</v>
      </c>
      <c r="O486" s="5">
        <f>1050000*J486</f>
        <v>8012083.333333334</v>
      </c>
      <c r="P486" s="5">
        <f>(1050000*J486)/(M486/100)</f>
        <v>9073746.1400688197</v>
      </c>
      <c r="Q486" s="5">
        <f t="shared" si="34"/>
        <v>12026253.85993118</v>
      </c>
      <c r="R486" s="3" t="str">
        <f t="shared" si="35"/>
        <v>상</v>
      </c>
    </row>
    <row r="487" spans="1:18" hidden="1" x14ac:dyDescent="0.3">
      <c r="A487">
        <v>486</v>
      </c>
      <c r="B487" s="3" t="s">
        <v>12</v>
      </c>
      <c r="C487" s="3" t="s">
        <v>51</v>
      </c>
      <c r="D487" s="3" t="s">
        <v>114</v>
      </c>
      <c r="E487" s="4">
        <v>2016</v>
      </c>
      <c r="F487" s="1">
        <v>42325</v>
      </c>
      <c r="G487" s="3" t="s">
        <v>102</v>
      </c>
      <c r="H487" s="5">
        <v>3.9395833333333279</v>
      </c>
      <c r="I487" s="5">
        <v>90.526916158157135</v>
      </c>
      <c r="J487" s="5">
        <v>9.6694444444444443</v>
      </c>
      <c r="K487" s="6">
        <v>6.2191460649978131E-2</v>
      </c>
      <c r="L487" s="6">
        <v>3.2138346199016933E-2</v>
      </c>
      <c r="M487" s="5">
        <v>90.567019315100495</v>
      </c>
      <c r="N487" s="4">
        <v>25700000</v>
      </c>
      <c r="O487" s="5">
        <f>1280000*J487</f>
        <v>12376888.888888888</v>
      </c>
      <c r="P487" s="5">
        <f>(1280000*J487)/(M487/100)</f>
        <v>13666000.03233766</v>
      </c>
      <c r="Q487" s="5">
        <f t="shared" si="34"/>
        <v>12033999.96766234</v>
      </c>
      <c r="R487" s="3" t="str">
        <f t="shared" si="35"/>
        <v>상</v>
      </c>
    </row>
    <row r="488" spans="1:18" hidden="1" x14ac:dyDescent="0.3">
      <c r="A488">
        <v>487</v>
      </c>
      <c r="B488" s="3" t="s">
        <v>12</v>
      </c>
      <c r="C488" s="3" t="s">
        <v>54</v>
      </c>
      <c r="D488" s="3" t="s">
        <v>116</v>
      </c>
      <c r="E488" s="4">
        <v>2020</v>
      </c>
      <c r="F488" s="1">
        <v>44118</v>
      </c>
      <c r="G488" s="3" t="s">
        <v>102</v>
      </c>
      <c r="H488" s="5">
        <v>3.9797777777777799</v>
      </c>
      <c r="I488" s="5">
        <v>91.692401942074042</v>
      </c>
      <c r="J488" s="5">
        <v>4.7611111111111111</v>
      </c>
      <c r="K488" s="6">
        <v>4.3639940930808377E-2</v>
      </c>
      <c r="L488" s="6">
        <v>0.16974276784039199</v>
      </c>
      <c r="M488" s="5">
        <v>78.661729122879962</v>
      </c>
      <c r="N488" s="4">
        <v>21600000</v>
      </c>
      <c r="O488" s="5">
        <f>1580000*J488</f>
        <v>7522555.555555555</v>
      </c>
      <c r="P488" s="5">
        <f>(1580000*J488)/(M488/100)</f>
        <v>9563170.8575898893</v>
      </c>
      <c r="Q488" s="5">
        <f t="shared" si="34"/>
        <v>12036829.142410111</v>
      </c>
      <c r="R488" s="3" t="str">
        <f t="shared" si="35"/>
        <v>중</v>
      </c>
    </row>
    <row r="489" spans="1:18" hidden="1" x14ac:dyDescent="0.3">
      <c r="A489">
        <v>488</v>
      </c>
      <c r="B489" s="3" t="s">
        <v>13</v>
      </c>
      <c r="C489" s="3" t="s">
        <v>31</v>
      </c>
      <c r="D489" s="3" t="s">
        <v>115</v>
      </c>
      <c r="E489" s="4">
        <v>2018</v>
      </c>
      <c r="F489" s="1">
        <v>43098</v>
      </c>
      <c r="G489" s="3" t="s">
        <v>102</v>
      </c>
      <c r="H489" s="5">
        <v>4.0400000000000054</v>
      </c>
      <c r="I489" s="5">
        <v>93.385705726483309</v>
      </c>
      <c r="J489" s="5">
        <v>7.552777777777778</v>
      </c>
      <c r="K489" s="6">
        <v>5.4964635094859958E-2</v>
      </c>
      <c r="L489" s="6">
        <v>6.9913853588644076E-2</v>
      </c>
      <c r="M489" s="5">
        <v>87.512151131649603</v>
      </c>
      <c r="N489" s="4">
        <v>21100000</v>
      </c>
      <c r="O489" s="5">
        <f>1050000*J489</f>
        <v>7930416.666666667</v>
      </c>
      <c r="P489" s="5">
        <f>(1050000*J489)/(M489/100)</f>
        <v>9062074.8823057506</v>
      </c>
      <c r="Q489" s="5">
        <f t="shared" si="34"/>
        <v>12037925.117694249</v>
      </c>
      <c r="R489" s="3" t="str">
        <f t="shared" si="35"/>
        <v>상</v>
      </c>
    </row>
    <row r="490" spans="1:18" hidden="1" x14ac:dyDescent="0.3">
      <c r="A490">
        <v>489</v>
      </c>
      <c r="B490" s="3" t="s">
        <v>13</v>
      </c>
      <c r="C490" s="3" t="s">
        <v>31</v>
      </c>
      <c r="D490" s="3" t="s">
        <v>115</v>
      </c>
      <c r="E490" s="4">
        <v>2018</v>
      </c>
      <c r="F490" s="1">
        <v>42935</v>
      </c>
      <c r="G490" s="3" t="s">
        <v>102</v>
      </c>
      <c r="H490" s="5">
        <v>4.019999999999996</v>
      </c>
      <c r="I490" s="5">
        <v>92.831195670431498</v>
      </c>
      <c r="J490" s="5">
        <v>7.9972222222222218</v>
      </c>
      <c r="K490" s="6">
        <v>5.6558720714748212E-2</v>
      </c>
      <c r="L490" s="6">
        <v>1.6562324735046891E-2</v>
      </c>
      <c r="M490" s="5">
        <v>92.687895455020481</v>
      </c>
      <c r="N490" s="4">
        <v>21100000</v>
      </c>
      <c r="O490" s="5">
        <f>1050000*J490</f>
        <v>8397083.3333333321</v>
      </c>
      <c r="P490" s="5">
        <f>(1050000*J490)/(M490/100)</f>
        <v>9059525.294118112</v>
      </c>
      <c r="Q490" s="5">
        <f t="shared" si="34"/>
        <v>12040474.705881888</v>
      </c>
      <c r="R490" s="3" t="str">
        <f t="shared" si="35"/>
        <v>상</v>
      </c>
    </row>
    <row r="491" spans="1:18" hidden="1" x14ac:dyDescent="0.3">
      <c r="A491">
        <v>490</v>
      </c>
      <c r="B491" s="3" t="s">
        <v>13</v>
      </c>
      <c r="C491" s="3" t="s">
        <v>31</v>
      </c>
      <c r="D491" s="3" t="s">
        <v>115</v>
      </c>
      <c r="E491" s="4">
        <v>2018</v>
      </c>
      <c r="F491" s="1">
        <v>43064</v>
      </c>
      <c r="G491" s="3" t="s">
        <v>102</v>
      </c>
      <c r="H491" s="5">
        <v>3.7400000000000051</v>
      </c>
      <c r="I491" s="5">
        <v>83.818847388122649</v>
      </c>
      <c r="J491" s="5">
        <v>7.6472222222222221</v>
      </c>
      <c r="K491" s="6">
        <v>5.5307222755160007E-2</v>
      </c>
      <c r="L491" s="6">
        <v>5.7152213317473922E-2</v>
      </c>
      <c r="M491" s="5">
        <v>88.754056392736601</v>
      </c>
      <c r="N491" s="4">
        <v>21100000</v>
      </c>
      <c r="O491" s="5">
        <f>1050000*J491</f>
        <v>8029583.333333333</v>
      </c>
      <c r="P491" s="5">
        <f>(1050000*J491)/(M491/100)</f>
        <v>9047004.3395001981</v>
      </c>
      <c r="Q491" s="5">
        <f t="shared" si="34"/>
        <v>12052995.660499802</v>
      </c>
      <c r="R491" s="3" t="str">
        <f t="shared" si="35"/>
        <v>상</v>
      </c>
    </row>
    <row r="492" spans="1:18" hidden="1" x14ac:dyDescent="0.3">
      <c r="A492">
        <v>491</v>
      </c>
      <c r="B492" s="3" t="s">
        <v>12</v>
      </c>
      <c r="C492" s="3" t="s">
        <v>54</v>
      </c>
      <c r="D492" s="3" t="s">
        <v>116</v>
      </c>
      <c r="E492" s="4">
        <v>2020</v>
      </c>
      <c r="F492" s="1">
        <v>43895</v>
      </c>
      <c r="G492" s="3" t="s">
        <v>102</v>
      </c>
      <c r="H492" s="5">
        <v>4</v>
      </c>
      <c r="I492" s="5">
        <v>92.26804225875226</v>
      </c>
      <c r="J492" s="5">
        <v>5.3694444444444436</v>
      </c>
      <c r="K492" s="6">
        <v>4.6344123443838897E-2</v>
      </c>
      <c r="L492" s="6">
        <v>6.4033223991013355E-2</v>
      </c>
      <c r="M492" s="5">
        <v>88.962265256514769</v>
      </c>
      <c r="N492" s="4">
        <v>21600000</v>
      </c>
      <c r="O492" s="5">
        <f>1580000*J492</f>
        <v>8483722.2222222202</v>
      </c>
      <c r="P492" s="5">
        <f>(1580000*J492)/(M492/100)</f>
        <v>9536315.4229044896</v>
      </c>
      <c r="Q492" s="5">
        <f t="shared" si="34"/>
        <v>12063684.57709551</v>
      </c>
      <c r="R492" s="3" t="str">
        <f t="shared" si="35"/>
        <v>상</v>
      </c>
    </row>
    <row r="493" spans="1:18" x14ac:dyDescent="0.3">
      <c r="A493">
        <v>492</v>
      </c>
      <c r="B493" s="3" t="s">
        <v>13</v>
      </c>
      <c r="C493" s="3" t="s">
        <v>27</v>
      </c>
      <c r="D493" s="3" t="s">
        <v>118</v>
      </c>
      <c r="E493" s="4">
        <v>2021</v>
      </c>
      <c r="F493" s="1">
        <v>44368</v>
      </c>
      <c r="G493" s="3" t="s">
        <v>102</v>
      </c>
      <c r="H493" s="5">
        <v>4.0406666666666711</v>
      </c>
      <c r="I493" s="5">
        <v>93.403949916304384</v>
      </c>
      <c r="J493" s="5">
        <v>4.0750000000000002</v>
      </c>
      <c r="K493" s="6">
        <v>4.03732584763727E-2</v>
      </c>
      <c r="L493" s="6">
        <v>3.6178562637907287E-2</v>
      </c>
      <c r="M493" s="5">
        <v>92.34481788857201</v>
      </c>
      <c r="N493" s="4">
        <v>21600000</v>
      </c>
      <c r="O493" s="5">
        <f>2160000*J493</f>
        <v>8802000</v>
      </c>
      <c r="P493" s="5">
        <f>(2160000*J493)/(M493/100)</f>
        <v>9531666.4229290541</v>
      </c>
      <c r="Q493" s="5">
        <f t="shared" si="34"/>
        <v>12068333.577070946</v>
      </c>
      <c r="R493" s="3" t="str">
        <f t="shared" si="35"/>
        <v>상</v>
      </c>
    </row>
    <row r="494" spans="1:18" x14ac:dyDescent="0.3">
      <c r="A494">
        <v>493</v>
      </c>
      <c r="B494" s="3" t="s">
        <v>13</v>
      </c>
      <c r="C494" s="3" t="s">
        <v>27</v>
      </c>
      <c r="D494" s="3" t="s">
        <v>118</v>
      </c>
      <c r="E494" s="4">
        <v>2021</v>
      </c>
      <c r="F494" s="1">
        <v>44405</v>
      </c>
      <c r="G494" s="3" t="s">
        <v>102</v>
      </c>
      <c r="H494" s="5">
        <v>3.5400000000000018</v>
      </c>
      <c r="I494" s="5">
        <v>75.372514865014438</v>
      </c>
      <c r="J494" s="5">
        <v>3.9722222222222219</v>
      </c>
      <c r="K494" s="6">
        <v>3.9860869143671332E-2</v>
      </c>
      <c r="L494" s="6">
        <v>5.9109374676076791E-2</v>
      </c>
      <c r="M494" s="5">
        <v>90.102975618025184</v>
      </c>
      <c r="N494" s="4">
        <v>21600000</v>
      </c>
      <c r="O494" s="5">
        <f>2160000*J494</f>
        <v>8580000</v>
      </c>
      <c r="P494" s="5">
        <f>(2160000*J494)/(M494/100)</f>
        <v>9522438.011784777</v>
      </c>
      <c r="Q494" s="5">
        <f t="shared" si="34"/>
        <v>12077561.988215223</v>
      </c>
      <c r="R494" s="3" t="str">
        <f t="shared" si="35"/>
        <v>상</v>
      </c>
    </row>
    <row r="495" spans="1:18" x14ac:dyDescent="0.3">
      <c r="A495">
        <v>494</v>
      </c>
      <c r="B495" s="3" t="s">
        <v>13</v>
      </c>
      <c r="C495" s="3" t="s">
        <v>27</v>
      </c>
      <c r="D495" s="3" t="s">
        <v>118</v>
      </c>
      <c r="E495" s="4">
        <v>2021</v>
      </c>
      <c r="F495" s="1">
        <v>44400</v>
      </c>
      <c r="G495" s="3" t="s">
        <v>102</v>
      </c>
      <c r="H495" s="5">
        <v>4.0400000000000036</v>
      </c>
      <c r="I495" s="5">
        <v>93.385705726483295</v>
      </c>
      <c r="J495" s="5">
        <v>3.9861111111111112</v>
      </c>
      <c r="K495" s="6">
        <v>3.9930495169036469E-2</v>
      </c>
      <c r="L495" s="6">
        <v>5.5817537990239988E-2</v>
      </c>
      <c r="M495" s="5">
        <v>90.425196684072347</v>
      </c>
      <c r="N495" s="4">
        <v>21600000</v>
      </c>
      <c r="O495" s="5">
        <f>2160000*J495</f>
        <v>8610000</v>
      </c>
      <c r="P495" s="5">
        <f>(2160000*J495)/(M495/100)</f>
        <v>9521682.3581613284</v>
      </c>
      <c r="Q495" s="5">
        <f t="shared" si="34"/>
        <v>12078317.641838672</v>
      </c>
      <c r="R495" s="3" t="str">
        <f t="shared" si="35"/>
        <v>상</v>
      </c>
    </row>
    <row r="496" spans="1:18" hidden="1" x14ac:dyDescent="0.3">
      <c r="A496">
        <v>495</v>
      </c>
      <c r="B496" s="3" t="s">
        <v>12</v>
      </c>
      <c r="C496" s="3" t="s">
        <v>54</v>
      </c>
      <c r="D496" s="3" t="s">
        <v>116</v>
      </c>
      <c r="E496" s="4">
        <v>2020</v>
      </c>
      <c r="F496" s="1">
        <v>44137</v>
      </c>
      <c r="G496" s="3" t="s">
        <v>102</v>
      </c>
      <c r="H496" s="5">
        <v>3.740888888888894</v>
      </c>
      <c r="I496" s="5">
        <v>83.856078604768484</v>
      </c>
      <c r="J496" s="5">
        <v>4.7111111111111112</v>
      </c>
      <c r="K496" s="6">
        <v>4.3410188256265893E-2</v>
      </c>
      <c r="L496" s="6">
        <v>0.17433007171502549</v>
      </c>
      <c r="M496" s="5">
        <v>78.225974002870871</v>
      </c>
      <c r="N496" s="4">
        <v>21600000</v>
      </c>
      <c r="O496" s="5">
        <f>1580000*J496</f>
        <v>7443555.555555556</v>
      </c>
      <c r="P496" s="5">
        <f>(1580000*J496)/(M496/100)</f>
        <v>9515452.7002532184</v>
      </c>
      <c r="Q496" s="5">
        <f t="shared" si="34"/>
        <v>12084547.299746782</v>
      </c>
      <c r="R496" s="3" t="str">
        <f t="shared" si="35"/>
        <v>중</v>
      </c>
    </row>
    <row r="497" spans="1:18" hidden="1" x14ac:dyDescent="0.3">
      <c r="A497">
        <v>496</v>
      </c>
      <c r="B497" s="3" t="s">
        <v>13</v>
      </c>
      <c r="C497" s="3" t="s">
        <v>31</v>
      </c>
      <c r="D497" s="3" t="s">
        <v>115</v>
      </c>
      <c r="E497" s="4">
        <v>2018</v>
      </c>
      <c r="F497" s="1">
        <v>43075</v>
      </c>
      <c r="G497" s="3" t="s">
        <v>102</v>
      </c>
      <c r="H497" s="5">
        <v>3.7402083333333378</v>
      </c>
      <c r="I497" s="5">
        <v>83.827573454524014</v>
      </c>
      <c r="J497" s="5">
        <v>7.6166666666666663</v>
      </c>
      <c r="K497" s="6">
        <v>5.5196618253899099E-2</v>
      </c>
      <c r="L497" s="6">
        <v>5.4702896673565947E-2</v>
      </c>
      <c r="M497" s="5">
        <v>89.010048507253487</v>
      </c>
      <c r="N497" s="4">
        <v>21100000</v>
      </c>
      <c r="O497" s="5">
        <f>1050000*J497</f>
        <v>7997500</v>
      </c>
      <c r="P497" s="5">
        <f>(1050000*J497)/(M497/100)</f>
        <v>8984940.6152702831</v>
      </c>
      <c r="Q497" s="5">
        <f t="shared" si="34"/>
        <v>12115059.384729717</v>
      </c>
      <c r="R497" s="3" t="str">
        <f t="shared" si="35"/>
        <v>상</v>
      </c>
    </row>
    <row r="498" spans="1:18" hidden="1" x14ac:dyDescent="0.3">
      <c r="A498">
        <v>497</v>
      </c>
      <c r="B498" s="3" t="s">
        <v>12</v>
      </c>
      <c r="C498" s="3" t="s">
        <v>54</v>
      </c>
      <c r="D498" s="3" t="s">
        <v>116</v>
      </c>
      <c r="E498" s="4">
        <v>2020</v>
      </c>
      <c r="F498" s="1">
        <v>43910</v>
      </c>
      <c r="G498" s="3" t="s">
        <v>102</v>
      </c>
      <c r="H498" s="5">
        <v>3.576666666666668</v>
      </c>
      <c r="I498" s="5">
        <v>76.958747967390963</v>
      </c>
      <c r="J498" s="5">
        <v>5.3277777777777784</v>
      </c>
      <c r="K498" s="6">
        <v>4.6163959006037508E-2</v>
      </c>
      <c r="L498" s="6">
        <v>6.2968504226909403E-2</v>
      </c>
      <c r="M498" s="5">
        <v>89.086753676705314</v>
      </c>
      <c r="N498" s="4">
        <v>21600000</v>
      </c>
      <c r="O498" s="5">
        <f>1580000*J498</f>
        <v>8417888.8888888899</v>
      </c>
      <c r="P498" s="5">
        <f>(1580000*J498)/(M498/100)</f>
        <v>9449091.5219980981</v>
      </c>
      <c r="Q498" s="5">
        <f t="shared" si="34"/>
        <v>12150908.478001902</v>
      </c>
      <c r="R498" s="3" t="str">
        <f t="shared" si="35"/>
        <v>상</v>
      </c>
    </row>
    <row r="499" spans="1:18" hidden="1" x14ac:dyDescent="0.3">
      <c r="A499">
        <v>498</v>
      </c>
      <c r="B499" s="3" t="s">
        <v>12</v>
      </c>
      <c r="C499" s="3" t="s">
        <v>54</v>
      </c>
      <c r="D499" s="3" t="s">
        <v>116</v>
      </c>
      <c r="E499" s="4">
        <v>2020</v>
      </c>
      <c r="F499" s="1">
        <v>43906</v>
      </c>
      <c r="G499" s="3" t="s">
        <v>102</v>
      </c>
      <c r="H499" s="5">
        <v>3.8600000000000092</v>
      </c>
      <c r="I499" s="5">
        <v>88.145666731649712</v>
      </c>
      <c r="J499" s="5">
        <v>5.3388888888888886</v>
      </c>
      <c r="K499" s="6">
        <v>4.6212071534995652E-2</v>
      </c>
      <c r="L499" s="6">
        <v>5.673562706239442E-2</v>
      </c>
      <c r="M499" s="5">
        <v>89.705230140260994</v>
      </c>
      <c r="N499" s="4">
        <v>21600000</v>
      </c>
      <c r="O499" s="5">
        <f>1580000*J499</f>
        <v>8435444.444444444</v>
      </c>
      <c r="P499" s="5">
        <f>(1580000*J499)/(M499/100)</f>
        <v>9403514.6348267328</v>
      </c>
      <c r="Q499" s="5">
        <f t="shared" si="34"/>
        <v>12196485.365173267</v>
      </c>
      <c r="R499" s="3" t="str">
        <f t="shared" si="35"/>
        <v>상</v>
      </c>
    </row>
    <row r="500" spans="1:18" x14ac:dyDescent="0.3">
      <c r="A500">
        <v>499</v>
      </c>
      <c r="B500" s="3" t="s">
        <v>13</v>
      </c>
      <c r="C500" s="3" t="s">
        <v>27</v>
      </c>
      <c r="D500" s="3" t="s">
        <v>118</v>
      </c>
      <c r="E500" s="4">
        <v>2021</v>
      </c>
      <c r="F500" s="1">
        <v>44431</v>
      </c>
      <c r="G500" s="3" t="s">
        <v>102</v>
      </c>
      <c r="H500" s="5">
        <v>3.899777777777774</v>
      </c>
      <c r="I500" s="5">
        <v>89.365382667810678</v>
      </c>
      <c r="J500" s="5">
        <v>3.9027777777777781</v>
      </c>
      <c r="K500" s="6">
        <v>3.9510898637098987E-2</v>
      </c>
      <c r="L500" s="6">
        <v>6.3989601874201385E-2</v>
      </c>
      <c r="M500" s="5">
        <v>89.64994994886996</v>
      </c>
      <c r="N500" s="4">
        <v>21600000</v>
      </c>
      <c r="O500" s="5">
        <f>2160000*J500</f>
        <v>8430000</v>
      </c>
      <c r="P500" s="5">
        <f>(2160000*J500)/(M500/100)</f>
        <v>9403240.0517879613</v>
      </c>
      <c r="Q500" s="5">
        <f t="shared" si="34"/>
        <v>12196759.948212039</v>
      </c>
      <c r="R500" s="3" t="str">
        <f t="shared" si="35"/>
        <v>상</v>
      </c>
    </row>
    <row r="501" spans="1:18" hidden="1" x14ac:dyDescent="0.3">
      <c r="A501">
        <v>500</v>
      </c>
      <c r="B501" s="3" t="s">
        <v>12</v>
      </c>
      <c r="C501" s="3" t="s">
        <v>51</v>
      </c>
      <c r="D501" s="3" t="s">
        <v>114</v>
      </c>
      <c r="E501" s="4">
        <v>2016</v>
      </c>
      <c r="F501" s="1">
        <v>42325</v>
      </c>
      <c r="G501" s="3" t="s">
        <v>102</v>
      </c>
      <c r="H501" s="5">
        <v>3.8650000000000042</v>
      </c>
      <c r="I501" s="5">
        <v>88.310252815954186</v>
      </c>
      <c r="J501" s="5">
        <v>9.6694444444444443</v>
      </c>
      <c r="K501" s="6">
        <v>6.2191460649978131E-2</v>
      </c>
      <c r="L501" s="6">
        <v>2.103166736618409E-2</v>
      </c>
      <c r="M501" s="5">
        <v>91.677687198383779</v>
      </c>
      <c r="N501" s="4">
        <v>25700000</v>
      </c>
      <c r="O501" s="5">
        <f>1280000*J501</f>
        <v>12376888.888888888</v>
      </c>
      <c r="P501" s="5">
        <f>(1280000*J501)/(M501/100)</f>
        <v>13500437.529697068</v>
      </c>
      <c r="Q501" s="5">
        <f t="shared" si="34"/>
        <v>12199562.470302932</v>
      </c>
      <c r="R501" s="3" t="str">
        <f t="shared" si="35"/>
        <v>상</v>
      </c>
    </row>
    <row r="502" spans="1:18" hidden="1" x14ac:dyDescent="0.3">
      <c r="A502">
        <v>501</v>
      </c>
      <c r="B502" s="3" t="s">
        <v>13</v>
      </c>
      <c r="C502" s="3" t="s">
        <v>77</v>
      </c>
      <c r="D502" s="3" t="s">
        <v>115</v>
      </c>
      <c r="E502" s="4">
        <v>2018</v>
      </c>
      <c r="F502" s="1">
        <v>43032</v>
      </c>
      <c r="G502" s="3" t="s">
        <v>102</v>
      </c>
      <c r="H502" s="5">
        <v>3.9399999999999982</v>
      </c>
      <c r="I502" s="5">
        <v>90.538997904201381</v>
      </c>
      <c r="J502" s="5">
        <v>7.7333333333333334</v>
      </c>
      <c r="K502" s="6">
        <v>5.5617742972304561E-2</v>
      </c>
      <c r="L502" s="6">
        <v>3.098377578759549E-2</v>
      </c>
      <c r="M502" s="5">
        <v>91.33984812400999</v>
      </c>
      <c r="N502" s="4">
        <v>21100000</v>
      </c>
      <c r="O502" s="5">
        <f>1050000*J502</f>
        <v>8120000</v>
      </c>
      <c r="P502" s="5">
        <f>(1050000*J502)/(M502/100)</f>
        <v>8889876.8355468083</v>
      </c>
      <c r="Q502" s="5">
        <f t="shared" si="34"/>
        <v>12210123.164453192</v>
      </c>
      <c r="R502" s="3" t="str">
        <f t="shared" si="35"/>
        <v>상</v>
      </c>
    </row>
    <row r="503" spans="1:18" hidden="1" x14ac:dyDescent="0.3">
      <c r="A503">
        <v>502</v>
      </c>
      <c r="B503" s="3" t="s">
        <v>12</v>
      </c>
      <c r="C503" s="3" t="s">
        <v>54</v>
      </c>
      <c r="D503" s="3" t="s">
        <v>116</v>
      </c>
      <c r="E503" s="4">
        <v>2020</v>
      </c>
      <c r="F503" s="1">
        <v>43978</v>
      </c>
      <c r="G503" s="3" t="s">
        <v>102</v>
      </c>
      <c r="H503" s="5">
        <v>3.759777777777773</v>
      </c>
      <c r="I503" s="5">
        <v>84.647241958492643</v>
      </c>
      <c r="J503" s="5">
        <v>5.1416666666666666</v>
      </c>
      <c r="K503" s="6">
        <v>4.5350486950711637E-2</v>
      </c>
      <c r="L503" s="6">
        <v>8.8991944001415316E-2</v>
      </c>
      <c r="M503" s="5">
        <v>86.565756904787307</v>
      </c>
      <c r="N503" s="4">
        <v>21600000</v>
      </c>
      <c r="O503" s="5">
        <f>1580000*J503</f>
        <v>8123833.333333333</v>
      </c>
      <c r="P503" s="5">
        <f>(1580000*J503)/(M503/100)</f>
        <v>9384580.7208370455</v>
      </c>
      <c r="Q503" s="5">
        <f t="shared" si="34"/>
        <v>12215419.279162955</v>
      </c>
      <c r="R503" s="3" t="str">
        <f t="shared" si="35"/>
        <v>상</v>
      </c>
    </row>
    <row r="504" spans="1:18" x14ac:dyDescent="0.3">
      <c r="A504">
        <v>503</v>
      </c>
      <c r="B504" s="3" t="s">
        <v>13</v>
      </c>
      <c r="C504" s="3" t="s">
        <v>27</v>
      </c>
      <c r="D504" s="3" t="s">
        <v>118</v>
      </c>
      <c r="E504" s="4">
        <v>2021</v>
      </c>
      <c r="F504" s="1">
        <v>44418</v>
      </c>
      <c r="G504" s="3" t="s">
        <v>102</v>
      </c>
      <c r="H504" s="5">
        <v>4.0799999999999992</v>
      </c>
      <c r="I504" s="5">
        <v>94.495414527125234</v>
      </c>
      <c r="J504" s="5">
        <v>3.9388888888888891</v>
      </c>
      <c r="K504" s="6">
        <v>3.9693268390944517E-2</v>
      </c>
      <c r="L504" s="6">
        <v>5.2747277929541009E-2</v>
      </c>
      <c r="M504" s="5">
        <v>90.755945367951441</v>
      </c>
      <c r="N504" s="4">
        <v>21600000</v>
      </c>
      <c r="O504" s="5">
        <f>2160000*J504</f>
        <v>8508000</v>
      </c>
      <c r="P504" s="5">
        <f>(2160000*J504)/(M504/100)</f>
        <v>9374592.4473664537</v>
      </c>
      <c r="Q504" s="5">
        <f t="shared" si="34"/>
        <v>12225407.552633546</v>
      </c>
      <c r="R504" s="3" t="str">
        <f t="shared" si="35"/>
        <v>상</v>
      </c>
    </row>
    <row r="505" spans="1:18" x14ac:dyDescent="0.3">
      <c r="A505">
        <v>504</v>
      </c>
      <c r="B505" s="3" t="s">
        <v>13</v>
      </c>
      <c r="C505" s="3" t="s">
        <v>27</v>
      </c>
      <c r="D505" s="3" t="s">
        <v>118</v>
      </c>
      <c r="E505" s="4">
        <v>2021</v>
      </c>
      <c r="F505" s="1">
        <v>44426</v>
      </c>
      <c r="G505" s="3" t="s">
        <v>102</v>
      </c>
      <c r="H505" s="5">
        <v>3.6200000000000032</v>
      </c>
      <c r="I505" s="5">
        <v>78.861366460791714</v>
      </c>
      <c r="J505" s="5">
        <v>3.916666666666667</v>
      </c>
      <c r="K505" s="6">
        <v>3.9581140290126389E-2</v>
      </c>
      <c r="L505" s="6">
        <v>5.787230812652E-2</v>
      </c>
      <c r="M505" s="5">
        <v>90.254655158335368</v>
      </c>
      <c r="N505" s="4">
        <v>21600000</v>
      </c>
      <c r="O505" s="5">
        <f>2160000*J505</f>
        <v>8460000</v>
      </c>
      <c r="P505" s="5">
        <f>(2160000*J505)/(M505/100)</f>
        <v>9373477.7282772493</v>
      </c>
      <c r="Q505" s="5">
        <f t="shared" si="34"/>
        <v>12226522.271722751</v>
      </c>
      <c r="R505" s="3" t="str">
        <f t="shared" si="35"/>
        <v>상</v>
      </c>
    </row>
    <row r="506" spans="1:18" hidden="1" x14ac:dyDescent="0.3">
      <c r="A506">
        <v>505</v>
      </c>
      <c r="B506" s="3" t="s">
        <v>13</v>
      </c>
      <c r="C506" s="3" t="s">
        <v>31</v>
      </c>
      <c r="D506" s="3" t="s">
        <v>115</v>
      </c>
      <c r="E506" s="4">
        <v>2018</v>
      </c>
      <c r="F506" s="1">
        <v>43062</v>
      </c>
      <c r="G506" s="3" t="s">
        <v>102</v>
      </c>
      <c r="H506" s="5">
        <v>3.6200000000000032</v>
      </c>
      <c r="I506" s="5">
        <v>78.861366460791714</v>
      </c>
      <c r="J506" s="5">
        <v>7.6527777777777777</v>
      </c>
      <c r="K506" s="6">
        <v>5.5327308908992769E-2</v>
      </c>
      <c r="L506" s="6">
        <v>3.7767294041991313E-2</v>
      </c>
      <c r="M506" s="5">
        <v>90.690539704901596</v>
      </c>
      <c r="N506" s="4">
        <v>21100000</v>
      </c>
      <c r="O506" s="5">
        <f>1050000*J506</f>
        <v>8035416.666666667</v>
      </c>
      <c r="P506" s="5">
        <f>(1050000*J506)/(M506/100)</f>
        <v>8860258.9562408049</v>
      </c>
      <c r="Q506" s="5">
        <f t="shared" si="34"/>
        <v>12239741.043759195</v>
      </c>
      <c r="R506" s="3" t="str">
        <f t="shared" si="35"/>
        <v>상</v>
      </c>
    </row>
    <row r="507" spans="1:18" x14ac:dyDescent="0.3">
      <c r="A507">
        <v>506</v>
      </c>
      <c r="B507" s="3" t="s">
        <v>13</v>
      </c>
      <c r="C507" s="3" t="s">
        <v>27</v>
      </c>
      <c r="D507" s="3" t="s">
        <v>118</v>
      </c>
      <c r="E507" s="4">
        <v>2021</v>
      </c>
      <c r="F507" s="1">
        <v>44417</v>
      </c>
      <c r="G507" s="3" t="s">
        <v>102</v>
      </c>
      <c r="H507" s="5">
        <v>3.5600000000000018</v>
      </c>
      <c r="I507" s="5">
        <v>76.211904314211722</v>
      </c>
      <c r="J507" s="5">
        <v>3.9416666666666669</v>
      </c>
      <c r="K507" s="6">
        <v>3.9707262140150967E-2</v>
      </c>
      <c r="L507" s="6">
        <v>4.9039465430151023E-2</v>
      </c>
      <c r="M507" s="5">
        <v>91.125327242969803</v>
      </c>
      <c r="N507" s="4">
        <v>21600000</v>
      </c>
      <c r="O507" s="5">
        <f t="shared" ref="O507:O512" si="36">2160000*J507</f>
        <v>8514000</v>
      </c>
      <c r="P507" s="5">
        <f t="shared" ref="P507:P512" si="37">(2160000*J507)/(M507/100)</f>
        <v>9343176.3238544017</v>
      </c>
      <c r="Q507" s="5">
        <f t="shared" si="34"/>
        <v>12256823.676145598</v>
      </c>
      <c r="R507" s="3" t="str">
        <f t="shared" si="35"/>
        <v>상</v>
      </c>
    </row>
    <row r="508" spans="1:18" x14ac:dyDescent="0.3">
      <c r="A508">
        <v>507</v>
      </c>
      <c r="B508" s="3" t="s">
        <v>13</v>
      </c>
      <c r="C508" s="3" t="s">
        <v>27</v>
      </c>
      <c r="D508" s="3" t="s">
        <v>118</v>
      </c>
      <c r="E508" s="4">
        <v>2021</v>
      </c>
      <c r="F508" s="1">
        <v>44420</v>
      </c>
      <c r="G508" s="3" t="s">
        <v>102</v>
      </c>
      <c r="H508" s="5">
        <v>3.6200000000000032</v>
      </c>
      <c r="I508" s="5">
        <v>78.861366460791714</v>
      </c>
      <c r="J508" s="5">
        <v>3.9333333333333331</v>
      </c>
      <c r="K508" s="6">
        <v>3.9665266081716041E-2</v>
      </c>
      <c r="L508" s="6">
        <v>5.1007571326321777E-2</v>
      </c>
      <c r="M508" s="5">
        <v>90.932716259196212</v>
      </c>
      <c r="N508" s="4">
        <v>21600000</v>
      </c>
      <c r="O508" s="5">
        <f t="shared" si="36"/>
        <v>8496000</v>
      </c>
      <c r="P508" s="5">
        <f t="shared" si="37"/>
        <v>9343171.9072185773</v>
      </c>
      <c r="Q508" s="5">
        <f t="shared" si="34"/>
        <v>12256828.092781423</v>
      </c>
      <c r="R508" s="3" t="str">
        <f t="shared" si="35"/>
        <v>상</v>
      </c>
    </row>
    <row r="509" spans="1:18" x14ac:dyDescent="0.3">
      <c r="A509">
        <v>508</v>
      </c>
      <c r="B509" s="3" t="s">
        <v>13</v>
      </c>
      <c r="C509" s="3" t="s">
        <v>27</v>
      </c>
      <c r="D509" s="3" t="s">
        <v>118</v>
      </c>
      <c r="E509" s="4">
        <v>2021</v>
      </c>
      <c r="F509" s="1">
        <v>44442</v>
      </c>
      <c r="G509" s="3" t="s">
        <v>102</v>
      </c>
      <c r="H509" s="5">
        <v>3.8999999999999968</v>
      </c>
      <c r="I509" s="5">
        <v>89.372092693470634</v>
      </c>
      <c r="J509" s="5">
        <v>3.875</v>
      </c>
      <c r="K509" s="6">
        <v>3.9370039370059062E-2</v>
      </c>
      <c r="L509" s="6">
        <v>6.2171290920894219E-2</v>
      </c>
      <c r="M509" s="5">
        <v>89.84586697090468</v>
      </c>
      <c r="N509" s="4">
        <v>21600000</v>
      </c>
      <c r="O509" s="5">
        <f t="shared" si="36"/>
        <v>8370000</v>
      </c>
      <c r="P509" s="5">
        <f t="shared" si="37"/>
        <v>9315954.4030116685</v>
      </c>
      <c r="Q509" s="5">
        <f t="shared" si="34"/>
        <v>12284045.596988332</v>
      </c>
      <c r="R509" s="3" t="str">
        <f t="shared" si="35"/>
        <v>상</v>
      </c>
    </row>
    <row r="510" spans="1:18" x14ac:dyDescent="0.3">
      <c r="A510">
        <v>509</v>
      </c>
      <c r="B510" s="3" t="s">
        <v>13</v>
      </c>
      <c r="C510" s="3" t="s">
        <v>27</v>
      </c>
      <c r="D510" s="3" t="s">
        <v>118</v>
      </c>
      <c r="E510" s="4">
        <v>2021</v>
      </c>
      <c r="F510" s="1">
        <v>44441</v>
      </c>
      <c r="G510" s="3" t="s">
        <v>102</v>
      </c>
      <c r="H510" s="5">
        <v>4.0600000000000014</v>
      </c>
      <c r="I510" s="5">
        <v>93.933031421115999</v>
      </c>
      <c r="J510" s="5">
        <v>3.8777777777777782</v>
      </c>
      <c r="K510" s="6">
        <v>3.9384147967311822E-2</v>
      </c>
      <c r="L510" s="6">
        <v>5.9855049277106741E-2</v>
      </c>
      <c r="M510" s="5">
        <v>90.076080275558141</v>
      </c>
      <c r="N510" s="4">
        <v>21600000</v>
      </c>
      <c r="O510" s="5">
        <f t="shared" si="36"/>
        <v>8376000.0000000009</v>
      </c>
      <c r="P510" s="5">
        <f t="shared" si="37"/>
        <v>9298806.0474838428</v>
      </c>
      <c r="Q510" s="5">
        <f t="shared" si="34"/>
        <v>12301193.952516157</v>
      </c>
      <c r="R510" s="3" t="str">
        <f t="shared" si="35"/>
        <v>상</v>
      </c>
    </row>
    <row r="511" spans="1:18" x14ac:dyDescent="0.3">
      <c r="A511">
        <v>510</v>
      </c>
      <c r="B511" s="3" t="s">
        <v>13</v>
      </c>
      <c r="C511" s="3" t="s">
        <v>27</v>
      </c>
      <c r="D511" s="3" t="s">
        <v>118</v>
      </c>
      <c r="E511" s="4">
        <v>2021</v>
      </c>
      <c r="F511" s="1">
        <v>44523</v>
      </c>
      <c r="G511" s="3" t="s">
        <v>102</v>
      </c>
      <c r="H511" s="5">
        <v>3.5600000000000018</v>
      </c>
      <c r="I511" s="5">
        <v>76.211904314211722</v>
      </c>
      <c r="J511" s="5">
        <v>3.6527777777777781</v>
      </c>
      <c r="K511" s="6">
        <v>3.8224483137265723E-2</v>
      </c>
      <c r="L511" s="6">
        <v>0.1120791274447647</v>
      </c>
      <c r="M511" s="5">
        <v>84.969638941796973</v>
      </c>
      <c r="N511" s="4">
        <v>21600000</v>
      </c>
      <c r="O511" s="5">
        <f t="shared" si="36"/>
        <v>7890000.0000000009</v>
      </c>
      <c r="P511" s="5">
        <f t="shared" si="37"/>
        <v>9285669.6795010995</v>
      </c>
      <c r="Q511" s="5">
        <f t="shared" si="34"/>
        <v>12314330.3204989</v>
      </c>
      <c r="R511" s="3" t="str">
        <f t="shared" si="35"/>
        <v>상</v>
      </c>
    </row>
    <row r="512" spans="1:18" x14ac:dyDescent="0.3">
      <c r="A512">
        <v>511</v>
      </c>
      <c r="B512" s="3" t="s">
        <v>13</v>
      </c>
      <c r="C512" s="3" t="s">
        <v>72</v>
      </c>
      <c r="D512" s="3" t="s">
        <v>118</v>
      </c>
      <c r="E512" s="4">
        <v>2021</v>
      </c>
      <c r="F512" s="1">
        <v>44436</v>
      </c>
      <c r="G512" s="3" t="s">
        <v>102</v>
      </c>
      <c r="H512" s="5">
        <v>3.7957777777777801</v>
      </c>
      <c r="I512" s="5">
        <v>86.004089763022989</v>
      </c>
      <c r="J512" s="5">
        <v>3.8888888888888888</v>
      </c>
      <c r="K512" s="6">
        <v>3.9440531887330772E-2</v>
      </c>
      <c r="L512" s="6">
        <v>5.4856147173670607E-2</v>
      </c>
      <c r="M512" s="5">
        <v>90.570332093899864</v>
      </c>
      <c r="N512" s="4">
        <v>21600000</v>
      </c>
      <c r="O512" s="5">
        <f t="shared" si="36"/>
        <v>8400000</v>
      </c>
      <c r="P512" s="5">
        <f t="shared" si="37"/>
        <v>9274560.229381958</v>
      </c>
      <c r="Q512" s="5">
        <f t="shared" si="34"/>
        <v>12325439.770618042</v>
      </c>
      <c r="R512" s="3" t="str">
        <f t="shared" si="35"/>
        <v>상</v>
      </c>
    </row>
    <row r="513" spans="1:18" hidden="1" x14ac:dyDescent="0.3">
      <c r="A513">
        <v>512</v>
      </c>
      <c r="B513" s="3" t="s">
        <v>13</v>
      </c>
      <c r="C513" s="3" t="s">
        <v>31</v>
      </c>
      <c r="D513" s="3" t="s">
        <v>115</v>
      </c>
      <c r="E513" s="4">
        <v>2018</v>
      </c>
      <c r="F513" s="1">
        <v>43027</v>
      </c>
      <c r="G513" s="3" t="s">
        <v>102</v>
      </c>
      <c r="H513" s="5">
        <v>3.680000000000005</v>
      </c>
      <c r="I513" s="5">
        <v>81.44098334770581</v>
      </c>
      <c r="J513" s="5">
        <v>7.7472222222222218</v>
      </c>
      <c r="K513" s="6">
        <v>5.5667664661712628E-2</v>
      </c>
      <c r="L513" s="6">
        <v>1.541975286527842E-2</v>
      </c>
      <c r="M513" s="5">
        <v>92.891258247300897</v>
      </c>
      <c r="N513" s="4">
        <v>21100000</v>
      </c>
      <c r="O513" s="5">
        <f>1050000*J513</f>
        <v>8134583.333333333</v>
      </c>
      <c r="P513" s="5">
        <f>(1050000*J513)/(M513/100)</f>
        <v>8757103.183678424</v>
      </c>
      <c r="Q513" s="5">
        <f t="shared" si="34"/>
        <v>12342896.816321576</v>
      </c>
      <c r="R513" s="3" t="str">
        <f t="shared" si="35"/>
        <v>상</v>
      </c>
    </row>
    <row r="514" spans="1:18" hidden="1" x14ac:dyDescent="0.3">
      <c r="A514">
        <v>513</v>
      </c>
      <c r="B514" s="3" t="s">
        <v>12</v>
      </c>
      <c r="C514" s="3" t="s">
        <v>54</v>
      </c>
      <c r="D514" s="3" t="s">
        <v>116</v>
      </c>
      <c r="E514" s="4">
        <v>2020</v>
      </c>
      <c r="F514" s="1">
        <v>43948</v>
      </c>
      <c r="G514" s="3" t="s">
        <v>102</v>
      </c>
      <c r="H514" s="5">
        <v>3.6600000000000041</v>
      </c>
      <c r="I514" s="5">
        <v>80.631887165108466</v>
      </c>
      <c r="J514" s="5">
        <v>5.2249999999999996</v>
      </c>
      <c r="K514" s="6">
        <v>4.5716517802649841E-2</v>
      </c>
      <c r="L514" s="6">
        <v>6.0382343310233802E-2</v>
      </c>
      <c r="M514" s="5">
        <v>89.390113888711625</v>
      </c>
      <c r="N514" s="4">
        <v>21600000</v>
      </c>
      <c r="O514" s="5">
        <f>1580000*J514</f>
        <v>8255499.9999999991</v>
      </c>
      <c r="P514" s="5">
        <f>(1580000*J514)/(M514/100)</f>
        <v>9235361.317782728</v>
      </c>
      <c r="Q514" s="5">
        <f t="shared" ref="Q514:Q577" si="38">N514-P514</f>
        <v>12364638.682217272</v>
      </c>
      <c r="R514" s="3" t="str">
        <f t="shared" ref="R514:R577" si="39">IF(M514&lt;=65, "하", IF(M514&lt;80, "중", "상"))</f>
        <v>상</v>
      </c>
    </row>
    <row r="515" spans="1:18" hidden="1" x14ac:dyDescent="0.3">
      <c r="A515">
        <v>514</v>
      </c>
      <c r="B515" s="3" t="s">
        <v>13</v>
      </c>
      <c r="C515" s="3" t="s">
        <v>31</v>
      </c>
      <c r="D515" s="3" t="s">
        <v>115</v>
      </c>
      <c r="E515" s="4">
        <v>2018</v>
      </c>
      <c r="F515" s="1">
        <v>43052</v>
      </c>
      <c r="G515" s="3" t="s">
        <v>102</v>
      </c>
      <c r="H515" s="5">
        <v>3.5991666666666688</v>
      </c>
      <c r="I515" s="5">
        <v>78.001095116551681</v>
      </c>
      <c r="J515" s="5">
        <v>7.6805555555555554</v>
      </c>
      <c r="K515" s="6">
        <v>5.5427630494386301E-2</v>
      </c>
      <c r="L515" s="6">
        <v>2.103845286955254E-2</v>
      </c>
      <c r="M515" s="5">
        <v>92.353391663606118</v>
      </c>
      <c r="N515" s="4">
        <v>21100000</v>
      </c>
      <c r="O515" s="5">
        <f>1050000*J515</f>
        <v>8064583.333333333</v>
      </c>
      <c r="P515" s="5">
        <f>(1050000*J515)/(M515/100)</f>
        <v>8732308.784834113</v>
      </c>
      <c r="Q515" s="5">
        <f t="shared" si="38"/>
        <v>12367691.215165887</v>
      </c>
      <c r="R515" s="3" t="str">
        <f t="shared" si="39"/>
        <v>상</v>
      </c>
    </row>
    <row r="516" spans="1:18" x14ac:dyDescent="0.3">
      <c r="A516">
        <v>515</v>
      </c>
      <c r="B516" s="3" t="s">
        <v>13</v>
      </c>
      <c r="C516" s="3" t="s">
        <v>27</v>
      </c>
      <c r="D516" s="3" t="s">
        <v>118</v>
      </c>
      <c r="E516" s="4">
        <v>2021</v>
      </c>
      <c r="F516" s="1">
        <v>44419</v>
      </c>
      <c r="G516" s="3" t="s">
        <v>102</v>
      </c>
      <c r="H516" s="5">
        <v>3.8399999999999959</v>
      </c>
      <c r="I516" s="5">
        <v>87.487322394430777</v>
      </c>
      <c r="J516" s="5">
        <v>3.9361111111111109</v>
      </c>
      <c r="K516" s="6">
        <v>3.967926970654128E-2</v>
      </c>
      <c r="L516" s="6">
        <v>3.9329427653243508E-2</v>
      </c>
      <c r="M516" s="5">
        <v>92.099130264021525</v>
      </c>
      <c r="N516" s="4">
        <v>21600000</v>
      </c>
      <c r="O516" s="5">
        <f>2160000*J516</f>
        <v>8502000</v>
      </c>
      <c r="P516" s="5">
        <f>(2160000*J516)/(M516/100)</f>
        <v>9231357.5335914996</v>
      </c>
      <c r="Q516" s="5">
        <f t="shared" si="38"/>
        <v>12368642.4664085</v>
      </c>
      <c r="R516" s="3" t="str">
        <f t="shared" si="39"/>
        <v>상</v>
      </c>
    </row>
    <row r="517" spans="1:18" hidden="1" x14ac:dyDescent="0.3">
      <c r="A517">
        <v>516</v>
      </c>
      <c r="B517" s="3" t="s">
        <v>12</v>
      </c>
      <c r="C517" s="3" t="s">
        <v>34</v>
      </c>
      <c r="D517" s="3" t="s">
        <v>113</v>
      </c>
      <c r="E517" s="4">
        <v>2019</v>
      </c>
      <c r="F517" s="1">
        <v>43511</v>
      </c>
      <c r="G517" s="3" t="s">
        <v>102</v>
      </c>
      <c r="H517" s="5">
        <v>3.9200000000000008</v>
      </c>
      <c r="I517" s="5">
        <v>89.959074094082723</v>
      </c>
      <c r="J517" s="5">
        <v>6.4249999999999998</v>
      </c>
      <c r="K517" s="6">
        <v>5.0695167422546303E-2</v>
      </c>
      <c r="L517" s="6">
        <v>0.30784538898951769</v>
      </c>
      <c r="M517" s="5">
        <v>64.145944358793599</v>
      </c>
      <c r="N517" s="4">
        <v>24800000</v>
      </c>
      <c r="O517" s="5">
        <f>1240000*J517</f>
        <v>7967000</v>
      </c>
      <c r="P517" s="5">
        <f>(1240000*J517)/(M517/100)</f>
        <v>12420114.910831187</v>
      </c>
      <c r="Q517" s="5">
        <f t="shared" si="38"/>
        <v>12379885.089168813</v>
      </c>
      <c r="R517" s="3" t="str">
        <f t="shared" si="39"/>
        <v>하</v>
      </c>
    </row>
    <row r="518" spans="1:18" hidden="1" x14ac:dyDescent="0.3">
      <c r="A518">
        <v>517</v>
      </c>
      <c r="B518" s="3" t="s">
        <v>12</v>
      </c>
      <c r="C518" s="3" t="s">
        <v>54</v>
      </c>
      <c r="D518" s="3" t="s">
        <v>116</v>
      </c>
      <c r="E518" s="4">
        <v>2020</v>
      </c>
      <c r="F518" s="1">
        <v>44013</v>
      </c>
      <c r="G518" s="3" t="s">
        <v>102</v>
      </c>
      <c r="H518" s="5">
        <v>3.7400000000000051</v>
      </c>
      <c r="I518" s="5">
        <v>83.81884738812262</v>
      </c>
      <c r="J518" s="5">
        <v>5.0472222222222216</v>
      </c>
      <c r="K518" s="6">
        <v>4.4932047459345641E-2</v>
      </c>
      <c r="L518" s="6">
        <v>8.6514924066322274E-2</v>
      </c>
      <c r="M518" s="5">
        <v>86.855302847433208</v>
      </c>
      <c r="N518" s="4">
        <v>21600000</v>
      </c>
      <c r="O518" s="5">
        <f>1580000*J518</f>
        <v>7974611.1111111101</v>
      </c>
      <c r="P518" s="5">
        <f>(1580000*J518)/(M518/100)</f>
        <v>9181490.1907820348</v>
      </c>
      <c r="Q518" s="5">
        <f t="shared" si="38"/>
        <v>12418509.809217965</v>
      </c>
      <c r="R518" s="3" t="str">
        <f t="shared" si="39"/>
        <v>상</v>
      </c>
    </row>
    <row r="519" spans="1:18" x14ac:dyDescent="0.3">
      <c r="A519">
        <v>518</v>
      </c>
      <c r="B519" s="3" t="s">
        <v>13</v>
      </c>
      <c r="C519" s="3" t="s">
        <v>27</v>
      </c>
      <c r="D519" s="3" t="s">
        <v>118</v>
      </c>
      <c r="E519" s="4">
        <v>2021</v>
      </c>
      <c r="F519" s="1">
        <v>44477</v>
      </c>
      <c r="G519" s="3" t="s">
        <v>102</v>
      </c>
      <c r="H519" s="5">
        <v>4.0199999999999969</v>
      </c>
      <c r="I519" s="5">
        <v>92.831195670431526</v>
      </c>
      <c r="J519" s="5">
        <v>3.7777777777777781</v>
      </c>
      <c r="K519" s="6">
        <v>3.8873012632302001E-2</v>
      </c>
      <c r="L519" s="6">
        <v>7.0079769840195372E-2</v>
      </c>
      <c r="M519" s="5">
        <v>89.104721752750265</v>
      </c>
      <c r="N519" s="4">
        <v>21600000</v>
      </c>
      <c r="O519" s="5">
        <f>2160000*J519</f>
        <v>8160000.0000000009</v>
      </c>
      <c r="P519" s="5">
        <f>(2160000*J519)/(M519/100)</f>
        <v>9157763.8530116826</v>
      </c>
      <c r="Q519" s="5">
        <f t="shared" si="38"/>
        <v>12442236.146988317</v>
      </c>
      <c r="R519" s="3" t="str">
        <f t="shared" si="39"/>
        <v>상</v>
      </c>
    </row>
    <row r="520" spans="1:18" x14ac:dyDescent="0.3">
      <c r="A520">
        <v>519</v>
      </c>
      <c r="B520" s="3" t="s">
        <v>13</v>
      </c>
      <c r="C520" s="3" t="s">
        <v>27</v>
      </c>
      <c r="D520" s="3" t="s">
        <v>118</v>
      </c>
      <c r="E520" s="4">
        <v>2021</v>
      </c>
      <c r="F520" s="1">
        <v>44533</v>
      </c>
      <c r="G520" s="3" t="s">
        <v>102</v>
      </c>
      <c r="H520" s="5">
        <v>3.779999999999994</v>
      </c>
      <c r="I520" s="5">
        <v>85.418770831190059</v>
      </c>
      <c r="J520" s="5">
        <v>3.625</v>
      </c>
      <c r="K520" s="6">
        <v>3.8078865529319543E-2</v>
      </c>
      <c r="L520" s="6">
        <v>0.1060313398419483</v>
      </c>
      <c r="M520" s="5">
        <v>85.588979462873212</v>
      </c>
      <c r="N520" s="4">
        <v>21600000</v>
      </c>
      <c r="O520" s="5">
        <f>2160000*J520</f>
        <v>7830000</v>
      </c>
      <c r="P520" s="5">
        <f>(2160000*J520)/(M520/100)</f>
        <v>9148374.0653742664</v>
      </c>
      <c r="Q520" s="5">
        <f t="shared" si="38"/>
        <v>12451625.934625734</v>
      </c>
      <c r="R520" s="3" t="str">
        <f t="shared" si="39"/>
        <v>상</v>
      </c>
    </row>
    <row r="521" spans="1:18" hidden="1" x14ac:dyDescent="0.3">
      <c r="A521">
        <v>520</v>
      </c>
      <c r="B521" s="3" t="s">
        <v>12</v>
      </c>
      <c r="C521" s="3" t="s">
        <v>53</v>
      </c>
      <c r="D521" s="3" t="s">
        <v>114</v>
      </c>
      <c r="E521" s="4">
        <v>2018</v>
      </c>
      <c r="F521" s="1">
        <v>42884</v>
      </c>
      <c r="G521" s="3" t="s">
        <v>102</v>
      </c>
      <c r="H521" s="5">
        <v>4.0393750000000059</v>
      </c>
      <c r="I521" s="5">
        <v>93.368601798526058</v>
      </c>
      <c r="J521" s="5">
        <v>8.1361111111111111</v>
      </c>
      <c r="K521" s="6">
        <v>5.7047738293857397E-2</v>
      </c>
      <c r="L521" s="6">
        <v>0.15668760339737059</v>
      </c>
      <c r="M521" s="5">
        <v>78.626465830877208</v>
      </c>
      <c r="N521" s="4">
        <v>25700000</v>
      </c>
      <c r="O521" s="5">
        <f>1280000*J521</f>
        <v>10414222.222222222</v>
      </c>
      <c r="P521" s="5">
        <f>(1280000*J521)/(M521/100)</f>
        <v>13245186.734734906</v>
      </c>
      <c r="Q521" s="5">
        <f t="shared" si="38"/>
        <v>12454813.265265094</v>
      </c>
      <c r="R521" s="3" t="str">
        <f t="shared" si="39"/>
        <v>중</v>
      </c>
    </row>
    <row r="522" spans="1:18" hidden="1" x14ac:dyDescent="0.3">
      <c r="A522">
        <v>521</v>
      </c>
      <c r="B522" s="3" t="s">
        <v>12</v>
      </c>
      <c r="C522" s="3" t="s">
        <v>67</v>
      </c>
      <c r="D522" s="3" t="s">
        <v>114</v>
      </c>
      <c r="E522" s="4">
        <v>2017</v>
      </c>
      <c r="F522" s="1">
        <v>42697</v>
      </c>
      <c r="G522" s="3" t="s">
        <v>102</v>
      </c>
      <c r="H522" s="5">
        <v>3.7604166666666621</v>
      </c>
      <c r="I522" s="5">
        <v>84.674001895456854</v>
      </c>
      <c r="J522" s="5">
        <v>8.6527777777777786</v>
      </c>
      <c r="K522" s="6">
        <v>5.8831208649075969E-2</v>
      </c>
      <c r="L522" s="6">
        <v>0.1038425891897527</v>
      </c>
      <c r="M522" s="5">
        <v>83.732620216117141</v>
      </c>
      <c r="N522" s="4">
        <v>25700000</v>
      </c>
      <c r="O522" s="5">
        <f>1280000*J522</f>
        <v>11075555.555555556</v>
      </c>
      <c r="P522" s="5">
        <f>(1280000*J522)/(M522/100)</f>
        <v>13227288.871373089</v>
      </c>
      <c r="Q522" s="5">
        <f t="shared" si="38"/>
        <v>12472711.128626911</v>
      </c>
      <c r="R522" s="3" t="str">
        <f t="shared" si="39"/>
        <v>상</v>
      </c>
    </row>
    <row r="523" spans="1:18" hidden="1" x14ac:dyDescent="0.3">
      <c r="A523">
        <v>522</v>
      </c>
      <c r="B523" s="3" t="s">
        <v>12</v>
      </c>
      <c r="C523" s="3" t="s">
        <v>53</v>
      </c>
      <c r="D523" s="3" t="s">
        <v>114</v>
      </c>
      <c r="E523" s="4">
        <v>2018</v>
      </c>
      <c r="F523" s="1">
        <v>42880</v>
      </c>
      <c r="G523" s="3" t="s">
        <v>102</v>
      </c>
      <c r="H523" s="5">
        <v>3.7633333333333279</v>
      </c>
      <c r="I523" s="5">
        <v>84.796166825076043</v>
      </c>
      <c r="J523" s="5">
        <v>8.1472222222222221</v>
      </c>
      <c r="K523" s="6">
        <v>5.7086678734087237E-2</v>
      </c>
      <c r="L523" s="6">
        <v>0.15409319035112229</v>
      </c>
      <c r="M523" s="5">
        <v>78.882013091479038</v>
      </c>
      <c r="N523" s="4">
        <v>25700000</v>
      </c>
      <c r="O523" s="5">
        <f>1280000*J523</f>
        <v>10428444.444444444</v>
      </c>
      <c r="P523" s="5">
        <f>(1280000*J523)/(M523/100)</f>
        <v>13220307.185049441</v>
      </c>
      <c r="Q523" s="5">
        <f t="shared" si="38"/>
        <v>12479692.814950559</v>
      </c>
      <c r="R523" s="3" t="str">
        <f t="shared" si="39"/>
        <v>중</v>
      </c>
    </row>
    <row r="524" spans="1:18" hidden="1" x14ac:dyDescent="0.3">
      <c r="A524">
        <v>523</v>
      </c>
      <c r="B524" s="3" t="s">
        <v>12</v>
      </c>
      <c r="C524" s="3" t="s">
        <v>54</v>
      </c>
      <c r="D524" s="3" t="s">
        <v>116</v>
      </c>
      <c r="E524" s="4">
        <v>2020</v>
      </c>
      <c r="F524" s="1">
        <v>43962</v>
      </c>
      <c r="G524" s="3" t="s">
        <v>102</v>
      </c>
      <c r="H524" s="5">
        <v>4.1000000000000041</v>
      </c>
      <c r="I524" s="5">
        <v>95.081152661611057</v>
      </c>
      <c r="J524" s="5">
        <v>5.1861111111111109</v>
      </c>
      <c r="K524" s="6">
        <v>4.5546069473056013E-2</v>
      </c>
      <c r="L524" s="6">
        <v>5.5467207385937869E-2</v>
      </c>
      <c r="M524" s="5">
        <v>89.898672314100608</v>
      </c>
      <c r="N524" s="4">
        <v>21600000</v>
      </c>
      <c r="O524" s="5">
        <f>1580000*J524</f>
        <v>8194055.555555555</v>
      </c>
      <c r="P524" s="5">
        <f>(1580000*J524)/(M524/100)</f>
        <v>9114768.1546686403</v>
      </c>
      <c r="Q524" s="5">
        <f t="shared" si="38"/>
        <v>12485231.84533136</v>
      </c>
      <c r="R524" s="3" t="str">
        <f t="shared" si="39"/>
        <v>상</v>
      </c>
    </row>
    <row r="525" spans="1:18" x14ac:dyDescent="0.3">
      <c r="A525">
        <v>524</v>
      </c>
      <c r="B525" s="3" t="s">
        <v>13</v>
      </c>
      <c r="C525" s="3" t="s">
        <v>27</v>
      </c>
      <c r="D525" s="3" t="s">
        <v>118</v>
      </c>
      <c r="E525" s="4">
        <v>2021</v>
      </c>
      <c r="F525" s="1">
        <v>44436</v>
      </c>
      <c r="G525" s="3" t="s">
        <v>102</v>
      </c>
      <c r="H525" s="5">
        <v>3.8006666666666722</v>
      </c>
      <c r="I525" s="5">
        <v>86.16953798080975</v>
      </c>
      <c r="J525" s="5">
        <v>3.8888888888888888</v>
      </c>
      <c r="K525" s="6">
        <v>3.9440531887330772E-2</v>
      </c>
      <c r="L525" s="6">
        <v>3.7270171121685819E-2</v>
      </c>
      <c r="M525" s="5">
        <v>92.328929699098339</v>
      </c>
      <c r="N525" s="4">
        <v>21600000</v>
      </c>
      <c r="O525" s="5">
        <f>2160000*J525</f>
        <v>8400000</v>
      </c>
      <c r="P525" s="5">
        <f>(2160000*J525)/(M525/100)</f>
        <v>9097906.8287434429</v>
      </c>
      <c r="Q525" s="5">
        <f t="shared" si="38"/>
        <v>12502093.171256557</v>
      </c>
      <c r="R525" s="3" t="str">
        <f t="shared" si="39"/>
        <v>상</v>
      </c>
    </row>
    <row r="526" spans="1:18" hidden="1" x14ac:dyDescent="0.3">
      <c r="A526">
        <v>525</v>
      </c>
      <c r="B526" s="3" t="s">
        <v>12</v>
      </c>
      <c r="C526" s="3" t="s">
        <v>53</v>
      </c>
      <c r="D526" s="3" t="s">
        <v>114</v>
      </c>
      <c r="E526" s="4">
        <v>2018</v>
      </c>
      <c r="F526" s="1">
        <v>42901</v>
      </c>
      <c r="G526" s="3" t="s">
        <v>102</v>
      </c>
      <c r="H526" s="5">
        <v>4.0799999999999983</v>
      </c>
      <c r="I526" s="5">
        <v>94.495414527125206</v>
      </c>
      <c r="J526" s="5">
        <v>8.0916666666666668</v>
      </c>
      <c r="K526" s="6">
        <v>5.6891709999495242E-2</v>
      </c>
      <c r="L526" s="6">
        <v>0.15700228462945251</v>
      </c>
      <c r="M526" s="5">
        <v>78.610600537105228</v>
      </c>
      <c r="N526" s="4">
        <v>25700000</v>
      </c>
      <c r="O526" s="5">
        <f>1280000*J526</f>
        <v>10357333.333333334</v>
      </c>
      <c r="P526" s="5">
        <f>(1280000*J526)/(M526/100)</f>
        <v>13175491.934379179</v>
      </c>
      <c r="Q526" s="5">
        <f t="shared" si="38"/>
        <v>12524508.065620821</v>
      </c>
      <c r="R526" s="3" t="str">
        <f t="shared" si="39"/>
        <v>중</v>
      </c>
    </row>
    <row r="527" spans="1:18" hidden="1" x14ac:dyDescent="0.3">
      <c r="A527">
        <v>526</v>
      </c>
      <c r="B527" s="3" t="s">
        <v>12</v>
      </c>
      <c r="C527" s="3" t="s">
        <v>54</v>
      </c>
      <c r="D527" s="3" t="s">
        <v>116</v>
      </c>
      <c r="E527" s="4">
        <v>2020</v>
      </c>
      <c r="F527" s="1">
        <v>43965</v>
      </c>
      <c r="G527" s="3" t="s">
        <v>102</v>
      </c>
      <c r="H527" s="5">
        <v>3.52</v>
      </c>
      <c r="I527" s="5">
        <v>74.483842312443713</v>
      </c>
      <c r="J527" s="5">
        <v>5.177777777777778</v>
      </c>
      <c r="K527" s="6">
        <v>4.550946177566937E-2</v>
      </c>
      <c r="L527" s="6">
        <v>5.2570618127928029E-2</v>
      </c>
      <c r="M527" s="5">
        <v>90.191992009640259</v>
      </c>
      <c r="N527" s="4">
        <v>21600000</v>
      </c>
      <c r="O527" s="5">
        <f>1580000*J527</f>
        <v>8180888.888888889</v>
      </c>
      <c r="P527" s="5">
        <f>(1580000*J527)/(M527/100)</f>
        <v>9070526.8911395893</v>
      </c>
      <c r="Q527" s="5">
        <f t="shared" si="38"/>
        <v>12529473.108860411</v>
      </c>
      <c r="R527" s="3" t="str">
        <f t="shared" si="39"/>
        <v>상</v>
      </c>
    </row>
    <row r="528" spans="1:18" x14ac:dyDescent="0.3">
      <c r="A528">
        <v>527</v>
      </c>
      <c r="B528" s="3" t="s">
        <v>13</v>
      </c>
      <c r="C528" s="3" t="s">
        <v>27</v>
      </c>
      <c r="D528" s="3" t="s">
        <v>118</v>
      </c>
      <c r="E528" s="4">
        <v>2021</v>
      </c>
      <c r="F528" s="1">
        <v>44469</v>
      </c>
      <c r="G528" s="3" t="s">
        <v>102</v>
      </c>
      <c r="H528" s="5">
        <v>3.600000000000001</v>
      </c>
      <c r="I528" s="5">
        <v>78.035505970321253</v>
      </c>
      <c r="J528" s="5">
        <v>3.8</v>
      </c>
      <c r="K528" s="6">
        <v>3.8987177379235863E-2</v>
      </c>
      <c r="L528" s="6">
        <v>5.3454566676017799E-2</v>
      </c>
      <c r="M528" s="5">
        <v>90.755825594474643</v>
      </c>
      <c r="N528" s="4">
        <v>21600000</v>
      </c>
      <c r="O528" s="5">
        <f>2160000*J528</f>
        <v>8208000</v>
      </c>
      <c r="P528" s="5">
        <f>(2160000*J528)/(M528/100)</f>
        <v>9044047.5266853999</v>
      </c>
      <c r="Q528" s="5">
        <f t="shared" si="38"/>
        <v>12555952.4733146</v>
      </c>
      <c r="R528" s="3" t="str">
        <f t="shared" si="39"/>
        <v>상</v>
      </c>
    </row>
    <row r="529" spans="1:18" hidden="1" x14ac:dyDescent="0.3">
      <c r="A529">
        <v>528</v>
      </c>
      <c r="B529" s="3" t="s">
        <v>12</v>
      </c>
      <c r="C529" s="3" t="s">
        <v>67</v>
      </c>
      <c r="D529" s="3" t="s">
        <v>114</v>
      </c>
      <c r="E529" s="4">
        <v>2017</v>
      </c>
      <c r="F529" s="1">
        <v>42641</v>
      </c>
      <c r="G529" s="3" t="s">
        <v>102</v>
      </c>
      <c r="H529" s="5">
        <v>3.8377083333333299</v>
      </c>
      <c r="I529" s="5">
        <v>87.411887105791195</v>
      </c>
      <c r="J529" s="5">
        <v>8.8055555555555554</v>
      </c>
      <c r="K529" s="6">
        <v>5.9348312715882853E-2</v>
      </c>
      <c r="L529" s="6">
        <v>7.9947136847677902E-2</v>
      </c>
      <c r="M529" s="5">
        <v>86.070455043643918</v>
      </c>
      <c r="N529" s="4">
        <v>25700000</v>
      </c>
      <c r="O529" s="5">
        <f>1280000*J529</f>
        <v>11271111.11111111</v>
      </c>
      <c r="P529" s="5">
        <f>(1280000*J529)/(M529/100)</f>
        <v>13095214.96708231</v>
      </c>
      <c r="Q529" s="5">
        <f t="shared" si="38"/>
        <v>12604785.03291769</v>
      </c>
      <c r="R529" s="3" t="str">
        <f t="shared" si="39"/>
        <v>상</v>
      </c>
    </row>
    <row r="530" spans="1:18" hidden="1" x14ac:dyDescent="0.3">
      <c r="A530">
        <v>529</v>
      </c>
      <c r="B530" s="3" t="s">
        <v>12</v>
      </c>
      <c r="C530" s="3" t="s">
        <v>53</v>
      </c>
      <c r="D530" s="3" t="s">
        <v>114</v>
      </c>
      <c r="E530" s="4">
        <v>2018</v>
      </c>
      <c r="F530" s="1">
        <v>42884</v>
      </c>
      <c r="G530" s="3" t="s">
        <v>102</v>
      </c>
      <c r="H530" s="5">
        <v>4.019999999999996</v>
      </c>
      <c r="I530" s="5">
        <v>92.831195670431498</v>
      </c>
      <c r="J530" s="5">
        <v>8.1361111111111111</v>
      </c>
      <c r="K530" s="6">
        <v>5.7047738293857397E-2</v>
      </c>
      <c r="L530" s="6">
        <v>0.14653935612586391</v>
      </c>
      <c r="M530" s="5">
        <v>79.641290558027862</v>
      </c>
      <c r="N530" s="4">
        <v>25700000</v>
      </c>
      <c r="O530" s="5">
        <f>1280000*J530</f>
        <v>10414222.222222222</v>
      </c>
      <c r="P530" s="5">
        <f>(1280000*J530)/(M530/100)</f>
        <v>13076410.677491797</v>
      </c>
      <c r="Q530" s="5">
        <f t="shared" si="38"/>
        <v>12623589.322508203</v>
      </c>
      <c r="R530" s="3" t="str">
        <f t="shared" si="39"/>
        <v>중</v>
      </c>
    </row>
    <row r="531" spans="1:18" x14ac:dyDescent="0.3">
      <c r="A531">
        <v>530</v>
      </c>
      <c r="B531" s="3" t="s">
        <v>13</v>
      </c>
      <c r="C531" s="3" t="s">
        <v>27</v>
      </c>
      <c r="D531" s="3" t="s">
        <v>118</v>
      </c>
      <c r="E531" s="4">
        <v>2021</v>
      </c>
      <c r="F531" s="1">
        <v>44487</v>
      </c>
      <c r="G531" s="3" t="s">
        <v>102</v>
      </c>
      <c r="H531" s="5">
        <v>3.8600000000000092</v>
      </c>
      <c r="I531" s="5">
        <v>88.145666731649712</v>
      </c>
      <c r="J531" s="5">
        <v>3.75</v>
      </c>
      <c r="K531" s="6">
        <v>3.8729833462074169E-2</v>
      </c>
      <c r="L531" s="6">
        <v>5.709905224428391E-2</v>
      </c>
      <c r="M531" s="5">
        <v>90.417111429364198</v>
      </c>
      <c r="N531" s="4">
        <v>21600000</v>
      </c>
      <c r="O531" s="5">
        <f>2160000*J531</f>
        <v>8100000</v>
      </c>
      <c r="P531" s="5">
        <f>(2160000*J531)/(M531/100)</f>
        <v>8958481.2785441559</v>
      </c>
      <c r="Q531" s="5">
        <f t="shared" si="38"/>
        <v>12641518.721455844</v>
      </c>
      <c r="R531" s="3" t="str">
        <f t="shared" si="39"/>
        <v>상</v>
      </c>
    </row>
    <row r="532" spans="1:18" hidden="1" x14ac:dyDescent="0.3">
      <c r="A532">
        <v>531</v>
      </c>
      <c r="B532" s="3" t="s">
        <v>12</v>
      </c>
      <c r="C532" s="3" t="s">
        <v>54</v>
      </c>
      <c r="D532" s="3" t="s">
        <v>116</v>
      </c>
      <c r="E532" s="4">
        <v>2020</v>
      </c>
      <c r="F532" s="1">
        <v>44014</v>
      </c>
      <c r="G532" s="3" t="s">
        <v>102</v>
      </c>
      <c r="H532" s="5">
        <v>3.959999999999996</v>
      </c>
      <c r="I532" s="5">
        <v>91.118921720605286</v>
      </c>
      <c r="J532" s="5">
        <v>5.0444444444444443</v>
      </c>
      <c r="K532" s="6">
        <v>4.4919681407794711E-2</v>
      </c>
      <c r="L532" s="6">
        <v>6.377605208954612E-2</v>
      </c>
      <c r="M532" s="5">
        <v>89.130426650265917</v>
      </c>
      <c r="N532" s="4">
        <v>21600000</v>
      </c>
      <c r="O532" s="5">
        <f>1580000*J532</f>
        <v>7970222.222222222</v>
      </c>
      <c r="P532" s="5">
        <f>(1580000*J532)/(M532/100)</f>
        <v>8942201.3579000905</v>
      </c>
      <c r="Q532" s="5">
        <f t="shared" si="38"/>
        <v>12657798.642099909</v>
      </c>
      <c r="R532" s="3" t="str">
        <f t="shared" si="39"/>
        <v>상</v>
      </c>
    </row>
    <row r="533" spans="1:18" hidden="1" x14ac:dyDescent="0.3">
      <c r="A533">
        <v>532</v>
      </c>
      <c r="B533" s="3" t="s">
        <v>12</v>
      </c>
      <c r="C533" s="3" t="s">
        <v>37</v>
      </c>
      <c r="D533" s="3" t="s">
        <v>116</v>
      </c>
      <c r="E533" s="4">
        <v>2021</v>
      </c>
      <c r="F533" s="1">
        <v>44222</v>
      </c>
      <c r="G533" s="3" t="s">
        <v>102</v>
      </c>
      <c r="H533" s="5">
        <v>4.0799999999999992</v>
      </c>
      <c r="I533" s="5">
        <v>94.495414527125234</v>
      </c>
      <c r="J533" s="5">
        <v>4.4777777777777779</v>
      </c>
      <c r="K533" s="6">
        <v>4.2321520661610337E-2</v>
      </c>
      <c r="L533" s="6">
        <v>0.16571351408458759</v>
      </c>
      <c r="M533" s="5">
        <v>79.196496525380212</v>
      </c>
      <c r="N533" s="4">
        <v>21600000</v>
      </c>
      <c r="O533" s="5">
        <f>1580000*J533</f>
        <v>7074888.888888889</v>
      </c>
      <c r="P533" s="5">
        <f>(1580000*J533)/(M533/100)</f>
        <v>8933335.6894412488</v>
      </c>
      <c r="Q533" s="5">
        <f t="shared" si="38"/>
        <v>12666664.310558751</v>
      </c>
      <c r="R533" s="3" t="str">
        <f t="shared" si="39"/>
        <v>중</v>
      </c>
    </row>
    <row r="534" spans="1:18" hidden="1" x14ac:dyDescent="0.3">
      <c r="A534">
        <v>533</v>
      </c>
      <c r="B534" s="3" t="s">
        <v>12</v>
      </c>
      <c r="C534" s="3" t="s">
        <v>54</v>
      </c>
      <c r="D534" s="3" t="s">
        <v>116</v>
      </c>
      <c r="E534" s="4">
        <v>2020</v>
      </c>
      <c r="F534" s="1">
        <v>43976</v>
      </c>
      <c r="G534" s="3" t="s">
        <v>102</v>
      </c>
      <c r="H534" s="5">
        <v>4.0624444444444467</v>
      </c>
      <c r="I534" s="5">
        <v>93.99992678379337</v>
      </c>
      <c r="J534" s="5">
        <v>5.1472222222222221</v>
      </c>
      <c r="K534" s="6">
        <v>4.537498086929502E-2</v>
      </c>
      <c r="L534" s="6">
        <v>4.2364884833977767E-2</v>
      </c>
      <c r="M534" s="5">
        <v>91.226013429672719</v>
      </c>
      <c r="N534" s="4">
        <v>21600000</v>
      </c>
      <c r="O534" s="5">
        <f>1580000*J534</f>
        <v>8132611.111111111</v>
      </c>
      <c r="P534" s="5">
        <f>(1580000*J534)/(M534/100)</f>
        <v>8914793.9336192124</v>
      </c>
      <c r="Q534" s="5">
        <f t="shared" si="38"/>
        <v>12685206.066380788</v>
      </c>
      <c r="R534" s="3" t="str">
        <f t="shared" si="39"/>
        <v>상</v>
      </c>
    </row>
    <row r="535" spans="1:18" hidden="1" x14ac:dyDescent="0.3">
      <c r="A535">
        <v>534</v>
      </c>
      <c r="B535" s="3" t="s">
        <v>12</v>
      </c>
      <c r="C535" s="3" t="s">
        <v>67</v>
      </c>
      <c r="D535" s="3" t="s">
        <v>114</v>
      </c>
      <c r="E535" s="4">
        <v>2017</v>
      </c>
      <c r="F535" s="1">
        <v>42818</v>
      </c>
      <c r="G535" s="3" t="s">
        <v>102</v>
      </c>
      <c r="H535" s="5">
        <v>4.1029166666666734</v>
      </c>
      <c r="I535" s="5">
        <v>95.166572806223598</v>
      </c>
      <c r="J535" s="5">
        <v>8.3166666666666664</v>
      </c>
      <c r="K535" s="6">
        <v>5.7677262995626512E-2</v>
      </c>
      <c r="L535" s="6">
        <v>0.12437296648966741</v>
      </c>
      <c r="M535" s="5">
        <v>81.79497705147061</v>
      </c>
      <c r="N535" s="4">
        <v>25700000</v>
      </c>
      <c r="O535" s="5">
        <f>1280000*J535</f>
        <v>10645333.333333334</v>
      </c>
      <c r="P535" s="5">
        <f>(1280000*J535)/(M535/100)</f>
        <v>13014654.098667467</v>
      </c>
      <c r="Q535" s="5">
        <f t="shared" si="38"/>
        <v>12685345.901332533</v>
      </c>
      <c r="R535" s="3" t="str">
        <f t="shared" si="39"/>
        <v>상</v>
      </c>
    </row>
    <row r="536" spans="1:18" x14ac:dyDescent="0.3">
      <c r="A536">
        <v>535</v>
      </c>
      <c r="B536" s="3" t="s">
        <v>13</v>
      </c>
      <c r="C536" s="3" t="s">
        <v>27</v>
      </c>
      <c r="D536" s="3" t="s">
        <v>118</v>
      </c>
      <c r="E536" s="4">
        <v>2021</v>
      </c>
      <c r="F536" s="1">
        <v>44496</v>
      </c>
      <c r="G536" s="3" t="s">
        <v>102</v>
      </c>
      <c r="H536" s="5">
        <v>3.8999999999999968</v>
      </c>
      <c r="I536" s="5">
        <v>89.372092693470634</v>
      </c>
      <c r="J536" s="5">
        <v>3.7250000000000001</v>
      </c>
      <c r="K536" s="6">
        <v>3.860051813123757E-2</v>
      </c>
      <c r="L536" s="6">
        <v>5.6417231029604172E-2</v>
      </c>
      <c r="M536" s="5">
        <v>90.498225083915827</v>
      </c>
      <c r="N536" s="4">
        <v>21600000</v>
      </c>
      <c r="O536" s="5">
        <f>2160000*J536</f>
        <v>8046000</v>
      </c>
      <c r="P536" s="5">
        <f>(2160000*J536)/(M536/100)</f>
        <v>8890782.103780739</v>
      </c>
      <c r="Q536" s="5">
        <f t="shared" si="38"/>
        <v>12709217.896219261</v>
      </c>
      <c r="R536" s="3" t="str">
        <f t="shared" si="39"/>
        <v>상</v>
      </c>
    </row>
    <row r="537" spans="1:18" x14ac:dyDescent="0.3">
      <c r="A537">
        <v>536</v>
      </c>
      <c r="B537" s="3" t="s">
        <v>13</v>
      </c>
      <c r="C537" s="3" t="s">
        <v>27</v>
      </c>
      <c r="D537" s="3" t="s">
        <v>118</v>
      </c>
      <c r="E537" s="4">
        <v>2021</v>
      </c>
      <c r="F537" s="1">
        <v>44505</v>
      </c>
      <c r="G537" s="3" t="s">
        <v>102</v>
      </c>
      <c r="H537" s="5">
        <v>3.7599999999999949</v>
      </c>
      <c r="I537" s="5">
        <v>84.656549762654095</v>
      </c>
      <c r="J537" s="5">
        <v>3.7027777777777779</v>
      </c>
      <c r="K537" s="6">
        <v>3.8485206392990953E-2</v>
      </c>
      <c r="L537" s="6">
        <v>6.1825528041420982E-2</v>
      </c>
      <c r="M537" s="5">
        <v>89.968926556558799</v>
      </c>
      <c r="N537" s="4">
        <v>21600000</v>
      </c>
      <c r="O537" s="5">
        <f>2160000*J537</f>
        <v>7998000</v>
      </c>
      <c r="P537" s="5">
        <f>(2160000*J537)/(M537/100)</f>
        <v>8889735.9411886185</v>
      </c>
      <c r="Q537" s="5">
        <f t="shared" si="38"/>
        <v>12710264.058811381</v>
      </c>
      <c r="R537" s="3" t="str">
        <f t="shared" si="39"/>
        <v>상</v>
      </c>
    </row>
    <row r="538" spans="1:18" hidden="1" x14ac:dyDescent="0.3">
      <c r="A538">
        <v>537</v>
      </c>
      <c r="B538" s="3" t="s">
        <v>12</v>
      </c>
      <c r="C538" s="3" t="s">
        <v>54</v>
      </c>
      <c r="D538" s="3" t="s">
        <v>116</v>
      </c>
      <c r="E538" s="4">
        <v>2020</v>
      </c>
      <c r="F538" s="1">
        <v>44000</v>
      </c>
      <c r="G538" s="3" t="s">
        <v>102</v>
      </c>
      <c r="H538" s="5">
        <v>3.919777777777778</v>
      </c>
      <c r="I538" s="5">
        <v>89.952630496192484</v>
      </c>
      <c r="J538" s="5">
        <v>5.083333333333333</v>
      </c>
      <c r="K538" s="6">
        <v>4.5092497528228942E-2</v>
      </c>
      <c r="L538" s="6">
        <v>4.9904670340015278E-2</v>
      </c>
      <c r="M538" s="5">
        <v>90.500283213175578</v>
      </c>
      <c r="N538" s="4">
        <v>21600000</v>
      </c>
      <c r="O538" s="5">
        <f>1580000*J538</f>
        <v>8031666.666666666</v>
      </c>
      <c r="P538" s="5">
        <f>(1580000*J538)/(M538/100)</f>
        <v>8874742.0245612748</v>
      </c>
      <c r="Q538" s="5">
        <f t="shared" si="38"/>
        <v>12725257.975438725</v>
      </c>
      <c r="R538" s="3" t="str">
        <f t="shared" si="39"/>
        <v>상</v>
      </c>
    </row>
    <row r="539" spans="1:18" hidden="1" x14ac:dyDescent="0.3">
      <c r="A539">
        <v>538</v>
      </c>
      <c r="B539" s="3" t="s">
        <v>12</v>
      </c>
      <c r="C539" s="3" t="s">
        <v>37</v>
      </c>
      <c r="D539" s="3" t="s">
        <v>116</v>
      </c>
      <c r="E539" s="4">
        <v>2021</v>
      </c>
      <c r="F539" s="1">
        <v>44212</v>
      </c>
      <c r="G539" s="3" t="s">
        <v>102</v>
      </c>
      <c r="H539" s="5">
        <v>4.1000000000000041</v>
      </c>
      <c r="I539" s="5">
        <v>95.081152661611057</v>
      </c>
      <c r="J539" s="5">
        <v>4.5055555555555564</v>
      </c>
      <c r="K539" s="6">
        <v>4.2452587933154588E-2</v>
      </c>
      <c r="L539" s="6">
        <v>0.15430626928960839</v>
      </c>
      <c r="M539" s="5">
        <v>80.324114277723709</v>
      </c>
      <c r="N539" s="4">
        <v>21600000</v>
      </c>
      <c r="O539" s="5">
        <f>1580000*J539</f>
        <v>7118777.7777777789</v>
      </c>
      <c r="P539" s="5">
        <f>(1580000*J539)/(M539/100)</f>
        <v>8862566.1693129055</v>
      </c>
      <c r="Q539" s="5">
        <f t="shared" si="38"/>
        <v>12737433.830687094</v>
      </c>
      <c r="R539" s="3" t="str">
        <f t="shared" si="39"/>
        <v>상</v>
      </c>
    </row>
    <row r="540" spans="1:18" hidden="1" x14ac:dyDescent="0.3">
      <c r="A540">
        <v>539</v>
      </c>
      <c r="B540" s="3" t="s">
        <v>12</v>
      </c>
      <c r="C540" s="3" t="s">
        <v>67</v>
      </c>
      <c r="D540" s="3" t="s">
        <v>114</v>
      </c>
      <c r="E540" s="4">
        <v>2017</v>
      </c>
      <c r="F540" s="1">
        <v>42759</v>
      </c>
      <c r="G540" s="3" t="s">
        <v>102</v>
      </c>
      <c r="H540" s="5">
        <v>4.0799999999999983</v>
      </c>
      <c r="I540" s="5">
        <v>94.495414527125206</v>
      </c>
      <c r="J540" s="5">
        <v>8.4833333333333325</v>
      </c>
      <c r="K540" s="6">
        <v>5.825232470325397E-2</v>
      </c>
      <c r="L540" s="6">
        <v>0.104044320013916</v>
      </c>
      <c r="M540" s="5">
        <v>83.770335528282999</v>
      </c>
      <c r="N540" s="4">
        <v>25700000</v>
      </c>
      <c r="O540" s="5">
        <f>1280000*J540</f>
        <v>10858666.666666666</v>
      </c>
      <c r="P540" s="5">
        <f>(1280000*J540)/(M540/100)</f>
        <v>12962424.703432759</v>
      </c>
      <c r="Q540" s="5">
        <f t="shared" si="38"/>
        <v>12737575.296567241</v>
      </c>
      <c r="R540" s="3" t="str">
        <f t="shared" si="39"/>
        <v>상</v>
      </c>
    </row>
    <row r="541" spans="1:18" x14ac:dyDescent="0.3">
      <c r="A541">
        <v>540</v>
      </c>
      <c r="B541" s="3" t="s">
        <v>13</v>
      </c>
      <c r="C541" s="3" t="s">
        <v>27</v>
      </c>
      <c r="D541" s="3" t="s">
        <v>118</v>
      </c>
      <c r="E541" s="4">
        <v>2021</v>
      </c>
      <c r="F541" s="1">
        <v>44523</v>
      </c>
      <c r="G541" s="3" t="s">
        <v>102</v>
      </c>
      <c r="H541" s="5">
        <v>3.6468888888888848</v>
      </c>
      <c r="I541" s="5">
        <v>80.103379305817782</v>
      </c>
      <c r="J541" s="5">
        <v>3.6527777777777781</v>
      </c>
      <c r="K541" s="6">
        <v>3.8224483137265723E-2</v>
      </c>
      <c r="L541" s="6">
        <v>7.1355736614439932E-2</v>
      </c>
      <c r="M541" s="5">
        <v>89.041978024829433</v>
      </c>
      <c r="N541" s="4">
        <v>21600000</v>
      </c>
      <c r="O541" s="5">
        <f>2160000*J541</f>
        <v>7890000.0000000009</v>
      </c>
      <c r="P541" s="5">
        <f>(2160000*J541)/(M541/100)</f>
        <v>8860989.1368314698</v>
      </c>
      <c r="Q541" s="5">
        <f t="shared" si="38"/>
        <v>12739010.86316853</v>
      </c>
      <c r="R541" s="3" t="str">
        <f t="shared" si="39"/>
        <v>상</v>
      </c>
    </row>
    <row r="542" spans="1:18" hidden="1" x14ac:dyDescent="0.3">
      <c r="A542">
        <v>541</v>
      </c>
      <c r="B542" s="3" t="s">
        <v>12</v>
      </c>
      <c r="C542" s="3" t="s">
        <v>54</v>
      </c>
      <c r="D542" s="3" t="s">
        <v>116</v>
      </c>
      <c r="E542" s="4">
        <v>2020</v>
      </c>
      <c r="F542" s="1">
        <v>43965</v>
      </c>
      <c r="G542" s="3" t="s">
        <v>102</v>
      </c>
      <c r="H542" s="5">
        <v>3.8799999999999968</v>
      </c>
      <c r="I542" s="5">
        <v>88.768190384075126</v>
      </c>
      <c r="J542" s="5">
        <v>5.177777777777778</v>
      </c>
      <c r="K542" s="6">
        <v>4.550946177566937E-2</v>
      </c>
      <c r="L542" s="6">
        <v>3.112246851268614E-2</v>
      </c>
      <c r="M542" s="5">
        <v>92.336806971164449</v>
      </c>
      <c r="N542" s="4">
        <v>21600000</v>
      </c>
      <c r="O542" s="5">
        <f>1580000*J542</f>
        <v>8180888.888888889</v>
      </c>
      <c r="P542" s="5">
        <f>(1580000*J542)/(M542/100)</f>
        <v>8859835.1591729522</v>
      </c>
      <c r="Q542" s="5">
        <f t="shared" si="38"/>
        <v>12740164.840827048</v>
      </c>
      <c r="R542" s="3" t="str">
        <f t="shared" si="39"/>
        <v>상</v>
      </c>
    </row>
    <row r="543" spans="1:18" hidden="1" x14ac:dyDescent="0.3">
      <c r="A543">
        <v>542</v>
      </c>
      <c r="B543" s="3" t="s">
        <v>12</v>
      </c>
      <c r="C543" s="3" t="s">
        <v>54</v>
      </c>
      <c r="D543" s="3" t="s">
        <v>116</v>
      </c>
      <c r="E543" s="4">
        <v>2020</v>
      </c>
      <c r="F543" s="1">
        <v>44004</v>
      </c>
      <c r="G543" s="3" t="s">
        <v>102</v>
      </c>
      <c r="H543" s="5">
        <v>3.8600000000000092</v>
      </c>
      <c r="I543" s="5">
        <v>88.145666731649712</v>
      </c>
      <c r="J543" s="5">
        <v>5.072222222222222</v>
      </c>
      <c r="K543" s="6">
        <v>4.5043189150956987E-2</v>
      </c>
      <c r="L543" s="6">
        <v>5.0047581940484018E-2</v>
      </c>
      <c r="M543" s="5">
        <v>90.490922890855899</v>
      </c>
      <c r="N543" s="4">
        <v>21600000</v>
      </c>
      <c r="O543" s="5">
        <f>1580000*J543</f>
        <v>8014111.111111111</v>
      </c>
      <c r="P543" s="5">
        <f>(1580000*J543)/(M543/100)</f>
        <v>8856259.6723399498</v>
      </c>
      <c r="Q543" s="5">
        <f t="shared" si="38"/>
        <v>12743740.32766005</v>
      </c>
      <c r="R543" s="3" t="str">
        <f t="shared" si="39"/>
        <v>상</v>
      </c>
    </row>
    <row r="544" spans="1:18" x14ac:dyDescent="0.3">
      <c r="A544">
        <v>543</v>
      </c>
      <c r="B544" s="3" t="s">
        <v>13</v>
      </c>
      <c r="C544" s="3" t="s">
        <v>27</v>
      </c>
      <c r="D544" s="3" t="s">
        <v>118</v>
      </c>
      <c r="E544" s="4">
        <v>2021</v>
      </c>
      <c r="F544" s="1">
        <v>44495</v>
      </c>
      <c r="G544" s="3" t="s">
        <v>102</v>
      </c>
      <c r="H544" s="5">
        <v>3.819999999999995</v>
      </c>
      <c r="I544" s="5">
        <v>86.820611130279588</v>
      </c>
      <c r="J544" s="5">
        <v>3.7277777777777779</v>
      </c>
      <c r="K544" s="6">
        <v>3.861490788686555E-2</v>
      </c>
      <c r="L544" s="6">
        <v>5.1822790715052781E-2</v>
      </c>
      <c r="M544" s="5">
        <v>90.95623013980817</v>
      </c>
      <c r="N544" s="4">
        <v>21600000</v>
      </c>
      <c r="O544" s="5">
        <f>2160000*J544</f>
        <v>8052000</v>
      </c>
      <c r="P544" s="5">
        <f>(2160000*J544)/(M544/100)</f>
        <v>8852609.6427076273</v>
      </c>
      <c r="Q544" s="5">
        <f t="shared" si="38"/>
        <v>12747390.357292373</v>
      </c>
      <c r="R544" s="3" t="str">
        <f t="shared" si="39"/>
        <v>상</v>
      </c>
    </row>
    <row r="545" spans="1:18" x14ac:dyDescent="0.3">
      <c r="A545">
        <v>544</v>
      </c>
      <c r="B545" s="3" t="s">
        <v>13</v>
      </c>
      <c r="C545" s="3" t="s">
        <v>27</v>
      </c>
      <c r="D545" s="3" t="s">
        <v>118</v>
      </c>
      <c r="E545" s="4">
        <v>2021</v>
      </c>
      <c r="F545" s="1">
        <v>44445</v>
      </c>
      <c r="G545" s="3" t="s">
        <v>102</v>
      </c>
      <c r="H545" s="5">
        <v>4.1200000000000037</v>
      </c>
      <c r="I545" s="5">
        <v>95.681105916803389</v>
      </c>
      <c r="J545" s="5">
        <v>3.8666666666666671</v>
      </c>
      <c r="K545" s="6">
        <v>3.9327683210007E-2</v>
      </c>
      <c r="L545" s="6">
        <v>1.708407410142623E-2</v>
      </c>
      <c r="M545" s="5">
        <v>94.358824268856679</v>
      </c>
      <c r="N545" s="4">
        <v>21600000</v>
      </c>
      <c r="O545" s="5">
        <f>2160000*J545</f>
        <v>8352000.0000000009</v>
      </c>
      <c r="P545" s="5">
        <f>(2160000*J545)/(M545/100)</f>
        <v>8851318.4269895516</v>
      </c>
      <c r="Q545" s="5">
        <f t="shared" si="38"/>
        <v>12748681.573010448</v>
      </c>
      <c r="R545" s="3" t="str">
        <f t="shared" si="39"/>
        <v>상</v>
      </c>
    </row>
    <row r="546" spans="1:18" x14ac:dyDescent="0.3">
      <c r="A546">
        <v>545</v>
      </c>
      <c r="B546" s="3" t="s">
        <v>13</v>
      </c>
      <c r="C546" s="3" t="s">
        <v>27</v>
      </c>
      <c r="D546" s="3" t="s">
        <v>118</v>
      </c>
      <c r="E546" s="4">
        <v>2021</v>
      </c>
      <c r="F546" s="1">
        <v>44482</v>
      </c>
      <c r="G546" s="3" t="s">
        <v>102</v>
      </c>
      <c r="H546" s="5">
        <v>4.0400000000000036</v>
      </c>
      <c r="I546" s="5">
        <v>93.385705726483295</v>
      </c>
      <c r="J546" s="5">
        <v>3.7638888888888888</v>
      </c>
      <c r="K546" s="6">
        <v>3.8801489089409377E-2</v>
      </c>
      <c r="L546" s="6">
        <v>4.2615421443342121E-2</v>
      </c>
      <c r="M546" s="5">
        <v>91.858308946724847</v>
      </c>
      <c r="N546" s="4">
        <v>21600000</v>
      </c>
      <c r="O546" s="5">
        <f>2160000*J546</f>
        <v>8130000</v>
      </c>
      <c r="P546" s="5">
        <f>(2160000*J546)/(M546/100)</f>
        <v>8850587.4898210503</v>
      </c>
      <c r="Q546" s="5">
        <f t="shared" si="38"/>
        <v>12749412.51017895</v>
      </c>
      <c r="R546" s="3" t="str">
        <f t="shared" si="39"/>
        <v>상</v>
      </c>
    </row>
    <row r="547" spans="1:18" hidden="1" x14ac:dyDescent="0.3">
      <c r="A547">
        <v>546</v>
      </c>
      <c r="B547" s="3" t="s">
        <v>12</v>
      </c>
      <c r="C547" s="3" t="s">
        <v>53</v>
      </c>
      <c r="D547" s="3" t="s">
        <v>114</v>
      </c>
      <c r="E547" s="4">
        <v>2018</v>
      </c>
      <c r="F547" s="1">
        <v>42906</v>
      </c>
      <c r="G547" s="3" t="s">
        <v>102</v>
      </c>
      <c r="H547" s="5">
        <v>3.660000000000005</v>
      </c>
      <c r="I547" s="5">
        <v>80.631887165108523</v>
      </c>
      <c r="J547" s="5">
        <v>8.0777777777777775</v>
      </c>
      <c r="K547" s="6">
        <v>5.6842863326112547E-2</v>
      </c>
      <c r="L547" s="6">
        <v>0.14463877188935839</v>
      </c>
      <c r="M547" s="5">
        <v>79.85183647845291</v>
      </c>
      <c r="N547" s="4">
        <v>25700000</v>
      </c>
      <c r="O547" s="5">
        <f>1280000*J547</f>
        <v>10339555.555555556</v>
      </c>
      <c r="P547" s="5">
        <f>(1280000*J547)/(M547/100)</f>
        <v>12948425.4984487</v>
      </c>
      <c r="Q547" s="5">
        <f t="shared" si="38"/>
        <v>12751574.5015513</v>
      </c>
      <c r="R547" s="3" t="str">
        <f t="shared" si="39"/>
        <v>중</v>
      </c>
    </row>
    <row r="548" spans="1:18" hidden="1" x14ac:dyDescent="0.3">
      <c r="A548">
        <v>547</v>
      </c>
      <c r="B548" s="3" t="s">
        <v>12</v>
      </c>
      <c r="C548" s="3" t="s">
        <v>54</v>
      </c>
      <c r="D548" s="3" t="s">
        <v>116</v>
      </c>
      <c r="E548" s="4">
        <v>2020</v>
      </c>
      <c r="F548" s="1">
        <v>44025</v>
      </c>
      <c r="G548" s="3" t="s">
        <v>102</v>
      </c>
      <c r="H548" s="5">
        <v>3.6399999999999921</v>
      </c>
      <c r="I548" s="5">
        <v>79.782644610449651</v>
      </c>
      <c r="J548" s="5">
        <v>5.0138888888888893</v>
      </c>
      <c r="K548" s="6">
        <v>4.4783429475148011E-2</v>
      </c>
      <c r="L548" s="6">
        <v>5.9265132633076922E-2</v>
      </c>
      <c r="M548" s="5">
        <v>89.595143789177499</v>
      </c>
      <c r="N548" s="4">
        <v>21600000</v>
      </c>
      <c r="O548" s="5">
        <f>1580000*J548</f>
        <v>7921944.444444445</v>
      </c>
      <c r="P548" s="5">
        <f>(1580000*J548)/(M548/100)</f>
        <v>8841935.0752817951</v>
      </c>
      <c r="Q548" s="5">
        <f t="shared" si="38"/>
        <v>12758064.924718205</v>
      </c>
      <c r="R548" s="3" t="str">
        <f t="shared" si="39"/>
        <v>상</v>
      </c>
    </row>
    <row r="549" spans="1:18" hidden="1" x14ac:dyDescent="0.3">
      <c r="A549">
        <v>548</v>
      </c>
      <c r="B549" s="3" t="s">
        <v>12</v>
      </c>
      <c r="C549" s="3" t="s">
        <v>54</v>
      </c>
      <c r="D549" s="3" t="s">
        <v>116</v>
      </c>
      <c r="E549" s="4">
        <v>2020</v>
      </c>
      <c r="F549" s="1">
        <v>43998</v>
      </c>
      <c r="G549" s="3" t="s">
        <v>102</v>
      </c>
      <c r="H549" s="5">
        <v>3.699999999999994</v>
      </c>
      <c r="I549" s="5">
        <v>82.278685744892314</v>
      </c>
      <c r="J549" s="5">
        <v>5.0888888888888886</v>
      </c>
      <c r="K549" s="6">
        <v>4.5117131508503022E-2</v>
      </c>
      <c r="L549" s="6">
        <v>4.4850294691286388E-2</v>
      </c>
      <c r="M549" s="5">
        <v>91.003257380021068</v>
      </c>
      <c r="N549" s="4">
        <v>21600000</v>
      </c>
      <c r="O549" s="5">
        <f>1580000*J549</f>
        <v>8040444.444444444</v>
      </c>
      <c r="P549" s="5">
        <f>(1580000*J549)/(M549/100)</f>
        <v>8835336.9713660944</v>
      </c>
      <c r="Q549" s="5">
        <f t="shared" si="38"/>
        <v>12764663.028633906</v>
      </c>
      <c r="R549" s="3" t="str">
        <f t="shared" si="39"/>
        <v>상</v>
      </c>
    </row>
    <row r="550" spans="1:18" hidden="1" x14ac:dyDescent="0.3">
      <c r="A550">
        <v>549</v>
      </c>
      <c r="B550" s="3" t="s">
        <v>12</v>
      </c>
      <c r="C550" s="3" t="s">
        <v>53</v>
      </c>
      <c r="D550" s="3" t="s">
        <v>114</v>
      </c>
      <c r="E550" s="4">
        <v>2018</v>
      </c>
      <c r="F550" s="1">
        <v>42878</v>
      </c>
      <c r="G550" s="3" t="s">
        <v>102</v>
      </c>
      <c r="H550" s="5">
        <v>3.660000000000005</v>
      </c>
      <c r="I550" s="5">
        <v>80.631887165108523</v>
      </c>
      <c r="J550" s="5">
        <v>8.1527777777777786</v>
      </c>
      <c r="K550" s="6">
        <v>5.7106138996706052E-2</v>
      </c>
      <c r="L550" s="6">
        <v>0.1357859398824105</v>
      </c>
      <c r="M550" s="5">
        <v>80.710792112088342</v>
      </c>
      <c r="N550" s="4">
        <v>25700000</v>
      </c>
      <c r="O550" s="5">
        <f>1280000*J550</f>
        <v>10435555.555555556</v>
      </c>
      <c r="P550" s="5">
        <f>(1280000*J550)/(M550/100)</f>
        <v>12929566.520748576</v>
      </c>
      <c r="Q550" s="5">
        <f t="shared" si="38"/>
        <v>12770433.479251424</v>
      </c>
      <c r="R550" s="3" t="str">
        <f t="shared" si="39"/>
        <v>상</v>
      </c>
    </row>
    <row r="551" spans="1:18" x14ac:dyDescent="0.3">
      <c r="A551">
        <v>550</v>
      </c>
      <c r="B551" s="3" t="s">
        <v>13</v>
      </c>
      <c r="C551" s="3" t="s">
        <v>27</v>
      </c>
      <c r="D551" s="3" t="s">
        <v>118</v>
      </c>
      <c r="E551" s="4">
        <v>2021</v>
      </c>
      <c r="F551" s="1">
        <v>44489</v>
      </c>
      <c r="G551" s="3" t="s">
        <v>102</v>
      </c>
      <c r="H551" s="5">
        <v>3.9528888888888858</v>
      </c>
      <c r="I551" s="5">
        <v>90.912726584796388</v>
      </c>
      <c r="J551" s="5">
        <v>3.744444444444444</v>
      </c>
      <c r="K551" s="6">
        <v>3.8701134063199978E-2</v>
      </c>
      <c r="L551" s="6">
        <v>4.5128253846382103E-2</v>
      </c>
      <c r="M551" s="5">
        <v>91.617061209041793</v>
      </c>
      <c r="N551" s="4">
        <v>21600000</v>
      </c>
      <c r="O551" s="5">
        <f>2160000*J551</f>
        <v>8087999.9999999991</v>
      </c>
      <c r="P551" s="5">
        <f>(2160000*J551)/(M551/100)</f>
        <v>8828050.0304912478</v>
      </c>
      <c r="Q551" s="5">
        <f t="shared" si="38"/>
        <v>12771949.969508752</v>
      </c>
      <c r="R551" s="3" t="str">
        <f t="shared" si="39"/>
        <v>상</v>
      </c>
    </row>
    <row r="552" spans="1:18" x14ac:dyDescent="0.3">
      <c r="A552">
        <v>551</v>
      </c>
      <c r="B552" s="3" t="s">
        <v>13</v>
      </c>
      <c r="C552" s="3" t="s">
        <v>27</v>
      </c>
      <c r="D552" s="3" t="s">
        <v>118</v>
      </c>
      <c r="E552" s="4">
        <v>2021</v>
      </c>
      <c r="F552" s="1">
        <v>44490</v>
      </c>
      <c r="G552" s="3" t="s">
        <v>102</v>
      </c>
      <c r="H552" s="5">
        <v>4.1000000000000041</v>
      </c>
      <c r="I552" s="5">
        <v>95.081152661611057</v>
      </c>
      <c r="J552" s="5">
        <v>3.7416666666666671</v>
      </c>
      <c r="K552" s="6">
        <v>3.8686776379877753E-2</v>
      </c>
      <c r="L552" s="6">
        <v>4.5330892712773969E-2</v>
      </c>
      <c r="M552" s="5">
        <v>91.598233090734823</v>
      </c>
      <c r="N552" s="4">
        <v>21600000</v>
      </c>
      <c r="O552" s="5">
        <f>2160000*J552</f>
        <v>8082000.0000000009</v>
      </c>
      <c r="P552" s="5">
        <f>(2160000*J552)/(M552/100)</f>
        <v>8823314.3012640662</v>
      </c>
      <c r="Q552" s="5">
        <f t="shared" si="38"/>
        <v>12776685.698735934</v>
      </c>
      <c r="R552" s="3" t="str">
        <f t="shared" si="39"/>
        <v>상</v>
      </c>
    </row>
    <row r="553" spans="1:18" hidden="1" x14ac:dyDescent="0.3">
      <c r="A553">
        <v>552</v>
      </c>
      <c r="B553" s="3" t="s">
        <v>12</v>
      </c>
      <c r="C553" s="3" t="s">
        <v>54</v>
      </c>
      <c r="D553" s="3" t="s">
        <v>116</v>
      </c>
      <c r="E553" s="4">
        <v>2020</v>
      </c>
      <c r="F553" s="1">
        <v>44033</v>
      </c>
      <c r="G553" s="3" t="s">
        <v>102</v>
      </c>
      <c r="H553" s="5">
        <v>3.7831111111111069</v>
      </c>
      <c r="I553" s="5">
        <v>85.534185831833213</v>
      </c>
      <c r="J553" s="5">
        <v>4.9916666666666663</v>
      </c>
      <c r="K553" s="6">
        <v>4.4684076209167249E-2</v>
      </c>
      <c r="L553" s="6">
        <v>5.8593333696257237E-2</v>
      </c>
      <c r="M553" s="5">
        <v>89.672259009457548</v>
      </c>
      <c r="N553" s="4">
        <v>21600000</v>
      </c>
      <c r="O553" s="5">
        <f>1580000*J553</f>
        <v>7886833.333333333</v>
      </c>
      <c r="P553" s="5">
        <f>(1580000*J553)/(M553/100)</f>
        <v>8795176.3683142252</v>
      </c>
      <c r="Q553" s="5">
        <f t="shared" si="38"/>
        <v>12804823.631685775</v>
      </c>
      <c r="R553" s="3" t="str">
        <f t="shared" si="39"/>
        <v>상</v>
      </c>
    </row>
    <row r="554" spans="1:18" x14ac:dyDescent="0.3">
      <c r="A554">
        <v>553</v>
      </c>
      <c r="B554" s="3" t="s">
        <v>13</v>
      </c>
      <c r="C554" s="3" t="s">
        <v>27</v>
      </c>
      <c r="D554" s="3" t="s">
        <v>118</v>
      </c>
      <c r="E554" s="4">
        <v>2021</v>
      </c>
      <c r="F554" s="1">
        <v>44530</v>
      </c>
      <c r="G554" s="3" t="s">
        <v>102</v>
      </c>
      <c r="H554" s="5">
        <v>3.8075555555555569</v>
      </c>
      <c r="I554" s="5">
        <v>86.40152956280474</v>
      </c>
      <c r="J554" s="5">
        <v>3.6333333333333329</v>
      </c>
      <c r="K554" s="6">
        <v>3.8122609214655462E-2</v>
      </c>
      <c r="L554" s="6">
        <v>6.8839698121094112E-2</v>
      </c>
      <c r="M554" s="5">
        <v>89.30376926642505</v>
      </c>
      <c r="N554" s="4">
        <v>21600000</v>
      </c>
      <c r="O554" s="5">
        <f>2160000*J554</f>
        <v>7847999.9999999991</v>
      </c>
      <c r="P554" s="5">
        <f>(2160000*J554)/(M554/100)</f>
        <v>8787982.9311421458</v>
      </c>
      <c r="Q554" s="5">
        <f t="shared" si="38"/>
        <v>12812017.068857854</v>
      </c>
      <c r="R554" s="3" t="str">
        <f t="shared" si="39"/>
        <v>상</v>
      </c>
    </row>
    <row r="555" spans="1:18" x14ac:dyDescent="0.3">
      <c r="A555">
        <v>554</v>
      </c>
      <c r="B555" s="3" t="s">
        <v>13</v>
      </c>
      <c r="C555" s="3" t="s">
        <v>27</v>
      </c>
      <c r="D555" s="3" t="s">
        <v>118</v>
      </c>
      <c r="E555" s="4">
        <v>2021</v>
      </c>
      <c r="F555" s="1">
        <v>44524</v>
      </c>
      <c r="G555" s="3" t="s">
        <v>102</v>
      </c>
      <c r="H555" s="5">
        <v>3.6984444444444402</v>
      </c>
      <c r="I555" s="5">
        <v>82.213531114000062</v>
      </c>
      <c r="J555" s="5">
        <v>3.65</v>
      </c>
      <c r="K555" s="6">
        <v>3.8209946349085602E-2</v>
      </c>
      <c r="L555" s="6">
        <v>6.4638658272240829E-2</v>
      </c>
      <c r="M555" s="5">
        <v>89.715139537867358</v>
      </c>
      <c r="N555" s="4">
        <v>21600000</v>
      </c>
      <c r="O555" s="5">
        <f>2160000*J555</f>
        <v>7884000</v>
      </c>
      <c r="P555" s="5">
        <f>(2160000*J555)/(M555/100)</f>
        <v>8787814.4542954061</v>
      </c>
      <c r="Q555" s="5">
        <f t="shared" si="38"/>
        <v>12812185.545704594</v>
      </c>
      <c r="R555" s="3" t="str">
        <f t="shared" si="39"/>
        <v>상</v>
      </c>
    </row>
    <row r="556" spans="1:18" hidden="1" x14ac:dyDescent="0.3">
      <c r="A556">
        <v>555</v>
      </c>
      <c r="B556" s="3" t="s">
        <v>12</v>
      </c>
      <c r="C556" s="3" t="s">
        <v>53</v>
      </c>
      <c r="D556" s="3" t="s">
        <v>114</v>
      </c>
      <c r="E556" s="4">
        <v>2018</v>
      </c>
      <c r="F556" s="1">
        <v>42900</v>
      </c>
      <c r="G556" s="3" t="s">
        <v>102</v>
      </c>
      <c r="H556" s="5">
        <v>4</v>
      </c>
      <c r="I556" s="5">
        <v>92.26804225875226</v>
      </c>
      <c r="J556" s="5">
        <v>8.094444444444445</v>
      </c>
      <c r="K556" s="6">
        <v>5.6901474302321717E-2</v>
      </c>
      <c r="L556" s="6">
        <v>0.13897914559779431</v>
      </c>
      <c r="M556" s="5">
        <v>80.41193800998839</v>
      </c>
      <c r="N556" s="4">
        <v>25700000</v>
      </c>
      <c r="O556" s="5">
        <f>1280000*J556</f>
        <v>10360888.88888889</v>
      </c>
      <c r="P556" s="5">
        <f>(1280000*J556)/(M556/100)</f>
        <v>12884764.557722647</v>
      </c>
      <c r="Q556" s="5">
        <f t="shared" si="38"/>
        <v>12815235.442277353</v>
      </c>
      <c r="R556" s="3" t="str">
        <f t="shared" si="39"/>
        <v>상</v>
      </c>
    </row>
    <row r="557" spans="1:18" x14ac:dyDescent="0.3">
      <c r="A557">
        <v>556</v>
      </c>
      <c r="B557" s="3" t="s">
        <v>13</v>
      </c>
      <c r="C557" s="3" t="s">
        <v>27</v>
      </c>
      <c r="D557" s="3" t="s">
        <v>118</v>
      </c>
      <c r="E557" s="4">
        <v>2021</v>
      </c>
      <c r="F557" s="1">
        <v>44502</v>
      </c>
      <c r="G557" s="3" t="s">
        <v>102</v>
      </c>
      <c r="H557" s="5">
        <v>3.8797777777777749</v>
      </c>
      <c r="I557" s="5">
        <v>88.761480358415184</v>
      </c>
      <c r="J557" s="5">
        <v>3.7111111111111108</v>
      </c>
      <c r="K557" s="6">
        <v>3.852848873813304E-2</v>
      </c>
      <c r="L557" s="6">
        <v>4.8379445701826611E-2</v>
      </c>
      <c r="M557" s="5">
        <v>91.309206556004028</v>
      </c>
      <c r="N557" s="4">
        <v>21600000</v>
      </c>
      <c r="O557" s="5">
        <f>2160000*J557</f>
        <v>8015999.9999999991</v>
      </c>
      <c r="P557" s="5">
        <f>(2160000*J557)/(M557/100)</f>
        <v>8778961.4019736629</v>
      </c>
      <c r="Q557" s="5">
        <f t="shared" si="38"/>
        <v>12821038.598026337</v>
      </c>
      <c r="R557" s="3" t="str">
        <f t="shared" si="39"/>
        <v>상</v>
      </c>
    </row>
    <row r="558" spans="1:18" x14ac:dyDescent="0.3">
      <c r="A558">
        <v>557</v>
      </c>
      <c r="B558" s="3" t="s">
        <v>13</v>
      </c>
      <c r="C558" s="3" t="s">
        <v>27</v>
      </c>
      <c r="D558" s="3" t="s">
        <v>118</v>
      </c>
      <c r="E558" s="4">
        <v>2021</v>
      </c>
      <c r="F558" s="1">
        <v>44510</v>
      </c>
      <c r="G558" s="3" t="s">
        <v>102</v>
      </c>
      <c r="H558" s="5">
        <v>3.580666666666668</v>
      </c>
      <c r="I558" s="5">
        <v>77.151113095368856</v>
      </c>
      <c r="J558" s="5">
        <v>3.6888888888888891</v>
      </c>
      <c r="K558" s="6">
        <v>3.8412960775701159E-2</v>
      </c>
      <c r="L558" s="6">
        <v>5.1258103023855063E-2</v>
      </c>
      <c r="M558" s="5">
        <v>91.032893620044376</v>
      </c>
      <c r="N558" s="4">
        <v>21600000</v>
      </c>
      <c r="O558" s="5">
        <f>2160000*J558</f>
        <v>7968000.0000000009</v>
      </c>
      <c r="P558" s="5">
        <f>(2160000*J558)/(M558/100)</f>
        <v>8752880.0669097267</v>
      </c>
      <c r="Q558" s="5">
        <f t="shared" si="38"/>
        <v>12847119.933090273</v>
      </c>
      <c r="R558" s="3" t="str">
        <f t="shared" si="39"/>
        <v>상</v>
      </c>
    </row>
    <row r="559" spans="1:18" x14ac:dyDescent="0.3">
      <c r="A559">
        <v>558</v>
      </c>
      <c r="B559" s="3" t="s">
        <v>13</v>
      </c>
      <c r="C559" s="3" t="s">
        <v>27</v>
      </c>
      <c r="D559" s="3" t="s">
        <v>118</v>
      </c>
      <c r="E559" s="4">
        <v>2021</v>
      </c>
      <c r="F559" s="1">
        <v>44545</v>
      </c>
      <c r="G559" s="3" t="s">
        <v>102</v>
      </c>
      <c r="H559" s="5">
        <v>4.0773333333333328</v>
      </c>
      <c r="I559" s="5">
        <v>94.417316109193806</v>
      </c>
      <c r="J559" s="5">
        <v>3.5916666666666668</v>
      </c>
      <c r="K559" s="6">
        <v>3.7903385952532877E-2</v>
      </c>
      <c r="L559" s="6">
        <v>7.4954100406121715E-2</v>
      </c>
      <c r="M559" s="5">
        <v>88.71425136413454</v>
      </c>
      <c r="N559" s="4">
        <v>21600000</v>
      </c>
      <c r="O559" s="5">
        <f>2160000*J559</f>
        <v>7758000</v>
      </c>
      <c r="P559" s="5">
        <f>(2160000*J559)/(M559/100)</f>
        <v>8744930.9222671408</v>
      </c>
      <c r="Q559" s="5">
        <f t="shared" si="38"/>
        <v>12855069.077732859</v>
      </c>
      <c r="R559" s="3" t="str">
        <f t="shared" si="39"/>
        <v>상</v>
      </c>
    </row>
    <row r="560" spans="1:18" hidden="1" x14ac:dyDescent="0.3">
      <c r="A560">
        <v>559</v>
      </c>
      <c r="B560" s="3" t="s">
        <v>12</v>
      </c>
      <c r="C560" s="3" t="s">
        <v>54</v>
      </c>
      <c r="D560" s="3" t="s">
        <v>116</v>
      </c>
      <c r="E560" s="4">
        <v>2020</v>
      </c>
      <c r="F560" s="1">
        <v>44092</v>
      </c>
      <c r="G560" s="3" t="s">
        <v>102</v>
      </c>
      <c r="H560" s="5">
        <v>3.9997777777777781</v>
      </c>
      <c r="I560" s="5">
        <v>92.261784998622502</v>
      </c>
      <c r="J560" s="5">
        <v>4.833333333333333</v>
      </c>
      <c r="K560" s="6">
        <v>4.3969686527576393E-2</v>
      </c>
      <c r="L560" s="6">
        <v>8.2680005545174309E-2</v>
      </c>
      <c r="M560" s="5">
        <v>87.335030792724936</v>
      </c>
      <c r="N560" s="4">
        <v>21600000</v>
      </c>
      <c r="O560" s="5">
        <f>1580000*J560</f>
        <v>7636666.666666666</v>
      </c>
      <c r="P560" s="5">
        <f>(1580000*J560)/(M560/100)</f>
        <v>8744104.8538598623</v>
      </c>
      <c r="Q560" s="5">
        <f t="shared" si="38"/>
        <v>12855895.146140138</v>
      </c>
      <c r="R560" s="3" t="str">
        <f t="shared" si="39"/>
        <v>상</v>
      </c>
    </row>
    <row r="561" spans="1:18" hidden="1" x14ac:dyDescent="0.3">
      <c r="A561">
        <v>560</v>
      </c>
      <c r="B561" s="3" t="s">
        <v>13</v>
      </c>
      <c r="C561" s="3" t="s">
        <v>56</v>
      </c>
      <c r="D561" s="3" t="s">
        <v>115</v>
      </c>
      <c r="E561" s="4">
        <v>2019</v>
      </c>
      <c r="F561" s="1">
        <v>43475</v>
      </c>
      <c r="G561" s="3" t="s">
        <v>102</v>
      </c>
      <c r="H561" s="5">
        <v>3.8704166666666691</v>
      </c>
      <c r="I561" s="5">
        <v>88.47882052748993</v>
      </c>
      <c r="J561" s="5">
        <v>6.5222222222222221</v>
      </c>
      <c r="K561" s="6">
        <v>5.1077283491674549E-2</v>
      </c>
      <c r="L561" s="6">
        <v>0.1176859313729991</v>
      </c>
      <c r="M561" s="5">
        <v>83.123678513532639</v>
      </c>
      <c r="N561" s="4">
        <v>21100000</v>
      </c>
      <c r="O561" s="5">
        <f>1050000*J561</f>
        <v>6848333.333333333</v>
      </c>
      <c r="P561" s="5">
        <f>(1050000*J561)/(M561/100)</f>
        <v>8238727.4670699462</v>
      </c>
      <c r="Q561" s="5">
        <f t="shared" si="38"/>
        <v>12861272.532930054</v>
      </c>
      <c r="R561" s="3" t="str">
        <f t="shared" si="39"/>
        <v>상</v>
      </c>
    </row>
    <row r="562" spans="1:18" hidden="1" x14ac:dyDescent="0.3">
      <c r="A562">
        <v>561</v>
      </c>
      <c r="B562" s="3" t="s">
        <v>13</v>
      </c>
      <c r="C562" s="3" t="s">
        <v>56</v>
      </c>
      <c r="D562" s="3" t="s">
        <v>115</v>
      </c>
      <c r="E562" s="4">
        <v>2019</v>
      </c>
      <c r="F562" s="1">
        <v>43482</v>
      </c>
      <c r="G562" s="3" t="s">
        <v>102</v>
      </c>
      <c r="H562" s="5">
        <v>4</v>
      </c>
      <c r="I562" s="5">
        <v>92.26804225875226</v>
      </c>
      <c r="J562" s="5">
        <v>6.5027777777777782</v>
      </c>
      <c r="K562" s="6">
        <v>5.1001089312985373E-2</v>
      </c>
      <c r="L562" s="6">
        <v>0.11978245486099059</v>
      </c>
      <c r="M562" s="5">
        <v>82.921645582602395</v>
      </c>
      <c r="N562" s="4">
        <v>21100000</v>
      </c>
      <c r="O562" s="5">
        <f>1050000*J562</f>
        <v>6827916.666666667</v>
      </c>
      <c r="P562" s="5">
        <f>(1050000*J562)/(M562/100)</f>
        <v>8234178.927219959</v>
      </c>
      <c r="Q562" s="5">
        <f t="shared" si="38"/>
        <v>12865821.072780041</v>
      </c>
      <c r="R562" s="3" t="str">
        <f t="shared" si="39"/>
        <v>상</v>
      </c>
    </row>
    <row r="563" spans="1:18" hidden="1" x14ac:dyDescent="0.3">
      <c r="A563">
        <v>562</v>
      </c>
      <c r="B563" s="3" t="s">
        <v>12</v>
      </c>
      <c r="C563" s="3" t="s">
        <v>37</v>
      </c>
      <c r="D563" s="3" t="s">
        <v>116</v>
      </c>
      <c r="E563" s="4">
        <v>2021</v>
      </c>
      <c r="F563" s="1">
        <v>44257</v>
      </c>
      <c r="G563" s="3" t="s">
        <v>102</v>
      </c>
      <c r="H563" s="5">
        <v>3.959999999999996</v>
      </c>
      <c r="I563" s="5">
        <v>91.118921720605286</v>
      </c>
      <c r="J563" s="5">
        <v>4.3777777777777782</v>
      </c>
      <c r="K563" s="6">
        <v>4.1846279537267238E-2</v>
      </c>
      <c r="L563" s="6">
        <v>0.16609198671536929</v>
      </c>
      <c r="M563" s="5">
        <v>79.206173374736338</v>
      </c>
      <c r="N563" s="4">
        <v>21600000</v>
      </c>
      <c r="O563" s="5">
        <f>1580000*J563</f>
        <v>6916888.8888888899</v>
      </c>
      <c r="P563" s="5">
        <f>(1580000*J563)/(M563/100)</f>
        <v>8732764.8770052902</v>
      </c>
      <c r="Q563" s="5">
        <f t="shared" si="38"/>
        <v>12867235.12299471</v>
      </c>
      <c r="R563" s="3" t="str">
        <f t="shared" si="39"/>
        <v>중</v>
      </c>
    </row>
    <row r="564" spans="1:18" hidden="1" x14ac:dyDescent="0.3">
      <c r="A564">
        <v>563</v>
      </c>
      <c r="B564" s="3" t="s">
        <v>12</v>
      </c>
      <c r="C564" s="3" t="s">
        <v>54</v>
      </c>
      <c r="D564" s="3" t="s">
        <v>116</v>
      </c>
      <c r="E564" s="4">
        <v>2020</v>
      </c>
      <c r="F564" s="1">
        <v>44071</v>
      </c>
      <c r="G564" s="3" t="s">
        <v>102</v>
      </c>
      <c r="H564" s="5">
        <v>3.819999999999995</v>
      </c>
      <c r="I564" s="5">
        <v>86.820611130279588</v>
      </c>
      <c r="J564" s="5">
        <v>4.8888888888888893</v>
      </c>
      <c r="K564" s="6">
        <v>4.4221663871405338E-2</v>
      </c>
      <c r="L564" s="6">
        <v>6.9974770747233558E-2</v>
      </c>
      <c r="M564" s="5">
        <v>88.580356538136101</v>
      </c>
      <c r="N564" s="4">
        <v>21600000</v>
      </c>
      <c r="O564" s="5">
        <f>1580000*J564</f>
        <v>7724444.444444445</v>
      </c>
      <c r="P564" s="5">
        <f>(1580000*J564)/(M564/100)</f>
        <v>8720267.9536730871</v>
      </c>
      <c r="Q564" s="5">
        <f t="shared" si="38"/>
        <v>12879732.046326913</v>
      </c>
      <c r="R564" s="3" t="str">
        <f t="shared" si="39"/>
        <v>상</v>
      </c>
    </row>
    <row r="565" spans="1:18" x14ac:dyDescent="0.3">
      <c r="A565">
        <v>564</v>
      </c>
      <c r="B565" s="3" t="s">
        <v>13</v>
      </c>
      <c r="C565" s="3" t="s">
        <v>27</v>
      </c>
      <c r="D565" s="3" t="s">
        <v>118</v>
      </c>
      <c r="E565" s="4">
        <v>2021</v>
      </c>
      <c r="F565" s="1">
        <v>44494</v>
      </c>
      <c r="G565" s="3" t="s">
        <v>102</v>
      </c>
      <c r="H565" s="5">
        <v>4</v>
      </c>
      <c r="I565" s="5">
        <v>92.26804225875226</v>
      </c>
      <c r="J565" s="5">
        <v>3.7305555555555561</v>
      </c>
      <c r="K565" s="6">
        <v>3.8629292282181697E-2</v>
      </c>
      <c r="L565" s="6">
        <v>3.6519014842161968E-2</v>
      </c>
      <c r="M565" s="5">
        <v>92.485169287565625</v>
      </c>
      <c r="N565" s="4">
        <v>21600000</v>
      </c>
      <c r="O565" s="5">
        <f>2160000*J565</f>
        <v>8058000.0000000009</v>
      </c>
      <c r="P565" s="5">
        <f>(2160000*J565)/(M565/100)</f>
        <v>8712748.2839385103</v>
      </c>
      <c r="Q565" s="5">
        <f t="shared" si="38"/>
        <v>12887251.71606149</v>
      </c>
      <c r="R565" s="3" t="str">
        <f t="shared" si="39"/>
        <v>상</v>
      </c>
    </row>
    <row r="566" spans="1:18" x14ac:dyDescent="0.3">
      <c r="A566">
        <v>565</v>
      </c>
      <c r="B566" s="3" t="s">
        <v>13</v>
      </c>
      <c r="C566" s="3" t="s">
        <v>27</v>
      </c>
      <c r="D566" s="3" t="s">
        <v>118</v>
      </c>
      <c r="E566" s="4">
        <v>2021</v>
      </c>
      <c r="F566" s="1">
        <v>44527</v>
      </c>
      <c r="G566" s="3" t="s">
        <v>102</v>
      </c>
      <c r="H566" s="5">
        <v>3.805555555555558</v>
      </c>
      <c r="I566" s="5">
        <v>86.334177168031999</v>
      </c>
      <c r="J566" s="5">
        <v>3.6416666666666671</v>
      </c>
      <c r="K566" s="6">
        <v>3.8166302763912918E-2</v>
      </c>
      <c r="L566" s="6">
        <v>5.871150346969925E-2</v>
      </c>
      <c r="M566" s="5">
        <v>90.31221937663878</v>
      </c>
      <c r="N566" s="4">
        <v>21600000</v>
      </c>
      <c r="O566" s="5">
        <f>2160000*J566</f>
        <v>7866000.0000000009</v>
      </c>
      <c r="P566" s="5">
        <f>(2160000*J566)/(M566/100)</f>
        <v>8709784.8489312101</v>
      </c>
      <c r="Q566" s="5">
        <f t="shared" si="38"/>
        <v>12890215.15106879</v>
      </c>
      <c r="R566" s="3" t="str">
        <f t="shared" si="39"/>
        <v>상</v>
      </c>
    </row>
    <row r="567" spans="1:18" hidden="1" x14ac:dyDescent="0.3">
      <c r="A567">
        <v>566</v>
      </c>
      <c r="B567" s="3" t="s">
        <v>12</v>
      </c>
      <c r="C567" s="3" t="s">
        <v>67</v>
      </c>
      <c r="D567" s="3" t="s">
        <v>114</v>
      </c>
      <c r="E567" s="4">
        <v>2017</v>
      </c>
      <c r="F567" s="1">
        <v>42812</v>
      </c>
      <c r="G567" s="3" t="s">
        <v>102</v>
      </c>
      <c r="H567" s="5">
        <v>3.6981249999999952</v>
      </c>
      <c r="I567" s="5">
        <v>82.200151145156099</v>
      </c>
      <c r="J567" s="5">
        <v>8.3333333333333339</v>
      </c>
      <c r="K567" s="6">
        <v>5.7735026918962581E-2</v>
      </c>
      <c r="L567" s="6">
        <v>0.1084401147213941</v>
      </c>
      <c r="M567" s="5">
        <v>83.382485835964331</v>
      </c>
      <c r="N567" s="4">
        <v>25700000</v>
      </c>
      <c r="O567" s="5">
        <f>1280000*J567</f>
        <v>10666666.666666668</v>
      </c>
      <c r="P567" s="5">
        <f>(1280000*J567)/(M567/100)</f>
        <v>12792454.626084017</v>
      </c>
      <c r="Q567" s="5">
        <f t="shared" si="38"/>
        <v>12907545.373915983</v>
      </c>
      <c r="R567" s="3" t="str">
        <f t="shared" si="39"/>
        <v>상</v>
      </c>
    </row>
    <row r="568" spans="1:18" x14ac:dyDescent="0.3">
      <c r="A568">
        <v>567</v>
      </c>
      <c r="B568" s="3" t="s">
        <v>13</v>
      </c>
      <c r="C568" s="3" t="s">
        <v>27</v>
      </c>
      <c r="D568" s="3" t="s">
        <v>118</v>
      </c>
      <c r="E568" s="4">
        <v>2021</v>
      </c>
      <c r="F568" s="1">
        <v>44519</v>
      </c>
      <c r="G568" s="3" t="s">
        <v>102</v>
      </c>
      <c r="H568" s="5">
        <v>4.0799999999999992</v>
      </c>
      <c r="I568" s="5">
        <v>94.495414527125234</v>
      </c>
      <c r="J568" s="5">
        <v>3.6638888888888892</v>
      </c>
      <c r="K568" s="6">
        <v>3.8282575090444942E-2</v>
      </c>
      <c r="L568" s="6">
        <v>5.0841977343448801E-2</v>
      </c>
      <c r="M568" s="5">
        <v>91.087544756610626</v>
      </c>
      <c r="N568" s="4">
        <v>21600000</v>
      </c>
      <c r="O568" s="5">
        <f>2160000*J568</f>
        <v>7914000.0000000009</v>
      </c>
      <c r="P568" s="5">
        <f>(2160000*J568)/(M568/100)</f>
        <v>8688344.8457706366</v>
      </c>
      <c r="Q568" s="5">
        <f t="shared" si="38"/>
        <v>12911655.154229363</v>
      </c>
      <c r="R568" s="3" t="str">
        <f t="shared" si="39"/>
        <v>상</v>
      </c>
    </row>
    <row r="569" spans="1:18" hidden="1" x14ac:dyDescent="0.3">
      <c r="A569">
        <v>568</v>
      </c>
      <c r="B569" s="3" t="s">
        <v>12</v>
      </c>
      <c r="C569" s="3" t="s">
        <v>54</v>
      </c>
      <c r="D569" s="3" t="s">
        <v>116</v>
      </c>
      <c r="E569" s="4">
        <v>2020</v>
      </c>
      <c r="F569" s="1">
        <v>44089</v>
      </c>
      <c r="G569" s="3" t="s">
        <v>102</v>
      </c>
      <c r="H569" s="5">
        <v>3.819999999999995</v>
      </c>
      <c r="I569" s="5">
        <v>86.820611130279588</v>
      </c>
      <c r="J569" s="5">
        <v>4.8416666666666668</v>
      </c>
      <c r="K569" s="6">
        <v>4.4007575105505042E-2</v>
      </c>
      <c r="L569" s="6">
        <v>7.4610362267376579E-2</v>
      </c>
      <c r="M569" s="5">
        <v>88.138206262711833</v>
      </c>
      <c r="N569" s="4">
        <v>21600000</v>
      </c>
      <c r="O569" s="5">
        <f>1580000*J569</f>
        <v>7649833.333333334</v>
      </c>
      <c r="P569" s="5">
        <f>(1580000*J569)/(M569/100)</f>
        <v>8679361.2642077431</v>
      </c>
      <c r="Q569" s="5">
        <f t="shared" si="38"/>
        <v>12920638.735792257</v>
      </c>
      <c r="R569" s="3" t="str">
        <f t="shared" si="39"/>
        <v>상</v>
      </c>
    </row>
    <row r="570" spans="1:18" hidden="1" x14ac:dyDescent="0.3">
      <c r="A570">
        <v>569</v>
      </c>
      <c r="B570" s="3" t="s">
        <v>12</v>
      </c>
      <c r="C570" s="3" t="s">
        <v>54</v>
      </c>
      <c r="D570" s="3" t="s">
        <v>116</v>
      </c>
      <c r="E570" s="4">
        <v>2020</v>
      </c>
      <c r="F570" s="1">
        <v>44076</v>
      </c>
      <c r="G570" s="3" t="s">
        <v>102</v>
      </c>
      <c r="H570" s="5">
        <v>3.680000000000005</v>
      </c>
      <c r="I570" s="5">
        <v>81.44098334770581</v>
      </c>
      <c r="J570" s="5">
        <v>4.8777777777777782</v>
      </c>
      <c r="K570" s="6">
        <v>4.4171383395939852E-2</v>
      </c>
      <c r="L570" s="6">
        <v>6.6707393691058103E-2</v>
      </c>
      <c r="M570" s="5">
        <v>88.912122291300207</v>
      </c>
      <c r="N570" s="4">
        <v>21600000</v>
      </c>
      <c r="O570" s="5">
        <f>1580000*J570</f>
        <v>7706888.8888888899</v>
      </c>
      <c r="P570" s="5">
        <f>(1580000*J570)/(M570/100)</f>
        <v>8667984.3988416251</v>
      </c>
      <c r="Q570" s="5">
        <f t="shared" si="38"/>
        <v>12932015.601158375</v>
      </c>
      <c r="R570" s="3" t="str">
        <f t="shared" si="39"/>
        <v>상</v>
      </c>
    </row>
    <row r="571" spans="1:18" hidden="1" x14ac:dyDescent="0.3">
      <c r="A571">
        <v>570</v>
      </c>
      <c r="B571" s="3" t="s">
        <v>12</v>
      </c>
      <c r="C571" s="3" t="s">
        <v>54</v>
      </c>
      <c r="D571" s="3" t="s">
        <v>116</v>
      </c>
      <c r="E571" s="4">
        <v>2020</v>
      </c>
      <c r="F571" s="1">
        <v>44165</v>
      </c>
      <c r="G571" s="3" t="s">
        <v>102</v>
      </c>
      <c r="H571" s="5">
        <v>3.8600000000000092</v>
      </c>
      <c r="I571" s="5">
        <v>88.145666731649712</v>
      </c>
      <c r="J571" s="5">
        <v>4.6333333333333337</v>
      </c>
      <c r="K571" s="6">
        <v>4.3050358109234507E-2</v>
      </c>
      <c r="L571" s="6">
        <v>0.11183594597257571</v>
      </c>
      <c r="M571" s="5">
        <v>84.51136959181899</v>
      </c>
      <c r="N571" s="4">
        <v>21600000</v>
      </c>
      <c r="O571" s="5">
        <f>1580000*J571</f>
        <v>7320666.666666667</v>
      </c>
      <c r="P571" s="5">
        <f>(1580000*J571)/(M571/100)</f>
        <v>8662345.3175882921</v>
      </c>
      <c r="Q571" s="5">
        <f t="shared" si="38"/>
        <v>12937654.682411708</v>
      </c>
      <c r="R571" s="3" t="str">
        <f t="shared" si="39"/>
        <v>상</v>
      </c>
    </row>
    <row r="572" spans="1:18" hidden="1" x14ac:dyDescent="0.3">
      <c r="A572">
        <v>571</v>
      </c>
      <c r="B572" s="3" t="s">
        <v>12</v>
      </c>
      <c r="C572" s="3" t="s">
        <v>37</v>
      </c>
      <c r="D572" s="3" t="s">
        <v>116</v>
      </c>
      <c r="E572" s="4">
        <v>2021</v>
      </c>
      <c r="F572" s="1">
        <v>44306</v>
      </c>
      <c r="G572" s="3" t="s">
        <v>102</v>
      </c>
      <c r="H572" s="5">
        <v>3.598888888888891</v>
      </c>
      <c r="I572" s="5">
        <v>77.989624831961791</v>
      </c>
      <c r="J572" s="5">
        <v>4.2444444444444436</v>
      </c>
      <c r="K572" s="6">
        <v>4.1204099040966523E-2</v>
      </c>
      <c r="L572" s="6">
        <v>0.18233243752183689</v>
      </c>
      <c r="M572" s="5">
        <v>77.646346343719657</v>
      </c>
      <c r="N572" s="4">
        <v>21600000</v>
      </c>
      <c r="O572" s="5">
        <f>1580000*J572</f>
        <v>6706222.2222222211</v>
      </c>
      <c r="P572" s="5">
        <f>(1580000*J572)/(M572/100)</f>
        <v>8636880.5977496542</v>
      </c>
      <c r="Q572" s="5">
        <f t="shared" si="38"/>
        <v>12963119.402250346</v>
      </c>
      <c r="R572" s="3" t="str">
        <f t="shared" si="39"/>
        <v>중</v>
      </c>
    </row>
    <row r="573" spans="1:18" hidden="1" x14ac:dyDescent="0.3">
      <c r="A573">
        <v>572</v>
      </c>
      <c r="B573" s="3" t="s">
        <v>12</v>
      </c>
      <c r="C573" s="3" t="s">
        <v>54</v>
      </c>
      <c r="D573" s="3" t="s">
        <v>116</v>
      </c>
      <c r="E573" s="4">
        <v>2020</v>
      </c>
      <c r="F573" s="1">
        <v>44056</v>
      </c>
      <c r="G573" s="3" t="s">
        <v>102</v>
      </c>
      <c r="H573" s="5">
        <v>4.0400000000000036</v>
      </c>
      <c r="I573" s="5">
        <v>93.385705726483295</v>
      </c>
      <c r="J573" s="5">
        <v>4.9305555555555554</v>
      </c>
      <c r="K573" s="6">
        <v>4.4409708648247427E-2</v>
      </c>
      <c r="L573" s="6">
        <v>5.2639672901121967E-2</v>
      </c>
      <c r="M573" s="5">
        <v>90.29506184506306</v>
      </c>
      <c r="N573" s="4">
        <v>21600000</v>
      </c>
      <c r="O573" s="5">
        <f>1580000*J573</f>
        <v>7790277.7777777771</v>
      </c>
      <c r="P573" s="5">
        <f>(1580000*J573)/(M573/100)</f>
        <v>8627578.9822760001</v>
      </c>
      <c r="Q573" s="5">
        <f t="shared" si="38"/>
        <v>12972421.017724</v>
      </c>
      <c r="R573" s="3" t="str">
        <f t="shared" si="39"/>
        <v>상</v>
      </c>
    </row>
    <row r="574" spans="1:18" hidden="1" x14ac:dyDescent="0.3">
      <c r="A574">
        <v>573</v>
      </c>
      <c r="B574" s="3" t="s">
        <v>12</v>
      </c>
      <c r="C574" s="3" t="s">
        <v>67</v>
      </c>
      <c r="D574" s="3" t="s">
        <v>114</v>
      </c>
      <c r="E574" s="4">
        <v>2017</v>
      </c>
      <c r="F574" s="1">
        <v>42759</v>
      </c>
      <c r="G574" s="3" t="s">
        <v>102</v>
      </c>
      <c r="H574" s="5">
        <v>3.9599999999999951</v>
      </c>
      <c r="I574" s="5">
        <v>91.118921720605258</v>
      </c>
      <c r="J574" s="5">
        <v>8.4833333333333325</v>
      </c>
      <c r="K574" s="6">
        <v>5.825232470325397E-2</v>
      </c>
      <c r="L574" s="6">
        <v>8.6894347624994872E-2</v>
      </c>
      <c r="M574" s="5">
        <v>85.485332767175109</v>
      </c>
      <c r="N574" s="4">
        <v>25700000</v>
      </c>
      <c r="O574" s="5">
        <f>1280000*J574</f>
        <v>10858666.666666666</v>
      </c>
      <c r="P574" s="5">
        <f>(1280000*J574)/(M574/100)</f>
        <v>12702373.980623033</v>
      </c>
      <c r="Q574" s="5">
        <f t="shared" si="38"/>
        <v>12997626.019376967</v>
      </c>
      <c r="R574" s="3" t="str">
        <f t="shared" si="39"/>
        <v>상</v>
      </c>
    </row>
    <row r="575" spans="1:18" hidden="1" x14ac:dyDescent="0.3">
      <c r="A575">
        <v>574</v>
      </c>
      <c r="B575" s="3" t="s">
        <v>12</v>
      </c>
      <c r="C575" s="3" t="s">
        <v>53</v>
      </c>
      <c r="D575" s="3" t="s">
        <v>114</v>
      </c>
      <c r="E575" s="4">
        <v>2018</v>
      </c>
      <c r="F575" s="1">
        <v>43006</v>
      </c>
      <c r="G575" s="3" t="s">
        <v>102</v>
      </c>
      <c r="H575" s="5">
        <v>3.9800000000000031</v>
      </c>
      <c r="I575" s="5">
        <v>91.698845540068092</v>
      </c>
      <c r="J575" s="5">
        <v>7.8055555555555554</v>
      </c>
      <c r="K575" s="6">
        <v>5.5876848714134029E-2</v>
      </c>
      <c r="L575" s="6">
        <v>0.15738573370028841</v>
      </c>
      <c r="M575" s="5">
        <v>78.673741758557753</v>
      </c>
      <c r="N575" s="4">
        <v>25700000</v>
      </c>
      <c r="O575" s="5">
        <f>1280000*J575</f>
        <v>9991111.1111111101</v>
      </c>
      <c r="P575" s="5">
        <f>(1280000*J575)/(M575/100)</f>
        <v>12699422.816030387</v>
      </c>
      <c r="Q575" s="5">
        <f t="shared" si="38"/>
        <v>13000577.183969613</v>
      </c>
      <c r="R575" s="3" t="str">
        <f t="shared" si="39"/>
        <v>중</v>
      </c>
    </row>
    <row r="576" spans="1:18" hidden="1" x14ac:dyDescent="0.3">
      <c r="A576">
        <v>575</v>
      </c>
      <c r="B576" s="3" t="s">
        <v>12</v>
      </c>
      <c r="C576" s="3" t="s">
        <v>67</v>
      </c>
      <c r="D576" s="3" t="s">
        <v>114</v>
      </c>
      <c r="E576" s="4">
        <v>2017</v>
      </c>
      <c r="F576" s="1">
        <v>42776</v>
      </c>
      <c r="G576" s="3" t="s">
        <v>102</v>
      </c>
      <c r="H576" s="5">
        <v>4.0208333333333286</v>
      </c>
      <c r="I576" s="5">
        <v>92.854660395918145</v>
      </c>
      <c r="J576" s="5">
        <v>8.4388888888888882</v>
      </c>
      <c r="K576" s="6">
        <v>5.8099531457280751E-2</v>
      </c>
      <c r="L576" s="6">
        <v>9.0826968194675547E-2</v>
      </c>
      <c r="M576" s="5">
        <v>85.107350034804369</v>
      </c>
      <c r="N576" s="4">
        <v>25700000</v>
      </c>
      <c r="O576" s="5">
        <f>1280000*J576</f>
        <v>10801777.777777776</v>
      </c>
      <c r="P576" s="5">
        <f>(1280000*J576)/(M576/100)</f>
        <v>12691944.671477169</v>
      </c>
      <c r="Q576" s="5">
        <f t="shared" si="38"/>
        <v>13008055.328522831</v>
      </c>
      <c r="R576" s="3" t="str">
        <f t="shared" si="39"/>
        <v>상</v>
      </c>
    </row>
    <row r="577" spans="1:18" hidden="1" x14ac:dyDescent="0.3">
      <c r="A577">
        <v>576</v>
      </c>
      <c r="B577" s="3" t="s">
        <v>12</v>
      </c>
      <c r="C577" s="3" t="s">
        <v>54</v>
      </c>
      <c r="D577" s="3" t="s">
        <v>116</v>
      </c>
      <c r="E577" s="4">
        <v>2020</v>
      </c>
      <c r="F577" s="1">
        <v>44113</v>
      </c>
      <c r="G577" s="3" t="s">
        <v>102</v>
      </c>
      <c r="H577" s="5">
        <v>3.9800000000000022</v>
      </c>
      <c r="I577" s="5">
        <v>91.698845540068064</v>
      </c>
      <c r="J577" s="5">
        <v>4.7750000000000004</v>
      </c>
      <c r="K577" s="6">
        <v>4.3703546766824322E-2</v>
      </c>
      <c r="L577" s="6">
        <v>7.7261725520489793E-2</v>
      </c>
      <c r="M577" s="5">
        <v>87.903472771268582</v>
      </c>
      <c r="N577" s="4">
        <v>21600000</v>
      </c>
      <c r="O577" s="5">
        <f>1580000*J577</f>
        <v>7544500.0000000009</v>
      </c>
      <c r="P577" s="5">
        <f>(1580000*J577)/(M577/100)</f>
        <v>8582709.8317621127</v>
      </c>
      <c r="Q577" s="5">
        <f t="shared" si="38"/>
        <v>13017290.168237887</v>
      </c>
      <c r="R577" s="3" t="str">
        <f t="shared" si="39"/>
        <v>상</v>
      </c>
    </row>
    <row r="578" spans="1:18" x14ac:dyDescent="0.3">
      <c r="A578">
        <v>577</v>
      </c>
      <c r="B578" s="3" t="s">
        <v>13</v>
      </c>
      <c r="C578" s="3" t="s">
        <v>27</v>
      </c>
      <c r="D578" s="3" t="s">
        <v>118</v>
      </c>
      <c r="E578" s="4">
        <v>2021</v>
      </c>
      <c r="F578" s="1">
        <v>44498</v>
      </c>
      <c r="G578" s="3" t="s">
        <v>102</v>
      </c>
      <c r="H578" s="5">
        <v>3.4599999999999991</v>
      </c>
      <c r="I578" s="5">
        <v>72.002541243944663</v>
      </c>
      <c r="J578" s="5">
        <v>3.719444444444445</v>
      </c>
      <c r="K578" s="6">
        <v>3.8571722515046918E-2</v>
      </c>
      <c r="L578" s="6">
        <v>2.5189633073011589E-2</v>
      </c>
      <c r="M578" s="5">
        <v>93.623864441194144</v>
      </c>
      <c r="N578" s="4">
        <v>21600000</v>
      </c>
      <c r="O578" s="5">
        <f>2160000*J578</f>
        <v>8034000.0000000009</v>
      </c>
      <c r="P578" s="5">
        <f>(2160000*J578)/(M578/100)</f>
        <v>8581145.4675065428</v>
      </c>
      <c r="Q578" s="5">
        <f t="shared" ref="Q578:Q641" si="40">N578-P578</f>
        <v>13018854.532493457</v>
      </c>
      <c r="R578" s="3" t="str">
        <f t="shared" ref="R578:R641" si="41">IF(M578&lt;=65, "하", IF(M578&lt;80, "중", "상"))</f>
        <v>상</v>
      </c>
    </row>
    <row r="579" spans="1:18" x14ac:dyDescent="0.3">
      <c r="A579">
        <v>578</v>
      </c>
      <c r="B579" s="3" t="s">
        <v>13</v>
      </c>
      <c r="C579" s="3" t="s">
        <v>35</v>
      </c>
      <c r="D579" s="3" t="s">
        <v>118</v>
      </c>
      <c r="E579" s="4">
        <v>2022</v>
      </c>
      <c r="F579" s="1">
        <v>44578</v>
      </c>
      <c r="G579" s="3" t="s">
        <v>102</v>
      </c>
      <c r="H579" s="5">
        <v>3.6600000000000041</v>
      </c>
      <c r="I579" s="5">
        <v>80.631887165108466</v>
      </c>
      <c r="J579" s="5">
        <v>3.5027777777777782</v>
      </c>
      <c r="K579" s="6">
        <v>3.7431418769679453E-2</v>
      </c>
      <c r="L579" s="6">
        <v>8.0596649259302669E-2</v>
      </c>
      <c r="M579" s="5">
        <v>88.197193197101782</v>
      </c>
      <c r="N579" s="4">
        <v>21600000</v>
      </c>
      <c r="O579" s="5">
        <f>2160000*J579</f>
        <v>7566000.0000000009</v>
      </c>
      <c r="P579" s="5">
        <f>(2160000*J579)/(M579/100)</f>
        <v>8578504.2876496259</v>
      </c>
      <c r="Q579" s="5">
        <f t="shared" si="40"/>
        <v>13021495.712350374</v>
      </c>
      <c r="R579" s="3" t="str">
        <f t="shared" si="41"/>
        <v>상</v>
      </c>
    </row>
    <row r="580" spans="1:18" hidden="1" x14ac:dyDescent="0.3">
      <c r="A580">
        <v>579</v>
      </c>
      <c r="B580" s="3" t="s">
        <v>13</v>
      </c>
      <c r="C580" s="3" t="s">
        <v>83</v>
      </c>
      <c r="D580" s="3" t="s">
        <v>115</v>
      </c>
      <c r="E580" s="4">
        <v>2020</v>
      </c>
      <c r="F580" s="1">
        <v>43769</v>
      </c>
      <c r="G580" s="3" t="s">
        <v>102</v>
      </c>
      <c r="H580" s="5">
        <v>3.600000000000001</v>
      </c>
      <c r="I580" s="5">
        <v>78.035505970321239</v>
      </c>
      <c r="J580" s="5">
        <v>5.7166666666666668</v>
      </c>
      <c r="K580" s="6">
        <v>4.7819103574478133E-2</v>
      </c>
      <c r="L580" s="6">
        <v>0.20866080117902491</v>
      </c>
      <c r="M580" s="5">
        <v>74.352009524649688</v>
      </c>
      <c r="N580" s="4">
        <v>21100000</v>
      </c>
      <c r="O580" s="5">
        <f>1050000*J580</f>
        <v>6002500</v>
      </c>
      <c r="P580" s="5">
        <f>(1050000*J580)/(M580/100)</f>
        <v>8073083.7517041285</v>
      </c>
      <c r="Q580" s="5">
        <f t="shared" si="40"/>
        <v>13026916.248295872</v>
      </c>
      <c r="R580" s="3" t="str">
        <f t="shared" si="41"/>
        <v>중</v>
      </c>
    </row>
    <row r="581" spans="1:18" hidden="1" x14ac:dyDescent="0.3">
      <c r="A581">
        <v>580</v>
      </c>
      <c r="B581" s="3" t="s">
        <v>12</v>
      </c>
      <c r="C581" s="3" t="s">
        <v>54</v>
      </c>
      <c r="D581" s="3" t="s">
        <v>116</v>
      </c>
      <c r="E581" s="4">
        <v>2020</v>
      </c>
      <c r="F581" s="1">
        <v>44102</v>
      </c>
      <c r="G581" s="3" t="s">
        <v>102</v>
      </c>
      <c r="H581" s="5">
        <v>4.1399999999999917</v>
      </c>
      <c r="I581" s="5">
        <v>96.304335034886989</v>
      </c>
      <c r="J581" s="5">
        <v>4.8055555555555554</v>
      </c>
      <c r="K581" s="6">
        <v>4.3843154793219687E-2</v>
      </c>
      <c r="L581" s="6">
        <v>7.0290971997410148E-2</v>
      </c>
      <c r="M581" s="5">
        <v>88.586587320937014</v>
      </c>
      <c r="N581" s="4">
        <v>21600000</v>
      </c>
      <c r="O581" s="5">
        <f>1580000*J581</f>
        <v>7592777.7777777771</v>
      </c>
      <c r="P581" s="5">
        <f>(1580000*J581)/(M581/100)</f>
        <v>8571024.1328861527</v>
      </c>
      <c r="Q581" s="5">
        <f t="shared" si="40"/>
        <v>13028975.867113847</v>
      </c>
      <c r="R581" s="3" t="str">
        <f t="shared" si="41"/>
        <v>상</v>
      </c>
    </row>
    <row r="582" spans="1:18" x14ac:dyDescent="0.3">
      <c r="A582">
        <v>581</v>
      </c>
      <c r="B582" s="3" t="s">
        <v>13</v>
      </c>
      <c r="C582" s="3" t="s">
        <v>27</v>
      </c>
      <c r="D582" s="3" t="s">
        <v>118</v>
      </c>
      <c r="E582" s="4">
        <v>2021</v>
      </c>
      <c r="F582" s="1">
        <v>44539</v>
      </c>
      <c r="G582" s="3" t="s">
        <v>102</v>
      </c>
      <c r="H582" s="5">
        <v>4.1200000000000037</v>
      </c>
      <c r="I582" s="5">
        <v>95.681105916803389</v>
      </c>
      <c r="J582" s="5">
        <v>3.6083333333333329</v>
      </c>
      <c r="K582" s="6">
        <v>3.7991227057484381E-2</v>
      </c>
      <c r="L582" s="6">
        <v>5.2229058514001191E-2</v>
      </c>
      <c r="M582" s="5">
        <v>90.977971442851441</v>
      </c>
      <c r="N582" s="4">
        <v>21600000</v>
      </c>
      <c r="O582" s="5">
        <f>2160000*J582</f>
        <v>7793999.9999999991</v>
      </c>
      <c r="P582" s="5">
        <f>(2160000*J582)/(M582/100)</f>
        <v>8566908.9741090387</v>
      </c>
      <c r="Q582" s="5">
        <f t="shared" si="40"/>
        <v>13033091.025890961</v>
      </c>
      <c r="R582" s="3" t="str">
        <f t="shared" si="41"/>
        <v>상</v>
      </c>
    </row>
    <row r="583" spans="1:18" hidden="1" x14ac:dyDescent="0.3">
      <c r="A583">
        <v>582</v>
      </c>
      <c r="B583" s="3" t="s">
        <v>13</v>
      </c>
      <c r="C583" s="3" t="s">
        <v>56</v>
      </c>
      <c r="D583" s="3" t="s">
        <v>115</v>
      </c>
      <c r="E583" s="4">
        <v>2019</v>
      </c>
      <c r="F583" s="1">
        <v>43441</v>
      </c>
      <c r="G583" s="3" t="s">
        <v>102</v>
      </c>
      <c r="H583" s="5">
        <v>3.8202083333333281</v>
      </c>
      <c r="I583" s="5">
        <v>86.827627004735106</v>
      </c>
      <c r="J583" s="5">
        <v>6.6138888888888889</v>
      </c>
      <c r="K583" s="6">
        <v>5.1434964329292149E-2</v>
      </c>
      <c r="L583" s="6">
        <v>8.7516846438230794E-2</v>
      </c>
      <c r="M583" s="5">
        <v>86.104818923247706</v>
      </c>
      <c r="N583" s="4">
        <v>21100000</v>
      </c>
      <c r="O583" s="5">
        <f>1050000*J583</f>
        <v>6944583.333333333</v>
      </c>
      <c r="P583" s="5">
        <f>(1050000*J583)/(M583/100)</f>
        <v>8065266.7529834891</v>
      </c>
      <c r="Q583" s="5">
        <f t="shared" si="40"/>
        <v>13034733.247016512</v>
      </c>
      <c r="R583" s="3" t="str">
        <f t="shared" si="41"/>
        <v>상</v>
      </c>
    </row>
    <row r="584" spans="1:18" hidden="1" x14ac:dyDescent="0.3">
      <c r="A584">
        <v>583</v>
      </c>
      <c r="B584" s="3" t="s">
        <v>12</v>
      </c>
      <c r="C584" s="3" t="s">
        <v>67</v>
      </c>
      <c r="D584" s="3" t="s">
        <v>114</v>
      </c>
      <c r="E584" s="4">
        <v>2017</v>
      </c>
      <c r="F584" s="1">
        <v>42816</v>
      </c>
      <c r="G584" s="3" t="s">
        <v>102</v>
      </c>
      <c r="H584" s="5">
        <v>3.8799999999999968</v>
      </c>
      <c r="I584" s="5">
        <v>88.768190384075126</v>
      </c>
      <c r="J584" s="5">
        <v>8.3222222222222229</v>
      </c>
      <c r="K584" s="6">
        <v>5.7696524062450162E-2</v>
      </c>
      <c r="L584" s="6">
        <v>9.9700901701492844E-2</v>
      </c>
      <c r="M584" s="5">
        <v>84.260257423605694</v>
      </c>
      <c r="N584" s="4">
        <v>25700000</v>
      </c>
      <c r="O584" s="5">
        <f>1280000*J584</f>
        <v>10652444.444444446</v>
      </c>
      <c r="P584" s="5">
        <f>(1280000*J584)/(M584/100)</f>
        <v>12642311.773260903</v>
      </c>
      <c r="Q584" s="5">
        <f t="shared" si="40"/>
        <v>13057688.226739097</v>
      </c>
      <c r="R584" s="3" t="str">
        <f t="shared" si="41"/>
        <v>상</v>
      </c>
    </row>
    <row r="585" spans="1:18" hidden="1" x14ac:dyDescent="0.3">
      <c r="A585">
        <v>584</v>
      </c>
      <c r="B585" s="3" t="s">
        <v>12</v>
      </c>
      <c r="C585" s="3" t="s">
        <v>34</v>
      </c>
      <c r="D585" s="3" t="s">
        <v>113</v>
      </c>
      <c r="E585" s="4">
        <v>2019</v>
      </c>
      <c r="F585" s="1">
        <v>43384</v>
      </c>
      <c r="G585" s="3" t="s">
        <v>102</v>
      </c>
      <c r="H585" s="5">
        <v>3.9110416666666641</v>
      </c>
      <c r="I585" s="5">
        <v>89.699316554133588</v>
      </c>
      <c r="J585" s="5">
        <v>6.7694444444444448</v>
      </c>
      <c r="K585" s="6">
        <v>5.2036312107775061E-2</v>
      </c>
      <c r="L585" s="6">
        <v>0.23166480116382479</v>
      </c>
      <c r="M585" s="5">
        <v>71.629888672840011</v>
      </c>
      <c r="N585" s="4">
        <v>24800000</v>
      </c>
      <c r="O585" s="5">
        <f>1240000*J585</f>
        <v>8394111.1111111119</v>
      </c>
      <c r="P585" s="5">
        <f>(1240000*J585)/(M585/100)</f>
        <v>11718727.009963812</v>
      </c>
      <c r="Q585" s="5">
        <f t="shared" si="40"/>
        <v>13081272.990036188</v>
      </c>
      <c r="R585" s="3" t="str">
        <f t="shared" si="41"/>
        <v>중</v>
      </c>
    </row>
    <row r="586" spans="1:18" hidden="1" x14ac:dyDescent="0.3">
      <c r="A586">
        <v>585</v>
      </c>
      <c r="B586" s="3" t="s">
        <v>12</v>
      </c>
      <c r="C586" s="3" t="s">
        <v>53</v>
      </c>
      <c r="D586" s="3" t="s">
        <v>114</v>
      </c>
      <c r="E586" s="4">
        <v>2018</v>
      </c>
      <c r="F586" s="1">
        <v>43006</v>
      </c>
      <c r="G586" s="3" t="s">
        <v>102</v>
      </c>
      <c r="H586" s="5">
        <v>3.8602083333333419</v>
      </c>
      <c r="I586" s="5">
        <v>88.152524485162402</v>
      </c>
      <c r="J586" s="5">
        <v>7.8055555555555554</v>
      </c>
      <c r="K586" s="6">
        <v>5.5876848714134029E-2</v>
      </c>
      <c r="L586" s="6">
        <v>0.15208354438914681</v>
      </c>
      <c r="M586" s="5">
        <v>79.203960689671916</v>
      </c>
      <c r="N586" s="4">
        <v>25700000</v>
      </c>
      <c r="O586" s="5">
        <f>1280000*J586</f>
        <v>9991111.1111111101</v>
      </c>
      <c r="P586" s="5">
        <f>(1280000*J586)/(M586/100)</f>
        <v>12614408.451437375</v>
      </c>
      <c r="Q586" s="5">
        <f t="shared" si="40"/>
        <v>13085591.548562625</v>
      </c>
      <c r="R586" s="3" t="str">
        <f t="shared" si="41"/>
        <v>중</v>
      </c>
    </row>
    <row r="587" spans="1:18" x14ac:dyDescent="0.3">
      <c r="A587">
        <v>586</v>
      </c>
      <c r="B587" s="3" t="s">
        <v>13</v>
      </c>
      <c r="C587" s="3" t="s">
        <v>27</v>
      </c>
      <c r="D587" s="3" t="s">
        <v>118</v>
      </c>
      <c r="E587" s="4">
        <v>2021</v>
      </c>
      <c r="F587" s="1">
        <v>44524</v>
      </c>
      <c r="G587" s="3" t="s">
        <v>102</v>
      </c>
      <c r="H587" s="5">
        <v>4.1197777777777809</v>
      </c>
      <c r="I587" s="5">
        <v>95.674181148824658</v>
      </c>
      <c r="J587" s="5">
        <v>3.65</v>
      </c>
      <c r="K587" s="6">
        <v>3.8209946349085602E-2</v>
      </c>
      <c r="L587" s="6">
        <v>3.5737162752173188E-2</v>
      </c>
      <c r="M587" s="5">
        <v>92.60528908987412</v>
      </c>
      <c r="N587" s="4">
        <v>21600000</v>
      </c>
      <c r="O587" s="5">
        <f>2160000*J587</f>
        <v>7884000</v>
      </c>
      <c r="P587" s="5">
        <f>(2160000*J587)/(M587/100)</f>
        <v>8513552.6031871885</v>
      </c>
      <c r="Q587" s="5">
        <f t="shared" si="40"/>
        <v>13086447.396812811</v>
      </c>
      <c r="R587" s="3" t="str">
        <f t="shared" si="41"/>
        <v>상</v>
      </c>
    </row>
    <row r="588" spans="1:18" hidden="1" x14ac:dyDescent="0.3">
      <c r="A588">
        <v>587</v>
      </c>
      <c r="B588" s="3" t="s">
        <v>12</v>
      </c>
      <c r="C588" s="3" t="s">
        <v>67</v>
      </c>
      <c r="D588" s="3" t="s">
        <v>114</v>
      </c>
      <c r="E588" s="4">
        <v>2017</v>
      </c>
      <c r="F588" s="1">
        <v>42789</v>
      </c>
      <c r="G588" s="3" t="s">
        <v>102</v>
      </c>
      <c r="H588" s="5">
        <v>3.8802083333333299</v>
      </c>
      <c r="I588" s="5">
        <v>88.774481033131323</v>
      </c>
      <c r="J588" s="5">
        <v>8.4027777777777786</v>
      </c>
      <c r="K588" s="6">
        <v>5.7975090436420303E-2</v>
      </c>
      <c r="L588" s="6">
        <v>8.9287985451534685E-2</v>
      </c>
      <c r="M588" s="5">
        <v>85.273692411204507</v>
      </c>
      <c r="N588" s="4">
        <v>25700000</v>
      </c>
      <c r="O588" s="5">
        <f>1280000*J588</f>
        <v>10755555.555555556</v>
      </c>
      <c r="P588" s="5">
        <f>(1280000*J588)/(M588/100)</f>
        <v>12612982.09498236</v>
      </c>
      <c r="Q588" s="5">
        <f t="shared" si="40"/>
        <v>13087017.90501764</v>
      </c>
      <c r="R588" s="3" t="str">
        <f t="shared" si="41"/>
        <v>상</v>
      </c>
    </row>
    <row r="589" spans="1:18" hidden="1" x14ac:dyDescent="0.3">
      <c r="A589">
        <v>588</v>
      </c>
      <c r="B589" s="3" t="s">
        <v>12</v>
      </c>
      <c r="C589" s="3" t="s">
        <v>67</v>
      </c>
      <c r="D589" s="3" t="s">
        <v>114</v>
      </c>
      <c r="E589" s="4">
        <v>2017</v>
      </c>
      <c r="F589" s="1">
        <v>42815</v>
      </c>
      <c r="G589" s="3" t="s">
        <v>102</v>
      </c>
      <c r="H589" s="5">
        <v>3.7377083333333401</v>
      </c>
      <c r="I589" s="5">
        <v>83.722860657707585</v>
      </c>
      <c r="J589" s="5">
        <v>8.3249999999999993</v>
      </c>
      <c r="K589" s="6">
        <v>5.7706152185014029E-2</v>
      </c>
      <c r="L589" s="6">
        <v>9.7198761358317232E-2</v>
      </c>
      <c r="M589" s="5">
        <v>84.50950864566687</v>
      </c>
      <c r="N589" s="4">
        <v>25700000</v>
      </c>
      <c r="O589" s="5">
        <f>1280000*J589</f>
        <v>10656000</v>
      </c>
      <c r="P589" s="5">
        <f>(1280000*J589)/(M589/100)</f>
        <v>12609231.991489487</v>
      </c>
      <c r="Q589" s="5">
        <f t="shared" si="40"/>
        <v>13090768.008510513</v>
      </c>
      <c r="R589" s="3" t="str">
        <f t="shared" si="41"/>
        <v>상</v>
      </c>
    </row>
    <row r="590" spans="1:18" hidden="1" x14ac:dyDescent="0.3">
      <c r="A590">
        <v>589</v>
      </c>
      <c r="B590" s="3" t="s">
        <v>12</v>
      </c>
      <c r="C590" s="3" t="s">
        <v>67</v>
      </c>
      <c r="D590" s="3" t="s">
        <v>114</v>
      </c>
      <c r="E590" s="4">
        <v>2017</v>
      </c>
      <c r="F590" s="1">
        <v>42805</v>
      </c>
      <c r="G590" s="3" t="s">
        <v>102</v>
      </c>
      <c r="H590" s="5">
        <v>4.0400000000000054</v>
      </c>
      <c r="I590" s="5">
        <v>93.385705726483309</v>
      </c>
      <c r="J590" s="5">
        <v>8.3527777777777779</v>
      </c>
      <c r="K590" s="6">
        <v>5.7802345204248519E-2</v>
      </c>
      <c r="L590" s="6">
        <v>9.3107818069194437E-2</v>
      </c>
      <c r="M590" s="5">
        <v>84.908983672655708</v>
      </c>
      <c r="N590" s="4">
        <v>25700000</v>
      </c>
      <c r="O590" s="5">
        <f>1280000*J590</f>
        <v>10691555.555555556</v>
      </c>
      <c r="P590" s="5">
        <f>(1280000*J590)/(M590/100)</f>
        <v>12591783.687782722</v>
      </c>
      <c r="Q590" s="5">
        <f t="shared" si="40"/>
        <v>13108216.312217278</v>
      </c>
      <c r="R590" s="3" t="str">
        <f t="shared" si="41"/>
        <v>상</v>
      </c>
    </row>
    <row r="591" spans="1:18" hidden="1" x14ac:dyDescent="0.3">
      <c r="A591">
        <v>590</v>
      </c>
      <c r="B591" s="3" t="s">
        <v>12</v>
      </c>
      <c r="C591" s="3" t="s">
        <v>53</v>
      </c>
      <c r="D591" s="3" t="s">
        <v>114</v>
      </c>
      <c r="E591" s="4">
        <v>2018</v>
      </c>
      <c r="F591" s="1">
        <v>42930</v>
      </c>
      <c r="G591" s="3" t="s">
        <v>102</v>
      </c>
      <c r="H591" s="5">
        <v>3.9599999999999951</v>
      </c>
      <c r="I591" s="5">
        <v>91.118921720605258</v>
      </c>
      <c r="J591" s="5">
        <v>8.0111111111111111</v>
      </c>
      <c r="K591" s="6">
        <v>5.6607812574276752E-2</v>
      </c>
      <c r="L591" s="6">
        <v>0.12839610171158519</v>
      </c>
      <c r="M591" s="5">
        <v>81.499608571413802</v>
      </c>
      <c r="N591" s="4">
        <v>25700000</v>
      </c>
      <c r="O591" s="5">
        <f>1280000*J591</f>
        <v>10254222.222222222</v>
      </c>
      <c r="P591" s="5">
        <f>(1280000*J591)/(M591/100)</f>
        <v>12581928.185872192</v>
      </c>
      <c r="Q591" s="5">
        <f t="shared" si="40"/>
        <v>13118071.814127808</v>
      </c>
      <c r="R591" s="3" t="str">
        <f t="shared" si="41"/>
        <v>상</v>
      </c>
    </row>
    <row r="592" spans="1:18" hidden="1" x14ac:dyDescent="0.3">
      <c r="A592">
        <v>591</v>
      </c>
      <c r="B592" s="3" t="s">
        <v>12</v>
      </c>
      <c r="C592" s="3" t="s">
        <v>67</v>
      </c>
      <c r="D592" s="3" t="s">
        <v>114</v>
      </c>
      <c r="E592" s="4">
        <v>2017</v>
      </c>
      <c r="F592" s="1">
        <v>42759</v>
      </c>
      <c r="G592" s="3" t="s">
        <v>102</v>
      </c>
      <c r="H592" s="5">
        <v>3.8193749999999951</v>
      </c>
      <c r="I592" s="5">
        <v>86.799563506913117</v>
      </c>
      <c r="J592" s="5">
        <v>8.4833333333333325</v>
      </c>
      <c r="K592" s="6">
        <v>5.825232470325397E-2</v>
      </c>
      <c r="L592" s="6">
        <v>7.842102657149462E-2</v>
      </c>
      <c r="M592" s="5">
        <v>86.332664872525143</v>
      </c>
      <c r="N592" s="4">
        <v>25700000</v>
      </c>
      <c r="O592" s="5">
        <f>1280000*J592</f>
        <v>10858666.666666666</v>
      </c>
      <c r="P592" s="5">
        <f>(1280000*J592)/(M592/100)</f>
        <v>12577703.56411455</v>
      </c>
      <c r="Q592" s="5">
        <f t="shared" si="40"/>
        <v>13122296.43588545</v>
      </c>
      <c r="R592" s="3" t="str">
        <f t="shared" si="41"/>
        <v>상</v>
      </c>
    </row>
    <row r="593" spans="1:18" hidden="1" x14ac:dyDescent="0.3">
      <c r="A593">
        <v>592</v>
      </c>
      <c r="B593" s="3" t="s">
        <v>12</v>
      </c>
      <c r="C593" s="3" t="s">
        <v>54</v>
      </c>
      <c r="D593" s="3" t="s">
        <v>116</v>
      </c>
      <c r="E593" s="4">
        <v>2020</v>
      </c>
      <c r="F593" s="1">
        <v>44139</v>
      </c>
      <c r="G593" s="3" t="s">
        <v>102</v>
      </c>
      <c r="H593" s="5">
        <v>4.0799999999999992</v>
      </c>
      <c r="I593" s="5">
        <v>94.495414527125234</v>
      </c>
      <c r="J593" s="5">
        <v>4.7055555555555557</v>
      </c>
      <c r="K593" s="6">
        <v>4.3384585076063853E-2</v>
      </c>
      <c r="L593" s="6">
        <v>7.9341702561079988E-2</v>
      </c>
      <c r="M593" s="5">
        <v>87.727371236285606</v>
      </c>
      <c r="N593" s="4">
        <v>21600000</v>
      </c>
      <c r="O593" s="5">
        <f>1580000*J593</f>
        <v>7434777.777777778</v>
      </c>
      <c r="P593" s="5">
        <f>(1580000*J593)/(M593/100)</f>
        <v>8474866.7069401722</v>
      </c>
      <c r="Q593" s="5">
        <f t="shared" si="40"/>
        <v>13125133.293059828</v>
      </c>
      <c r="R593" s="3" t="str">
        <f t="shared" si="41"/>
        <v>상</v>
      </c>
    </row>
    <row r="594" spans="1:18" x14ac:dyDescent="0.3">
      <c r="A594">
        <v>593</v>
      </c>
      <c r="B594" s="3" t="s">
        <v>13</v>
      </c>
      <c r="C594" s="3" t="s">
        <v>92</v>
      </c>
      <c r="D594" s="3" t="s">
        <v>118</v>
      </c>
      <c r="E594" s="4">
        <v>2021</v>
      </c>
      <c r="F594" s="1">
        <v>44506</v>
      </c>
      <c r="G594" s="3" t="s">
        <v>102</v>
      </c>
      <c r="H594" s="5">
        <v>4.1071111111111156</v>
      </c>
      <c r="I594" s="5">
        <v>95.289415109428205</v>
      </c>
      <c r="J594" s="5">
        <v>3.7</v>
      </c>
      <c r="K594" s="6">
        <v>3.8470768123342693E-2</v>
      </c>
      <c r="L594" s="6">
        <v>1.597849152531736E-2</v>
      </c>
      <c r="M594" s="5">
        <v>94.555074035133984</v>
      </c>
      <c r="N594" s="4">
        <v>21600000</v>
      </c>
      <c r="O594" s="5">
        <f>2160000*J594</f>
        <v>7992000</v>
      </c>
      <c r="P594" s="5">
        <f>(2160000*J594)/(M594/100)</f>
        <v>8452216.9556235559</v>
      </c>
      <c r="Q594" s="5">
        <f t="shared" si="40"/>
        <v>13147783.044376444</v>
      </c>
      <c r="R594" s="3" t="str">
        <f t="shared" si="41"/>
        <v>상</v>
      </c>
    </row>
    <row r="595" spans="1:18" hidden="1" x14ac:dyDescent="0.3">
      <c r="A595">
        <v>594</v>
      </c>
      <c r="B595" s="3" t="s">
        <v>12</v>
      </c>
      <c r="C595" s="3" t="s">
        <v>67</v>
      </c>
      <c r="D595" s="3" t="s">
        <v>114</v>
      </c>
      <c r="E595" s="4">
        <v>2017</v>
      </c>
      <c r="F595" s="1">
        <v>42824</v>
      </c>
      <c r="G595" s="3" t="s">
        <v>102</v>
      </c>
      <c r="H595" s="5">
        <v>3.683750000000003</v>
      </c>
      <c r="I595" s="5">
        <v>81.598052547178284</v>
      </c>
      <c r="J595" s="5">
        <v>8.3000000000000007</v>
      </c>
      <c r="K595" s="6">
        <v>5.7619441163551742E-2</v>
      </c>
      <c r="L595" s="6">
        <v>9.5239244570539561E-2</v>
      </c>
      <c r="M595" s="5">
        <v>84.714131426590882</v>
      </c>
      <c r="N595" s="4">
        <v>25700000</v>
      </c>
      <c r="O595" s="5">
        <f>1280000*J595</f>
        <v>10624000</v>
      </c>
      <c r="P595" s="5">
        <f>(1280000*J595)/(M595/100)</f>
        <v>12541000.918136355</v>
      </c>
      <c r="Q595" s="5">
        <f t="shared" si="40"/>
        <v>13158999.081863645</v>
      </c>
      <c r="R595" s="3" t="str">
        <f t="shared" si="41"/>
        <v>상</v>
      </c>
    </row>
    <row r="596" spans="1:18" x14ac:dyDescent="0.3">
      <c r="A596">
        <v>595</v>
      </c>
      <c r="B596" s="3" t="s">
        <v>13</v>
      </c>
      <c r="C596" s="3" t="s">
        <v>27</v>
      </c>
      <c r="D596" s="3" t="s">
        <v>118</v>
      </c>
      <c r="E596" s="4">
        <v>2021</v>
      </c>
      <c r="F596" s="1">
        <v>44516</v>
      </c>
      <c r="G596" s="3" t="s">
        <v>102</v>
      </c>
      <c r="H596" s="5">
        <v>3.8600000000000092</v>
      </c>
      <c r="I596" s="5">
        <v>88.145666731649712</v>
      </c>
      <c r="J596" s="5">
        <v>3.6722222222222221</v>
      </c>
      <c r="K596" s="6">
        <v>3.8326086271479487E-2</v>
      </c>
      <c r="L596" s="6">
        <v>2.1739699045846269E-2</v>
      </c>
      <c r="M596" s="5">
        <v>93.993421468267428</v>
      </c>
      <c r="N596" s="4">
        <v>21600000</v>
      </c>
      <c r="O596" s="5">
        <f>2160000*J596</f>
        <v>7932000</v>
      </c>
      <c r="P596" s="5">
        <f>(2160000*J596)/(M596/100)</f>
        <v>8438888.4627185073</v>
      </c>
      <c r="Q596" s="5">
        <f t="shared" si="40"/>
        <v>13161111.537281493</v>
      </c>
      <c r="R596" s="3" t="str">
        <f t="shared" si="41"/>
        <v>상</v>
      </c>
    </row>
    <row r="597" spans="1:18" hidden="1" x14ac:dyDescent="0.3">
      <c r="A597">
        <v>596</v>
      </c>
      <c r="B597" s="3" t="s">
        <v>12</v>
      </c>
      <c r="C597" s="3" t="s">
        <v>54</v>
      </c>
      <c r="D597" s="3" t="s">
        <v>116</v>
      </c>
      <c r="E597" s="4">
        <v>2020</v>
      </c>
      <c r="F597" s="1">
        <v>44120</v>
      </c>
      <c r="G597" s="3" t="s">
        <v>102</v>
      </c>
      <c r="H597" s="5">
        <v>3.7804444444444378</v>
      </c>
      <c r="I597" s="5">
        <v>85.435258688424796</v>
      </c>
      <c r="J597" s="5">
        <v>4.7555555555555564</v>
      </c>
      <c r="K597" s="6">
        <v>4.3614472623456343E-2</v>
      </c>
      <c r="L597" s="6">
        <v>6.5878760370892714E-2</v>
      </c>
      <c r="M597" s="5">
        <v>89.050676700565106</v>
      </c>
      <c r="N597" s="4">
        <v>21600000</v>
      </c>
      <c r="O597" s="5">
        <f>1580000*J597</f>
        <v>7513777.7777777789</v>
      </c>
      <c r="P597" s="5">
        <f>(1580000*J597)/(M597/100)</f>
        <v>8437642.5381280649</v>
      </c>
      <c r="Q597" s="5">
        <f t="shared" si="40"/>
        <v>13162357.461871935</v>
      </c>
      <c r="R597" s="3" t="str">
        <f t="shared" si="41"/>
        <v>상</v>
      </c>
    </row>
    <row r="598" spans="1:18" hidden="1" x14ac:dyDescent="0.3">
      <c r="A598">
        <v>597</v>
      </c>
      <c r="B598" s="3" t="s">
        <v>12</v>
      </c>
      <c r="C598" s="3" t="s">
        <v>54</v>
      </c>
      <c r="D598" s="3" t="s">
        <v>116</v>
      </c>
      <c r="E598" s="4">
        <v>2020</v>
      </c>
      <c r="F598" s="1">
        <v>44092</v>
      </c>
      <c r="G598" s="3" t="s">
        <v>102</v>
      </c>
      <c r="H598" s="5">
        <v>4.0799999999999992</v>
      </c>
      <c r="I598" s="5">
        <v>94.495414527125234</v>
      </c>
      <c r="J598" s="5">
        <v>4.833333333333333</v>
      </c>
      <c r="K598" s="6">
        <v>4.3969686527576393E-2</v>
      </c>
      <c r="L598" s="6">
        <v>5.0710941190250491E-2</v>
      </c>
      <c r="M598" s="5">
        <v>90.531937228217302</v>
      </c>
      <c r="N598" s="4">
        <v>21600000</v>
      </c>
      <c r="O598" s="5">
        <f>1580000*J598</f>
        <v>7636666.666666666</v>
      </c>
      <c r="P598" s="5">
        <f>(1580000*J598)/(M598/100)</f>
        <v>8435328.9021263141</v>
      </c>
      <c r="Q598" s="5">
        <f t="shared" si="40"/>
        <v>13164671.097873686</v>
      </c>
      <c r="R598" s="3" t="str">
        <f t="shared" si="41"/>
        <v>상</v>
      </c>
    </row>
    <row r="599" spans="1:18" x14ac:dyDescent="0.3">
      <c r="A599">
        <v>598</v>
      </c>
      <c r="B599" s="3" t="s">
        <v>13</v>
      </c>
      <c r="C599" s="3" t="s">
        <v>72</v>
      </c>
      <c r="D599" s="3" t="s">
        <v>118</v>
      </c>
      <c r="E599" s="4">
        <v>2021</v>
      </c>
      <c r="F599" s="1">
        <v>44539</v>
      </c>
      <c r="G599" s="3" t="s">
        <v>102</v>
      </c>
      <c r="H599" s="5">
        <v>3.8646666666666731</v>
      </c>
      <c r="I599" s="5">
        <v>88.299280410333949</v>
      </c>
      <c r="J599" s="5">
        <v>3.6083333333333329</v>
      </c>
      <c r="K599" s="6">
        <v>3.7991227057484381E-2</v>
      </c>
      <c r="L599" s="6">
        <v>3.7390529572082699E-2</v>
      </c>
      <c r="M599" s="5">
        <v>92.461824337043282</v>
      </c>
      <c r="N599" s="4">
        <v>21600000</v>
      </c>
      <c r="O599" s="5">
        <f>2160000*J599</f>
        <v>7793999.9999999991</v>
      </c>
      <c r="P599" s="5">
        <f>(2160000*J599)/(M599/100)</f>
        <v>8429424.8527794443</v>
      </c>
      <c r="Q599" s="5">
        <f t="shared" si="40"/>
        <v>13170575.147220556</v>
      </c>
      <c r="R599" s="3" t="str">
        <f t="shared" si="41"/>
        <v>상</v>
      </c>
    </row>
    <row r="600" spans="1:18" x14ac:dyDescent="0.3">
      <c r="A600">
        <v>599</v>
      </c>
      <c r="B600" s="3" t="s">
        <v>13</v>
      </c>
      <c r="C600" s="3" t="s">
        <v>27</v>
      </c>
      <c r="D600" s="3" t="s">
        <v>118</v>
      </c>
      <c r="E600" s="4">
        <v>2021</v>
      </c>
      <c r="F600" s="1">
        <v>44527</v>
      </c>
      <c r="G600" s="3" t="s">
        <v>102</v>
      </c>
      <c r="H600" s="5">
        <v>3.799333333333339</v>
      </c>
      <c r="I600" s="5">
        <v>86.124636384294575</v>
      </c>
      <c r="J600" s="5">
        <v>3.6416666666666671</v>
      </c>
      <c r="K600" s="6">
        <v>3.8166302763912918E-2</v>
      </c>
      <c r="L600" s="6">
        <v>2.861671504644989E-2</v>
      </c>
      <c r="M600" s="5">
        <v>93.321698218963718</v>
      </c>
      <c r="N600" s="4">
        <v>21600000</v>
      </c>
      <c r="O600" s="5">
        <f>2160000*J600</f>
        <v>7866000.0000000009</v>
      </c>
      <c r="P600" s="5">
        <f>(2160000*J600)/(M600/100)</f>
        <v>8428907.90686615</v>
      </c>
      <c r="Q600" s="5">
        <f t="shared" si="40"/>
        <v>13171092.09313385</v>
      </c>
      <c r="R600" s="3" t="str">
        <f t="shared" si="41"/>
        <v>상</v>
      </c>
    </row>
    <row r="601" spans="1:18" hidden="1" x14ac:dyDescent="0.3">
      <c r="A601">
        <v>600</v>
      </c>
      <c r="B601" s="3" t="s">
        <v>12</v>
      </c>
      <c r="C601" s="3" t="s">
        <v>53</v>
      </c>
      <c r="D601" s="3" t="s">
        <v>114</v>
      </c>
      <c r="E601" s="4">
        <v>2018</v>
      </c>
      <c r="F601" s="1">
        <v>43028</v>
      </c>
      <c r="G601" s="3" t="s">
        <v>102</v>
      </c>
      <c r="H601" s="5">
        <v>3.5</v>
      </c>
      <c r="I601" s="5">
        <v>73.639540816098901</v>
      </c>
      <c r="J601" s="5">
        <v>7.7444444444444436</v>
      </c>
      <c r="K601" s="6">
        <v>5.5657683905978139E-2</v>
      </c>
      <c r="L601" s="6">
        <v>0.15273231221129049</v>
      </c>
      <c r="M601" s="5">
        <v>79.161000388273138</v>
      </c>
      <c r="N601" s="4">
        <v>25700000</v>
      </c>
      <c r="O601" s="5">
        <f>1280000*J601</f>
        <v>9912888.8888888881</v>
      </c>
      <c r="P601" s="5">
        <f>(1280000*J601)/(M601/100)</f>
        <v>12522440.141316578</v>
      </c>
      <c r="Q601" s="5">
        <f t="shared" si="40"/>
        <v>13177559.858683422</v>
      </c>
      <c r="R601" s="3" t="str">
        <f t="shared" si="41"/>
        <v>중</v>
      </c>
    </row>
    <row r="602" spans="1:18" x14ac:dyDescent="0.3">
      <c r="A602">
        <v>601</v>
      </c>
      <c r="B602" s="3" t="s">
        <v>13</v>
      </c>
      <c r="C602" s="3" t="s">
        <v>27</v>
      </c>
      <c r="D602" s="3" t="s">
        <v>118</v>
      </c>
      <c r="E602" s="4">
        <v>2021</v>
      </c>
      <c r="F602" s="1">
        <v>44547</v>
      </c>
      <c r="G602" s="3" t="s">
        <v>102</v>
      </c>
      <c r="H602" s="5">
        <v>4.139555555555547</v>
      </c>
      <c r="I602" s="5">
        <v>96.290485498929556</v>
      </c>
      <c r="J602" s="5">
        <v>3.5861111111111108</v>
      </c>
      <c r="K602" s="6">
        <v>3.7874060311041971E-2</v>
      </c>
      <c r="L602" s="6">
        <v>4.2418046955587617E-2</v>
      </c>
      <c r="M602" s="5">
        <v>91.970789273337033</v>
      </c>
      <c r="N602" s="4">
        <v>21600000</v>
      </c>
      <c r="O602" s="5">
        <f>2160000*J602</f>
        <v>7745999.9999999991</v>
      </c>
      <c r="P602" s="5">
        <f>(2160000*J602)/(M602/100)</f>
        <v>8422239.3449064568</v>
      </c>
      <c r="Q602" s="5">
        <f t="shared" si="40"/>
        <v>13177760.655093543</v>
      </c>
      <c r="R602" s="3" t="str">
        <f t="shared" si="41"/>
        <v>상</v>
      </c>
    </row>
    <row r="603" spans="1:18" hidden="1" x14ac:dyDescent="0.3">
      <c r="A603">
        <v>602</v>
      </c>
      <c r="B603" s="3" t="s">
        <v>13</v>
      </c>
      <c r="C603" s="3" t="s">
        <v>56</v>
      </c>
      <c r="D603" s="3" t="s">
        <v>115</v>
      </c>
      <c r="E603" s="4">
        <v>2019</v>
      </c>
      <c r="F603" s="1">
        <v>43571</v>
      </c>
      <c r="G603" s="3" t="s">
        <v>102</v>
      </c>
      <c r="H603" s="5">
        <v>3.606458333333336</v>
      </c>
      <c r="I603" s="5">
        <v>78.302190087035697</v>
      </c>
      <c r="J603" s="5">
        <v>6.2555555555555564</v>
      </c>
      <c r="K603" s="6">
        <v>5.0022217286144192E-2</v>
      </c>
      <c r="L603" s="6">
        <v>0.1208459154146538</v>
      </c>
      <c r="M603" s="5">
        <v>82.913186729920213</v>
      </c>
      <c r="N603" s="4">
        <v>21100000</v>
      </c>
      <c r="O603" s="5">
        <f>1050000*J603</f>
        <v>6568333.333333334</v>
      </c>
      <c r="P603" s="5">
        <f>(1050000*J603)/(M603/100)</f>
        <v>7921940.5168069275</v>
      </c>
      <c r="Q603" s="5">
        <f t="shared" si="40"/>
        <v>13178059.483193073</v>
      </c>
      <c r="R603" s="3" t="str">
        <f t="shared" si="41"/>
        <v>상</v>
      </c>
    </row>
    <row r="604" spans="1:18" hidden="1" x14ac:dyDescent="0.3">
      <c r="A604">
        <v>603</v>
      </c>
      <c r="B604" s="3" t="s">
        <v>12</v>
      </c>
      <c r="C604" s="3" t="s">
        <v>54</v>
      </c>
      <c r="D604" s="3" t="s">
        <v>116</v>
      </c>
      <c r="E604" s="4">
        <v>2020</v>
      </c>
      <c r="F604" s="1">
        <v>44098</v>
      </c>
      <c r="G604" s="3" t="s">
        <v>102</v>
      </c>
      <c r="H604" s="5">
        <v>3.8600000000000092</v>
      </c>
      <c r="I604" s="5">
        <v>88.145666731649712</v>
      </c>
      <c r="J604" s="5">
        <v>4.8166666666666664</v>
      </c>
      <c r="K604" s="6">
        <v>4.3893811257017391E-2</v>
      </c>
      <c r="L604" s="6">
        <v>5.2453547262416252E-2</v>
      </c>
      <c r="M604" s="5">
        <v>90.365264148056639</v>
      </c>
      <c r="N604" s="4">
        <v>21600000</v>
      </c>
      <c r="O604" s="5">
        <f>1580000*J604</f>
        <v>7610333.333333333</v>
      </c>
      <c r="P604" s="5">
        <f>(1580000*J604)/(M604/100)</f>
        <v>8421746.3480927572</v>
      </c>
      <c r="Q604" s="5">
        <f t="shared" si="40"/>
        <v>13178253.651907243</v>
      </c>
      <c r="R604" s="3" t="str">
        <f t="shared" si="41"/>
        <v>상</v>
      </c>
    </row>
    <row r="605" spans="1:18" x14ac:dyDescent="0.3">
      <c r="A605">
        <v>604</v>
      </c>
      <c r="B605" s="3" t="s">
        <v>13</v>
      </c>
      <c r="C605" s="3" t="s">
        <v>35</v>
      </c>
      <c r="D605" s="3" t="s">
        <v>118</v>
      </c>
      <c r="E605" s="4">
        <v>2022</v>
      </c>
      <c r="F605" s="1">
        <v>44575</v>
      </c>
      <c r="G605" s="3" t="s">
        <v>102</v>
      </c>
      <c r="H605" s="5">
        <v>3.600000000000001</v>
      </c>
      <c r="I605" s="5">
        <v>78.035505970321253</v>
      </c>
      <c r="J605" s="5">
        <v>3.5111111111111111</v>
      </c>
      <c r="K605" s="6">
        <v>3.7475918193480527E-2</v>
      </c>
      <c r="L605" s="6">
        <v>6.1648435014047008E-2</v>
      </c>
      <c r="M605" s="5">
        <v>90.087564679247251</v>
      </c>
      <c r="N605" s="4">
        <v>21600000</v>
      </c>
      <c r="O605" s="5">
        <f>2160000*J605</f>
        <v>7584000</v>
      </c>
      <c r="P605" s="5">
        <f>(2160000*J605)/(M605/100)</f>
        <v>8418475.9872269742</v>
      </c>
      <c r="Q605" s="5">
        <f t="shared" si="40"/>
        <v>13181524.012773026</v>
      </c>
      <c r="R605" s="3" t="str">
        <f t="shared" si="41"/>
        <v>상</v>
      </c>
    </row>
    <row r="606" spans="1:18" hidden="1" x14ac:dyDescent="0.3">
      <c r="A606">
        <v>605</v>
      </c>
      <c r="B606" s="3" t="s">
        <v>12</v>
      </c>
      <c r="C606" s="3" t="s">
        <v>53</v>
      </c>
      <c r="D606" s="3" t="s">
        <v>114</v>
      </c>
      <c r="E606" s="4">
        <v>2018</v>
      </c>
      <c r="F606" s="1">
        <v>42943</v>
      </c>
      <c r="G606" s="3" t="s">
        <v>102</v>
      </c>
      <c r="H606" s="5">
        <v>3.5779166666666669</v>
      </c>
      <c r="I606" s="5">
        <v>77.018862069884037</v>
      </c>
      <c r="J606" s="5">
        <v>7.9749999999999996</v>
      </c>
      <c r="K606" s="6">
        <v>5.6480084985771749E-2</v>
      </c>
      <c r="L606" s="6">
        <v>0.1275771384642945</v>
      </c>
      <c r="M606" s="5">
        <v>81.594277654993377</v>
      </c>
      <c r="N606" s="4">
        <v>25700000</v>
      </c>
      <c r="O606" s="5">
        <f>1280000*J606</f>
        <v>10208000</v>
      </c>
      <c r="P606" s="5">
        <f>(1280000*J606)/(M606/100)</f>
        <v>12510681.255323663</v>
      </c>
      <c r="Q606" s="5">
        <f t="shared" si="40"/>
        <v>13189318.744676337</v>
      </c>
      <c r="R606" s="3" t="str">
        <f t="shared" si="41"/>
        <v>상</v>
      </c>
    </row>
    <row r="607" spans="1:18" x14ac:dyDescent="0.3">
      <c r="A607">
        <v>606</v>
      </c>
      <c r="B607" s="3" t="s">
        <v>13</v>
      </c>
      <c r="C607" s="3" t="s">
        <v>27</v>
      </c>
      <c r="D607" s="3" t="s">
        <v>118</v>
      </c>
      <c r="E607" s="4">
        <v>2021</v>
      </c>
      <c r="F607" s="1">
        <v>44530</v>
      </c>
      <c r="G607" s="3" t="s">
        <v>102</v>
      </c>
      <c r="H607" s="5">
        <v>4.0799999999999992</v>
      </c>
      <c r="I607" s="5">
        <v>94.495414527125234</v>
      </c>
      <c r="J607" s="5">
        <v>3.6333333333333329</v>
      </c>
      <c r="K607" s="6">
        <v>3.8122609214655462E-2</v>
      </c>
      <c r="L607" s="6">
        <v>2.8772561160548091E-2</v>
      </c>
      <c r="M607" s="5">
        <v>93.310482962479639</v>
      </c>
      <c r="N607" s="4">
        <v>21600000</v>
      </c>
      <c r="O607" s="5">
        <f>2160000*J607</f>
        <v>7847999.9999999991</v>
      </c>
      <c r="P607" s="5">
        <f>(2160000*J607)/(M607/100)</f>
        <v>8410630.5645805076</v>
      </c>
      <c r="Q607" s="5">
        <f t="shared" si="40"/>
        <v>13189369.435419492</v>
      </c>
      <c r="R607" s="3" t="str">
        <f t="shared" si="41"/>
        <v>상</v>
      </c>
    </row>
    <row r="608" spans="1:18" x14ac:dyDescent="0.3">
      <c r="A608">
        <v>607</v>
      </c>
      <c r="B608" s="3" t="s">
        <v>13</v>
      </c>
      <c r="C608" s="3" t="s">
        <v>35</v>
      </c>
      <c r="D608" s="3" t="s">
        <v>118</v>
      </c>
      <c r="E608" s="4">
        <v>2022</v>
      </c>
      <c r="F608" s="1">
        <v>44552</v>
      </c>
      <c r="G608" s="3" t="s">
        <v>102</v>
      </c>
      <c r="H608" s="5">
        <v>3.600000000000001</v>
      </c>
      <c r="I608" s="5">
        <v>78.035505970321253</v>
      </c>
      <c r="J608" s="5">
        <v>3.572222222222222</v>
      </c>
      <c r="K608" s="6">
        <v>3.7800646672892901E-2</v>
      </c>
      <c r="L608" s="6">
        <v>4.1780355496492512E-2</v>
      </c>
      <c r="M608" s="5">
        <v>92.041899783061453</v>
      </c>
      <c r="N608" s="4">
        <v>21600000</v>
      </c>
      <c r="O608" s="5">
        <f>2160000*J608</f>
        <v>7715999.9999999991</v>
      </c>
      <c r="P608" s="5">
        <f>(2160000*J608)/(M608/100)</f>
        <v>8383138.5686152261</v>
      </c>
      <c r="Q608" s="5">
        <f t="shared" si="40"/>
        <v>13216861.431384774</v>
      </c>
      <c r="R608" s="3" t="str">
        <f t="shared" si="41"/>
        <v>상</v>
      </c>
    </row>
    <row r="609" spans="1:18" x14ac:dyDescent="0.3">
      <c r="A609">
        <v>608</v>
      </c>
      <c r="B609" s="3" t="s">
        <v>13</v>
      </c>
      <c r="C609" s="3" t="s">
        <v>35</v>
      </c>
      <c r="D609" s="3" t="s">
        <v>118</v>
      </c>
      <c r="E609" s="4">
        <v>2022</v>
      </c>
      <c r="F609" s="1">
        <v>44552</v>
      </c>
      <c r="G609" s="3" t="s">
        <v>102</v>
      </c>
      <c r="H609" s="5">
        <v>4.0793333333333326</v>
      </c>
      <c r="I609" s="5">
        <v>94.475889922642381</v>
      </c>
      <c r="J609" s="5">
        <v>3.572222222222222</v>
      </c>
      <c r="K609" s="6">
        <v>3.7800646672892901E-2</v>
      </c>
      <c r="L609" s="6">
        <v>4.0792363856838439E-2</v>
      </c>
      <c r="M609" s="5">
        <v>92.140698947026863</v>
      </c>
      <c r="N609" s="4">
        <v>21600000</v>
      </c>
      <c r="O609" s="5">
        <f>2160000*J609</f>
        <v>7715999.9999999991</v>
      </c>
      <c r="P609" s="5">
        <f>(2160000*J609)/(M609/100)</f>
        <v>8374149.6300522406</v>
      </c>
      <c r="Q609" s="5">
        <f t="shared" si="40"/>
        <v>13225850.369947759</v>
      </c>
      <c r="R609" s="3" t="str">
        <f t="shared" si="41"/>
        <v>상</v>
      </c>
    </row>
    <row r="610" spans="1:18" hidden="1" x14ac:dyDescent="0.3">
      <c r="A610">
        <v>609</v>
      </c>
      <c r="B610" s="3" t="s">
        <v>12</v>
      </c>
      <c r="C610" s="3" t="s">
        <v>37</v>
      </c>
      <c r="D610" s="3" t="s">
        <v>116</v>
      </c>
      <c r="E610" s="4">
        <v>2021</v>
      </c>
      <c r="F610" s="1">
        <v>44315</v>
      </c>
      <c r="G610" s="3" t="s">
        <v>102</v>
      </c>
      <c r="H610" s="5">
        <v>3.6200000000000032</v>
      </c>
      <c r="I610" s="5">
        <v>78.861366460791714</v>
      </c>
      <c r="J610" s="5">
        <v>4.2194444444444441</v>
      </c>
      <c r="K610" s="6">
        <v>4.1082572677204353E-2</v>
      </c>
      <c r="L610" s="6">
        <v>0.16190522846018729</v>
      </c>
      <c r="M610" s="5">
        <v>79.701219886260844</v>
      </c>
      <c r="N610" s="4">
        <v>21600000</v>
      </c>
      <c r="O610" s="5">
        <f>1580000*J610</f>
        <v>6666722.222222222</v>
      </c>
      <c r="P610" s="5">
        <f>(1580000*J610)/(M610/100)</f>
        <v>8364642.6387652485</v>
      </c>
      <c r="Q610" s="5">
        <f t="shared" si="40"/>
        <v>13235357.361234751</v>
      </c>
      <c r="R610" s="3" t="str">
        <f t="shared" si="41"/>
        <v>중</v>
      </c>
    </row>
    <row r="611" spans="1:18" hidden="1" x14ac:dyDescent="0.3">
      <c r="A611">
        <v>610</v>
      </c>
      <c r="B611" s="3" t="s">
        <v>12</v>
      </c>
      <c r="C611" s="3" t="s">
        <v>53</v>
      </c>
      <c r="D611" s="3" t="s">
        <v>114</v>
      </c>
      <c r="E611" s="4">
        <v>2018</v>
      </c>
      <c r="F611" s="1">
        <v>43006</v>
      </c>
      <c r="G611" s="3" t="s">
        <v>102</v>
      </c>
      <c r="H611" s="5">
        <v>3.9402083333333309</v>
      </c>
      <c r="I611" s="5">
        <v>90.545038777223439</v>
      </c>
      <c r="J611" s="5">
        <v>7.8055555555555554</v>
      </c>
      <c r="K611" s="6">
        <v>5.5876848714134029E-2</v>
      </c>
      <c r="L611" s="6">
        <v>0.14232485046780249</v>
      </c>
      <c r="M611" s="5">
        <v>80.17983008180633</v>
      </c>
      <c r="N611" s="4">
        <v>25700000</v>
      </c>
      <c r="O611" s="5">
        <f>1280000*J611</f>
        <v>9991111.1111111101</v>
      </c>
      <c r="P611" s="5">
        <f>(1280000*J611)/(M611/100)</f>
        <v>12460878.379160101</v>
      </c>
      <c r="Q611" s="5">
        <f t="shared" si="40"/>
        <v>13239121.620839899</v>
      </c>
      <c r="R611" s="3" t="str">
        <f t="shared" si="41"/>
        <v>상</v>
      </c>
    </row>
    <row r="612" spans="1:18" hidden="1" x14ac:dyDescent="0.3">
      <c r="A612">
        <v>611</v>
      </c>
      <c r="B612" s="3" t="s">
        <v>12</v>
      </c>
      <c r="C612" s="3" t="s">
        <v>67</v>
      </c>
      <c r="D612" s="3" t="s">
        <v>114</v>
      </c>
      <c r="E612" s="4">
        <v>2017</v>
      </c>
      <c r="F612" s="1">
        <v>42759</v>
      </c>
      <c r="G612" s="3" t="s">
        <v>102</v>
      </c>
      <c r="H612" s="5">
        <v>3.9599999999999951</v>
      </c>
      <c r="I612" s="5">
        <v>91.118921720605258</v>
      </c>
      <c r="J612" s="5">
        <v>8.4833333333333325</v>
      </c>
      <c r="K612" s="6">
        <v>5.825232470325397E-2</v>
      </c>
      <c r="L612" s="6">
        <v>7.0123108434257925E-2</v>
      </c>
      <c r="M612" s="5">
        <v>87.162456686248817</v>
      </c>
      <c r="N612" s="4">
        <v>25700000</v>
      </c>
      <c r="O612" s="5">
        <f>1280000*J612</f>
        <v>10858666.666666666</v>
      </c>
      <c r="P612" s="5">
        <f>(1280000*J612)/(M612/100)</f>
        <v>12457963.072052538</v>
      </c>
      <c r="Q612" s="5">
        <f t="shared" si="40"/>
        <v>13242036.927947462</v>
      </c>
      <c r="R612" s="3" t="str">
        <f t="shared" si="41"/>
        <v>상</v>
      </c>
    </row>
    <row r="613" spans="1:18" hidden="1" x14ac:dyDescent="0.3">
      <c r="A613">
        <v>612</v>
      </c>
      <c r="B613" s="3" t="s">
        <v>12</v>
      </c>
      <c r="C613" s="3" t="s">
        <v>53</v>
      </c>
      <c r="D613" s="3" t="s">
        <v>114</v>
      </c>
      <c r="E613" s="4">
        <v>2018</v>
      </c>
      <c r="F613" s="1">
        <v>42867</v>
      </c>
      <c r="G613" s="3" t="s">
        <v>102</v>
      </c>
      <c r="H613" s="5">
        <v>3.9200000000000008</v>
      </c>
      <c r="I613" s="5">
        <v>89.959074094082723</v>
      </c>
      <c r="J613" s="5">
        <v>8.1833333333333336</v>
      </c>
      <c r="K613" s="6">
        <v>5.7213052123910792E-2</v>
      </c>
      <c r="L613" s="6">
        <v>0.10145574736958381</v>
      </c>
      <c r="M613" s="5">
        <v>84.133120050650547</v>
      </c>
      <c r="N613" s="4">
        <v>25700000</v>
      </c>
      <c r="O613" s="5">
        <f>1280000*J613</f>
        <v>10474666.666666666</v>
      </c>
      <c r="P613" s="5">
        <f>(1280000*J613)/(M613/100)</f>
        <v>12450110.801026536</v>
      </c>
      <c r="Q613" s="5">
        <f t="shared" si="40"/>
        <v>13249889.198973464</v>
      </c>
      <c r="R613" s="3" t="str">
        <f t="shared" si="41"/>
        <v>상</v>
      </c>
    </row>
    <row r="614" spans="1:18" hidden="1" x14ac:dyDescent="0.3">
      <c r="A614">
        <v>613</v>
      </c>
      <c r="B614" s="3" t="s">
        <v>12</v>
      </c>
      <c r="C614" s="3" t="s">
        <v>54</v>
      </c>
      <c r="D614" s="3" t="s">
        <v>116</v>
      </c>
      <c r="E614" s="4">
        <v>2020</v>
      </c>
      <c r="F614" s="1">
        <v>44123</v>
      </c>
      <c r="G614" s="3" t="s">
        <v>102</v>
      </c>
      <c r="H614" s="5">
        <v>3.9397777777777758</v>
      </c>
      <c r="I614" s="5">
        <v>90.53255430631117</v>
      </c>
      <c r="J614" s="5">
        <v>4.7472222222222218</v>
      </c>
      <c r="K614" s="6">
        <v>4.3576242252962673E-2</v>
      </c>
      <c r="L614" s="6">
        <v>5.7394941005884548E-2</v>
      </c>
      <c r="M614" s="5">
        <v>89.902881674115278</v>
      </c>
      <c r="N614" s="4">
        <v>21600000</v>
      </c>
      <c r="O614" s="5">
        <f>1580000*J614</f>
        <v>7500611.1111111101</v>
      </c>
      <c r="P614" s="5">
        <f>(1580000*J614)/(M614/100)</f>
        <v>8343015.2309241015</v>
      </c>
      <c r="Q614" s="5">
        <f t="shared" si="40"/>
        <v>13256984.769075898</v>
      </c>
      <c r="R614" s="3" t="str">
        <f t="shared" si="41"/>
        <v>상</v>
      </c>
    </row>
    <row r="615" spans="1:18" hidden="1" x14ac:dyDescent="0.3">
      <c r="A615">
        <v>614</v>
      </c>
      <c r="B615" s="3" t="s">
        <v>12</v>
      </c>
      <c r="C615" s="3" t="s">
        <v>54</v>
      </c>
      <c r="D615" s="3" t="s">
        <v>116</v>
      </c>
      <c r="E615" s="4">
        <v>2020</v>
      </c>
      <c r="F615" s="1">
        <v>44120</v>
      </c>
      <c r="G615" s="3" t="s">
        <v>102</v>
      </c>
      <c r="H615" s="5">
        <v>4.1204444444444466</v>
      </c>
      <c r="I615" s="5">
        <v>95.694955452760794</v>
      </c>
      <c r="J615" s="5">
        <v>4.7555555555555564</v>
      </c>
      <c r="K615" s="6">
        <v>4.3614472623456343E-2</v>
      </c>
      <c r="L615" s="6">
        <v>5.5576455476532567E-2</v>
      </c>
      <c r="M615" s="5">
        <v>90.080907190001113</v>
      </c>
      <c r="N615" s="4">
        <v>21600000</v>
      </c>
      <c r="O615" s="5">
        <f>1580000*J615</f>
        <v>7513777.7777777789</v>
      </c>
      <c r="P615" s="5">
        <f>(1580000*J615)/(M615/100)</f>
        <v>8341143.5476882057</v>
      </c>
      <c r="Q615" s="5">
        <f t="shared" si="40"/>
        <v>13258856.452311795</v>
      </c>
      <c r="R615" s="3" t="str">
        <f t="shared" si="41"/>
        <v>상</v>
      </c>
    </row>
    <row r="616" spans="1:18" hidden="1" x14ac:dyDescent="0.3">
      <c r="A616">
        <v>615</v>
      </c>
      <c r="B616" s="3" t="s">
        <v>12</v>
      </c>
      <c r="C616" s="3" t="s">
        <v>53</v>
      </c>
      <c r="D616" s="3" t="s">
        <v>114</v>
      </c>
      <c r="E616" s="4">
        <v>2018</v>
      </c>
      <c r="F616" s="1">
        <v>42872</v>
      </c>
      <c r="G616" s="3" t="s">
        <v>102</v>
      </c>
      <c r="H616" s="5">
        <v>3.699999999999994</v>
      </c>
      <c r="I616" s="5">
        <v>82.278685744892314</v>
      </c>
      <c r="J616" s="5">
        <v>8.1694444444444443</v>
      </c>
      <c r="K616" s="6">
        <v>5.716448003592596E-2</v>
      </c>
      <c r="L616" s="6">
        <v>0.1023037539983068</v>
      </c>
      <c r="M616" s="5">
        <v>84.053176596576733</v>
      </c>
      <c r="N616" s="4">
        <v>25700000</v>
      </c>
      <c r="O616" s="5">
        <f>1280000*J616</f>
        <v>10456888.888888888</v>
      </c>
      <c r="P616" s="5">
        <f>(1280000*J616)/(M616/100)</f>
        <v>12440801.540527107</v>
      </c>
      <c r="Q616" s="5">
        <f t="shared" si="40"/>
        <v>13259198.459472893</v>
      </c>
      <c r="R616" s="3" t="str">
        <f t="shared" si="41"/>
        <v>상</v>
      </c>
    </row>
    <row r="617" spans="1:18" x14ac:dyDescent="0.3">
      <c r="A617">
        <v>616</v>
      </c>
      <c r="B617" s="3" t="s">
        <v>13</v>
      </c>
      <c r="C617" s="3" t="s">
        <v>35</v>
      </c>
      <c r="D617" s="3" t="s">
        <v>118</v>
      </c>
      <c r="E617" s="4">
        <v>2022</v>
      </c>
      <c r="F617" s="1">
        <v>44575</v>
      </c>
      <c r="G617" s="3" t="s">
        <v>102</v>
      </c>
      <c r="H617" s="5">
        <v>3.959999999999996</v>
      </c>
      <c r="I617" s="5">
        <v>91.118921720605286</v>
      </c>
      <c r="J617" s="5">
        <v>3.5111111111111111</v>
      </c>
      <c r="K617" s="6">
        <v>3.7475918193480527E-2</v>
      </c>
      <c r="L617" s="6">
        <v>5.3245686853126632E-2</v>
      </c>
      <c r="M617" s="5">
        <v>90.927839495339285</v>
      </c>
      <c r="N617" s="4">
        <v>21600000</v>
      </c>
      <c r="O617" s="5">
        <f>2160000*J617</f>
        <v>7584000</v>
      </c>
      <c r="P617" s="5">
        <f>(2160000*J617)/(M617/100)</f>
        <v>8340679.8644860974</v>
      </c>
      <c r="Q617" s="5">
        <f t="shared" si="40"/>
        <v>13259320.135513902</v>
      </c>
      <c r="R617" s="3" t="str">
        <f t="shared" si="41"/>
        <v>상</v>
      </c>
    </row>
    <row r="618" spans="1:18" hidden="1" x14ac:dyDescent="0.3">
      <c r="A618">
        <v>617</v>
      </c>
      <c r="B618" s="3" t="s">
        <v>12</v>
      </c>
      <c r="C618" s="3" t="s">
        <v>53</v>
      </c>
      <c r="D618" s="3" t="s">
        <v>114</v>
      </c>
      <c r="E618" s="4">
        <v>2018</v>
      </c>
      <c r="F618" s="1">
        <v>42937</v>
      </c>
      <c r="G618" s="3" t="s">
        <v>102</v>
      </c>
      <c r="H618" s="5">
        <v>3.9368749999999988</v>
      </c>
      <c r="I618" s="5">
        <v>90.448384808870358</v>
      </c>
      <c r="J618" s="5">
        <v>7.9916666666666663</v>
      </c>
      <c r="K618" s="6">
        <v>5.6539072035775989E-2</v>
      </c>
      <c r="L618" s="6">
        <v>0.1210927189225765</v>
      </c>
      <c r="M618" s="5">
        <v>82.236820904164759</v>
      </c>
      <c r="N618" s="4">
        <v>25700000</v>
      </c>
      <c r="O618" s="5">
        <f>1280000*J618</f>
        <v>10229333.333333332</v>
      </c>
      <c r="P618" s="5">
        <f>(1280000*J618)/(M618/100)</f>
        <v>12438872.540141303</v>
      </c>
      <c r="Q618" s="5">
        <f t="shared" si="40"/>
        <v>13261127.459858697</v>
      </c>
      <c r="R618" s="3" t="str">
        <f t="shared" si="41"/>
        <v>상</v>
      </c>
    </row>
    <row r="619" spans="1:18" hidden="1" x14ac:dyDescent="0.3">
      <c r="A619">
        <v>618</v>
      </c>
      <c r="B619" s="3" t="s">
        <v>12</v>
      </c>
      <c r="C619" s="3" t="s">
        <v>54</v>
      </c>
      <c r="D619" s="3" t="s">
        <v>116</v>
      </c>
      <c r="E619" s="4">
        <v>2020</v>
      </c>
      <c r="F619" s="1">
        <v>44121</v>
      </c>
      <c r="G619" s="3" t="s">
        <v>102</v>
      </c>
      <c r="H619" s="5">
        <v>3.959999999999996</v>
      </c>
      <c r="I619" s="5">
        <v>91.118921720605286</v>
      </c>
      <c r="J619" s="5">
        <v>4.7527777777777782</v>
      </c>
      <c r="K619" s="6">
        <v>4.3601732891149082E-2</v>
      </c>
      <c r="L619" s="6">
        <v>5.5721011222617779E-2</v>
      </c>
      <c r="M619" s="5">
        <v>90.067725588623318</v>
      </c>
      <c r="N619" s="4">
        <v>21600000</v>
      </c>
      <c r="O619" s="5">
        <f>1580000*J619</f>
        <v>7509388.8888888899</v>
      </c>
      <c r="P619" s="5">
        <f>(1580000*J619)/(M619/100)</f>
        <v>8337491.4152794154</v>
      </c>
      <c r="Q619" s="5">
        <f t="shared" si="40"/>
        <v>13262508.584720585</v>
      </c>
      <c r="R619" s="3" t="str">
        <f t="shared" si="41"/>
        <v>상</v>
      </c>
    </row>
    <row r="620" spans="1:18" hidden="1" x14ac:dyDescent="0.3">
      <c r="A620">
        <v>619</v>
      </c>
      <c r="B620" s="3" t="s">
        <v>12</v>
      </c>
      <c r="C620" s="3" t="s">
        <v>54</v>
      </c>
      <c r="D620" s="3" t="s">
        <v>116</v>
      </c>
      <c r="E620" s="4">
        <v>2020</v>
      </c>
      <c r="F620" s="1">
        <v>44096</v>
      </c>
      <c r="G620" s="3" t="s">
        <v>102</v>
      </c>
      <c r="H620" s="5">
        <v>3.952666666666663</v>
      </c>
      <c r="I620" s="5">
        <v>90.906282986802353</v>
      </c>
      <c r="J620" s="5">
        <v>4.822222222222222</v>
      </c>
      <c r="K620" s="6">
        <v>4.3919117578668267E-2</v>
      </c>
      <c r="L620" s="6">
        <v>4.1834011788057401E-2</v>
      </c>
      <c r="M620" s="5">
        <v>91.42468706332744</v>
      </c>
      <c r="N620" s="4">
        <v>21600000</v>
      </c>
      <c r="O620" s="5">
        <f>1580000*J620</f>
        <v>7619111.111111111</v>
      </c>
      <c r="P620" s="5">
        <f>(1580000*J620)/(M620/100)</f>
        <v>8333756.839477675</v>
      </c>
      <c r="Q620" s="5">
        <f t="shared" si="40"/>
        <v>13266243.160522325</v>
      </c>
      <c r="R620" s="3" t="str">
        <f t="shared" si="41"/>
        <v>상</v>
      </c>
    </row>
    <row r="621" spans="1:18" hidden="1" x14ac:dyDescent="0.3">
      <c r="A621">
        <v>620</v>
      </c>
      <c r="B621" s="3" t="s">
        <v>12</v>
      </c>
      <c r="C621" s="3" t="s">
        <v>67</v>
      </c>
      <c r="D621" s="3" t="s">
        <v>114</v>
      </c>
      <c r="E621" s="4">
        <v>2017</v>
      </c>
      <c r="F621" s="1">
        <v>42759</v>
      </c>
      <c r="G621" s="3" t="s">
        <v>102</v>
      </c>
      <c r="H621" s="5">
        <v>3.8600000000000092</v>
      </c>
      <c r="I621" s="5">
        <v>88.145666731649712</v>
      </c>
      <c r="J621" s="5">
        <v>8.4833333333333325</v>
      </c>
      <c r="K621" s="6">
        <v>5.825232470325397E-2</v>
      </c>
      <c r="L621" s="6">
        <v>6.8257787133820677E-2</v>
      </c>
      <c r="M621" s="5">
        <v>87.348988816292533</v>
      </c>
      <c r="N621" s="4">
        <v>25700000</v>
      </c>
      <c r="O621" s="5">
        <f>1280000*J621</f>
        <v>10858666.666666666</v>
      </c>
      <c r="P621" s="5">
        <f>(1280000*J621)/(M621/100)</f>
        <v>12431359.325182347</v>
      </c>
      <c r="Q621" s="5">
        <f t="shared" si="40"/>
        <v>13268640.674817653</v>
      </c>
      <c r="R621" s="3" t="str">
        <f t="shared" si="41"/>
        <v>상</v>
      </c>
    </row>
    <row r="622" spans="1:18" hidden="1" x14ac:dyDescent="0.3">
      <c r="A622">
        <v>621</v>
      </c>
      <c r="B622" s="3" t="s">
        <v>12</v>
      </c>
      <c r="C622" s="3" t="s">
        <v>54</v>
      </c>
      <c r="D622" s="3" t="s">
        <v>116</v>
      </c>
      <c r="E622" s="4">
        <v>2020</v>
      </c>
      <c r="F622" s="1">
        <v>44123</v>
      </c>
      <c r="G622" s="3" t="s">
        <v>102</v>
      </c>
      <c r="H622" s="5">
        <v>4.0799999999999992</v>
      </c>
      <c r="I622" s="5">
        <v>94.495414527125234</v>
      </c>
      <c r="J622" s="5">
        <v>4.7472222222222218</v>
      </c>
      <c r="K622" s="6">
        <v>4.3576242252962673E-2</v>
      </c>
      <c r="L622" s="6">
        <v>5.5674922461399108E-2</v>
      </c>
      <c r="M622" s="5">
        <v>90.074883528563817</v>
      </c>
      <c r="N622" s="4">
        <v>21600000</v>
      </c>
      <c r="O622" s="5">
        <f>1580000*J622</f>
        <v>7500611.1111111101</v>
      </c>
      <c r="P622" s="5">
        <f>(1580000*J622)/(M622/100)</f>
        <v>8327083.8854124928</v>
      </c>
      <c r="Q622" s="5">
        <f t="shared" si="40"/>
        <v>13272916.114587508</v>
      </c>
      <c r="R622" s="3" t="str">
        <f t="shared" si="41"/>
        <v>상</v>
      </c>
    </row>
    <row r="623" spans="1:18" hidden="1" x14ac:dyDescent="0.3">
      <c r="A623">
        <v>622</v>
      </c>
      <c r="B623" s="3" t="s">
        <v>12</v>
      </c>
      <c r="C623" s="3" t="s">
        <v>67</v>
      </c>
      <c r="D623" s="3" t="s">
        <v>114</v>
      </c>
      <c r="E623" s="4">
        <v>2017</v>
      </c>
      <c r="F623" s="1">
        <v>42818</v>
      </c>
      <c r="G623" s="3" t="s">
        <v>102</v>
      </c>
      <c r="H623" s="5">
        <v>3.9200000000000008</v>
      </c>
      <c r="I623" s="5">
        <v>89.959074094082723</v>
      </c>
      <c r="J623" s="5">
        <v>8.3166666666666664</v>
      </c>
      <c r="K623" s="6">
        <v>5.7677262995626512E-2</v>
      </c>
      <c r="L623" s="6">
        <v>8.4110952690660934E-2</v>
      </c>
      <c r="M623" s="5">
        <v>85.821178431371266</v>
      </c>
      <c r="N623" s="4">
        <v>25700000</v>
      </c>
      <c r="O623" s="5">
        <f>1280000*J623</f>
        <v>10645333.333333334</v>
      </c>
      <c r="P623" s="5">
        <f>(1280000*J623)/(M623/100)</f>
        <v>12404086.646102279</v>
      </c>
      <c r="Q623" s="5">
        <f t="shared" si="40"/>
        <v>13295913.353897721</v>
      </c>
      <c r="R623" s="3" t="str">
        <f t="shared" si="41"/>
        <v>상</v>
      </c>
    </row>
    <row r="624" spans="1:18" x14ac:dyDescent="0.3">
      <c r="A624">
        <v>623</v>
      </c>
      <c r="B624" s="3" t="s">
        <v>13</v>
      </c>
      <c r="C624" s="3" t="s">
        <v>35</v>
      </c>
      <c r="D624" s="3" t="s">
        <v>118</v>
      </c>
      <c r="E624" s="4">
        <v>2022</v>
      </c>
      <c r="F624" s="1">
        <v>44573</v>
      </c>
      <c r="G624" s="3" t="s">
        <v>102</v>
      </c>
      <c r="H624" s="5">
        <v>4.0400000000000036</v>
      </c>
      <c r="I624" s="5">
        <v>93.385705726483295</v>
      </c>
      <c r="J624" s="5">
        <v>3.5166666666666671</v>
      </c>
      <c r="K624" s="6">
        <v>3.7505555144093879E-2</v>
      </c>
      <c r="L624" s="6">
        <v>4.6135488759630167E-2</v>
      </c>
      <c r="M624" s="5">
        <v>91.635895609627596</v>
      </c>
      <c r="N624" s="4">
        <v>21600000</v>
      </c>
      <c r="O624" s="5">
        <f>2160000*J624</f>
        <v>7596000.0000000009</v>
      </c>
      <c r="P624" s="5">
        <f>(2160000*J624)/(M624/100)</f>
        <v>8289328.0514867781</v>
      </c>
      <c r="Q624" s="5">
        <f t="shared" si="40"/>
        <v>13310671.948513221</v>
      </c>
      <c r="R624" s="3" t="str">
        <f t="shared" si="41"/>
        <v>상</v>
      </c>
    </row>
    <row r="625" spans="1:18" hidden="1" x14ac:dyDescent="0.3">
      <c r="A625">
        <v>624</v>
      </c>
      <c r="B625" s="3" t="s">
        <v>12</v>
      </c>
      <c r="C625" s="3" t="s">
        <v>53</v>
      </c>
      <c r="D625" s="3" t="s">
        <v>114</v>
      </c>
      <c r="E625" s="4">
        <v>2018</v>
      </c>
      <c r="F625" s="1">
        <v>42871</v>
      </c>
      <c r="G625" s="3" t="s">
        <v>102</v>
      </c>
      <c r="H625" s="5">
        <v>4</v>
      </c>
      <c r="I625" s="5">
        <v>92.26804225875226</v>
      </c>
      <c r="J625" s="5">
        <v>8.1722222222222225</v>
      </c>
      <c r="K625" s="6">
        <v>5.7174197754659303E-2</v>
      </c>
      <c r="L625" s="6">
        <v>9.795320343545226E-2</v>
      </c>
      <c r="M625" s="5">
        <v>84.487259880988844</v>
      </c>
      <c r="N625" s="4">
        <v>25700000</v>
      </c>
      <c r="O625" s="5">
        <f>1280000*J625</f>
        <v>10460444.444444444</v>
      </c>
      <c r="P625" s="5">
        <f>(1280000*J625)/(M625/100)</f>
        <v>12381090.899597554</v>
      </c>
      <c r="Q625" s="5">
        <f t="shared" si="40"/>
        <v>13318909.100402446</v>
      </c>
      <c r="R625" s="3" t="str">
        <f t="shared" si="41"/>
        <v>상</v>
      </c>
    </row>
    <row r="626" spans="1:18" x14ac:dyDescent="0.3">
      <c r="A626">
        <v>625</v>
      </c>
      <c r="B626" s="3" t="s">
        <v>13</v>
      </c>
      <c r="C626" s="3" t="s">
        <v>35</v>
      </c>
      <c r="D626" s="3" t="s">
        <v>118</v>
      </c>
      <c r="E626" s="4">
        <v>2022</v>
      </c>
      <c r="F626" s="1">
        <v>44564</v>
      </c>
      <c r="G626" s="3" t="s">
        <v>102</v>
      </c>
      <c r="H626" s="5">
        <v>4.0400000000000036</v>
      </c>
      <c r="I626" s="5">
        <v>93.385705726483295</v>
      </c>
      <c r="J626" s="5">
        <v>3.541666666666667</v>
      </c>
      <c r="K626" s="6">
        <v>3.7638632635454049E-2</v>
      </c>
      <c r="L626" s="6">
        <v>3.7658095582499267E-2</v>
      </c>
      <c r="M626" s="5">
        <v>92.47032717820467</v>
      </c>
      <c r="N626" s="4">
        <v>21600000</v>
      </c>
      <c r="O626" s="5">
        <f>2160000*J626</f>
        <v>7650000.0000000009</v>
      </c>
      <c r="P626" s="5">
        <f>(2160000*J626)/(M626/100)</f>
        <v>8272924.1189525193</v>
      </c>
      <c r="Q626" s="5">
        <f t="shared" si="40"/>
        <v>13327075.88104748</v>
      </c>
      <c r="R626" s="3" t="str">
        <f t="shared" si="41"/>
        <v>상</v>
      </c>
    </row>
    <row r="627" spans="1:18" hidden="1" x14ac:dyDescent="0.3">
      <c r="A627">
        <v>626</v>
      </c>
      <c r="B627" s="3" t="s">
        <v>12</v>
      </c>
      <c r="C627" s="3" t="s">
        <v>43</v>
      </c>
      <c r="D627" s="3" t="s">
        <v>113</v>
      </c>
      <c r="E627" s="4">
        <v>2019</v>
      </c>
      <c r="F627" s="1">
        <v>43318</v>
      </c>
      <c r="G627" s="3" t="s">
        <v>102</v>
      </c>
      <c r="H627" s="5">
        <v>4.0802083333333323</v>
      </c>
      <c r="I627" s="5">
        <v>94.501515966026119</v>
      </c>
      <c r="J627" s="5">
        <v>6.95</v>
      </c>
      <c r="K627" s="6">
        <v>5.2725705305856269E-2</v>
      </c>
      <c r="L627" s="6">
        <v>0.19590756387198069</v>
      </c>
      <c r="M627" s="5">
        <v>75.136673082216305</v>
      </c>
      <c r="N627" s="4">
        <v>24800000</v>
      </c>
      <c r="O627" s="5">
        <f>1240000*J627</f>
        <v>8618000</v>
      </c>
      <c r="P627" s="5">
        <f>(1240000*J627)/(M627/100)</f>
        <v>11469765.224459676</v>
      </c>
      <c r="Q627" s="5">
        <f t="shared" si="40"/>
        <v>13330234.775540324</v>
      </c>
      <c r="R627" s="3" t="str">
        <f t="shared" si="41"/>
        <v>중</v>
      </c>
    </row>
    <row r="628" spans="1:18" hidden="1" x14ac:dyDescent="0.3">
      <c r="A628">
        <v>627</v>
      </c>
      <c r="B628" s="3" t="s">
        <v>12</v>
      </c>
      <c r="C628" s="3" t="s">
        <v>54</v>
      </c>
      <c r="D628" s="3" t="s">
        <v>116</v>
      </c>
      <c r="E628" s="4">
        <v>2020</v>
      </c>
      <c r="F628" s="1">
        <v>44112</v>
      </c>
      <c r="G628" s="3" t="s">
        <v>102</v>
      </c>
      <c r="H628" s="5">
        <v>4.1000000000000041</v>
      </c>
      <c r="I628" s="5">
        <v>95.081152661611057</v>
      </c>
      <c r="J628" s="5">
        <v>4.7777777777777777</v>
      </c>
      <c r="K628" s="6">
        <v>4.3716256828680002E-2</v>
      </c>
      <c r="L628" s="6">
        <v>4.2793172783215608E-2</v>
      </c>
      <c r="M628" s="5">
        <v>91.349057038810443</v>
      </c>
      <c r="N628" s="4">
        <v>21600000</v>
      </c>
      <c r="O628" s="5">
        <f>1580000*J628</f>
        <v>7548888.888888889</v>
      </c>
      <c r="P628" s="5">
        <f>(1580000*J628)/(M628/100)</f>
        <v>8263784.1413969686</v>
      </c>
      <c r="Q628" s="5">
        <f t="shared" si="40"/>
        <v>13336215.85860303</v>
      </c>
      <c r="R628" s="3" t="str">
        <f t="shared" si="41"/>
        <v>상</v>
      </c>
    </row>
    <row r="629" spans="1:18" hidden="1" x14ac:dyDescent="0.3">
      <c r="A629">
        <v>628</v>
      </c>
      <c r="B629" s="3" t="s">
        <v>13</v>
      </c>
      <c r="C629" s="3" t="s">
        <v>52</v>
      </c>
      <c r="D629" s="3" t="s">
        <v>115</v>
      </c>
      <c r="E629" s="4">
        <v>2020</v>
      </c>
      <c r="F629" s="1">
        <v>43599</v>
      </c>
      <c r="G629" s="3" t="s">
        <v>102</v>
      </c>
      <c r="H629" s="5">
        <v>3.919772727272727</v>
      </c>
      <c r="I629" s="5">
        <v>89.952484050785884</v>
      </c>
      <c r="J629" s="5">
        <v>6.177777777777778</v>
      </c>
      <c r="K629" s="6">
        <v>4.9710271686152663E-2</v>
      </c>
      <c r="L629" s="6">
        <v>0.1146015226928096</v>
      </c>
      <c r="M629" s="5">
        <v>83.568820562103781</v>
      </c>
      <c r="N629" s="4">
        <v>21100000</v>
      </c>
      <c r="O629" s="5">
        <f>1050000*J629</f>
        <v>6486666.666666667</v>
      </c>
      <c r="P629" s="5">
        <f>(1050000*J629)/(M629/100)</f>
        <v>7762065.5922098728</v>
      </c>
      <c r="Q629" s="5">
        <f t="shared" si="40"/>
        <v>13337934.407790128</v>
      </c>
      <c r="R629" s="3" t="str">
        <f t="shared" si="41"/>
        <v>상</v>
      </c>
    </row>
    <row r="630" spans="1:18" hidden="1" x14ac:dyDescent="0.3">
      <c r="A630">
        <v>629</v>
      </c>
      <c r="B630" s="3" t="s">
        <v>12</v>
      </c>
      <c r="C630" s="3" t="s">
        <v>53</v>
      </c>
      <c r="D630" s="3" t="s">
        <v>114</v>
      </c>
      <c r="E630" s="4">
        <v>2018</v>
      </c>
      <c r="F630" s="1">
        <v>42878</v>
      </c>
      <c r="G630" s="3" t="s">
        <v>102</v>
      </c>
      <c r="H630" s="5">
        <v>3.8522916666666678</v>
      </c>
      <c r="I630" s="5">
        <v>87.891929851679834</v>
      </c>
      <c r="J630" s="5">
        <v>8.1527777777777786</v>
      </c>
      <c r="K630" s="6">
        <v>5.7106138996706052E-2</v>
      </c>
      <c r="L630" s="6">
        <v>9.8672920841638895E-2</v>
      </c>
      <c r="M630" s="5">
        <v>84.422094016165502</v>
      </c>
      <c r="N630" s="4">
        <v>25700000</v>
      </c>
      <c r="O630" s="5">
        <f>1280000*J630</f>
        <v>10435555.555555556</v>
      </c>
      <c r="P630" s="5">
        <f>(1280000*J630)/(M630/100)</f>
        <v>12361166.442468615</v>
      </c>
      <c r="Q630" s="5">
        <f t="shared" si="40"/>
        <v>13338833.557531385</v>
      </c>
      <c r="R630" s="3" t="str">
        <f t="shared" si="41"/>
        <v>상</v>
      </c>
    </row>
    <row r="631" spans="1:18" x14ac:dyDescent="0.3">
      <c r="A631">
        <v>630</v>
      </c>
      <c r="B631" s="3" t="s">
        <v>13</v>
      </c>
      <c r="C631" s="3" t="s">
        <v>35</v>
      </c>
      <c r="D631" s="3" t="s">
        <v>118</v>
      </c>
      <c r="E631" s="4">
        <v>2022</v>
      </c>
      <c r="F631" s="1">
        <v>44567</v>
      </c>
      <c r="G631" s="3" t="s">
        <v>102</v>
      </c>
      <c r="H631" s="5">
        <v>4.1200000000000037</v>
      </c>
      <c r="I631" s="5">
        <v>95.681105916803389</v>
      </c>
      <c r="J631" s="5">
        <v>3.5333333333333332</v>
      </c>
      <c r="K631" s="6">
        <v>3.7594325812991158E-2</v>
      </c>
      <c r="L631" s="6">
        <v>3.8138146678463603E-2</v>
      </c>
      <c r="M631" s="5">
        <v>92.426752750854519</v>
      </c>
      <c r="N631" s="4">
        <v>21600000</v>
      </c>
      <c r="O631" s="5">
        <f>2160000*J631</f>
        <v>7632000</v>
      </c>
      <c r="P631" s="5">
        <f>(2160000*J631)/(M631/100)</f>
        <v>8257349.4933580682</v>
      </c>
      <c r="Q631" s="5">
        <f t="shared" si="40"/>
        <v>13342650.506641932</v>
      </c>
      <c r="R631" s="3" t="str">
        <f t="shared" si="41"/>
        <v>상</v>
      </c>
    </row>
    <row r="632" spans="1:18" hidden="1" x14ac:dyDescent="0.3">
      <c r="A632">
        <v>631</v>
      </c>
      <c r="B632" s="3" t="s">
        <v>12</v>
      </c>
      <c r="C632" s="3" t="s">
        <v>53</v>
      </c>
      <c r="D632" s="3" t="s">
        <v>114</v>
      </c>
      <c r="E632" s="4">
        <v>2018</v>
      </c>
      <c r="F632" s="1">
        <v>42887</v>
      </c>
      <c r="G632" s="3" t="s">
        <v>102</v>
      </c>
      <c r="H632" s="5">
        <v>3.7433333333333381</v>
      </c>
      <c r="I632" s="5">
        <v>83.958464450544611</v>
      </c>
      <c r="J632" s="5">
        <v>8.1305555555555564</v>
      </c>
      <c r="K632" s="6">
        <v>5.7028258102647868E-2</v>
      </c>
      <c r="L632" s="6">
        <v>0.10077619347316891</v>
      </c>
      <c r="M632" s="5">
        <v>84.219554842418319</v>
      </c>
      <c r="N632" s="4">
        <v>25700000</v>
      </c>
      <c r="O632" s="5">
        <f>1280000*J632</f>
        <v>10407111.111111112</v>
      </c>
      <c r="P632" s="5">
        <f>(1280000*J632)/(M632/100)</f>
        <v>12357119.591267928</v>
      </c>
      <c r="Q632" s="5">
        <f t="shared" si="40"/>
        <v>13342880.408732072</v>
      </c>
      <c r="R632" s="3" t="str">
        <f t="shared" si="41"/>
        <v>상</v>
      </c>
    </row>
    <row r="633" spans="1:18" hidden="1" x14ac:dyDescent="0.3">
      <c r="A633">
        <v>632</v>
      </c>
      <c r="B633" s="3" t="s">
        <v>12</v>
      </c>
      <c r="C633" s="3" t="s">
        <v>53</v>
      </c>
      <c r="D633" s="3" t="s">
        <v>114</v>
      </c>
      <c r="E633" s="4">
        <v>2018</v>
      </c>
      <c r="F633" s="1">
        <v>42975</v>
      </c>
      <c r="G633" s="3" t="s">
        <v>102</v>
      </c>
      <c r="H633" s="5">
        <v>3.6200000000000032</v>
      </c>
      <c r="I633" s="5">
        <v>78.861366460791714</v>
      </c>
      <c r="J633" s="5">
        <v>7.8888888888888893</v>
      </c>
      <c r="K633" s="6">
        <v>5.6174331821175733E-2</v>
      </c>
      <c r="L633" s="6">
        <v>0.12645883870273389</v>
      </c>
      <c r="M633" s="5">
        <v>81.736682947609026</v>
      </c>
      <c r="N633" s="4">
        <v>25700000</v>
      </c>
      <c r="O633" s="5">
        <f>1280000*J633</f>
        <v>10097777.777777778</v>
      </c>
      <c r="P633" s="5">
        <f>(1280000*J633)/(M633/100)</f>
        <v>12354034.215274159</v>
      </c>
      <c r="Q633" s="5">
        <f t="shared" si="40"/>
        <v>13345965.784725841</v>
      </c>
      <c r="R633" s="3" t="str">
        <f t="shared" si="41"/>
        <v>상</v>
      </c>
    </row>
    <row r="634" spans="1:18" hidden="1" x14ac:dyDescent="0.3">
      <c r="A634">
        <v>633</v>
      </c>
      <c r="B634" s="3" t="s">
        <v>12</v>
      </c>
      <c r="C634" s="3" t="s">
        <v>54</v>
      </c>
      <c r="D634" s="3" t="s">
        <v>116</v>
      </c>
      <c r="E634" s="4">
        <v>2020</v>
      </c>
      <c r="F634" s="1">
        <v>44077</v>
      </c>
      <c r="G634" s="3" t="s">
        <v>102</v>
      </c>
      <c r="H634" s="5">
        <v>3.680000000000005</v>
      </c>
      <c r="I634" s="5">
        <v>81.44098334770581</v>
      </c>
      <c r="J634" s="5">
        <v>4.875</v>
      </c>
      <c r="K634" s="6">
        <v>4.415880433163924E-2</v>
      </c>
      <c r="L634" s="6">
        <v>2.2523565171125151E-2</v>
      </c>
      <c r="M634" s="5">
        <v>93.331763049723563</v>
      </c>
      <c r="N634" s="4">
        <v>21600000</v>
      </c>
      <c r="O634" s="5">
        <f>1580000*J634</f>
        <v>7702500</v>
      </c>
      <c r="P634" s="5">
        <f>(1580000*J634)/(M634/100)</f>
        <v>8252817.4206849663</v>
      </c>
      <c r="Q634" s="5">
        <f t="shared" si="40"/>
        <v>13347182.579315033</v>
      </c>
      <c r="R634" s="3" t="str">
        <f t="shared" si="41"/>
        <v>상</v>
      </c>
    </row>
    <row r="635" spans="1:18" x14ac:dyDescent="0.3">
      <c r="A635">
        <v>634</v>
      </c>
      <c r="B635" s="3" t="s">
        <v>13</v>
      </c>
      <c r="C635" s="3" t="s">
        <v>27</v>
      </c>
      <c r="D635" s="3" t="s">
        <v>118</v>
      </c>
      <c r="E635" s="4">
        <v>2021</v>
      </c>
      <c r="F635" s="1">
        <v>44543</v>
      </c>
      <c r="G635" s="3" t="s">
        <v>102</v>
      </c>
      <c r="H635" s="5">
        <v>3.932888888888888</v>
      </c>
      <c r="I635" s="5">
        <v>90.332802771714739</v>
      </c>
      <c r="J635" s="5">
        <v>3.5972222222222219</v>
      </c>
      <c r="K635" s="6">
        <v>3.7932688922470141E-2</v>
      </c>
      <c r="L635" s="6">
        <v>2.0269142538678769E-2</v>
      </c>
      <c r="M635" s="5">
        <v>94.179816853885114</v>
      </c>
      <c r="N635" s="4">
        <v>21600000</v>
      </c>
      <c r="O635" s="5">
        <f>2160000*J635</f>
        <v>7769999.9999999991</v>
      </c>
      <c r="P635" s="5">
        <f>(2160000*J635)/(M635/100)</f>
        <v>8250175.3130978514</v>
      </c>
      <c r="Q635" s="5">
        <f t="shared" si="40"/>
        <v>13349824.686902149</v>
      </c>
      <c r="R635" s="3" t="str">
        <f t="shared" si="41"/>
        <v>상</v>
      </c>
    </row>
    <row r="636" spans="1:18" hidden="1" x14ac:dyDescent="0.3">
      <c r="A636">
        <v>635</v>
      </c>
      <c r="B636" s="3" t="s">
        <v>13</v>
      </c>
      <c r="C636" s="3" t="s">
        <v>56</v>
      </c>
      <c r="D636" s="3" t="s">
        <v>115</v>
      </c>
      <c r="E636" s="4">
        <v>2019</v>
      </c>
      <c r="F636" s="1">
        <v>43483</v>
      </c>
      <c r="G636" s="3" t="s">
        <v>102</v>
      </c>
      <c r="H636" s="5">
        <v>4.019999999999996</v>
      </c>
      <c r="I636" s="5">
        <v>92.831195670431498</v>
      </c>
      <c r="J636" s="5">
        <v>6.5</v>
      </c>
      <c r="K636" s="6">
        <v>5.0990195135927847E-2</v>
      </c>
      <c r="L636" s="6">
        <v>6.7861528157390202E-2</v>
      </c>
      <c r="M636" s="5">
        <v>88.114827670668191</v>
      </c>
      <c r="N636" s="4">
        <v>21100000</v>
      </c>
      <c r="O636" s="5">
        <f>1050000*J636</f>
        <v>6825000</v>
      </c>
      <c r="P636" s="5">
        <f>(1050000*J636)/(M636/100)</f>
        <v>7745574.9281024998</v>
      </c>
      <c r="Q636" s="5">
        <f t="shared" si="40"/>
        <v>13354425.071897499</v>
      </c>
      <c r="R636" s="3" t="str">
        <f t="shared" si="41"/>
        <v>상</v>
      </c>
    </row>
    <row r="637" spans="1:18" hidden="1" x14ac:dyDescent="0.3">
      <c r="A637">
        <v>636</v>
      </c>
      <c r="B637" s="3" t="s">
        <v>12</v>
      </c>
      <c r="C637" s="3" t="s">
        <v>42</v>
      </c>
      <c r="D637" s="3" t="s">
        <v>114</v>
      </c>
      <c r="E637" s="4">
        <v>2018</v>
      </c>
      <c r="F637" s="1">
        <v>42908</v>
      </c>
      <c r="G637" s="3" t="s">
        <v>102</v>
      </c>
      <c r="H637" s="5">
        <v>3.6399999999999921</v>
      </c>
      <c r="I637" s="5">
        <v>79.782644610449623</v>
      </c>
      <c r="J637" s="5">
        <v>8.0722222222222229</v>
      </c>
      <c r="K637" s="6">
        <v>5.682331289962677E-2</v>
      </c>
      <c r="L637" s="6">
        <v>0.10584773970767</v>
      </c>
      <c r="M637" s="5">
        <v>83.732894739270321</v>
      </c>
      <c r="N637" s="4">
        <v>25700000</v>
      </c>
      <c r="O637" s="5">
        <f>1280000*J637</f>
        <v>10332444.444444446</v>
      </c>
      <c r="P637" s="5">
        <f>(1280000*J637)/(M637/100)</f>
        <v>12339767.395618988</v>
      </c>
      <c r="Q637" s="5">
        <f t="shared" si="40"/>
        <v>13360232.604381012</v>
      </c>
      <c r="R637" s="3" t="str">
        <f t="shared" si="41"/>
        <v>상</v>
      </c>
    </row>
    <row r="638" spans="1:18" hidden="1" x14ac:dyDescent="0.3">
      <c r="A638">
        <v>637</v>
      </c>
      <c r="B638" s="3" t="s">
        <v>12</v>
      </c>
      <c r="C638" s="3" t="s">
        <v>43</v>
      </c>
      <c r="D638" s="3" t="s">
        <v>113</v>
      </c>
      <c r="E638" s="4">
        <v>2019</v>
      </c>
      <c r="F638" s="1">
        <v>43347</v>
      </c>
      <c r="G638" s="3" t="s">
        <v>102</v>
      </c>
      <c r="H638" s="5">
        <v>3.6000000000000032</v>
      </c>
      <c r="I638" s="5">
        <v>78.03550597032131</v>
      </c>
      <c r="J638" s="5">
        <v>6.8722222222222218</v>
      </c>
      <c r="K638" s="6">
        <v>5.2429847309418028E-2</v>
      </c>
      <c r="L638" s="6">
        <v>0.20264881915169339</v>
      </c>
      <c r="M638" s="5">
        <v>74.492133353888846</v>
      </c>
      <c r="N638" s="4">
        <v>24800000</v>
      </c>
      <c r="O638" s="5">
        <f>1240000*J638</f>
        <v>8521555.5555555541</v>
      </c>
      <c r="P638" s="5">
        <f>(1240000*J638)/(M638/100)</f>
        <v>11439537.534886142</v>
      </c>
      <c r="Q638" s="5">
        <f t="shared" si="40"/>
        <v>13360462.465113858</v>
      </c>
      <c r="R638" s="3" t="str">
        <f t="shared" si="41"/>
        <v>중</v>
      </c>
    </row>
    <row r="639" spans="1:18" hidden="1" x14ac:dyDescent="0.3">
      <c r="A639">
        <v>638</v>
      </c>
      <c r="B639" s="3" t="s">
        <v>12</v>
      </c>
      <c r="C639" s="3" t="s">
        <v>53</v>
      </c>
      <c r="D639" s="3" t="s">
        <v>114</v>
      </c>
      <c r="E639" s="4">
        <v>2018</v>
      </c>
      <c r="F639" s="1">
        <v>43031</v>
      </c>
      <c r="G639" s="3" t="s">
        <v>102</v>
      </c>
      <c r="H639" s="5">
        <v>3.6983333333333279</v>
      </c>
      <c r="I639" s="5">
        <v>82.208877211793464</v>
      </c>
      <c r="J639" s="5">
        <v>7.7361111111111107</v>
      </c>
      <c r="K639" s="6">
        <v>5.5627730894262123E-2</v>
      </c>
      <c r="L639" s="6">
        <v>0.1418748317618462</v>
      </c>
      <c r="M639" s="5">
        <v>80.24974373438917</v>
      </c>
      <c r="N639" s="4">
        <v>25700000</v>
      </c>
      <c r="O639" s="5">
        <f>1280000*J639</f>
        <v>9902222.222222222</v>
      </c>
      <c r="P639" s="5">
        <f>(1280000*J639)/(M639/100)</f>
        <v>12339257.125850303</v>
      </c>
      <c r="Q639" s="5">
        <f t="shared" si="40"/>
        <v>13360742.874149697</v>
      </c>
      <c r="R639" s="3" t="str">
        <f t="shared" si="41"/>
        <v>상</v>
      </c>
    </row>
    <row r="640" spans="1:18" x14ac:dyDescent="0.3">
      <c r="A640">
        <v>639</v>
      </c>
      <c r="B640" s="3" t="s">
        <v>13</v>
      </c>
      <c r="C640" s="3" t="s">
        <v>35</v>
      </c>
      <c r="D640" s="3" t="s">
        <v>118</v>
      </c>
      <c r="E640" s="4">
        <v>2022</v>
      </c>
      <c r="F640" s="1">
        <v>44588</v>
      </c>
      <c r="G640" s="3" t="s">
        <v>102</v>
      </c>
      <c r="H640" s="5">
        <v>3.600000000000001</v>
      </c>
      <c r="I640" s="5">
        <v>78.035505970321253</v>
      </c>
      <c r="J640" s="5">
        <v>3.4750000000000001</v>
      </c>
      <c r="K640" s="6">
        <v>3.7282703764614497E-2</v>
      </c>
      <c r="L640" s="6">
        <v>4.9592173024832389E-2</v>
      </c>
      <c r="M640" s="5">
        <v>91.312512321055308</v>
      </c>
      <c r="N640" s="4">
        <v>21600000</v>
      </c>
      <c r="O640" s="5">
        <f>2160000*J640</f>
        <v>7506000</v>
      </c>
      <c r="P640" s="5">
        <f>(2160000*J640)/(M640/100)</f>
        <v>8220122.09412097</v>
      </c>
      <c r="Q640" s="5">
        <f t="shared" si="40"/>
        <v>13379877.90587903</v>
      </c>
      <c r="R640" s="3" t="str">
        <f t="shared" si="41"/>
        <v>상</v>
      </c>
    </row>
    <row r="641" spans="1:18" hidden="1" x14ac:dyDescent="0.3">
      <c r="A641">
        <v>640</v>
      </c>
      <c r="B641" s="3" t="s">
        <v>12</v>
      </c>
      <c r="C641" s="3" t="s">
        <v>43</v>
      </c>
      <c r="D641" s="3" t="s">
        <v>113</v>
      </c>
      <c r="E641" s="4">
        <v>2019</v>
      </c>
      <c r="F641" s="1">
        <v>43318</v>
      </c>
      <c r="G641" s="3" t="s">
        <v>102</v>
      </c>
      <c r="H641" s="5">
        <v>3.7400000000000051</v>
      </c>
      <c r="I641" s="5">
        <v>83.818847388122649</v>
      </c>
      <c r="J641" s="5">
        <v>6.95</v>
      </c>
      <c r="K641" s="6">
        <v>5.2725705305856269E-2</v>
      </c>
      <c r="L641" s="6">
        <v>0.1926365362420315</v>
      </c>
      <c r="M641" s="5">
        <v>75.463775845211217</v>
      </c>
      <c r="N641" s="4">
        <v>24800000</v>
      </c>
      <c r="O641" s="5">
        <f>1240000*J641</f>
        <v>8618000</v>
      </c>
      <c r="P641" s="5">
        <f>(1240000*J641)/(M641/100)</f>
        <v>11420048.763100531</v>
      </c>
      <c r="Q641" s="5">
        <f t="shared" si="40"/>
        <v>13379951.236899469</v>
      </c>
      <c r="R641" s="3" t="str">
        <f t="shared" si="41"/>
        <v>중</v>
      </c>
    </row>
    <row r="642" spans="1:18" hidden="1" x14ac:dyDescent="0.3">
      <c r="A642">
        <v>641</v>
      </c>
      <c r="B642" s="3" t="s">
        <v>12</v>
      </c>
      <c r="C642" s="3" t="s">
        <v>53</v>
      </c>
      <c r="D642" s="3" t="s">
        <v>114</v>
      </c>
      <c r="E642" s="4">
        <v>2018</v>
      </c>
      <c r="F642" s="1">
        <v>43024</v>
      </c>
      <c r="G642" s="3" t="s">
        <v>102</v>
      </c>
      <c r="H642" s="5">
        <v>4.0747916666666626</v>
      </c>
      <c r="I642" s="5">
        <v>94.342878554602848</v>
      </c>
      <c r="J642" s="5">
        <v>7.7555555555555564</v>
      </c>
      <c r="K642" s="6">
        <v>5.569759619788113E-2</v>
      </c>
      <c r="L642" s="6">
        <v>0.13786275310233531</v>
      </c>
      <c r="M642" s="5">
        <v>80.643965069978364</v>
      </c>
      <c r="N642" s="4">
        <v>25700000</v>
      </c>
      <c r="O642" s="5">
        <f>1280000*J642</f>
        <v>9927111.1111111119</v>
      </c>
      <c r="P642" s="5">
        <f>(1280000*J642)/(M642/100)</f>
        <v>12309800.370674873</v>
      </c>
      <c r="Q642" s="5">
        <f t="shared" ref="Q642:Q705" si="42">N642-P642</f>
        <v>13390199.629325127</v>
      </c>
      <c r="R642" s="3" t="str">
        <f t="shared" ref="R642:R705" si="43">IF(M642&lt;=65, "하", IF(M642&lt;80, "중", "상"))</f>
        <v>상</v>
      </c>
    </row>
    <row r="643" spans="1:18" hidden="1" x14ac:dyDescent="0.3">
      <c r="A643">
        <v>642</v>
      </c>
      <c r="B643" s="3" t="s">
        <v>12</v>
      </c>
      <c r="C643" s="3" t="s">
        <v>53</v>
      </c>
      <c r="D643" s="3" t="s">
        <v>114</v>
      </c>
      <c r="E643" s="4">
        <v>2018</v>
      </c>
      <c r="F643" s="1">
        <v>42968</v>
      </c>
      <c r="G643" s="3" t="s">
        <v>102</v>
      </c>
      <c r="H643" s="5">
        <v>3.699999999999994</v>
      </c>
      <c r="I643" s="5">
        <v>82.278685744892314</v>
      </c>
      <c r="J643" s="5">
        <v>7.9083333333333332</v>
      </c>
      <c r="K643" s="6">
        <v>5.6243518145056799E-2</v>
      </c>
      <c r="L643" s="6">
        <v>0.1213913939026303</v>
      </c>
      <c r="M643" s="5">
        <v>82.236508795231288</v>
      </c>
      <c r="N643" s="4">
        <v>25700000</v>
      </c>
      <c r="O643" s="5">
        <f>1280000*J643</f>
        <v>10122666.666666666</v>
      </c>
      <c r="P643" s="5">
        <f>(1280000*J643)/(M643/100)</f>
        <v>12309212.556520464</v>
      </c>
      <c r="Q643" s="5">
        <f t="shared" si="42"/>
        <v>13390787.443479536</v>
      </c>
      <c r="R643" s="3" t="str">
        <f t="shared" si="43"/>
        <v>상</v>
      </c>
    </row>
    <row r="644" spans="1:18" hidden="1" x14ac:dyDescent="0.3">
      <c r="A644">
        <v>643</v>
      </c>
      <c r="B644" s="3" t="s">
        <v>12</v>
      </c>
      <c r="C644" s="3" t="s">
        <v>53</v>
      </c>
      <c r="D644" s="3" t="s">
        <v>114</v>
      </c>
      <c r="E644" s="4">
        <v>2018</v>
      </c>
      <c r="F644" s="1">
        <v>42905</v>
      </c>
      <c r="G644" s="3" t="s">
        <v>102</v>
      </c>
      <c r="H644" s="5">
        <v>3.58</v>
      </c>
      <c r="I644" s="5">
        <v>77.119052240705813</v>
      </c>
      <c r="J644" s="5">
        <v>8.0805555555555557</v>
      </c>
      <c r="K644" s="6">
        <v>5.6852636018237729E-2</v>
      </c>
      <c r="L644" s="6">
        <v>0.1025806636965803</v>
      </c>
      <c r="M644" s="5">
        <v>84.056670028518198</v>
      </c>
      <c r="N644" s="4">
        <v>25700000</v>
      </c>
      <c r="O644" s="5">
        <f>1280000*J644</f>
        <v>10343111.111111112</v>
      </c>
      <c r="P644" s="5">
        <f>(1280000*J644)/(M644/100)</f>
        <v>12304926.078563388</v>
      </c>
      <c r="Q644" s="5">
        <f t="shared" si="42"/>
        <v>13395073.921436612</v>
      </c>
      <c r="R644" s="3" t="str">
        <f t="shared" si="43"/>
        <v>상</v>
      </c>
    </row>
    <row r="645" spans="1:18" hidden="1" x14ac:dyDescent="0.3">
      <c r="A645">
        <v>644</v>
      </c>
      <c r="B645" s="3" t="s">
        <v>13</v>
      </c>
      <c r="C645" s="3" t="s">
        <v>36</v>
      </c>
      <c r="D645" s="3" t="s">
        <v>117</v>
      </c>
      <c r="E645" s="4">
        <v>2019</v>
      </c>
      <c r="F645" s="1">
        <v>43251</v>
      </c>
      <c r="G645" s="3" t="s">
        <v>102</v>
      </c>
      <c r="H645" s="5">
        <v>3.899999999999995</v>
      </c>
      <c r="I645" s="5">
        <v>89.372092693470606</v>
      </c>
      <c r="J645" s="5">
        <v>7.1333333333333337</v>
      </c>
      <c r="K645" s="6">
        <v>5.3416601664027008E-2</v>
      </c>
      <c r="L645" s="6">
        <v>0.22187942847783829</v>
      </c>
      <c r="M645" s="5">
        <v>72.470396985813466</v>
      </c>
      <c r="N645" s="4">
        <v>26300000</v>
      </c>
      <c r="O645" s="5">
        <f>1310000*J645</f>
        <v>9344666.6666666679</v>
      </c>
      <c r="P645" s="5">
        <f>(1310000*J645)/(M645/100)</f>
        <v>12894460.435336024</v>
      </c>
      <c r="Q645" s="5">
        <f t="shared" si="42"/>
        <v>13405539.564663976</v>
      </c>
      <c r="R645" s="3" t="str">
        <f t="shared" si="43"/>
        <v>중</v>
      </c>
    </row>
    <row r="646" spans="1:18" hidden="1" x14ac:dyDescent="0.3">
      <c r="A646">
        <v>645</v>
      </c>
      <c r="B646" s="3" t="s">
        <v>12</v>
      </c>
      <c r="C646" s="3" t="s">
        <v>34</v>
      </c>
      <c r="D646" s="3" t="s">
        <v>113</v>
      </c>
      <c r="E646" s="4">
        <v>2019</v>
      </c>
      <c r="F646" s="1">
        <v>43348</v>
      </c>
      <c r="G646" s="3" t="s">
        <v>102</v>
      </c>
      <c r="H646" s="5">
        <v>3.7599999999999949</v>
      </c>
      <c r="I646" s="5">
        <v>84.65654976265408</v>
      </c>
      <c r="J646" s="5">
        <v>6.8694444444444436</v>
      </c>
      <c r="K646" s="6">
        <v>5.2419250068822788E-2</v>
      </c>
      <c r="L646" s="6">
        <v>0.19991637605509749</v>
      </c>
      <c r="M646" s="5">
        <v>74.766437387607979</v>
      </c>
      <c r="N646" s="4">
        <v>24800000</v>
      </c>
      <c r="O646" s="5">
        <f>1240000*J646</f>
        <v>8518111.1111111101</v>
      </c>
      <c r="P646" s="5">
        <f>(1240000*J646)/(M646/100)</f>
        <v>11392961.078178816</v>
      </c>
      <c r="Q646" s="5">
        <f t="shared" si="42"/>
        <v>13407038.921821184</v>
      </c>
      <c r="R646" s="3" t="str">
        <f t="shared" si="43"/>
        <v>중</v>
      </c>
    </row>
    <row r="647" spans="1:18" hidden="1" x14ac:dyDescent="0.3">
      <c r="A647">
        <v>646</v>
      </c>
      <c r="B647" s="3" t="s">
        <v>12</v>
      </c>
      <c r="C647" s="3" t="s">
        <v>53</v>
      </c>
      <c r="D647" s="3" t="s">
        <v>114</v>
      </c>
      <c r="E647" s="4">
        <v>2018</v>
      </c>
      <c r="F647" s="1">
        <v>42944</v>
      </c>
      <c r="G647" s="3" t="s">
        <v>102</v>
      </c>
      <c r="H647" s="5">
        <v>4.0400000000000054</v>
      </c>
      <c r="I647" s="5">
        <v>93.385705726483309</v>
      </c>
      <c r="J647" s="5">
        <v>7.9722222222222223</v>
      </c>
      <c r="K647" s="6">
        <v>5.6470247820324719E-2</v>
      </c>
      <c r="L647" s="6">
        <v>0.1133869444399217</v>
      </c>
      <c r="M647" s="5">
        <v>83.014280773975358</v>
      </c>
      <c r="N647" s="4">
        <v>25700000</v>
      </c>
      <c r="O647" s="5">
        <f>1280000*J647</f>
        <v>10204444.444444444</v>
      </c>
      <c r="P647" s="5">
        <f>(1280000*J647)/(M647/100)</f>
        <v>12292396.379640136</v>
      </c>
      <c r="Q647" s="5">
        <f t="shared" si="42"/>
        <v>13407603.620359864</v>
      </c>
      <c r="R647" s="3" t="str">
        <f t="shared" si="43"/>
        <v>상</v>
      </c>
    </row>
    <row r="648" spans="1:18" hidden="1" x14ac:dyDescent="0.3">
      <c r="A648">
        <v>647</v>
      </c>
      <c r="B648" s="3" t="s">
        <v>12</v>
      </c>
      <c r="C648" s="3" t="s">
        <v>54</v>
      </c>
      <c r="D648" s="3" t="s">
        <v>116</v>
      </c>
      <c r="E648" s="4">
        <v>2020</v>
      </c>
      <c r="F648" s="1">
        <v>44062</v>
      </c>
      <c r="G648" s="3" t="s">
        <v>102</v>
      </c>
      <c r="H648" s="5">
        <v>3.92</v>
      </c>
      <c r="I648" s="5">
        <v>89.959074094082681</v>
      </c>
      <c r="J648" s="5">
        <v>4.9138888888888888</v>
      </c>
      <c r="K648" s="6">
        <v>4.4334586448455289E-2</v>
      </c>
      <c r="L648" s="6">
        <v>7.7738821402754494E-3</v>
      </c>
      <c r="M648" s="5">
        <v>94.789153141126931</v>
      </c>
      <c r="N648" s="4">
        <v>21600000</v>
      </c>
      <c r="O648" s="5">
        <f>1580000*J648</f>
        <v>7763944.444444444</v>
      </c>
      <c r="P648" s="5">
        <f>(1580000*J648)/(M648/100)</f>
        <v>8190751.9870813563</v>
      </c>
      <c r="Q648" s="5">
        <f t="shared" si="42"/>
        <v>13409248.012918644</v>
      </c>
      <c r="R648" s="3" t="str">
        <f t="shared" si="43"/>
        <v>상</v>
      </c>
    </row>
    <row r="649" spans="1:18" x14ac:dyDescent="0.3">
      <c r="A649">
        <v>648</v>
      </c>
      <c r="B649" s="3" t="s">
        <v>13</v>
      </c>
      <c r="C649" s="3" t="s">
        <v>35</v>
      </c>
      <c r="D649" s="3" t="s">
        <v>118</v>
      </c>
      <c r="E649" s="4">
        <v>2022</v>
      </c>
      <c r="F649" s="1">
        <v>44588</v>
      </c>
      <c r="G649" s="3" t="s">
        <v>102</v>
      </c>
      <c r="H649" s="5">
        <v>3.7588888888888849</v>
      </c>
      <c r="I649" s="5">
        <v>84.610010741846779</v>
      </c>
      <c r="J649" s="5">
        <v>3.4750000000000001</v>
      </c>
      <c r="K649" s="6">
        <v>3.7282703764614497E-2</v>
      </c>
      <c r="L649" s="6">
        <v>4.5805088422558433E-2</v>
      </c>
      <c r="M649" s="5">
        <v>91.691220781282709</v>
      </c>
      <c r="N649" s="4">
        <v>21600000</v>
      </c>
      <c r="O649" s="5">
        <f>2160000*J649</f>
        <v>7506000</v>
      </c>
      <c r="P649" s="5">
        <f>(2160000*J649)/(M649/100)</f>
        <v>8186170.8635165533</v>
      </c>
      <c r="Q649" s="5">
        <f t="shared" si="42"/>
        <v>13413829.136483446</v>
      </c>
      <c r="R649" s="3" t="str">
        <f t="shared" si="43"/>
        <v>상</v>
      </c>
    </row>
    <row r="650" spans="1:18" hidden="1" x14ac:dyDescent="0.3">
      <c r="A650">
        <v>649</v>
      </c>
      <c r="B650" s="3" t="s">
        <v>13</v>
      </c>
      <c r="C650" s="3" t="s">
        <v>39</v>
      </c>
      <c r="D650" s="3" t="s">
        <v>115</v>
      </c>
      <c r="E650" s="4">
        <v>2019</v>
      </c>
      <c r="F650" s="1">
        <v>43537</v>
      </c>
      <c r="G650" s="3" t="s">
        <v>102</v>
      </c>
      <c r="H650" s="5">
        <v>3.819999999999995</v>
      </c>
      <c r="I650" s="5">
        <v>86.820611130279588</v>
      </c>
      <c r="J650" s="5">
        <v>6.3472222222222223</v>
      </c>
      <c r="K650" s="6">
        <v>5.0387388192769923E-2</v>
      </c>
      <c r="L650" s="6">
        <v>8.071644396184971E-2</v>
      </c>
      <c r="M650" s="5">
        <v>86.889616784538035</v>
      </c>
      <c r="N650" s="4">
        <v>21100000</v>
      </c>
      <c r="O650" s="5">
        <f>1050000*J650</f>
        <v>6664583.333333333</v>
      </c>
      <c r="P650" s="5">
        <f>(1050000*J650)/(M650/100)</f>
        <v>7670172.3174353922</v>
      </c>
      <c r="Q650" s="5">
        <f t="shared" si="42"/>
        <v>13429827.682564609</v>
      </c>
      <c r="R650" s="3" t="str">
        <f t="shared" si="43"/>
        <v>상</v>
      </c>
    </row>
    <row r="651" spans="1:18" hidden="1" x14ac:dyDescent="0.3">
      <c r="A651">
        <v>650</v>
      </c>
      <c r="B651" s="3" t="s">
        <v>12</v>
      </c>
      <c r="C651" s="3" t="s">
        <v>54</v>
      </c>
      <c r="D651" s="3" t="s">
        <v>116</v>
      </c>
      <c r="E651" s="4">
        <v>2020</v>
      </c>
      <c r="F651" s="1">
        <v>44147</v>
      </c>
      <c r="G651" s="3" t="s">
        <v>102</v>
      </c>
      <c r="H651" s="5">
        <v>3.640222222222214</v>
      </c>
      <c r="I651" s="5">
        <v>79.792990890945376</v>
      </c>
      <c r="J651" s="5">
        <v>4.6833333333333336</v>
      </c>
      <c r="K651" s="6">
        <v>4.3282020901678493E-2</v>
      </c>
      <c r="L651" s="6">
        <v>5.0740184623744182E-2</v>
      </c>
      <c r="M651" s="5">
        <v>90.597779447457725</v>
      </c>
      <c r="N651" s="4">
        <v>21600000</v>
      </c>
      <c r="O651" s="5">
        <f>1580000*J651</f>
        <v>7399666.666666667</v>
      </c>
      <c r="P651" s="5">
        <f>(1580000*J651)/(M651/100)</f>
        <v>8167602.6849621749</v>
      </c>
      <c r="Q651" s="5">
        <f t="shared" si="42"/>
        <v>13432397.315037824</v>
      </c>
      <c r="R651" s="3" t="str">
        <f t="shared" si="43"/>
        <v>상</v>
      </c>
    </row>
    <row r="652" spans="1:18" hidden="1" x14ac:dyDescent="0.3">
      <c r="A652">
        <v>651</v>
      </c>
      <c r="B652" s="3" t="s">
        <v>12</v>
      </c>
      <c r="C652" s="3" t="s">
        <v>34</v>
      </c>
      <c r="D652" s="3" t="s">
        <v>113</v>
      </c>
      <c r="E652" s="4">
        <v>2019</v>
      </c>
      <c r="F652" s="1">
        <v>43347</v>
      </c>
      <c r="G652" s="3" t="s">
        <v>102</v>
      </c>
      <c r="H652" s="5">
        <v>4.1000000000000059</v>
      </c>
      <c r="I652" s="5">
        <v>95.081152661611114</v>
      </c>
      <c r="J652" s="5">
        <v>6.8722222222222218</v>
      </c>
      <c r="K652" s="6">
        <v>5.2429847309418028E-2</v>
      </c>
      <c r="L652" s="6">
        <v>0.19792711018544579</v>
      </c>
      <c r="M652" s="5">
        <v>74.964304250513607</v>
      </c>
      <c r="N652" s="4">
        <v>24800000</v>
      </c>
      <c r="O652" s="5">
        <f>1240000*J652</f>
        <v>8521555.5555555541</v>
      </c>
      <c r="P652" s="5">
        <f>(1240000*J652)/(M652/100)</f>
        <v>11367484.352390518</v>
      </c>
      <c r="Q652" s="5">
        <f t="shared" si="42"/>
        <v>13432515.647609482</v>
      </c>
      <c r="R652" s="3" t="str">
        <f t="shared" si="43"/>
        <v>중</v>
      </c>
    </row>
    <row r="653" spans="1:18" hidden="1" x14ac:dyDescent="0.3">
      <c r="A653">
        <v>652</v>
      </c>
      <c r="B653" s="3" t="s">
        <v>13</v>
      </c>
      <c r="C653" s="3" t="s">
        <v>39</v>
      </c>
      <c r="D653" s="3" t="s">
        <v>115</v>
      </c>
      <c r="E653" s="4">
        <v>2019</v>
      </c>
      <c r="F653" s="1">
        <v>43449</v>
      </c>
      <c r="G653" s="3" t="s">
        <v>102</v>
      </c>
      <c r="H653" s="5">
        <v>3.4399999999999982</v>
      </c>
      <c r="I653" s="5">
        <v>71.178625730373369</v>
      </c>
      <c r="J653" s="5">
        <v>6.5916666666666668</v>
      </c>
      <c r="K653" s="6">
        <v>5.1348482613088643E-2</v>
      </c>
      <c r="L653" s="6">
        <v>4.5823261306095681E-2</v>
      </c>
      <c r="M653" s="5">
        <v>90.282825608081566</v>
      </c>
      <c r="N653" s="4">
        <v>21100000</v>
      </c>
      <c r="O653" s="5">
        <f>1050000*J653</f>
        <v>6921250</v>
      </c>
      <c r="P653" s="5">
        <f>(1050000*J653)/(M653/100)</f>
        <v>7666186.7341693528</v>
      </c>
      <c r="Q653" s="5">
        <f t="shared" si="42"/>
        <v>13433813.265830647</v>
      </c>
      <c r="R653" s="3" t="str">
        <f t="shared" si="43"/>
        <v>상</v>
      </c>
    </row>
    <row r="654" spans="1:18" x14ac:dyDescent="0.3">
      <c r="A654">
        <v>653</v>
      </c>
      <c r="B654" s="3" t="s">
        <v>13</v>
      </c>
      <c r="C654" s="3" t="s">
        <v>35</v>
      </c>
      <c r="D654" s="3" t="s">
        <v>118</v>
      </c>
      <c r="E654" s="4">
        <v>2022</v>
      </c>
      <c r="F654" s="1">
        <v>44560</v>
      </c>
      <c r="G654" s="3" t="s">
        <v>102</v>
      </c>
      <c r="H654" s="5">
        <v>3.9159999999999981</v>
      </c>
      <c r="I654" s="5">
        <v>89.843089332058881</v>
      </c>
      <c r="J654" s="5">
        <v>3.55</v>
      </c>
      <c r="K654" s="6">
        <v>3.7682887362833553E-2</v>
      </c>
      <c r="L654" s="6">
        <v>2.3227777594159182E-2</v>
      </c>
      <c r="M654" s="5">
        <v>93.908933504300734</v>
      </c>
      <c r="N654" s="4">
        <v>21600000</v>
      </c>
      <c r="O654" s="5">
        <f>2160000*J654</f>
        <v>7668000</v>
      </c>
      <c r="P654" s="5">
        <f>(2160000*J654)/(M654/100)</f>
        <v>8165357.3455275474</v>
      </c>
      <c r="Q654" s="5">
        <f t="shared" si="42"/>
        <v>13434642.654472452</v>
      </c>
      <c r="R654" s="3" t="str">
        <f t="shared" si="43"/>
        <v>상</v>
      </c>
    </row>
    <row r="655" spans="1:18" hidden="1" x14ac:dyDescent="0.3">
      <c r="A655">
        <v>654</v>
      </c>
      <c r="B655" s="3" t="s">
        <v>12</v>
      </c>
      <c r="C655" s="3" t="s">
        <v>53</v>
      </c>
      <c r="D655" s="3" t="s">
        <v>114</v>
      </c>
      <c r="E655" s="4">
        <v>2018</v>
      </c>
      <c r="F655" s="1">
        <v>42881</v>
      </c>
      <c r="G655" s="3" t="s">
        <v>102</v>
      </c>
      <c r="H655" s="5">
        <v>3.7214583333333402</v>
      </c>
      <c r="I655" s="5">
        <v>83.105272941092892</v>
      </c>
      <c r="J655" s="5">
        <v>8.1444444444444439</v>
      </c>
      <c r="K655" s="6">
        <v>5.707694611467732E-2</v>
      </c>
      <c r="L655" s="6">
        <v>9.2903790160213565E-2</v>
      </c>
      <c r="M655" s="5">
        <v>85.001926372510923</v>
      </c>
      <c r="N655" s="4">
        <v>25700000</v>
      </c>
      <c r="O655" s="5">
        <f>1280000*J655</f>
        <v>10424888.888888888</v>
      </c>
      <c r="P655" s="5">
        <f>(1280000*J655)/(M655/100)</f>
        <v>12264297.215104327</v>
      </c>
      <c r="Q655" s="5">
        <f t="shared" si="42"/>
        <v>13435702.784895673</v>
      </c>
      <c r="R655" s="3" t="str">
        <f t="shared" si="43"/>
        <v>상</v>
      </c>
    </row>
    <row r="656" spans="1:18" hidden="1" x14ac:dyDescent="0.3">
      <c r="A656">
        <v>655</v>
      </c>
      <c r="B656" s="3" t="s">
        <v>12</v>
      </c>
      <c r="C656" s="3" t="s">
        <v>54</v>
      </c>
      <c r="D656" s="3" t="s">
        <v>116</v>
      </c>
      <c r="E656" s="4">
        <v>2020</v>
      </c>
      <c r="F656" s="1">
        <v>44165</v>
      </c>
      <c r="G656" s="3" t="s">
        <v>102</v>
      </c>
      <c r="H656" s="5">
        <v>3.6600000000000041</v>
      </c>
      <c r="I656" s="5">
        <v>80.631887165108466</v>
      </c>
      <c r="J656" s="5">
        <v>4.6333333333333337</v>
      </c>
      <c r="K656" s="6">
        <v>4.3050358109234507E-2</v>
      </c>
      <c r="L656" s="6">
        <v>6.0124135465574581E-2</v>
      </c>
      <c r="M656" s="5">
        <v>89.682550642519089</v>
      </c>
      <c r="N656" s="4">
        <v>21600000</v>
      </c>
      <c r="O656" s="5">
        <f>1580000*J656</f>
        <v>7320666.666666667</v>
      </c>
      <c r="P656" s="5">
        <f>(1580000*J656)/(M656/100)</f>
        <v>8162866.2590645486</v>
      </c>
      <c r="Q656" s="5">
        <f t="shared" si="42"/>
        <v>13437133.740935452</v>
      </c>
      <c r="R656" s="3" t="str">
        <f t="shared" si="43"/>
        <v>상</v>
      </c>
    </row>
    <row r="657" spans="1:18" x14ac:dyDescent="0.3">
      <c r="A657">
        <v>656</v>
      </c>
      <c r="B657" s="3" t="s">
        <v>13</v>
      </c>
      <c r="C657" s="3" t="s">
        <v>35</v>
      </c>
      <c r="D657" s="3" t="s">
        <v>118</v>
      </c>
      <c r="E657" s="4">
        <v>2022</v>
      </c>
      <c r="F657" s="1">
        <v>44574</v>
      </c>
      <c r="G657" s="3" t="s">
        <v>102</v>
      </c>
      <c r="H657" s="5">
        <v>4.0737777777777779</v>
      </c>
      <c r="I657" s="5">
        <v>94.313184885285267</v>
      </c>
      <c r="J657" s="5">
        <v>3.5138888888888888</v>
      </c>
      <c r="K657" s="6">
        <v>3.7490739597339971E-2</v>
      </c>
      <c r="L657" s="6">
        <v>3.2609205968948923E-2</v>
      </c>
      <c r="M657" s="5">
        <v>92.990005443371103</v>
      </c>
      <c r="N657" s="4">
        <v>21600000</v>
      </c>
      <c r="O657" s="5">
        <f>2160000*J657</f>
        <v>7590000</v>
      </c>
      <c r="P657" s="5">
        <f>(2160000*J657)/(M657/100)</f>
        <v>8162167.4972609235</v>
      </c>
      <c r="Q657" s="5">
        <f t="shared" si="42"/>
        <v>13437832.502739076</v>
      </c>
      <c r="R657" s="3" t="str">
        <f t="shared" si="43"/>
        <v>상</v>
      </c>
    </row>
    <row r="658" spans="1:18" x14ac:dyDescent="0.3">
      <c r="A658">
        <v>657</v>
      </c>
      <c r="B658" s="3" t="s">
        <v>13</v>
      </c>
      <c r="C658" s="3" t="s">
        <v>35</v>
      </c>
      <c r="D658" s="3" t="s">
        <v>118</v>
      </c>
      <c r="E658" s="4">
        <v>2022</v>
      </c>
      <c r="F658" s="1">
        <v>44580</v>
      </c>
      <c r="G658" s="3" t="s">
        <v>102</v>
      </c>
      <c r="H658" s="5">
        <v>4.0600000000000014</v>
      </c>
      <c r="I658" s="5">
        <v>93.933031421115999</v>
      </c>
      <c r="J658" s="5">
        <v>3.4972222222222218</v>
      </c>
      <c r="K658" s="6">
        <v>3.740172307379553E-2</v>
      </c>
      <c r="L658" s="6">
        <v>3.6844523726306783E-2</v>
      </c>
      <c r="M658" s="5">
        <v>92.575375319989774</v>
      </c>
      <c r="N658" s="4">
        <v>21600000</v>
      </c>
      <c r="O658" s="5">
        <f>2160000*J658</f>
        <v>7553999.9999999991</v>
      </c>
      <c r="P658" s="5">
        <f>(2160000*J658)/(M658/100)</f>
        <v>8159837.2935452377</v>
      </c>
      <c r="Q658" s="5">
        <f t="shared" si="42"/>
        <v>13440162.706454761</v>
      </c>
      <c r="R658" s="3" t="str">
        <f t="shared" si="43"/>
        <v>상</v>
      </c>
    </row>
    <row r="659" spans="1:18" hidden="1" x14ac:dyDescent="0.3">
      <c r="A659">
        <v>658</v>
      </c>
      <c r="B659" s="3" t="s">
        <v>13</v>
      </c>
      <c r="C659" s="3" t="s">
        <v>39</v>
      </c>
      <c r="D659" s="3" t="s">
        <v>115</v>
      </c>
      <c r="E659" s="4">
        <v>2019</v>
      </c>
      <c r="F659" s="1">
        <v>43439</v>
      </c>
      <c r="G659" s="3" t="s">
        <v>102</v>
      </c>
      <c r="H659" s="5">
        <v>3.9383333333333321</v>
      </c>
      <c r="I659" s="5">
        <v>90.49067092002484</v>
      </c>
      <c r="J659" s="5">
        <v>6.6194444444444436</v>
      </c>
      <c r="K659" s="6">
        <v>5.1456562047787237E-2</v>
      </c>
      <c r="L659" s="6">
        <v>4.1065557970901848E-2</v>
      </c>
      <c r="M659" s="5">
        <v>90.747787998131088</v>
      </c>
      <c r="N659" s="4">
        <v>21100000</v>
      </c>
      <c r="O659" s="5">
        <f>1050000*J659</f>
        <v>6950416.666666666</v>
      </c>
      <c r="P659" s="5">
        <f>(1050000*J659)/(M659/100)</f>
        <v>7659048.0274955099</v>
      </c>
      <c r="Q659" s="5">
        <f t="shared" si="42"/>
        <v>13440951.972504489</v>
      </c>
      <c r="R659" s="3" t="str">
        <f t="shared" si="43"/>
        <v>상</v>
      </c>
    </row>
    <row r="660" spans="1:18" hidden="1" x14ac:dyDescent="0.3">
      <c r="A660">
        <v>659</v>
      </c>
      <c r="B660" s="3" t="s">
        <v>12</v>
      </c>
      <c r="C660" s="3" t="s">
        <v>53</v>
      </c>
      <c r="D660" s="3" t="s">
        <v>114</v>
      </c>
      <c r="E660" s="4">
        <v>2018</v>
      </c>
      <c r="F660" s="1">
        <v>42977</v>
      </c>
      <c r="G660" s="3" t="s">
        <v>102</v>
      </c>
      <c r="H660" s="5">
        <v>3.9200000000000008</v>
      </c>
      <c r="I660" s="5">
        <v>89.959074094082723</v>
      </c>
      <c r="J660" s="5">
        <v>7.8833333333333337</v>
      </c>
      <c r="K660" s="6">
        <v>5.6154548643305227E-2</v>
      </c>
      <c r="L660" s="6">
        <v>0.1202107144407831</v>
      </c>
      <c r="M660" s="5">
        <v>82.363473691591167</v>
      </c>
      <c r="N660" s="4">
        <v>25700000</v>
      </c>
      <c r="O660" s="5">
        <f>1280000*J660</f>
        <v>10090666.666666668</v>
      </c>
      <c r="P660" s="5">
        <f>(1280000*J660)/(M660/100)</f>
        <v>12251385.49213092</v>
      </c>
      <c r="Q660" s="5">
        <f t="shared" si="42"/>
        <v>13448614.50786908</v>
      </c>
      <c r="R660" s="3" t="str">
        <f t="shared" si="43"/>
        <v>상</v>
      </c>
    </row>
    <row r="661" spans="1:18" hidden="1" x14ac:dyDescent="0.3">
      <c r="A661">
        <v>660</v>
      </c>
      <c r="B661" s="3" t="s">
        <v>12</v>
      </c>
      <c r="C661" s="3" t="s">
        <v>37</v>
      </c>
      <c r="D661" s="3" t="s">
        <v>116</v>
      </c>
      <c r="E661" s="4">
        <v>2021</v>
      </c>
      <c r="F661" s="1">
        <v>44203</v>
      </c>
      <c r="G661" s="3" t="s">
        <v>102</v>
      </c>
      <c r="H661" s="5">
        <v>3.680000000000005</v>
      </c>
      <c r="I661" s="5">
        <v>81.44098334770581</v>
      </c>
      <c r="J661" s="5">
        <v>4.5305555555555559</v>
      </c>
      <c r="K661" s="6">
        <v>4.2570203455259907E-2</v>
      </c>
      <c r="L661" s="6">
        <v>7.8426670859112868E-2</v>
      </c>
      <c r="M661" s="5">
        <v>87.900312568562725</v>
      </c>
      <c r="N661" s="4">
        <v>21600000</v>
      </c>
      <c r="O661" s="5">
        <f>1580000*J661</f>
        <v>7158277.777777778</v>
      </c>
      <c r="P661" s="5">
        <f>(1580000*J661)/(M661/100)</f>
        <v>8143631.7671729354</v>
      </c>
      <c r="Q661" s="5">
        <f t="shared" si="42"/>
        <v>13456368.232827064</v>
      </c>
      <c r="R661" s="3" t="str">
        <f t="shared" si="43"/>
        <v>상</v>
      </c>
    </row>
    <row r="662" spans="1:18" hidden="1" x14ac:dyDescent="0.3">
      <c r="A662">
        <v>661</v>
      </c>
      <c r="B662" s="3" t="s">
        <v>12</v>
      </c>
      <c r="C662" s="3" t="s">
        <v>53</v>
      </c>
      <c r="D662" s="3" t="s">
        <v>114</v>
      </c>
      <c r="E662" s="4">
        <v>2018</v>
      </c>
      <c r="F662" s="1">
        <v>42882</v>
      </c>
      <c r="G662" s="3" t="s">
        <v>102</v>
      </c>
      <c r="H662" s="5">
        <v>3.9368749999999979</v>
      </c>
      <c r="I662" s="5">
        <v>90.44838480887033</v>
      </c>
      <c r="J662" s="5">
        <v>8.1416666666666675</v>
      </c>
      <c r="K662" s="6">
        <v>5.7067211835402178E-2</v>
      </c>
      <c r="L662" s="6">
        <v>9.1232603774002483E-2</v>
      </c>
      <c r="M662" s="5">
        <v>85.170018439059533</v>
      </c>
      <c r="N662" s="4">
        <v>25700000</v>
      </c>
      <c r="O662" s="5">
        <f>1280000*J662</f>
        <v>10421333.333333334</v>
      </c>
      <c r="P662" s="5">
        <f>(1280000*J662)/(M662/100)</f>
        <v>12235917.667189375</v>
      </c>
      <c r="Q662" s="5">
        <f t="shared" si="42"/>
        <v>13464082.332810625</v>
      </c>
      <c r="R662" s="3" t="str">
        <f t="shared" si="43"/>
        <v>상</v>
      </c>
    </row>
    <row r="663" spans="1:18" hidden="1" x14ac:dyDescent="0.3">
      <c r="A663">
        <v>662</v>
      </c>
      <c r="B663" s="3" t="s">
        <v>12</v>
      </c>
      <c r="C663" s="3" t="s">
        <v>54</v>
      </c>
      <c r="D663" s="3" t="s">
        <v>116</v>
      </c>
      <c r="E663" s="4">
        <v>2020</v>
      </c>
      <c r="F663" s="1">
        <v>44148</v>
      </c>
      <c r="G663" s="3" t="s">
        <v>102</v>
      </c>
      <c r="H663" s="5">
        <v>3.8528888888888941</v>
      </c>
      <c r="I663" s="5">
        <v>87.911588745083009</v>
      </c>
      <c r="J663" s="5">
        <v>4.6805555555555554</v>
      </c>
      <c r="K663" s="6">
        <v>4.3269183285823902E-2</v>
      </c>
      <c r="L663" s="6">
        <v>4.7308358469967123E-2</v>
      </c>
      <c r="M663" s="5">
        <v>90.942245824420894</v>
      </c>
      <c r="N663" s="4">
        <v>21600000</v>
      </c>
      <c r="O663" s="5">
        <f>1580000*J663</f>
        <v>7395277.7777777771</v>
      </c>
      <c r="P663" s="5">
        <f>(1580000*J663)/(M663/100)</f>
        <v>8131839.8404802848</v>
      </c>
      <c r="Q663" s="5">
        <f t="shared" si="42"/>
        <v>13468160.159519715</v>
      </c>
      <c r="R663" s="3" t="str">
        <f t="shared" si="43"/>
        <v>상</v>
      </c>
    </row>
    <row r="664" spans="1:18" x14ac:dyDescent="0.3">
      <c r="A664">
        <v>663</v>
      </c>
      <c r="B664" s="3" t="s">
        <v>13</v>
      </c>
      <c r="C664" s="3" t="s">
        <v>35</v>
      </c>
      <c r="D664" s="3" t="s">
        <v>118</v>
      </c>
      <c r="E664" s="4">
        <v>2022</v>
      </c>
      <c r="F664" s="1">
        <v>44569</v>
      </c>
      <c r="G664" s="3" t="s">
        <v>102</v>
      </c>
      <c r="H664" s="5">
        <v>3.8399999999999959</v>
      </c>
      <c r="I664" s="5">
        <v>87.487322394430777</v>
      </c>
      <c r="J664" s="5">
        <v>3.5277777777777781</v>
      </c>
      <c r="K664" s="6">
        <v>3.7564758898615477E-2</v>
      </c>
      <c r="L664" s="6">
        <v>2.4735607423087311E-2</v>
      </c>
      <c r="M664" s="5">
        <v>93.769963367829718</v>
      </c>
      <c r="N664" s="4">
        <v>21600000</v>
      </c>
      <c r="O664" s="5">
        <f>2160000*J664</f>
        <v>7620000.0000000009</v>
      </c>
      <c r="P664" s="5">
        <f>(2160000*J664)/(M664/100)</f>
        <v>8126269.5711089978</v>
      </c>
      <c r="Q664" s="5">
        <f t="shared" si="42"/>
        <v>13473730.428891003</v>
      </c>
      <c r="R664" s="3" t="str">
        <f t="shared" si="43"/>
        <v>상</v>
      </c>
    </row>
    <row r="665" spans="1:18" hidden="1" x14ac:dyDescent="0.3">
      <c r="A665">
        <v>664</v>
      </c>
      <c r="B665" s="3" t="s">
        <v>12</v>
      </c>
      <c r="C665" s="3" t="s">
        <v>67</v>
      </c>
      <c r="D665" s="3" t="s">
        <v>114</v>
      </c>
      <c r="E665" s="4">
        <v>2017</v>
      </c>
      <c r="F665" s="1">
        <v>42759</v>
      </c>
      <c r="G665" s="3" t="s">
        <v>102</v>
      </c>
      <c r="H665" s="5">
        <v>4.0418750000000054</v>
      </c>
      <c r="I665" s="5">
        <v>93.437017510355133</v>
      </c>
      <c r="J665" s="5">
        <v>8.4833333333333325</v>
      </c>
      <c r="K665" s="6">
        <v>5.825232470325397E-2</v>
      </c>
      <c r="L665" s="6">
        <v>5.2670037874779578E-2</v>
      </c>
      <c r="M665" s="5">
        <v>88.90776374219665</v>
      </c>
      <c r="N665" s="4">
        <v>25700000</v>
      </c>
      <c r="O665" s="5">
        <f>1280000*J665</f>
        <v>10858666.666666666</v>
      </c>
      <c r="P665" s="5">
        <f>(1280000*J665)/(M665/100)</f>
        <v>12213406.579602245</v>
      </c>
      <c r="Q665" s="5">
        <f t="shared" si="42"/>
        <v>13486593.420397755</v>
      </c>
      <c r="R665" s="3" t="str">
        <f t="shared" si="43"/>
        <v>상</v>
      </c>
    </row>
    <row r="666" spans="1:18" x14ac:dyDescent="0.3">
      <c r="A666">
        <v>665</v>
      </c>
      <c r="B666" s="3" t="s">
        <v>13</v>
      </c>
      <c r="C666" s="3" t="s">
        <v>35</v>
      </c>
      <c r="D666" s="3" t="s">
        <v>118</v>
      </c>
      <c r="E666" s="4">
        <v>2022</v>
      </c>
      <c r="F666" s="1">
        <v>44582</v>
      </c>
      <c r="G666" s="3" t="s">
        <v>102</v>
      </c>
      <c r="H666" s="5">
        <v>4.0400000000000036</v>
      </c>
      <c r="I666" s="5">
        <v>93.385705726483295</v>
      </c>
      <c r="J666" s="5">
        <v>3.4916666666666671</v>
      </c>
      <c r="K666" s="6">
        <v>3.7372003781797232E-2</v>
      </c>
      <c r="L666" s="6">
        <v>3.2926061985952097E-2</v>
      </c>
      <c r="M666" s="5">
        <v>92.970193423225069</v>
      </c>
      <c r="N666" s="4">
        <v>21600000</v>
      </c>
      <c r="O666" s="5">
        <f>2160000*J666</f>
        <v>7542000.0000000009</v>
      </c>
      <c r="P666" s="5">
        <f>(2160000*J666)/(M666/100)</f>
        <v>8112277.4109620377</v>
      </c>
      <c r="Q666" s="5">
        <f t="shared" si="42"/>
        <v>13487722.589037962</v>
      </c>
      <c r="R666" s="3" t="str">
        <f t="shared" si="43"/>
        <v>상</v>
      </c>
    </row>
    <row r="667" spans="1:18" x14ac:dyDescent="0.3">
      <c r="A667">
        <v>666</v>
      </c>
      <c r="B667" s="3" t="s">
        <v>13</v>
      </c>
      <c r="C667" s="3" t="s">
        <v>35</v>
      </c>
      <c r="D667" s="3" t="s">
        <v>118</v>
      </c>
      <c r="E667" s="4">
        <v>2022</v>
      </c>
      <c r="F667" s="1">
        <v>44597</v>
      </c>
      <c r="G667" s="3" t="s">
        <v>102</v>
      </c>
      <c r="H667" s="5">
        <v>4.0795555555555536</v>
      </c>
      <c r="I667" s="5">
        <v>94.482398124136651</v>
      </c>
      <c r="J667" s="5">
        <v>3.4527777777777779</v>
      </c>
      <c r="K667" s="6">
        <v>3.7163303285783288E-2</v>
      </c>
      <c r="L667" s="6">
        <v>4.3180824145779242E-2</v>
      </c>
      <c r="M667" s="5">
        <v>91.965587256843747</v>
      </c>
      <c r="N667" s="4">
        <v>21600000</v>
      </c>
      <c r="O667" s="5">
        <f>2160000*J667</f>
        <v>7458000</v>
      </c>
      <c r="P667" s="5">
        <f>(2160000*J667)/(M667/100)</f>
        <v>8109555.1308459705</v>
      </c>
      <c r="Q667" s="5">
        <f t="shared" si="42"/>
        <v>13490444.869154029</v>
      </c>
      <c r="R667" s="3" t="str">
        <f t="shared" si="43"/>
        <v>상</v>
      </c>
    </row>
    <row r="668" spans="1:18" hidden="1" x14ac:dyDescent="0.3">
      <c r="A668">
        <v>667</v>
      </c>
      <c r="B668" s="3" t="s">
        <v>12</v>
      </c>
      <c r="C668" s="3" t="s">
        <v>67</v>
      </c>
      <c r="D668" s="3" t="s">
        <v>114</v>
      </c>
      <c r="E668" s="4">
        <v>2017</v>
      </c>
      <c r="F668" s="1">
        <v>42782</v>
      </c>
      <c r="G668" s="3" t="s">
        <v>102</v>
      </c>
      <c r="H668" s="5">
        <v>3.7177083333333392</v>
      </c>
      <c r="I668" s="5">
        <v>82.964367154050194</v>
      </c>
      <c r="J668" s="5">
        <v>8.4222222222222225</v>
      </c>
      <c r="K668" s="6">
        <v>5.8042130292477109E-2</v>
      </c>
      <c r="L668" s="6">
        <v>5.8935419686627757E-2</v>
      </c>
      <c r="M668" s="5">
        <v>88.302245002089521</v>
      </c>
      <c r="N668" s="4">
        <v>25700000</v>
      </c>
      <c r="O668" s="5">
        <f>1280000*J668</f>
        <v>10780444.444444444</v>
      </c>
      <c r="P668" s="5">
        <f>(1280000*J668)/(M668/100)</f>
        <v>12208573.456076166</v>
      </c>
      <c r="Q668" s="5">
        <f t="shared" si="42"/>
        <v>13491426.543923834</v>
      </c>
      <c r="R668" s="3" t="str">
        <f t="shared" si="43"/>
        <v>상</v>
      </c>
    </row>
    <row r="669" spans="1:18" hidden="1" x14ac:dyDescent="0.3">
      <c r="A669">
        <v>668</v>
      </c>
      <c r="B669" s="3" t="s">
        <v>12</v>
      </c>
      <c r="C669" s="3" t="s">
        <v>53</v>
      </c>
      <c r="D669" s="3" t="s">
        <v>114</v>
      </c>
      <c r="E669" s="4">
        <v>2018</v>
      </c>
      <c r="F669" s="1">
        <v>42901</v>
      </c>
      <c r="G669" s="3" t="s">
        <v>102</v>
      </c>
      <c r="H669" s="5">
        <v>3.602916666666669</v>
      </c>
      <c r="I669" s="5">
        <v>78.155943958514911</v>
      </c>
      <c r="J669" s="5">
        <v>8.0916666666666668</v>
      </c>
      <c r="K669" s="6">
        <v>5.6891709999495242E-2</v>
      </c>
      <c r="L669" s="6">
        <v>9.4183483774751747E-2</v>
      </c>
      <c r="M669" s="5">
        <v>84.892480622575306</v>
      </c>
      <c r="N669" s="4">
        <v>25700000</v>
      </c>
      <c r="O669" s="5">
        <f>1280000*J669</f>
        <v>10357333.333333334</v>
      </c>
      <c r="P669" s="5">
        <f>(1280000*J669)/(M669/100)</f>
        <v>12200530.90376891</v>
      </c>
      <c r="Q669" s="5">
        <f t="shared" si="42"/>
        <v>13499469.09623109</v>
      </c>
      <c r="R669" s="3" t="str">
        <f t="shared" si="43"/>
        <v>상</v>
      </c>
    </row>
    <row r="670" spans="1:18" hidden="1" x14ac:dyDescent="0.3">
      <c r="A670">
        <v>669</v>
      </c>
      <c r="B670" s="3" t="s">
        <v>13</v>
      </c>
      <c r="C670" s="3" t="s">
        <v>56</v>
      </c>
      <c r="D670" s="3" t="s">
        <v>115</v>
      </c>
      <c r="E670" s="4">
        <v>2019</v>
      </c>
      <c r="F670" s="1">
        <v>43521</v>
      </c>
      <c r="G670" s="3" t="s">
        <v>102</v>
      </c>
      <c r="H670" s="5">
        <v>3.7977083333333379</v>
      </c>
      <c r="I670" s="5">
        <v>86.069912563541649</v>
      </c>
      <c r="J670" s="5">
        <v>6.3972222222222221</v>
      </c>
      <c r="K670" s="6">
        <v>5.0585461240250533E-2</v>
      </c>
      <c r="L670" s="6">
        <v>6.4693218533735289E-2</v>
      </c>
      <c r="M670" s="5">
        <v>88.472132022601429</v>
      </c>
      <c r="N670" s="4">
        <v>21100000</v>
      </c>
      <c r="O670" s="5">
        <f>1050000*J670</f>
        <v>6717083.333333333</v>
      </c>
      <c r="P670" s="5">
        <f>(1050000*J670)/(M670/100)</f>
        <v>7592315.4328612331</v>
      </c>
      <c r="Q670" s="5">
        <f t="shared" si="42"/>
        <v>13507684.567138767</v>
      </c>
      <c r="R670" s="3" t="str">
        <f t="shared" si="43"/>
        <v>상</v>
      </c>
    </row>
    <row r="671" spans="1:18" hidden="1" x14ac:dyDescent="0.3">
      <c r="A671">
        <v>670</v>
      </c>
      <c r="B671" s="3" t="s">
        <v>12</v>
      </c>
      <c r="C671" s="3" t="s">
        <v>53</v>
      </c>
      <c r="D671" s="3" t="s">
        <v>114</v>
      </c>
      <c r="E671" s="4">
        <v>2018</v>
      </c>
      <c r="F671" s="1">
        <v>42880</v>
      </c>
      <c r="G671" s="3" t="s">
        <v>102</v>
      </c>
      <c r="H671" s="5">
        <v>3.9200000000000008</v>
      </c>
      <c r="I671" s="5">
        <v>89.959074094082723</v>
      </c>
      <c r="J671" s="5">
        <v>8.1472222222222221</v>
      </c>
      <c r="K671" s="6">
        <v>5.7086678734087237E-2</v>
      </c>
      <c r="L671" s="6">
        <v>8.7558809520545886E-2</v>
      </c>
      <c r="M671" s="5">
        <v>85.535451174536689</v>
      </c>
      <c r="N671" s="4">
        <v>25700000</v>
      </c>
      <c r="O671" s="5">
        <f>1280000*J671</f>
        <v>10428444.444444444</v>
      </c>
      <c r="P671" s="5">
        <f>(1280000*J671)/(M671/100)</f>
        <v>12191955.851340525</v>
      </c>
      <c r="Q671" s="5">
        <f t="shared" si="42"/>
        <v>13508044.148659475</v>
      </c>
      <c r="R671" s="3" t="str">
        <f t="shared" si="43"/>
        <v>상</v>
      </c>
    </row>
    <row r="672" spans="1:18" hidden="1" x14ac:dyDescent="0.3">
      <c r="A672">
        <v>671</v>
      </c>
      <c r="B672" s="3" t="s">
        <v>12</v>
      </c>
      <c r="C672" s="3" t="s">
        <v>42</v>
      </c>
      <c r="D672" s="3" t="s">
        <v>114</v>
      </c>
      <c r="E672" s="4">
        <v>2018</v>
      </c>
      <c r="F672" s="1">
        <v>42979</v>
      </c>
      <c r="G672" s="3" t="s">
        <v>102</v>
      </c>
      <c r="H672" s="5">
        <v>3.9599999999999951</v>
      </c>
      <c r="I672" s="5">
        <v>91.118921720605258</v>
      </c>
      <c r="J672" s="5">
        <v>7.8805555555555564</v>
      </c>
      <c r="K672" s="6">
        <v>5.6144654440313572E-2</v>
      </c>
      <c r="L672" s="6">
        <v>0.1144063641211277</v>
      </c>
      <c r="M672" s="5">
        <v>82.944898143855866</v>
      </c>
      <c r="N672" s="4">
        <v>25700000</v>
      </c>
      <c r="O672" s="5">
        <f>1280000*J672</f>
        <v>10087111.111111112</v>
      </c>
      <c r="P672" s="5">
        <f>(1280000*J672)/(M672/100)</f>
        <v>12161219.480451329</v>
      </c>
      <c r="Q672" s="5">
        <f t="shared" si="42"/>
        <v>13538780.519548671</v>
      </c>
      <c r="R672" s="3" t="str">
        <f t="shared" si="43"/>
        <v>상</v>
      </c>
    </row>
    <row r="673" spans="1:18" hidden="1" x14ac:dyDescent="0.3">
      <c r="A673">
        <v>672</v>
      </c>
      <c r="B673" s="3" t="s">
        <v>12</v>
      </c>
      <c r="C673" s="3" t="s">
        <v>53</v>
      </c>
      <c r="D673" s="3" t="s">
        <v>114</v>
      </c>
      <c r="E673" s="4">
        <v>2018</v>
      </c>
      <c r="F673" s="1">
        <v>42878</v>
      </c>
      <c r="G673" s="3" t="s">
        <v>102</v>
      </c>
      <c r="H673" s="5">
        <v>3.619583333333336</v>
      </c>
      <c r="I673" s="5">
        <v>78.844161033906914</v>
      </c>
      <c r="J673" s="5">
        <v>8.1527777777777786</v>
      </c>
      <c r="K673" s="6">
        <v>5.7106138996706052E-2</v>
      </c>
      <c r="L673" s="6">
        <v>8.3940476534307445E-2</v>
      </c>
      <c r="M673" s="5">
        <v>85.895338446898648</v>
      </c>
      <c r="N673" s="4">
        <v>25700000</v>
      </c>
      <c r="O673" s="5">
        <f>1280000*J673</f>
        <v>10435555.555555556</v>
      </c>
      <c r="P673" s="5">
        <f>(1280000*J673)/(M673/100)</f>
        <v>12149152.3803785</v>
      </c>
      <c r="Q673" s="5">
        <f t="shared" si="42"/>
        <v>13550847.6196215</v>
      </c>
      <c r="R673" s="3" t="str">
        <f t="shared" si="43"/>
        <v>상</v>
      </c>
    </row>
    <row r="674" spans="1:18" hidden="1" x14ac:dyDescent="0.3">
      <c r="A674">
        <v>673</v>
      </c>
      <c r="B674" s="3" t="s">
        <v>12</v>
      </c>
      <c r="C674" s="3" t="s">
        <v>53</v>
      </c>
      <c r="D674" s="3" t="s">
        <v>114</v>
      </c>
      <c r="E674" s="4">
        <v>2018</v>
      </c>
      <c r="F674" s="1">
        <v>42958</v>
      </c>
      <c r="G674" s="3" t="s">
        <v>102</v>
      </c>
      <c r="H674" s="5">
        <v>3.660000000000005</v>
      </c>
      <c r="I674" s="5">
        <v>80.631887165108523</v>
      </c>
      <c r="J674" s="5">
        <v>7.9361111111111109</v>
      </c>
      <c r="K674" s="6">
        <v>5.6342208373868739E-2</v>
      </c>
      <c r="L674" s="6">
        <v>0.1075291806046237</v>
      </c>
      <c r="M674" s="5">
        <v>83.61286110215076</v>
      </c>
      <c r="N674" s="4">
        <v>25700000</v>
      </c>
      <c r="O674" s="5">
        <f>1280000*J674</f>
        <v>10158222.222222222</v>
      </c>
      <c r="P674" s="5">
        <f>(1280000*J674)/(M674/100)</f>
        <v>12149114.488274489</v>
      </c>
      <c r="Q674" s="5">
        <f t="shared" si="42"/>
        <v>13550885.511725511</v>
      </c>
      <c r="R674" s="3" t="str">
        <f t="shared" si="43"/>
        <v>상</v>
      </c>
    </row>
    <row r="675" spans="1:18" hidden="1" x14ac:dyDescent="0.3">
      <c r="A675">
        <v>674</v>
      </c>
      <c r="B675" s="3" t="s">
        <v>13</v>
      </c>
      <c r="C675" s="3" t="s">
        <v>52</v>
      </c>
      <c r="D675" s="3" t="s">
        <v>115</v>
      </c>
      <c r="E675" s="4">
        <v>2020</v>
      </c>
      <c r="F675" s="1">
        <v>43608</v>
      </c>
      <c r="G675" s="3" t="s">
        <v>102</v>
      </c>
      <c r="H675" s="5">
        <v>3.8999999999999968</v>
      </c>
      <c r="I675" s="5">
        <v>89.372092693470648</v>
      </c>
      <c r="J675" s="5">
        <v>6.1527777777777777</v>
      </c>
      <c r="K675" s="6">
        <v>4.9609586887124059E-2</v>
      </c>
      <c r="L675" s="6">
        <v>9.3600286778817807E-2</v>
      </c>
      <c r="M675" s="5">
        <v>85.679012633405819</v>
      </c>
      <c r="N675" s="4">
        <v>21100000</v>
      </c>
      <c r="O675" s="5">
        <f>1050000*J675</f>
        <v>6460416.666666667</v>
      </c>
      <c r="P675" s="5">
        <f>(1050000*J675)/(M675/100)</f>
        <v>7540255.7383671142</v>
      </c>
      <c r="Q675" s="5">
        <f t="shared" si="42"/>
        <v>13559744.261632886</v>
      </c>
      <c r="R675" s="3" t="str">
        <f t="shared" si="43"/>
        <v>상</v>
      </c>
    </row>
    <row r="676" spans="1:18" hidden="1" x14ac:dyDescent="0.3">
      <c r="A676">
        <v>675</v>
      </c>
      <c r="B676" s="3" t="s">
        <v>13</v>
      </c>
      <c r="C676" s="3" t="s">
        <v>83</v>
      </c>
      <c r="D676" s="3" t="s">
        <v>115</v>
      </c>
      <c r="E676" s="4">
        <v>2020</v>
      </c>
      <c r="F676" s="1">
        <v>43599</v>
      </c>
      <c r="G676" s="3" t="s">
        <v>102</v>
      </c>
      <c r="H676" s="5">
        <v>3.919545454545454</v>
      </c>
      <c r="I676" s="5">
        <v>89.945894007489059</v>
      </c>
      <c r="J676" s="5">
        <v>6.177777777777778</v>
      </c>
      <c r="K676" s="6">
        <v>4.9710271686152663E-2</v>
      </c>
      <c r="L676" s="6">
        <v>8.9971497250024651E-2</v>
      </c>
      <c r="M676" s="5">
        <v>86.031823106382262</v>
      </c>
      <c r="N676" s="4">
        <v>21100000</v>
      </c>
      <c r="O676" s="5">
        <f>1050000*J676</f>
        <v>6486666.666666667</v>
      </c>
      <c r="P676" s="5">
        <f>(1050000*J676)/(M676/100)</f>
        <v>7539845.6436818829</v>
      </c>
      <c r="Q676" s="5">
        <f t="shared" si="42"/>
        <v>13560154.356318116</v>
      </c>
      <c r="R676" s="3" t="str">
        <f t="shared" si="43"/>
        <v>상</v>
      </c>
    </row>
    <row r="677" spans="1:18" hidden="1" x14ac:dyDescent="0.3">
      <c r="A677">
        <v>676</v>
      </c>
      <c r="B677" s="3" t="s">
        <v>12</v>
      </c>
      <c r="C677" s="3" t="s">
        <v>54</v>
      </c>
      <c r="D677" s="3" t="s">
        <v>116</v>
      </c>
      <c r="E677" s="4">
        <v>2020</v>
      </c>
      <c r="F677" s="1">
        <v>44113</v>
      </c>
      <c r="G677" s="3" t="s">
        <v>102</v>
      </c>
      <c r="H677" s="5">
        <v>3.8797777777777749</v>
      </c>
      <c r="I677" s="5">
        <v>88.761480358415184</v>
      </c>
      <c r="J677" s="5">
        <v>4.7750000000000004</v>
      </c>
      <c r="K677" s="6">
        <v>4.3703546766824322E-2</v>
      </c>
      <c r="L677" s="6">
        <v>1.7704101846358698E-2</v>
      </c>
      <c r="M677" s="5">
        <v>93.859235138681697</v>
      </c>
      <c r="N677" s="4">
        <v>21600000</v>
      </c>
      <c r="O677" s="5">
        <f>1580000*J677</f>
        <v>7544500.0000000009</v>
      </c>
      <c r="P677" s="5">
        <f>(1580000*J677)/(M677/100)</f>
        <v>8038100.8739871215</v>
      </c>
      <c r="Q677" s="5">
        <f t="shared" si="42"/>
        <v>13561899.126012878</v>
      </c>
      <c r="R677" s="3" t="str">
        <f t="shared" si="43"/>
        <v>상</v>
      </c>
    </row>
    <row r="678" spans="1:18" hidden="1" x14ac:dyDescent="0.3">
      <c r="A678">
        <v>677</v>
      </c>
      <c r="B678" s="3" t="s">
        <v>12</v>
      </c>
      <c r="C678" s="3" t="s">
        <v>37</v>
      </c>
      <c r="D678" s="3" t="s">
        <v>116</v>
      </c>
      <c r="E678" s="4">
        <v>2021</v>
      </c>
      <c r="F678" s="1">
        <v>44187</v>
      </c>
      <c r="G678" s="3" t="s">
        <v>102</v>
      </c>
      <c r="H678" s="5">
        <v>3.800000000000006</v>
      </c>
      <c r="I678" s="5">
        <v>86.147087182552198</v>
      </c>
      <c r="J678" s="5">
        <v>4.572222222222222</v>
      </c>
      <c r="K678" s="6">
        <v>4.2765510506585669E-2</v>
      </c>
      <c r="L678" s="6">
        <v>5.8487874390347937E-2</v>
      </c>
      <c r="M678" s="5">
        <v>89.874661510306638</v>
      </c>
      <c r="N678" s="4">
        <v>21600000</v>
      </c>
      <c r="O678" s="5">
        <f>1580000*J678</f>
        <v>7224111.111111111</v>
      </c>
      <c r="P678" s="5">
        <f>(1580000*J678)/(M678/100)</f>
        <v>8037984.221262035</v>
      </c>
      <c r="Q678" s="5">
        <f t="shared" si="42"/>
        <v>13562015.778737966</v>
      </c>
      <c r="R678" s="3" t="str">
        <f t="shared" si="43"/>
        <v>상</v>
      </c>
    </row>
    <row r="679" spans="1:18" hidden="1" x14ac:dyDescent="0.3">
      <c r="A679">
        <v>678</v>
      </c>
      <c r="B679" s="3" t="s">
        <v>12</v>
      </c>
      <c r="C679" s="3" t="s">
        <v>53</v>
      </c>
      <c r="D679" s="3" t="s">
        <v>114</v>
      </c>
      <c r="E679" s="4">
        <v>2018</v>
      </c>
      <c r="F679" s="1">
        <v>42899</v>
      </c>
      <c r="G679" s="3" t="s">
        <v>102</v>
      </c>
      <c r="H679" s="5">
        <v>3.899999999999995</v>
      </c>
      <c r="I679" s="5">
        <v>89.372092693470606</v>
      </c>
      <c r="J679" s="5">
        <v>8.0972222222222214</v>
      </c>
      <c r="K679" s="6">
        <v>5.6911236929879573E-2</v>
      </c>
      <c r="L679" s="6">
        <v>8.8912802176857014E-2</v>
      </c>
      <c r="M679" s="5">
        <v>85.417596089326338</v>
      </c>
      <c r="N679" s="4">
        <v>25700000</v>
      </c>
      <c r="O679" s="5">
        <f>1280000*J679</f>
        <v>10364444.444444444</v>
      </c>
      <c r="P679" s="5">
        <f>(1280000*J679)/(M679/100)</f>
        <v>12133851.710841544</v>
      </c>
      <c r="Q679" s="5">
        <f t="shared" si="42"/>
        <v>13566148.289158456</v>
      </c>
      <c r="R679" s="3" t="str">
        <f t="shared" si="43"/>
        <v>상</v>
      </c>
    </row>
    <row r="680" spans="1:18" hidden="1" x14ac:dyDescent="0.3">
      <c r="A680">
        <v>679</v>
      </c>
      <c r="B680" s="3" t="s">
        <v>12</v>
      </c>
      <c r="C680" s="3" t="s">
        <v>53</v>
      </c>
      <c r="D680" s="3" t="s">
        <v>114</v>
      </c>
      <c r="E680" s="4">
        <v>2018</v>
      </c>
      <c r="F680" s="1">
        <v>42899</v>
      </c>
      <c r="G680" s="3" t="s">
        <v>102</v>
      </c>
      <c r="H680" s="5">
        <v>3.9800000000000031</v>
      </c>
      <c r="I680" s="5">
        <v>91.698845540068092</v>
      </c>
      <c r="J680" s="5">
        <v>8.0972222222222214</v>
      </c>
      <c r="K680" s="6">
        <v>5.6911236929879573E-2</v>
      </c>
      <c r="L680" s="6">
        <v>8.7628936620203671E-2</v>
      </c>
      <c r="M680" s="5">
        <v>85.545982644991668</v>
      </c>
      <c r="N680" s="4">
        <v>25700000</v>
      </c>
      <c r="O680" s="5">
        <f>1280000*J680</f>
        <v>10364444.444444444</v>
      </c>
      <c r="P680" s="5">
        <f>(1280000*J680)/(M680/100)</f>
        <v>12115641.347479729</v>
      </c>
      <c r="Q680" s="5">
        <f t="shared" si="42"/>
        <v>13584358.652520271</v>
      </c>
      <c r="R680" s="3" t="str">
        <f t="shared" si="43"/>
        <v>상</v>
      </c>
    </row>
    <row r="681" spans="1:18" hidden="1" x14ac:dyDescent="0.3">
      <c r="A681">
        <v>680</v>
      </c>
      <c r="B681" s="3" t="s">
        <v>12</v>
      </c>
      <c r="C681" s="3" t="s">
        <v>53</v>
      </c>
      <c r="D681" s="3" t="s">
        <v>114</v>
      </c>
      <c r="E681" s="4">
        <v>2018</v>
      </c>
      <c r="F681" s="1">
        <v>42943</v>
      </c>
      <c r="G681" s="3" t="s">
        <v>102</v>
      </c>
      <c r="H681" s="5">
        <v>3.6200000000000032</v>
      </c>
      <c r="I681" s="5">
        <v>78.861366460791714</v>
      </c>
      <c r="J681" s="5">
        <v>7.9749999999999996</v>
      </c>
      <c r="K681" s="6">
        <v>5.6480084985771749E-2</v>
      </c>
      <c r="L681" s="6">
        <v>0.1008120041418448</v>
      </c>
      <c r="M681" s="5">
        <v>84.270791087238351</v>
      </c>
      <c r="N681" s="4">
        <v>25700000</v>
      </c>
      <c r="O681" s="5">
        <f>1280000*J681</f>
        <v>10208000</v>
      </c>
      <c r="P681" s="5">
        <f>(1280000*J681)/(M681/100)</f>
        <v>12113331.165281847</v>
      </c>
      <c r="Q681" s="5">
        <f t="shared" si="42"/>
        <v>13586668.834718153</v>
      </c>
      <c r="R681" s="3" t="str">
        <f t="shared" si="43"/>
        <v>상</v>
      </c>
    </row>
    <row r="682" spans="1:18" hidden="1" x14ac:dyDescent="0.3">
      <c r="A682">
        <v>681</v>
      </c>
      <c r="B682" s="3" t="s">
        <v>12</v>
      </c>
      <c r="C682" s="3" t="s">
        <v>54</v>
      </c>
      <c r="D682" s="3" t="s">
        <v>116</v>
      </c>
      <c r="E682" s="4">
        <v>2020</v>
      </c>
      <c r="F682" s="1">
        <v>44141</v>
      </c>
      <c r="G682" s="3" t="s">
        <v>102</v>
      </c>
      <c r="H682" s="5">
        <v>4.0395555555555598</v>
      </c>
      <c r="I682" s="5">
        <v>93.373542933269221</v>
      </c>
      <c r="J682" s="5">
        <v>4.7</v>
      </c>
      <c r="K682" s="6">
        <v>4.3358966777357601E-2</v>
      </c>
      <c r="L682" s="6">
        <v>2.73474427937264E-2</v>
      </c>
      <c r="M682" s="5">
        <v>92.929359042891605</v>
      </c>
      <c r="N682" s="4">
        <v>21600000</v>
      </c>
      <c r="O682" s="5">
        <f>1580000*J682</f>
        <v>7426000</v>
      </c>
      <c r="P682" s="5">
        <f>(1580000*J682)/(M682/100)</f>
        <v>7991016.0540034771</v>
      </c>
      <c r="Q682" s="5">
        <f t="shared" si="42"/>
        <v>13608983.945996523</v>
      </c>
      <c r="R682" s="3" t="str">
        <f t="shared" si="43"/>
        <v>상</v>
      </c>
    </row>
    <row r="683" spans="1:18" hidden="1" x14ac:dyDescent="0.3">
      <c r="A683">
        <v>682</v>
      </c>
      <c r="B683" s="3" t="s">
        <v>13</v>
      </c>
      <c r="C683" s="3" t="s">
        <v>39</v>
      </c>
      <c r="D683" s="3" t="s">
        <v>115</v>
      </c>
      <c r="E683" s="4">
        <v>2019</v>
      </c>
      <c r="F683" s="1">
        <v>43536</v>
      </c>
      <c r="G683" s="3" t="s">
        <v>102</v>
      </c>
      <c r="H683" s="5">
        <v>3.9599999999999951</v>
      </c>
      <c r="I683" s="5">
        <v>91.118921720605258</v>
      </c>
      <c r="J683" s="5">
        <v>6.35</v>
      </c>
      <c r="K683" s="6">
        <v>5.0398412673416611E-2</v>
      </c>
      <c r="L683" s="6">
        <v>5.9340785203454892E-2</v>
      </c>
      <c r="M683" s="5">
        <v>89.026080212312849</v>
      </c>
      <c r="N683" s="4">
        <v>21100000</v>
      </c>
      <c r="O683" s="5">
        <f>1050000*J683</f>
        <v>6667500</v>
      </c>
      <c r="P683" s="5">
        <f>(1050000*J683)/(M683/100)</f>
        <v>7489378.3755266853</v>
      </c>
      <c r="Q683" s="5">
        <f t="shared" si="42"/>
        <v>13610621.624473315</v>
      </c>
      <c r="R683" s="3" t="str">
        <f t="shared" si="43"/>
        <v>상</v>
      </c>
    </row>
    <row r="684" spans="1:18" hidden="1" x14ac:dyDescent="0.3">
      <c r="A684">
        <v>683</v>
      </c>
      <c r="B684" s="3" t="s">
        <v>12</v>
      </c>
      <c r="C684" s="3" t="s">
        <v>42</v>
      </c>
      <c r="D684" s="3" t="s">
        <v>114</v>
      </c>
      <c r="E684" s="4">
        <v>2018</v>
      </c>
      <c r="F684" s="1">
        <v>42919</v>
      </c>
      <c r="G684" s="3" t="s">
        <v>102</v>
      </c>
      <c r="H684" s="5">
        <v>3.7200000000000069</v>
      </c>
      <c r="I684" s="5">
        <v>83.050476246131879</v>
      </c>
      <c r="J684" s="5">
        <v>8.0416666666666661</v>
      </c>
      <c r="K684" s="6">
        <v>5.6715665090578522E-2</v>
      </c>
      <c r="L684" s="6">
        <v>9.1803564063597382E-2</v>
      </c>
      <c r="M684" s="5">
        <v>85.148077084582411</v>
      </c>
      <c r="N684" s="4">
        <v>25700000</v>
      </c>
      <c r="O684" s="5">
        <f>1280000*J684</f>
        <v>10293333.333333332</v>
      </c>
      <c r="P684" s="5">
        <f>(1280000*J684)/(M684/100)</f>
        <v>12088744.321387764</v>
      </c>
      <c r="Q684" s="5">
        <f t="shared" si="42"/>
        <v>13611255.678612236</v>
      </c>
      <c r="R684" s="3" t="str">
        <f t="shared" si="43"/>
        <v>상</v>
      </c>
    </row>
    <row r="685" spans="1:18" hidden="1" x14ac:dyDescent="0.3">
      <c r="A685">
        <v>684</v>
      </c>
      <c r="B685" s="3" t="s">
        <v>12</v>
      </c>
      <c r="C685" s="3" t="s">
        <v>37</v>
      </c>
      <c r="D685" s="3" t="s">
        <v>116</v>
      </c>
      <c r="E685" s="4">
        <v>2021</v>
      </c>
      <c r="F685" s="1">
        <v>44445</v>
      </c>
      <c r="G685" s="3" t="s">
        <v>102</v>
      </c>
      <c r="H685" s="5">
        <v>4.019777777777775</v>
      </c>
      <c r="I685" s="5">
        <v>92.824938410301769</v>
      </c>
      <c r="J685" s="5">
        <v>3.8666666666666671</v>
      </c>
      <c r="K685" s="6">
        <v>3.9327683210007E-2</v>
      </c>
      <c r="L685" s="6">
        <v>0.19362387281677301</v>
      </c>
      <c r="M685" s="5">
        <v>76.704844397322006</v>
      </c>
      <c r="N685" s="4">
        <v>21600000</v>
      </c>
      <c r="O685" s="5">
        <f>1580000*J685</f>
        <v>6109333.333333334</v>
      </c>
      <c r="P685" s="5">
        <f>(1580000*J685)/(M685/100)</f>
        <v>7964729.4526636563</v>
      </c>
      <c r="Q685" s="5">
        <f t="shared" si="42"/>
        <v>13635270.547336344</v>
      </c>
      <c r="R685" s="3" t="str">
        <f t="shared" si="43"/>
        <v>중</v>
      </c>
    </row>
    <row r="686" spans="1:18" x14ac:dyDescent="0.3">
      <c r="A686">
        <v>685</v>
      </c>
      <c r="B686" s="3" t="s">
        <v>13</v>
      </c>
      <c r="C686" s="3" t="s">
        <v>64</v>
      </c>
      <c r="D686" s="3" t="s">
        <v>118</v>
      </c>
      <c r="E686" s="4">
        <v>2022</v>
      </c>
      <c r="F686" s="1">
        <v>44657</v>
      </c>
      <c r="G686" s="3" t="s">
        <v>102</v>
      </c>
      <c r="H686" s="5">
        <v>3.8902222222222198</v>
      </c>
      <c r="I686" s="5">
        <v>89.076851564432857</v>
      </c>
      <c r="J686" s="5">
        <v>3.2833333333333332</v>
      </c>
      <c r="K686" s="6">
        <v>3.6239941133138352E-2</v>
      </c>
      <c r="L686" s="6">
        <v>7.2578044323742957E-2</v>
      </c>
      <c r="M686" s="5">
        <v>89.118201454311858</v>
      </c>
      <c r="N686" s="4">
        <v>21600000</v>
      </c>
      <c r="O686" s="5">
        <f>2160000*J686</f>
        <v>7092000</v>
      </c>
      <c r="P686" s="5">
        <f>(2160000*J686)/(M686/100)</f>
        <v>7957970.2959286589</v>
      </c>
      <c r="Q686" s="5">
        <f t="shared" si="42"/>
        <v>13642029.704071341</v>
      </c>
      <c r="R686" s="3" t="str">
        <f t="shared" si="43"/>
        <v>상</v>
      </c>
    </row>
    <row r="687" spans="1:18" hidden="1" x14ac:dyDescent="0.3">
      <c r="A687">
        <v>686</v>
      </c>
      <c r="B687" s="3" t="s">
        <v>12</v>
      </c>
      <c r="C687" s="3" t="s">
        <v>53</v>
      </c>
      <c r="D687" s="3" t="s">
        <v>114</v>
      </c>
      <c r="E687" s="4">
        <v>2018</v>
      </c>
      <c r="F687" s="1">
        <v>42888</v>
      </c>
      <c r="G687" s="3" t="s">
        <v>102</v>
      </c>
      <c r="H687" s="5">
        <v>3.8600000000000092</v>
      </c>
      <c r="I687" s="5">
        <v>88.145666731649712</v>
      </c>
      <c r="J687" s="5">
        <v>8.1277777777777782</v>
      </c>
      <c r="K687" s="6">
        <v>5.7018515511289072E-2</v>
      </c>
      <c r="L687" s="6">
        <v>7.9087300013901546E-2</v>
      </c>
      <c r="M687" s="5">
        <v>86.389418447480935</v>
      </c>
      <c r="N687" s="4">
        <v>25700000</v>
      </c>
      <c r="O687" s="5">
        <f>1280000*J687</f>
        <v>10403555.555555556</v>
      </c>
      <c r="P687" s="5">
        <f>(1280000*J687)/(M687/100)</f>
        <v>12042627.144064212</v>
      </c>
      <c r="Q687" s="5">
        <f t="shared" si="42"/>
        <v>13657372.855935788</v>
      </c>
      <c r="R687" s="3" t="str">
        <f t="shared" si="43"/>
        <v>상</v>
      </c>
    </row>
    <row r="688" spans="1:18" hidden="1" x14ac:dyDescent="0.3">
      <c r="A688">
        <v>687</v>
      </c>
      <c r="B688" s="3" t="s">
        <v>12</v>
      </c>
      <c r="C688" s="3" t="s">
        <v>67</v>
      </c>
      <c r="D688" s="3" t="s">
        <v>114</v>
      </c>
      <c r="E688" s="4">
        <v>2017</v>
      </c>
      <c r="F688" s="1">
        <v>42811</v>
      </c>
      <c r="G688" s="3" t="s">
        <v>102</v>
      </c>
      <c r="H688" s="5">
        <v>3.8220833333333282</v>
      </c>
      <c r="I688" s="5">
        <v>86.890769874834589</v>
      </c>
      <c r="J688" s="5">
        <v>8.3361111111111104</v>
      </c>
      <c r="K688" s="6">
        <v>5.7744648621707313E-2</v>
      </c>
      <c r="L688" s="6">
        <v>5.5738730903144802E-2</v>
      </c>
      <c r="M688" s="5">
        <v>88.65166204751479</v>
      </c>
      <c r="N688" s="4">
        <v>25700000</v>
      </c>
      <c r="O688" s="5">
        <f>1280000*J688</f>
        <v>10670222.222222222</v>
      </c>
      <c r="P688" s="5">
        <f>(1280000*J688)/(M688/100)</f>
        <v>12036122.026119808</v>
      </c>
      <c r="Q688" s="5">
        <f t="shared" si="42"/>
        <v>13663877.973880192</v>
      </c>
      <c r="R688" s="3" t="str">
        <f t="shared" si="43"/>
        <v>상</v>
      </c>
    </row>
    <row r="689" spans="1:18" x14ac:dyDescent="0.3">
      <c r="A689">
        <v>688</v>
      </c>
      <c r="B689" s="3" t="s">
        <v>13</v>
      </c>
      <c r="C689" s="3" t="s">
        <v>35</v>
      </c>
      <c r="D689" s="3" t="s">
        <v>118</v>
      </c>
      <c r="E689" s="4">
        <v>2022</v>
      </c>
      <c r="F689" s="1">
        <v>44618</v>
      </c>
      <c r="G689" s="3" t="s">
        <v>102</v>
      </c>
      <c r="H689" s="5">
        <v>3.6377777777777709</v>
      </c>
      <c r="I689" s="5">
        <v>79.679181805492306</v>
      </c>
      <c r="J689" s="5">
        <v>3.3944444444444439</v>
      </c>
      <c r="K689" s="6">
        <v>3.6848036281161282E-2</v>
      </c>
      <c r="L689" s="6">
        <v>3.8328359732699852E-2</v>
      </c>
      <c r="M689" s="5">
        <v>92.482360398613878</v>
      </c>
      <c r="N689" s="4">
        <v>21600000</v>
      </c>
      <c r="O689" s="5">
        <f>2160000*J689</f>
        <v>7331999.9999999991</v>
      </c>
      <c r="P689" s="5">
        <f>(2160000*J689)/(M689/100)</f>
        <v>7927998.3430330902</v>
      </c>
      <c r="Q689" s="5">
        <f t="shared" si="42"/>
        <v>13672001.65696691</v>
      </c>
      <c r="R689" s="3" t="str">
        <f t="shared" si="43"/>
        <v>상</v>
      </c>
    </row>
    <row r="690" spans="1:18" x14ac:dyDescent="0.3">
      <c r="A690">
        <v>689</v>
      </c>
      <c r="B690" s="3" t="s">
        <v>13</v>
      </c>
      <c r="C690" s="3" t="s">
        <v>35</v>
      </c>
      <c r="D690" s="3" t="s">
        <v>118</v>
      </c>
      <c r="E690" s="4">
        <v>2022</v>
      </c>
      <c r="F690" s="1">
        <v>44589</v>
      </c>
      <c r="G690" s="3" t="s">
        <v>102</v>
      </c>
      <c r="H690" s="5">
        <v>3.680000000000005</v>
      </c>
      <c r="I690" s="5">
        <v>81.44098334770581</v>
      </c>
      <c r="J690" s="5">
        <v>3.4722222222222219</v>
      </c>
      <c r="K690" s="6">
        <v>3.7267799624996503E-2</v>
      </c>
      <c r="L690" s="6">
        <v>1.6667543902727941E-2</v>
      </c>
      <c r="M690" s="5">
        <v>94.606465647227552</v>
      </c>
      <c r="N690" s="4">
        <v>21600000</v>
      </c>
      <c r="O690" s="5">
        <f>2160000*J690</f>
        <v>7499999.9999999991</v>
      </c>
      <c r="P690" s="5">
        <f>(2160000*J690)/(M690/100)</f>
        <v>7927576.5653970251</v>
      </c>
      <c r="Q690" s="5">
        <f t="shared" si="42"/>
        <v>13672423.434602976</v>
      </c>
      <c r="R690" s="3" t="str">
        <f t="shared" si="43"/>
        <v>상</v>
      </c>
    </row>
    <row r="691" spans="1:18" hidden="1" x14ac:dyDescent="0.3">
      <c r="A691">
        <v>690</v>
      </c>
      <c r="B691" s="3" t="s">
        <v>12</v>
      </c>
      <c r="C691" s="3" t="s">
        <v>67</v>
      </c>
      <c r="D691" s="3" t="s">
        <v>114</v>
      </c>
      <c r="E691" s="4">
        <v>2017</v>
      </c>
      <c r="F691" s="1">
        <v>42760</v>
      </c>
      <c r="G691" s="3" t="s">
        <v>102</v>
      </c>
      <c r="H691" s="5">
        <v>3.946041666666666</v>
      </c>
      <c r="I691" s="5">
        <v>90.714183221841438</v>
      </c>
      <c r="J691" s="5">
        <v>8.4805555555555561</v>
      </c>
      <c r="K691" s="6">
        <v>5.8242786868609092E-2</v>
      </c>
      <c r="L691" s="6">
        <v>3.9065048956883619E-2</v>
      </c>
      <c r="M691" s="5">
        <v>90.269216417450721</v>
      </c>
      <c r="N691" s="4">
        <v>25700000</v>
      </c>
      <c r="O691" s="5">
        <f>1280000*J691</f>
        <v>10855111.111111112</v>
      </c>
      <c r="P691" s="5">
        <f>(1280000*J691)/(M691/100)</f>
        <v>12025263.475104915</v>
      </c>
      <c r="Q691" s="5">
        <f t="shared" si="42"/>
        <v>13674736.524895085</v>
      </c>
      <c r="R691" s="3" t="str">
        <f t="shared" si="43"/>
        <v>상</v>
      </c>
    </row>
    <row r="692" spans="1:18" x14ac:dyDescent="0.3">
      <c r="A692">
        <v>691</v>
      </c>
      <c r="B692" s="3" t="s">
        <v>13</v>
      </c>
      <c r="C692" s="3" t="s">
        <v>35</v>
      </c>
      <c r="D692" s="3" t="s">
        <v>118</v>
      </c>
      <c r="E692" s="4">
        <v>2022</v>
      </c>
      <c r="F692" s="1">
        <v>44634</v>
      </c>
      <c r="G692" s="3" t="s">
        <v>102</v>
      </c>
      <c r="H692" s="5">
        <v>3.7400000000000051</v>
      </c>
      <c r="I692" s="5">
        <v>83.81884738812262</v>
      </c>
      <c r="J692" s="5">
        <v>3.344444444444445</v>
      </c>
      <c r="K692" s="6">
        <v>3.6575644598253867E-2</v>
      </c>
      <c r="L692" s="6">
        <v>5.100287190017562E-2</v>
      </c>
      <c r="M692" s="5">
        <v>91.242148350157052</v>
      </c>
      <c r="N692" s="4">
        <v>21600000</v>
      </c>
      <c r="O692" s="5">
        <f>2160000*J692</f>
        <v>7224000.0000000009</v>
      </c>
      <c r="P692" s="5">
        <f>(2160000*J692)/(M692/100)</f>
        <v>7917393.5846805023</v>
      </c>
      <c r="Q692" s="5">
        <f t="shared" si="42"/>
        <v>13682606.415319499</v>
      </c>
      <c r="R692" s="3" t="str">
        <f t="shared" si="43"/>
        <v>상</v>
      </c>
    </row>
    <row r="693" spans="1:18" hidden="1" x14ac:dyDescent="0.3">
      <c r="A693">
        <v>692</v>
      </c>
      <c r="B693" s="3" t="s">
        <v>12</v>
      </c>
      <c r="C693" s="3" t="s">
        <v>34</v>
      </c>
      <c r="D693" s="3" t="s">
        <v>113</v>
      </c>
      <c r="E693" s="4">
        <v>2019</v>
      </c>
      <c r="F693" s="1">
        <v>43385</v>
      </c>
      <c r="G693" s="3" t="s">
        <v>102</v>
      </c>
      <c r="H693" s="5">
        <v>3.7400000000000051</v>
      </c>
      <c r="I693" s="5">
        <v>83.818847388122649</v>
      </c>
      <c r="J693" s="5">
        <v>6.7666666666666666</v>
      </c>
      <c r="K693" s="6">
        <v>5.2025634707004463E-2</v>
      </c>
      <c r="L693" s="6">
        <v>0.1929386657408157</v>
      </c>
      <c r="M693" s="5">
        <v>75.503569955217984</v>
      </c>
      <c r="N693" s="4">
        <v>24800000</v>
      </c>
      <c r="O693" s="5">
        <f>1240000*J693</f>
        <v>8390666.666666666</v>
      </c>
      <c r="P693" s="5">
        <f>(1240000*J693)/(M693/100)</f>
        <v>11112940.317448916</v>
      </c>
      <c r="Q693" s="5">
        <f t="shared" si="42"/>
        <v>13687059.682551084</v>
      </c>
      <c r="R693" s="3" t="str">
        <f t="shared" si="43"/>
        <v>중</v>
      </c>
    </row>
    <row r="694" spans="1:18" hidden="1" x14ac:dyDescent="0.3">
      <c r="A694">
        <v>693</v>
      </c>
      <c r="B694" s="3" t="s">
        <v>12</v>
      </c>
      <c r="C694" s="3" t="s">
        <v>53</v>
      </c>
      <c r="D694" s="3" t="s">
        <v>114</v>
      </c>
      <c r="E694" s="4">
        <v>2018</v>
      </c>
      <c r="F694" s="1">
        <v>42942</v>
      </c>
      <c r="G694" s="3" t="s">
        <v>102</v>
      </c>
      <c r="H694" s="5">
        <v>3.839999999999995</v>
      </c>
      <c r="I694" s="5">
        <v>87.487322394430734</v>
      </c>
      <c r="J694" s="5">
        <v>7.9777777777777779</v>
      </c>
      <c r="K694" s="6">
        <v>5.6489920438172962E-2</v>
      </c>
      <c r="L694" s="6">
        <v>9.332662768803629E-2</v>
      </c>
      <c r="M694" s="5">
        <v>85.018345187379069</v>
      </c>
      <c r="N694" s="4">
        <v>25700000</v>
      </c>
      <c r="O694" s="5">
        <f>1280000*J694</f>
        <v>10211555.555555556</v>
      </c>
      <c r="P694" s="5">
        <f>(1280000*J694)/(M694/100)</f>
        <v>12011002.487815365</v>
      </c>
      <c r="Q694" s="5">
        <f t="shared" si="42"/>
        <v>13688997.512184635</v>
      </c>
      <c r="R694" s="3" t="str">
        <f t="shared" si="43"/>
        <v>상</v>
      </c>
    </row>
    <row r="695" spans="1:18" hidden="1" x14ac:dyDescent="0.3">
      <c r="A695">
        <v>694</v>
      </c>
      <c r="B695" s="3" t="s">
        <v>13</v>
      </c>
      <c r="C695" s="3" t="s">
        <v>52</v>
      </c>
      <c r="D695" s="3" t="s">
        <v>115</v>
      </c>
      <c r="E695" s="4">
        <v>2020</v>
      </c>
      <c r="F695" s="1">
        <v>43659</v>
      </c>
      <c r="G695" s="3" t="s">
        <v>102</v>
      </c>
      <c r="H695" s="5">
        <v>3.720000000000006</v>
      </c>
      <c r="I695" s="5">
        <v>83.050476246131808</v>
      </c>
      <c r="J695" s="5">
        <v>6.0138888888888893</v>
      </c>
      <c r="K695" s="6">
        <v>4.904646323187388E-2</v>
      </c>
      <c r="L695" s="6">
        <v>9.8565731936818793E-2</v>
      </c>
      <c r="M695" s="5">
        <v>85.238780483130739</v>
      </c>
      <c r="N695" s="4">
        <v>21100000</v>
      </c>
      <c r="O695" s="5">
        <f>1050000*J695</f>
        <v>6314583.333333334</v>
      </c>
      <c r="P695" s="5">
        <f>(1050000*J695)/(M695/100)</f>
        <v>7408110.8358689239</v>
      </c>
      <c r="Q695" s="5">
        <f t="shared" si="42"/>
        <v>13691889.164131075</v>
      </c>
      <c r="R695" s="3" t="str">
        <f t="shared" si="43"/>
        <v>상</v>
      </c>
    </row>
    <row r="696" spans="1:18" hidden="1" x14ac:dyDescent="0.3">
      <c r="A696">
        <v>695</v>
      </c>
      <c r="B696" s="3" t="s">
        <v>12</v>
      </c>
      <c r="C696" s="3" t="s">
        <v>53</v>
      </c>
      <c r="D696" s="3" t="s">
        <v>114</v>
      </c>
      <c r="E696" s="4">
        <v>2018</v>
      </c>
      <c r="F696" s="1">
        <v>43031</v>
      </c>
      <c r="G696" s="3" t="s">
        <v>102</v>
      </c>
      <c r="H696" s="5">
        <v>4.0799999999999983</v>
      </c>
      <c r="I696" s="5">
        <v>94.495414527125206</v>
      </c>
      <c r="J696" s="5">
        <v>7.7361111111111107</v>
      </c>
      <c r="K696" s="6">
        <v>5.5627730894262123E-2</v>
      </c>
      <c r="L696" s="6">
        <v>0.1194645860698145</v>
      </c>
      <c r="M696" s="5">
        <v>82.490768303592347</v>
      </c>
      <c r="N696" s="4">
        <v>25700000</v>
      </c>
      <c r="O696" s="5">
        <f>1280000*J696</f>
        <v>9902222.222222222</v>
      </c>
      <c r="P696" s="5">
        <f>(1280000*J696)/(M696/100)</f>
        <v>12004036.846618867</v>
      </c>
      <c r="Q696" s="5">
        <f t="shared" si="42"/>
        <v>13695963.153381133</v>
      </c>
      <c r="R696" s="3" t="str">
        <f t="shared" si="43"/>
        <v>상</v>
      </c>
    </row>
    <row r="697" spans="1:18" hidden="1" x14ac:dyDescent="0.3">
      <c r="A697">
        <v>696</v>
      </c>
      <c r="B697" s="3" t="s">
        <v>12</v>
      </c>
      <c r="C697" s="3" t="s">
        <v>67</v>
      </c>
      <c r="D697" s="3" t="s">
        <v>114</v>
      </c>
      <c r="E697" s="4">
        <v>2017</v>
      </c>
      <c r="F697" s="1">
        <v>42751</v>
      </c>
      <c r="G697" s="3" t="s">
        <v>102</v>
      </c>
      <c r="H697" s="5">
        <v>3.927291666666668</v>
      </c>
      <c r="I697" s="5">
        <v>90.170504649855204</v>
      </c>
      <c r="J697" s="5">
        <v>8.5055555555555564</v>
      </c>
      <c r="K697" s="6">
        <v>5.8328571234192113E-2</v>
      </c>
      <c r="L697" s="6">
        <v>3.4045902636081482E-2</v>
      </c>
      <c r="M697" s="5">
        <v>90.762552612972641</v>
      </c>
      <c r="N697" s="4">
        <v>25700000</v>
      </c>
      <c r="O697" s="5">
        <f>1280000*J697</f>
        <v>10887111.111111112</v>
      </c>
      <c r="P697" s="5">
        <f>(1280000*J697)/(M697/100)</f>
        <v>11995157.471535264</v>
      </c>
      <c r="Q697" s="5">
        <f t="shared" si="42"/>
        <v>13704842.528464736</v>
      </c>
      <c r="R697" s="3" t="str">
        <f t="shared" si="43"/>
        <v>상</v>
      </c>
    </row>
    <row r="698" spans="1:18" hidden="1" x14ac:dyDescent="0.3">
      <c r="A698">
        <v>697</v>
      </c>
      <c r="B698" s="3" t="s">
        <v>13</v>
      </c>
      <c r="C698" s="3" t="s">
        <v>52</v>
      </c>
      <c r="D698" s="3" t="s">
        <v>115</v>
      </c>
      <c r="E698" s="4">
        <v>2020</v>
      </c>
      <c r="F698" s="1">
        <v>43643</v>
      </c>
      <c r="G698" s="3" t="s">
        <v>102</v>
      </c>
      <c r="H698" s="5">
        <v>3.92</v>
      </c>
      <c r="I698" s="5">
        <v>89.959074094082681</v>
      </c>
      <c r="J698" s="5">
        <v>6.0583333333333336</v>
      </c>
      <c r="K698" s="6">
        <v>4.9227363664260282E-2</v>
      </c>
      <c r="L698" s="6">
        <v>8.8007109220494165E-2</v>
      </c>
      <c r="M698" s="5">
        <v>86.276552711524559</v>
      </c>
      <c r="N698" s="4">
        <v>21100000</v>
      </c>
      <c r="O698" s="5">
        <f>1050000*J698</f>
        <v>6361250</v>
      </c>
      <c r="P698" s="5">
        <f>(1050000*J698)/(M698/100)</f>
        <v>7373092.4568457911</v>
      </c>
      <c r="Q698" s="5">
        <f t="shared" si="42"/>
        <v>13726907.54315421</v>
      </c>
      <c r="R698" s="3" t="str">
        <f t="shared" si="43"/>
        <v>상</v>
      </c>
    </row>
    <row r="699" spans="1:18" x14ac:dyDescent="0.3">
      <c r="A699">
        <v>698</v>
      </c>
      <c r="B699" s="3" t="s">
        <v>13</v>
      </c>
      <c r="C699" s="3" t="s">
        <v>64</v>
      </c>
      <c r="D699" s="3" t="s">
        <v>118</v>
      </c>
      <c r="E699" s="4">
        <v>2022</v>
      </c>
      <c r="F699" s="1">
        <v>44651</v>
      </c>
      <c r="G699" s="3" t="s">
        <v>102</v>
      </c>
      <c r="H699" s="5">
        <v>3.600000000000001</v>
      </c>
      <c r="I699" s="5">
        <v>78.035505970321253</v>
      </c>
      <c r="J699" s="5">
        <v>3.3</v>
      </c>
      <c r="K699" s="6">
        <v>3.6331804249169902E-2</v>
      </c>
      <c r="L699" s="6">
        <v>5.725930683968368E-2</v>
      </c>
      <c r="M699" s="5">
        <v>90.640888891114642</v>
      </c>
      <c r="N699" s="4">
        <v>21600000</v>
      </c>
      <c r="O699" s="5">
        <f>2160000*J699</f>
        <v>7128000</v>
      </c>
      <c r="P699" s="5">
        <f>(2160000*J699)/(M699/100)</f>
        <v>7864000.5489826398</v>
      </c>
      <c r="Q699" s="5">
        <f t="shared" si="42"/>
        <v>13735999.451017361</v>
      </c>
      <c r="R699" s="3" t="str">
        <f t="shared" si="43"/>
        <v>상</v>
      </c>
    </row>
    <row r="700" spans="1:18" hidden="1" x14ac:dyDescent="0.3">
      <c r="A700">
        <v>699</v>
      </c>
      <c r="B700" s="3" t="s">
        <v>12</v>
      </c>
      <c r="C700" s="3" t="s">
        <v>53</v>
      </c>
      <c r="D700" s="3" t="s">
        <v>114</v>
      </c>
      <c r="E700" s="4">
        <v>2018</v>
      </c>
      <c r="F700" s="1">
        <v>42872</v>
      </c>
      <c r="G700" s="3" t="s">
        <v>102</v>
      </c>
      <c r="H700" s="5">
        <v>3.7843749999999932</v>
      </c>
      <c r="I700" s="5">
        <v>85.581073175844338</v>
      </c>
      <c r="J700" s="5">
        <v>8.1694444444444443</v>
      </c>
      <c r="K700" s="6">
        <v>5.716448003592596E-2</v>
      </c>
      <c r="L700" s="6">
        <v>6.8363764311421368E-2</v>
      </c>
      <c r="M700" s="5">
        <v>87.447175565265269</v>
      </c>
      <c r="N700" s="4">
        <v>25700000</v>
      </c>
      <c r="O700" s="5">
        <f>1280000*J700</f>
        <v>10456888.888888888</v>
      </c>
      <c r="P700" s="5">
        <f>(1280000*J700)/(M700/100)</f>
        <v>11957949.266279619</v>
      </c>
      <c r="Q700" s="5">
        <f t="shared" si="42"/>
        <v>13742050.733720381</v>
      </c>
      <c r="R700" s="3" t="str">
        <f t="shared" si="43"/>
        <v>상</v>
      </c>
    </row>
    <row r="701" spans="1:18" hidden="1" x14ac:dyDescent="0.3">
      <c r="A701">
        <v>700</v>
      </c>
      <c r="B701" s="3" t="s">
        <v>12</v>
      </c>
      <c r="C701" s="3" t="s">
        <v>53</v>
      </c>
      <c r="D701" s="3" t="s">
        <v>114</v>
      </c>
      <c r="E701" s="4">
        <v>2018</v>
      </c>
      <c r="F701" s="1">
        <v>42986</v>
      </c>
      <c r="G701" s="3" t="s">
        <v>102</v>
      </c>
      <c r="H701" s="5">
        <v>3.800000000000006</v>
      </c>
      <c r="I701" s="5">
        <v>86.147087182552198</v>
      </c>
      <c r="J701" s="5">
        <v>7.8611111111111107</v>
      </c>
      <c r="K701" s="6">
        <v>5.6075346137535738E-2</v>
      </c>
      <c r="L701" s="6">
        <v>0.1021287304976808</v>
      </c>
      <c r="M701" s="5">
        <v>84.17959233647835</v>
      </c>
      <c r="N701" s="4">
        <v>25700000</v>
      </c>
      <c r="O701" s="5">
        <f>1280000*J701</f>
        <v>10062222.222222222</v>
      </c>
      <c r="P701" s="5">
        <f>(1280000*J701)/(M701/100)</f>
        <v>11953279.818702403</v>
      </c>
      <c r="Q701" s="5">
        <f t="shared" si="42"/>
        <v>13746720.181297597</v>
      </c>
      <c r="R701" s="3" t="str">
        <f t="shared" si="43"/>
        <v>상</v>
      </c>
    </row>
    <row r="702" spans="1:18" hidden="1" x14ac:dyDescent="0.3">
      <c r="A702">
        <v>701</v>
      </c>
      <c r="B702" s="3" t="s">
        <v>12</v>
      </c>
      <c r="C702" s="3" t="s">
        <v>37</v>
      </c>
      <c r="D702" s="3" t="s">
        <v>116</v>
      </c>
      <c r="E702" s="4">
        <v>2021</v>
      </c>
      <c r="F702" s="1">
        <v>44235</v>
      </c>
      <c r="G702" s="3" t="s">
        <v>102</v>
      </c>
      <c r="H702" s="5">
        <v>3.6200000000000032</v>
      </c>
      <c r="I702" s="5">
        <v>78.861366460791714</v>
      </c>
      <c r="J702" s="5">
        <v>4.4444444444444446</v>
      </c>
      <c r="K702" s="6">
        <v>4.2163702135578393E-2</v>
      </c>
      <c r="L702" s="6">
        <v>6.3585558608888662E-2</v>
      </c>
      <c r="M702" s="5">
        <v>89.425073925553306</v>
      </c>
      <c r="N702" s="4">
        <v>21600000</v>
      </c>
      <c r="O702" s="5">
        <f>1580000*J702</f>
        <v>7022222.2222222229</v>
      </c>
      <c r="P702" s="5">
        <f>(1580000*J702)/(M702/100)</f>
        <v>7852632.2808167292</v>
      </c>
      <c r="Q702" s="5">
        <f t="shared" si="42"/>
        <v>13747367.71918327</v>
      </c>
      <c r="R702" s="3" t="str">
        <f t="shared" si="43"/>
        <v>상</v>
      </c>
    </row>
    <row r="703" spans="1:18" x14ac:dyDescent="0.3">
      <c r="A703">
        <v>702</v>
      </c>
      <c r="B703" s="3" t="s">
        <v>13</v>
      </c>
      <c r="C703" s="3" t="s">
        <v>35</v>
      </c>
      <c r="D703" s="3" t="s">
        <v>118</v>
      </c>
      <c r="E703" s="4">
        <v>2022</v>
      </c>
      <c r="F703" s="1">
        <v>44618</v>
      </c>
      <c r="G703" s="3" t="s">
        <v>102</v>
      </c>
      <c r="H703" s="5">
        <v>3.9637777777777758</v>
      </c>
      <c r="I703" s="5">
        <v>91.228462886503834</v>
      </c>
      <c r="J703" s="5">
        <v>3.3944444444444439</v>
      </c>
      <c r="K703" s="6">
        <v>3.6848036281161282E-2</v>
      </c>
      <c r="L703" s="6">
        <v>2.9257189154216389E-2</v>
      </c>
      <c r="M703" s="5">
        <v>93.389477456462231</v>
      </c>
      <c r="N703" s="4">
        <v>21600000</v>
      </c>
      <c r="O703" s="5">
        <f>2160000*J703</f>
        <v>7331999.9999999991</v>
      </c>
      <c r="P703" s="5">
        <f>(2160000*J703)/(M703/100)</f>
        <v>7850991.5674580634</v>
      </c>
      <c r="Q703" s="5">
        <f t="shared" si="42"/>
        <v>13749008.432541937</v>
      </c>
      <c r="R703" s="3" t="str">
        <f t="shared" si="43"/>
        <v>상</v>
      </c>
    </row>
    <row r="704" spans="1:18" hidden="1" x14ac:dyDescent="0.3">
      <c r="A704">
        <v>703</v>
      </c>
      <c r="B704" s="3" t="s">
        <v>12</v>
      </c>
      <c r="C704" s="3" t="s">
        <v>53</v>
      </c>
      <c r="D704" s="3" t="s">
        <v>114</v>
      </c>
      <c r="E704" s="4">
        <v>2018</v>
      </c>
      <c r="F704" s="1">
        <v>43020</v>
      </c>
      <c r="G704" s="3" t="s">
        <v>102</v>
      </c>
      <c r="H704" s="5">
        <v>3.9599999999999951</v>
      </c>
      <c r="I704" s="5">
        <v>91.118921720605258</v>
      </c>
      <c r="J704" s="5">
        <v>7.7666666666666666</v>
      </c>
      <c r="K704" s="6">
        <v>5.5737479909542621E-2</v>
      </c>
      <c r="L704" s="6">
        <v>0.1123680391912044</v>
      </c>
      <c r="M704" s="5">
        <v>83.189448089925293</v>
      </c>
      <c r="N704" s="4">
        <v>25700000</v>
      </c>
      <c r="O704" s="5">
        <f>1280000*J704</f>
        <v>9941333.333333334</v>
      </c>
      <c r="P704" s="5">
        <f>(1280000*J704)/(M704/100)</f>
        <v>11950233.547152581</v>
      </c>
      <c r="Q704" s="5">
        <f t="shared" si="42"/>
        <v>13749766.452847419</v>
      </c>
      <c r="R704" s="3" t="str">
        <f t="shared" si="43"/>
        <v>상</v>
      </c>
    </row>
    <row r="705" spans="1:18" hidden="1" x14ac:dyDescent="0.3">
      <c r="A705">
        <v>704</v>
      </c>
      <c r="B705" s="3" t="s">
        <v>12</v>
      </c>
      <c r="C705" s="3" t="s">
        <v>53</v>
      </c>
      <c r="D705" s="3" t="s">
        <v>114</v>
      </c>
      <c r="E705" s="4">
        <v>2018</v>
      </c>
      <c r="F705" s="1">
        <v>42873</v>
      </c>
      <c r="G705" s="3" t="s">
        <v>102</v>
      </c>
      <c r="H705" s="5">
        <v>3.6399999999999921</v>
      </c>
      <c r="I705" s="5">
        <v>79.782644610449623</v>
      </c>
      <c r="J705" s="5">
        <v>8.1666666666666661</v>
      </c>
      <c r="K705" s="6">
        <v>5.7154760664940817E-2</v>
      </c>
      <c r="L705" s="6">
        <v>6.7519866260143127E-2</v>
      </c>
      <c r="M705" s="5">
        <v>87.532537307491609</v>
      </c>
      <c r="N705" s="4">
        <v>25700000</v>
      </c>
      <c r="O705" s="5">
        <f>1280000*J705</f>
        <v>10453333.333333332</v>
      </c>
      <c r="P705" s="5">
        <f>(1280000*J705)/(M705/100)</f>
        <v>11942225.890941547</v>
      </c>
      <c r="Q705" s="5">
        <f t="shared" si="42"/>
        <v>13757774.109058453</v>
      </c>
      <c r="R705" s="3" t="str">
        <f t="shared" si="43"/>
        <v>상</v>
      </c>
    </row>
    <row r="706" spans="1:18" hidden="1" x14ac:dyDescent="0.3">
      <c r="A706">
        <v>705</v>
      </c>
      <c r="B706" s="3" t="s">
        <v>13</v>
      </c>
      <c r="C706" s="3" t="s">
        <v>83</v>
      </c>
      <c r="D706" s="3" t="s">
        <v>115</v>
      </c>
      <c r="E706" s="4">
        <v>2020</v>
      </c>
      <c r="F706" s="1">
        <v>43774</v>
      </c>
      <c r="G706" s="3" t="s">
        <v>102</v>
      </c>
      <c r="H706" s="5">
        <v>3.6600000000000028</v>
      </c>
      <c r="I706" s="5">
        <v>80.631887165108452</v>
      </c>
      <c r="J706" s="5">
        <v>5.7027777777777784</v>
      </c>
      <c r="K706" s="6">
        <v>4.7760978958885578E-2</v>
      </c>
      <c r="L706" s="6">
        <v>0.13315999098738199</v>
      </c>
      <c r="M706" s="5">
        <v>81.907903005373242</v>
      </c>
      <c r="N706" s="4">
        <v>21100000</v>
      </c>
      <c r="O706" s="5">
        <f>1050000*J706</f>
        <v>5987916.666666667</v>
      </c>
      <c r="P706" s="5">
        <f>(1050000*J706)/(M706/100)</f>
        <v>7310548.1241216175</v>
      </c>
      <c r="Q706" s="5">
        <f t="shared" ref="Q706:Q769" si="44">N706-P706</f>
        <v>13789451.875878382</v>
      </c>
      <c r="R706" s="3" t="str">
        <f t="shared" ref="R706:R769" si="45">IF(M706&lt;=65, "하", IF(M706&lt;80, "중", "상"))</f>
        <v>상</v>
      </c>
    </row>
    <row r="707" spans="1:18" hidden="1" x14ac:dyDescent="0.3">
      <c r="A707">
        <v>706</v>
      </c>
      <c r="B707" s="3" t="s">
        <v>12</v>
      </c>
      <c r="C707" s="3" t="s">
        <v>42</v>
      </c>
      <c r="D707" s="3" t="s">
        <v>114</v>
      </c>
      <c r="E707" s="4">
        <v>2018</v>
      </c>
      <c r="F707" s="1">
        <v>42910</v>
      </c>
      <c r="G707" s="3" t="s">
        <v>102</v>
      </c>
      <c r="H707" s="5">
        <v>3.718333333333339</v>
      </c>
      <c r="I707" s="5">
        <v>82.987851451890648</v>
      </c>
      <c r="J707" s="5">
        <v>8.0666666666666664</v>
      </c>
      <c r="K707" s="6">
        <v>5.6803755744375448E-2</v>
      </c>
      <c r="L707" s="6">
        <v>7.5918526962667487E-2</v>
      </c>
      <c r="M707" s="5">
        <v>86.727771729295711</v>
      </c>
      <c r="N707" s="4">
        <v>25700000</v>
      </c>
      <c r="O707" s="5">
        <f>1280000*J707</f>
        <v>10325333.333333334</v>
      </c>
      <c r="P707" s="5">
        <f>(1280000*J707)/(M707/100)</f>
        <v>11905452.114648931</v>
      </c>
      <c r="Q707" s="5">
        <f t="shared" si="44"/>
        <v>13794547.885351069</v>
      </c>
      <c r="R707" s="3" t="str">
        <f t="shared" si="45"/>
        <v>상</v>
      </c>
    </row>
    <row r="708" spans="1:18" hidden="1" x14ac:dyDescent="0.3">
      <c r="A708">
        <v>707</v>
      </c>
      <c r="B708" s="3" t="s">
        <v>12</v>
      </c>
      <c r="C708" s="3" t="s">
        <v>53</v>
      </c>
      <c r="D708" s="3" t="s">
        <v>114</v>
      </c>
      <c r="E708" s="4">
        <v>2018</v>
      </c>
      <c r="F708" s="1">
        <v>42943</v>
      </c>
      <c r="G708" s="3" t="s">
        <v>102</v>
      </c>
      <c r="H708" s="5">
        <v>3.8799999999999968</v>
      </c>
      <c r="I708" s="5">
        <v>88.768190384075126</v>
      </c>
      <c r="J708" s="5">
        <v>7.9749999999999996</v>
      </c>
      <c r="K708" s="6">
        <v>5.6480084985771749E-2</v>
      </c>
      <c r="L708" s="6">
        <v>8.4868905590184687E-2</v>
      </c>
      <c r="M708" s="5">
        <v>85.865100942404354</v>
      </c>
      <c r="N708" s="4">
        <v>25700000</v>
      </c>
      <c r="O708" s="5">
        <f>1280000*J708</f>
        <v>10208000</v>
      </c>
      <c r="P708" s="5">
        <f>(1280000*J708)/(M708/100)</f>
        <v>11888415.535488872</v>
      </c>
      <c r="Q708" s="5">
        <f t="shared" si="44"/>
        <v>13811584.464511128</v>
      </c>
      <c r="R708" s="3" t="str">
        <f t="shared" si="45"/>
        <v>상</v>
      </c>
    </row>
    <row r="709" spans="1:18" hidden="1" x14ac:dyDescent="0.3">
      <c r="A709">
        <v>708</v>
      </c>
      <c r="B709" s="3" t="s">
        <v>12</v>
      </c>
      <c r="C709" s="3" t="s">
        <v>34</v>
      </c>
      <c r="D709" s="3" t="s">
        <v>113</v>
      </c>
      <c r="E709" s="4">
        <v>2019</v>
      </c>
      <c r="F709" s="1">
        <v>43357</v>
      </c>
      <c r="G709" s="3" t="s">
        <v>102</v>
      </c>
      <c r="H709" s="5">
        <v>3.9231250000000011</v>
      </c>
      <c r="I709" s="5">
        <v>90.049687189413774</v>
      </c>
      <c r="J709" s="5">
        <v>6.8444444444444441</v>
      </c>
      <c r="K709" s="6">
        <v>5.2323778320929548E-2</v>
      </c>
      <c r="L709" s="6">
        <v>0.17530706158536191</v>
      </c>
      <c r="M709" s="5">
        <v>77.236916009370859</v>
      </c>
      <c r="N709" s="4">
        <v>24800000</v>
      </c>
      <c r="O709" s="5">
        <f>1240000*J709</f>
        <v>8487111.1111111101</v>
      </c>
      <c r="P709" s="5">
        <f>(1240000*J709)/(M709/100)</f>
        <v>10988412.73010098</v>
      </c>
      <c r="Q709" s="5">
        <f t="shared" si="44"/>
        <v>13811587.26989902</v>
      </c>
      <c r="R709" s="3" t="str">
        <f t="shared" si="45"/>
        <v>중</v>
      </c>
    </row>
    <row r="710" spans="1:18" hidden="1" x14ac:dyDescent="0.3">
      <c r="A710">
        <v>709</v>
      </c>
      <c r="B710" s="3" t="s">
        <v>12</v>
      </c>
      <c r="C710" s="3" t="s">
        <v>37</v>
      </c>
      <c r="D710" s="3" t="s">
        <v>116</v>
      </c>
      <c r="E710" s="4">
        <v>2021</v>
      </c>
      <c r="F710" s="1">
        <v>44425</v>
      </c>
      <c r="G710" s="3" t="s">
        <v>102</v>
      </c>
      <c r="H710" s="5">
        <v>4.1000000000000041</v>
      </c>
      <c r="I710" s="5">
        <v>95.081152661611057</v>
      </c>
      <c r="J710" s="5">
        <v>3.9194444444444438</v>
      </c>
      <c r="K710" s="6">
        <v>3.9595173667730993E-2</v>
      </c>
      <c r="L710" s="6">
        <v>0.16523746491402391</v>
      </c>
      <c r="M710" s="5">
        <v>79.516736141824509</v>
      </c>
      <c r="N710" s="4">
        <v>21600000</v>
      </c>
      <c r="O710" s="5">
        <f>1580000*J710</f>
        <v>6192722.2222222211</v>
      </c>
      <c r="P710" s="5">
        <f>(1580000*J710)/(M710/100)</f>
        <v>7787948.2014666721</v>
      </c>
      <c r="Q710" s="5">
        <f t="shared" si="44"/>
        <v>13812051.798533328</v>
      </c>
      <c r="R710" s="3" t="str">
        <f t="shared" si="45"/>
        <v>중</v>
      </c>
    </row>
    <row r="711" spans="1:18" hidden="1" x14ac:dyDescent="0.3">
      <c r="A711">
        <v>710</v>
      </c>
      <c r="B711" s="3" t="s">
        <v>13</v>
      </c>
      <c r="C711" s="3" t="s">
        <v>39</v>
      </c>
      <c r="D711" s="3" t="s">
        <v>115</v>
      </c>
      <c r="E711" s="4">
        <v>2019</v>
      </c>
      <c r="F711" s="1">
        <v>43460</v>
      </c>
      <c r="G711" s="3" t="s">
        <v>102</v>
      </c>
      <c r="H711" s="5">
        <v>4.0179166666666637</v>
      </c>
      <c r="I711" s="5">
        <v>92.772533856714929</v>
      </c>
      <c r="J711" s="5">
        <v>6.5611111111111109</v>
      </c>
      <c r="K711" s="6">
        <v>5.1229331875834998E-2</v>
      </c>
      <c r="L711" s="6">
        <v>3.395236247619103E-3</v>
      </c>
      <c r="M711" s="5">
        <v>94.537543187654592</v>
      </c>
      <c r="N711" s="4">
        <v>21100000</v>
      </c>
      <c r="O711" s="5">
        <f>1050000*J711</f>
        <v>6889166.666666666</v>
      </c>
      <c r="P711" s="5">
        <f>(1050000*J711)/(M711/100)</f>
        <v>7287228.3691483783</v>
      </c>
      <c r="Q711" s="5">
        <f t="shared" si="44"/>
        <v>13812771.630851623</v>
      </c>
      <c r="R711" s="3" t="str">
        <f t="shared" si="45"/>
        <v>상</v>
      </c>
    </row>
    <row r="712" spans="1:18" hidden="1" x14ac:dyDescent="0.3">
      <c r="A712">
        <v>711</v>
      </c>
      <c r="B712" s="3" t="s">
        <v>12</v>
      </c>
      <c r="C712" s="3" t="s">
        <v>53</v>
      </c>
      <c r="D712" s="3" t="s">
        <v>114</v>
      </c>
      <c r="E712" s="4">
        <v>2018</v>
      </c>
      <c r="F712" s="1">
        <v>42943</v>
      </c>
      <c r="G712" s="3" t="s">
        <v>102</v>
      </c>
      <c r="H712" s="5">
        <v>3.680000000000005</v>
      </c>
      <c r="I712" s="5">
        <v>81.44098334770581</v>
      </c>
      <c r="J712" s="5">
        <v>7.9749999999999996</v>
      </c>
      <c r="K712" s="6">
        <v>5.6480084985771749E-2</v>
      </c>
      <c r="L712" s="6">
        <v>8.4686712439040648E-2</v>
      </c>
      <c r="M712" s="5">
        <v>85.883320257518761</v>
      </c>
      <c r="N712" s="4">
        <v>25700000</v>
      </c>
      <c r="O712" s="5">
        <f>1280000*J712</f>
        <v>10208000</v>
      </c>
      <c r="P712" s="5">
        <f>(1280000*J712)/(M712/100)</f>
        <v>11885893.52320287</v>
      </c>
      <c r="Q712" s="5">
        <f t="shared" si="44"/>
        <v>13814106.47679713</v>
      </c>
      <c r="R712" s="3" t="str">
        <f t="shared" si="45"/>
        <v>상</v>
      </c>
    </row>
    <row r="713" spans="1:18" hidden="1" x14ac:dyDescent="0.3">
      <c r="A713">
        <v>712</v>
      </c>
      <c r="B713" s="3" t="s">
        <v>13</v>
      </c>
      <c r="C713" s="3" t="s">
        <v>87</v>
      </c>
      <c r="D713" s="3" t="s">
        <v>115</v>
      </c>
      <c r="E713" s="4">
        <v>2020</v>
      </c>
      <c r="F713" s="1">
        <v>43615</v>
      </c>
      <c r="G713" s="3" t="s">
        <v>102</v>
      </c>
      <c r="H713" s="5">
        <v>3.77795454545454</v>
      </c>
      <c r="I713" s="5">
        <v>85.342889215507554</v>
      </c>
      <c r="J713" s="5">
        <v>6.1333333333333337</v>
      </c>
      <c r="K713" s="6">
        <v>4.953113498935123E-2</v>
      </c>
      <c r="L713" s="6">
        <v>6.6417762238290698E-2</v>
      </c>
      <c r="M713" s="5">
        <v>88.405110277235806</v>
      </c>
      <c r="N713" s="4">
        <v>21100000</v>
      </c>
      <c r="O713" s="5">
        <f>1050000*J713</f>
        <v>6440000</v>
      </c>
      <c r="P713" s="5">
        <f>(1050000*J713)/(M713/100)</f>
        <v>7284646.758320136</v>
      </c>
      <c r="Q713" s="5">
        <f t="shared" si="44"/>
        <v>13815353.241679864</v>
      </c>
      <c r="R713" s="3" t="str">
        <f t="shared" si="45"/>
        <v>상</v>
      </c>
    </row>
    <row r="714" spans="1:18" hidden="1" x14ac:dyDescent="0.3">
      <c r="A714">
        <v>713</v>
      </c>
      <c r="B714" s="3" t="s">
        <v>12</v>
      </c>
      <c r="C714" s="3" t="s">
        <v>67</v>
      </c>
      <c r="D714" s="3" t="s">
        <v>114</v>
      </c>
      <c r="E714" s="4">
        <v>2017</v>
      </c>
      <c r="F714" s="1">
        <v>42810</v>
      </c>
      <c r="G714" s="3" t="s">
        <v>102</v>
      </c>
      <c r="H714" s="5">
        <v>4.0802083333333314</v>
      </c>
      <c r="I714" s="5">
        <v>94.501515966026091</v>
      </c>
      <c r="J714" s="5">
        <v>8.3388888888888886</v>
      </c>
      <c r="K714" s="6">
        <v>5.7754268721502793E-2</v>
      </c>
      <c r="L714" s="6">
        <v>4.3749663226987687E-2</v>
      </c>
      <c r="M714" s="5">
        <v>89.849606805150955</v>
      </c>
      <c r="N714" s="4">
        <v>25700000</v>
      </c>
      <c r="O714" s="5">
        <f>1280000*J714</f>
        <v>10673777.777777778</v>
      </c>
      <c r="P714" s="5">
        <f>(1280000*J714)/(M714/100)</f>
        <v>11879604.326956125</v>
      </c>
      <c r="Q714" s="5">
        <f t="shared" si="44"/>
        <v>13820395.673043875</v>
      </c>
      <c r="R714" s="3" t="str">
        <f t="shared" si="45"/>
        <v>상</v>
      </c>
    </row>
    <row r="715" spans="1:18" hidden="1" x14ac:dyDescent="0.3">
      <c r="A715">
        <v>714</v>
      </c>
      <c r="B715" s="3" t="s">
        <v>12</v>
      </c>
      <c r="C715" s="3" t="s">
        <v>43</v>
      </c>
      <c r="D715" s="3" t="s">
        <v>113</v>
      </c>
      <c r="E715" s="4">
        <v>2019</v>
      </c>
      <c r="F715" s="1">
        <v>43307</v>
      </c>
      <c r="G715" s="3" t="s">
        <v>102</v>
      </c>
      <c r="H715" s="5">
        <v>4.0908333333333342</v>
      </c>
      <c r="I715" s="5">
        <v>94.812689349971691</v>
      </c>
      <c r="J715" s="5">
        <v>6.9777777777777779</v>
      </c>
      <c r="K715" s="6">
        <v>5.2830967349757202E-2</v>
      </c>
      <c r="L715" s="6">
        <v>0.1585213312104887</v>
      </c>
      <c r="M715" s="5">
        <v>78.864770143975406</v>
      </c>
      <c r="N715" s="4">
        <v>24800000</v>
      </c>
      <c r="O715" s="5">
        <f>1240000*J715</f>
        <v>8652444.444444444</v>
      </c>
      <c r="P715" s="5">
        <f>(1240000*J715)/(M715/100)</f>
        <v>10971241.567874419</v>
      </c>
      <c r="Q715" s="5">
        <f t="shared" si="44"/>
        <v>13828758.432125581</v>
      </c>
      <c r="R715" s="3" t="str">
        <f t="shared" si="45"/>
        <v>중</v>
      </c>
    </row>
    <row r="716" spans="1:18" hidden="1" x14ac:dyDescent="0.3">
      <c r="A716">
        <v>715</v>
      </c>
      <c r="B716" s="3" t="s">
        <v>12</v>
      </c>
      <c r="C716" s="3" t="s">
        <v>53</v>
      </c>
      <c r="D716" s="3" t="s">
        <v>114</v>
      </c>
      <c r="E716" s="4">
        <v>2018</v>
      </c>
      <c r="F716" s="1">
        <v>42937</v>
      </c>
      <c r="G716" s="3" t="s">
        <v>102</v>
      </c>
      <c r="H716" s="5">
        <v>3.800000000000006</v>
      </c>
      <c r="I716" s="5">
        <v>86.147087182552198</v>
      </c>
      <c r="J716" s="5">
        <v>7.9916666666666663</v>
      </c>
      <c r="K716" s="6">
        <v>5.6539072035775989E-2</v>
      </c>
      <c r="L716" s="6">
        <v>8.158126778175416E-2</v>
      </c>
      <c r="M716" s="5">
        <v>86.187966018246982</v>
      </c>
      <c r="N716" s="4">
        <v>25700000</v>
      </c>
      <c r="O716" s="5">
        <f>1280000*J716</f>
        <v>10229333.333333332</v>
      </c>
      <c r="P716" s="5">
        <f>(1280000*J716)/(M716/100)</f>
        <v>11868632.949485853</v>
      </c>
      <c r="Q716" s="5">
        <f t="shared" si="44"/>
        <v>13831367.050514147</v>
      </c>
      <c r="R716" s="3" t="str">
        <f t="shared" si="45"/>
        <v>상</v>
      </c>
    </row>
    <row r="717" spans="1:18" hidden="1" x14ac:dyDescent="0.3">
      <c r="A717">
        <v>716</v>
      </c>
      <c r="B717" s="3" t="s">
        <v>12</v>
      </c>
      <c r="C717" s="3" t="s">
        <v>67</v>
      </c>
      <c r="D717" s="3" t="s">
        <v>114</v>
      </c>
      <c r="E717" s="4">
        <v>2017</v>
      </c>
      <c r="F717" s="1">
        <v>42751</v>
      </c>
      <c r="G717" s="3" t="s">
        <v>102</v>
      </c>
      <c r="H717" s="5">
        <v>3.7052083333333301</v>
      </c>
      <c r="I717" s="5">
        <v>82.494681197240951</v>
      </c>
      <c r="J717" s="5">
        <v>8.5055555555555564</v>
      </c>
      <c r="K717" s="6">
        <v>5.8328571234192113E-2</v>
      </c>
      <c r="L717" s="6">
        <v>2.363036105273161E-2</v>
      </c>
      <c r="M717" s="5">
        <v>91.80410677130763</v>
      </c>
      <c r="N717" s="4">
        <v>25700000</v>
      </c>
      <c r="O717" s="5">
        <f>1280000*J717</f>
        <v>10887111.111111112</v>
      </c>
      <c r="P717" s="5">
        <f>(1280000*J717)/(M717/100)</f>
        <v>11859067.632161485</v>
      </c>
      <c r="Q717" s="5">
        <f t="shared" si="44"/>
        <v>13840932.367838515</v>
      </c>
      <c r="R717" s="3" t="str">
        <f t="shared" si="45"/>
        <v>상</v>
      </c>
    </row>
    <row r="718" spans="1:18" hidden="1" x14ac:dyDescent="0.3">
      <c r="A718">
        <v>717</v>
      </c>
      <c r="B718" s="3" t="s">
        <v>12</v>
      </c>
      <c r="C718" s="3" t="s">
        <v>67</v>
      </c>
      <c r="D718" s="3" t="s">
        <v>114</v>
      </c>
      <c r="E718" s="4">
        <v>2017</v>
      </c>
      <c r="F718" s="1">
        <v>42805</v>
      </c>
      <c r="G718" s="3" t="s">
        <v>102</v>
      </c>
      <c r="H718" s="5">
        <v>3.9768749999999988</v>
      </c>
      <c r="I718" s="5">
        <v>91.608232443276961</v>
      </c>
      <c r="J718" s="5">
        <v>8.3527777777777779</v>
      </c>
      <c r="K718" s="6">
        <v>5.7802345204248519E-2</v>
      </c>
      <c r="L718" s="6">
        <v>4.0095700119339481E-2</v>
      </c>
      <c r="M718" s="5">
        <v>90.210195467641199</v>
      </c>
      <c r="N718" s="4">
        <v>25700000</v>
      </c>
      <c r="O718" s="5">
        <f>1280000*J718</f>
        <v>10691555.555555556</v>
      </c>
      <c r="P718" s="5">
        <f>(1280000*J718)/(M718/100)</f>
        <v>11851826.171234343</v>
      </c>
      <c r="Q718" s="5">
        <f t="shared" si="44"/>
        <v>13848173.828765657</v>
      </c>
      <c r="R718" s="3" t="str">
        <f t="shared" si="45"/>
        <v>상</v>
      </c>
    </row>
    <row r="719" spans="1:18" hidden="1" x14ac:dyDescent="0.3">
      <c r="A719">
        <v>718</v>
      </c>
      <c r="B719" s="3" t="s">
        <v>12</v>
      </c>
      <c r="C719" s="3" t="s">
        <v>53</v>
      </c>
      <c r="D719" s="3" t="s">
        <v>114</v>
      </c>
      <c r="E719" s="4">
        <v>2018</v>
      </c>
      <c r="F719" s="1">
        <v>42873</v>
      </c>
      <c r="G719" s="3" t="s">
        <v>102</v>
      </c>
      <c r="H719" s="5">
        <v>3.660000000000005</v>
      </c>
      <c r="I719" s="5">
        <v>80.631887165108523</v>
      </c>
      <c r="J719" s="5">
        <v>8.1666666666666661</v>
      </c>
      <c r="K719" s="6">
        <v>5.7154760664940817E-2</v>
      </c>
      <c r="L719" s="6">
        <v>6.0455382421045423E-2</v>
      </c>
      <c r="M719" s="5">
        <v>88.238985691401368</v>
      </c>
      <c r="N719" s="4">
        <v>25700000</v>
      </c>
      <c r="O719" s="5">
        <f>1280000*J719</f>
        <v>10453333.333333332</v>
      </c>
      <c r="P719" s="5">
        <f>(1280000*J719)/(M719/100)</f>
        <v>11846615.474357134</v>
      </c>
      <c r="Q719" s="5">
        <f t="shared" si="44"/>
        <v>13853384.525642866</v>
      </c>
      <c r="R719" s="3" t="str">
        <f t="shared" si="45"/>
        <v>상</v>
      </c>
    </row>
    <row r="720" spans="1:18" hidden="1" x14ac:dyDescent="0.3">
      <c r="A720">
        <v>719</v>
      </c>
      <c r="B720" s="3" t="s">
        <v>12</v>
      </c>
      <c r="C720" s="3" t="s">
        <v>37</v>
      </c>
      <c r="D720" s="3" t="s">
        <v>116</v>
      </c>
      <c r="E720" s="4">
        <v>2021</v>
      </c>
      <c r="F720" s="1">
        <v>44209</v>
      </c>
      <c r="G720" s="3" t="s">
        <v>102</v>
      </c>
      <c r="H720" s="5">
        <v>3.580000000000001</v>
      </c>
      <c r="I720" s="5">
        <v>77.119052240705855</v>
      </c>
      <c r="J720" s="5">
        <v>4.5138888888888893</v>
      </c>
      <c r="K720" s="6">
        <v>4.2491829279939879E-2</v>
      </c>
      <c r="L720" s="6">
        <v>3.6282455170384732E-2</v>
      </c>
      <c r="M720" s="5">
        <v>92.122571554967536</v>
      </c>
      <c r="N720" s="4">
        <v>21600000</v>
      </c>
      <c r="O720" s="5">
        <f>1580000*J720</f>
        <v>7131944.444444445</v>
      </c>
      <c r="P720" s="5">
        <f>(1580000*J720)/(M720/100)</f>
        <v>7741799.1313767973</v>
      </c>
      <c r="Q720" s="5">
        <f t="shared" si="44"/>
        <v>13858200.868623203</v>
      </c>
      <c r="R720" s="3" t="str">
        <f t="shared" si="45"/>
        <v>상</v>
      </c>
    </row>
    <row r="721" spans="1:18" hidden="1" x14ac:dyDescent="0.3">
      <c r="A721">
        <v>720</v>
      </c>
      <c r="B721" s="3" t="s">
        <v>12</v>
      </c>
      <c r="C721" s="3" t="s">
        <v>53</v>
      </c>
      <c r="D721" s="3" t="s">
        <v>114</v>
      </c>
      <c r="E721" s="4">
        <v>2018</v>
      </c>
      <c r="F721" s="1">
        <v>42937</v>
      </c>
      <c r="G721" s="3" t="s">
        <v>102</v>
      </c>
      <c r="H721" s="5">
        <v>3.8600000000000092</v>
      </c>
      <c r="I721" s="5">
        <v>88.145666731649712</v>
      </c>
      <c r="J721" s="5">
        <v>7.9916666666666663</v>
      </c>
      <c r="K721" s="6">
        <v>5.6539072035775989E-2</v>
      </c>
      <c r="L721" s="6">
        <v>7.9381600669740093E-2</v>
      </c>
      <c r="M721" s="5">
        <v>86.40793272944839</v>
      </c>
      <c r="N721" s="4">
        <v>25700000</v>
      </c>
      <c r="O721" s="5">
        <f>1280000*J721</f>
        <v>10229333.333333332</v>
      </c>
      <c r="P721" s="5">
        <f>(1280000*J721)/(M721/100)</f>
        <v>11838419.240236156</v>
      </c>
      <c r="Q721" s="5">
        <f t="shared" si="44"/>
        <v>13861580.759763844</v>
      </c>
      <c r="R721" s="3" t="str">
        <f t="shared" si="45"/>
        <v>상</v>
      </c>
    </row>
    <row r="722" spans="1:18" x14ac:dyDescent="0.3">
      <c r="A722">
        <v>721</v>
      </c>
      <c r="B722" s="3" t="s">
        <v>13</v>
      </c>
      <c r="C722" s="3" t="s">
        <v>35</v>
      </c>
      <c r="D722" s="3" t="s">
        <v>118</v>
      </c>
      <c r="E722" s="4">
        <v>2022</v>
      </c>
      <c r="F722" s="1">
        <v>44656</v>
      </c>
      <c r="G722" s="3" t="s">
        <v>102</v>
      </c>
      <c r="H722" s="5">
        <v>3.8391111111111069</v>
      </c>
      <c r="I722" s="5">
        <v>87.458062646109965</v>
      </c>
      <c r="J722" s="5">
        <v>3.286111111111111</v>
      </c>
      <c r="K722" s="6">
        <v>3.6255267816476609E-2</v>
      </c>
      <c r="L722" s="6">
        <v>4.5829317866282832E-2</v>
      </c>
      <c r="M722" s="5">
        <v>91.791541431724056</v>
      </c>
      <c r="N722" s="4">
        <v>21600000</v>
      </c>
      <c r="O722" s="5">
        <f>2160000*J722</f>
        <v>7098000</v>
      </c>
      <c r="P722" s="5">
        <f>(2160000*J722)/(M722/100)</f>
        <v>7732738.6481243484</v>
      </c>
      <c r="Q722" s="5">
        <f t="shared" si="44"/>
        <v>13867261.351875652</v>
      </c>
      <c r="R722" s="3" t="str">
        <f t="shared" si="45"/>
        <v>상</v>
      </c>
    </row>
    <row r="723" spans="1:18" hidden="1" x14ac:dyDescent="0.3">
      <c r="A723">
        <v>722</v>
      </c>
      <c r="B723" s="3" t="s">
        <v>12</v>
      </c>
      <c r="C723" s="3" t="s">
        <v>53</v>
      </c>
      <c r="D723" s="3" t="s">
        <v>114</v>
      </c>
      <c r="E723" s="4">
        <v>2018</v>
      </c>
      <c r="F723" s="1">
        <v>42879</v>
      </c>
      <c r="G723" s="3" t="s">
        <v>102</v>
      </c>
      <c r="H723" s="5">
        <v>3.899999999999995</v>
      </c>
      <c r="I723" s="5">
        <v>89.372092693470606</v>
      </c>
      <c r="J723" s="5">
        <v>8.15</v>
      </c>
      <c r="K723" s="6">
        <v>5.7096409694480793E-2</v>
      </c>
      <c r="L723" s="6">
        <v>6.1124272033376913E-2</v>
      </c>
      <c r="M723" s="5">
        <v>88.177931827214223</v>
      </c>
      <c r="N723" s="4">
        <v>25700000</v>
      </c>
      <c r="O723" s="5">
        <f>1280000*J723</f>
        <v>10432000</v>
      </c>
      <c r="P723" s="5">
        <f>(1280000*J723)/(M723/100)</f>
        <v>11830624.492805792</v>
      </c>
      <c r="Q723" s="5">
        <f t="shared" si="44"/>
        <v>13869375.507194208</v>
      </c>
      <c r="R723" s="3" t="str">
        <f t="shared" si="45"/>
        <v>상</v>
      </c>
    </row>
    <row r="724" spans="1:18" hidden="1" x14ac:dyDescent="0.3">
      <c r="A724">
        <v>723</v>
      </c>
      <c r="B724" s="3" t="s">
        <v>12</v>
      </c>
      <c r="C724" s="3" t="s">
        <v>37</v>
      </c>
      <c r="D724" s="3" t="s">
        <v>116</v>
      </c>
      <c r="E724" s="4">
        <v>2021</v>
      </c>
      <c r="F724" s="1">
        <v>44207</v>
      </c>
      <c r="G724" s="3" t="s">
        <v>102</v>
      </c>
      <c r="H724" s="5">
        <v>3.8399999999999959</v>
      </c>
      <c r="I724" s="5">
        <v>87.487322394430777</v>
      </c>
      <c r="J724" s="5">
        <v>4.5194444444444448</v>
      </c>
      <c r="K724" s="6">
        <v>4.2517970057115592E-2</v>
      </c>
      <c r="L724" s="6">
        <v>3.2990194718985892E-2</v>
      </c>
      <c r="M724" s="5">
        <v>92.449183522389859</v>
      </c>
      <c r="N724" s="4">
        <v>21600000</v>
      </c>
      <c r="O724" s="5">
        <f>1580000*J724</f>
        <v>7140722.2222222229</v>
      </c>
      <c r="P724" s="5">
        <f>(1580000*J724)/(M724/100)</f>
        <v>7723942.9815979321</v>
      </c>
      <c r="Q724" s="5">
        <f t="shared" si="44"/>
        <v>13876057.018402068</v>
      </c>
      <c r="R724" s="3" t="str">
        <f t="shared" si="45"/>
        <v>상</v>
      </c>
    </row>
    <row r="725" spans="1:18" hidden="1" x14ac:dyDescent="0.3">
      <c r="A725">
        <v>724</v>
      </c>
      <c r="B725" s="3" t="s">
        <v>12</v>
      </c>
      <c r="C725" s="3" t="s">
        <v>67</v>
      </c>
      <c r="D725" s="3" t="s">
        <v>114</v>
      </c>
      <c r="E725" s="4">
        <v>2017</v>
      </c>
      <c r="F725" s="1">
        <v>42804</v>
      </c>
      <c r="G725" s="3" t="s">
        <v>102</v>
      </c>
      <c r="H725" s="5">
        <v>3.5806249999999999</v>
      </c>
      <c r="I725" s="5">
        <v>77.149109291952328</v>
      </c>
      <c r="J725" s="5">
        <v>8.3555555555555561</v>
      </c>
      <c r="K725" s="6">
        <v>5.7811955703143472E-2</v>
      </c>
      <c r="L725" s="6">
        <v>3.7101929815282778E-2</v>
      </c>
      <c r="M725" s="5">
        <v>90.508611448157367</v>
      </c>
      <c r="N725" s="4">
        <v>25700000</v>
      </c>
      <c r="O725" s="5">
        <f>1280000*J725</f>
        <v>10695111.111111112</v>
      </c>
      <c r="P725" s="5">
        <f>(1280000*J725)/(M725/100)</f>
        <v>11816677.927091157</v>
      </c>
      <c r="Q725" s="5">
        <f t="shared" si="44"/>
        <v>13883322.072908843</v>
      </c>
      <c r="R725" s="3" t="str">
        <f t="shared" si="45"/>
        <v>상</v>
      </c>
    </row>
    <row r="726" spans="1:18" x14ac:dyDescent="0.3">
      <c r="A726">
        <v>725</v>
      </c>
      <c r="B726" s="3" t="s">
        <v>13</v>
      </c>
      <c r="C726" s="3" t="s">
        <v>35</v>
      </c>
      <c r="D726" s="3" t="s">
        <v>118</v>
      </c>
      <c r="E726" s="4">
        <v>2022</v>
      </c>
      <c r="F726" s="1">
        <v>44657</v>
      </c>
      <c r="G726" s="3" t="s">
        <v>102</v>
      </c>
      <c r="H726" s="5">
        <v>3.6600000000000041</v>
      </c>
      <c r="I726" s="5">
        <v>80.631887165108466</v>
      </c>
      <c r="J726" s="5">
        <v>3.2833333333333332</v>
      </c>
      <c r="K726" s="6">
        <v>3.6239941133138352E-2</v>
      </c>
      <c r="L726" s="6">
        <v>4.4554727675357127E-2</v>
      </c>
      <c r="M726" s="5">
        <v>91.920533119150448</v>
      </c>
      <c r="N726" s="4">
        <v>21600000</v>
      </c>
      <c r="O726" s="5">
        <f>2160000*J726</f>
        <v>7092000</v>
      </c>
      <c r="P726" s="5">
        <f>(2160000*J726)/(M726/100)</f>
        <v>7715359.9520654585</v>
      </c>
      <c r="Q726" s="5">
        <f t="shared" si="44"/>
        <v>13884640.047934541</v>
      </c>
      <c r="R726" s="3" t="str">
        <f t="shared" si="45"/>
        <v>상</v>
      </c>
    </row>
    <row r="727" spans="1:18" hidden="1" x14ac:dyDescent="0.3">
      <c r="A727">
        <v>726</v>
      </c>
      <c r="B727" s="3" t="s">
        <v>12</v>
      </c>
      <c r="C727" s="3" t="s">
        <v>67</v>
      </c>
      <c r="D727" s="3" t="s">
        <v>114</v>
      </c>
      <c r="E727" s="4">
        <v>2017</v>
      </c>
      <c r="F727" s="1">
        <v>42751</v>
      </c>
      <c r="G727" s="3" t="s">
        <v>102</v>
      </c>
      <c r="H727" s="5">
        <v>4</v>
      </c>
      <c r="I727" s="5">
        <v>92.26804225875226</v>
      </c>
      <c r="J727" s="5">
        <v>8.5055555555555564</v>
      </c>
      <c r="K727" s="6">
        <v>5.8328571234192113E-2</v>
      </c>
      <c r="L727" s="6">
        <v>2.0014200722025671E-2</v>
      </c>
      <c r="M727" s="5">
        <v>92.16572280437822</v>
      </c>
      <c r="N727" s="4">
        <v>25700000</v>
      </c>
      <c r="O727" s="5">
        <f>1280000*J727</f>
        <v>10887111.111111112</v>
      </c>
      <c r="P727" s="5">
        <f>(1280000*J727)/(M727/100)</f>
        <v>11812538.088828325</v>
      </c>
      <c r="Q727" s="5">
        <f t="shared" si="44"/>
        <v>13887461.911171675</v>
      </c>
      <c r="R727" s="3" t="str">
        <f t="shared" si="45"/>
        <v>상</v>
      </c>
    </row>
    <row r="728" spans="1:18" hidden="1" x14ac:dyDescent="0.3">
      <c r="A728">
        <v>727</v>
      </c>
      <c r="B728" s="3" t="s">
        <v>12</v>
      </c>
      <c r="C728" s="3" t="s">
        <v>37</v>
      </c>
      <c r="D728" s="3" t="s">
        <v>116</v>
      </c>
      <c r="E728" s="4">
        <v>2021</v>
      </c>
      <c r="F728" s="1">
        <v>44314</v>
      </c>
      <c r="G728" s="3" t="s">
        <v>102</v>
      </c>
      <c r="H728" s="5">
        <v>3.9800000000000022</v>
      </c>
      <c r="I728" s="5">
        <v>91.698845540068064</v>
      </c>
      <c r="J728" s="5">
        <v>4.2222222222222223</v>
      </c>
      <c r="K728" s="6">
        <v>4.1096093353126507E-2</v>
      </c>
      <c r="L728" s="6">
        <v>9.3499295954843367E-2</v>
      </c>
      <c r="M728" s="5">
        <v>86.540461069203019</v>
      </c>
      <c r="N728" s="4">
        <v>21600000</v>
      </c>
      <c r="O728" s="5">
        <f>1580000*J728</f>
        <v>6671111.111111111</v>
      </c>
      <c r="P728" s="5">
        <f>(1580000*J728)/(M728/100)</f>
        <v>7708661.3922434319</v>
      </c>
      <c r="Q728" s="5">
        <f t="shared" si="44"/>
        <v>13891338.607756568</v>
      </c>
      <c r="R728" s="3" t="str">
        <f t="shared" si="45"/>
        <v>상</v>
      </c>
    </row>
    <row r="729" spans="1:18" hidden="1" x14ac:dyDescent="0.3">
      <c r="A729">
        <v>728</v>
      </c>
      <c r="B729" s="3" t="s">
        <v>12</v>
      </c>
      <c r="C729" s="3" t="s">
        <v>37</v>
      </c>
      <c r="D729" s="3" t="s">
        <v>116</v>
      </c>
      <c r="E729" s="4">
        <v>2021</v>
      </c>
      <c r="F729" s="1">
        <v>44229</v>
      </c>
      <c r="G729" s="3" t="s">
        <v>102</v>
      </c>
      <c r="H729" s="5">
        <v>3.6093333333333342</v>
      </c>
      <c r="I729" s="5">
        <v>78.420907532540738</v>
      </c>
      <c r="J729" s="5">
        <v>4.4611111111111112</v>
      </c>
      <c r="K729" s="6">
        <v>4.2242685099842373E-2</v>
      </c>
      <c r="L729" s="6">
        <v>4.2651434777727003E-2</v>
      </c>
      <c r="M729" s="5">
        <v>91.510588012243062</v>
      </c>
      <c r="N729" s="4">
        <v>21600000</v>
      </c>
      <c r="O729" s="5">
        <f>1580000*J729</f>
        <v>7048555.555555556</v>
      </c>
      <c r="P729" s="5">
        <f>(1580000*J729)/(M729/100)</f>
        <v>7702448.1086413087</v>
      </c>
      <c r="Q729" s="5">
        <f t="shared" si="44"/>
        <v>13897551.891358692</v>
      </c>
      <c r="R729" s="3" t="str">
        <f t="shared" si="45"/>
        <v>상</v>
      </c>
    </row>
    <row r="730" spans="1:18" hidden="1" x14ac:dyDescent="0.3">
      <c r="A730">
        <v>729</v>
      </c>
      <c r="B730" s="3" t="s">
        <v>12</v>
      </c>
      <c r="C730" s="3" t="s">
        <v>37</v>
      </c>
      <c r="D730" s="3" t="s">
        <v>116</v>
      </c>
      <c r="E730" s="4">
        <v>2021</v>
      </c>
      <c r="F730" s="1">
        <v>44454</v>
      </c>
      <c r="G730" s="3" t="s">
        <v>102</v>
      </c>
      <c r="H730" s="5">
        <v>3.8002222222222279</v>
      </c>
      <c r="I730" s="5">
        <v>86.154570781971387</v>
      </c>
      <c r="J730" s="5">
        <v>3.8416666666666668</v>
      </c>
      <c r="K730" s="6">
        <v>3.9200340134578758E-2</v>
      </c>
      <c r="L730" s="6">
        <v>0.1727199876498734</v>
      </c>
      <c r="M730" s="5">
        <v>78.80796722155479</v>
      </c>
      <c r="N730" s="4">
        <v>21600000</v>
      </c>
      <c r="O730" s="5">
        <f>1580000*J730</f>
        <v>6069833.333333334</v>
      </c>
      <c r="P730" s="5">
        <f>(1580000*J730)/(M730/100)</f>
        <v>7702055.4486186169</v>
      </c>
      <c r="Q730" s="5">
        <f t="shared" si="44"/>
        <v>13897944.551381383</v>
      </c>
      <c r="R730" s="3" t="str">
        <f t="shared" si="45"/>
        <v>중</v>
      </c>
    </row>
    <row r="731" spans="1:18" hidden="1" x14ac:dyDescent="0.3">
      <c r="A731">
        <v>730</v>
      </c>
      <c r="B731" s="3" t="s">
        <v>12</v>
      </c>
      <c r="C731" s="3" t="s">
        <v>53</v>
      </c>
      <c r="D731" s="3" t="s">
        <v>114</v>
      </c>
      <c r="E731" s="4">
        <v>2018</v>
      </c>
      <c r="F731" s="1">
        <v>42978</v>
      </c>
      <c r="G731" s="3" t="s">
        <v>102</v>
      </c>
      <c r="H731" s="5">
        <v>4.0400000000000054</v>
      </c>
      <c r="I731" s="5">
        <v>93.385705726483309</v>
      </c>
      <c r="J731" s="5">
        <v>7.8833333333333337</v>
      </c>
      <c r="K731" s="6">
        <v>5.6154548643305227E-2</v>
      </c>
      <c r="L731" s="6">
        <v>8.7901879494062904E-2</v>
      </c>
      <c r="M731" s="5">
        <v>85.594357186263181</v>
      </c>
      <c r="N731" s="4">
        <v>25700000</v>
      </c>
      <c r="O731" s="5">
        <f>1280000*J731</f>
        <v>10090666.666666668</v>
      </c>
      <c r="P731" s="5">
        <f>(1280000*J731)/(M731/100)</f>
        <v>11788939.129139336</v>
      </c>
      <c r="Q731" s="5">
        <f t="shared" si="44"/>
        <v>13911060.870860664</v>
      </c>
      <c r="R731" s="3" t="str">
        <f t="shared" si="45"/>
        <v>상</v>
      </c>
    </row>
    <row r="732" spans="1:18" x14ac:dyDescent="0.3">
      <c r="A732">
        <v>731</v>
      </c>
      <c r="B732" s="3" t="s">
        <v>13</v>
      </c>
      <c r="C732" s="3" t="s">
        <v>35</v>
      </c>
      <c r="D732" s="3" t="s">
        <v>118</v>
      </c>
      <c r="E732" s="4">
        <v>2022</v>
      </c>
      <c r="F732" s="1">
        <v>44649</v>
      </c>
      <c r="G732" s="3" t="s">
        <v>102</v>
      </c>
      <c r="H732" s="5">
        <v>4.0199999999999969</v>
      </c>
      <c r="I732" s="5">
        <v>92.831195670431526</v>
      </c>
      <c r="J732" s="5">
        <v>3.302777777777778</v>
      </c>
      <c r="K732" s="6">
        <v>3.6347092196090607E-2</v>
      </c>
      <c r="L732" s="6">
        <v>3.5133270356923568E-2</v>
      </c>
      <c r="M732" s="5">
        <v>92.85196374469858</v>
      </c>
      <c r="N732" s="4">
        <v>21600000</v>
      </c>
      <c r="O732" s="5">
        <f>2160000*J732</f>
        <v>7134000.0000000009</v>
      </c>
      <c r="P732" s="5">
        <f>(2160000*J732)/(M732/100)</f>
        <v>7683197.7615630338</v>
      </c>
      <c r="Q732" s="5">
        <f t="shared" si="44"/>
        <v>13916802.238436967</v>
      </c>
      <c r="R732" s="3" t="str">
        <f t="shared" si="45"/>
        <v>상</v>
      </c>
    </row>
    <row r="733" spans="1:18" hidden="1" x14ac:dyDescent="0.3">
      <c r="A733">
        <v>732</v>
      </c>
      <c r="B733" s="3" t="s">
        <v>12</v>
      </c>
      <c r="C733" s="3" t="s">
        <v>34</v>
      </c>
      <c r="D733" s="3" t="s">
        <v>113</v>
      </c>
      <c r="E733" s="4">
        <v>2019</v>
      </c>
      <c r="F733" s="1">
        <v>43342</v>
      </c>
      <c r="G733" s="3" t="s">
        <v>102</v>
      </c>
      <c r="H733" s="5">
        <v>3.45583333333333</v>
      </c>
      <c r="I733" s="5">
        <v>71.832431957541147</v>
      </c>
      <c r="J733" s="5">
        <v>6.8833333333333337</v>
      </c>
      <c r="K733" s="6">
        <v>5.2472214869713027E-2</v>
      </c>
      <c r="L733" s="6">
        <v>0.16310027238547301</v>
      </c>
      <c r="M733" s="5">
        <v>78.442751274481395</v>
      </c>
      <c r="N733" s="4">
        <v>24800000</v>
      </c>
      <c r="O733" s="5">
        <f>1240000*J733</f>
        <v>8535333.333333334</v>
      </c>
      <c r="P733" s="5">
        <f>(1240000*J733)/(M733/100)</f>
        <v>10880971.402274115</v>
      </c>
      <c r="Q733" s="5">
        <f t="shared" si="44"/>
        <v>13919028.597725885</v>
      </c>
      <c r="R733" s="3" t="str">
        <f t="shared" si="45"/>
        <v>중</v>
      </c>
    </row>
    <row r="734" spans="1:18" hidden="1" x14ac:dyDescent="0.3">
      <c r="A734">
        <v>733</v>
      </c>
      <c r="B734" s="3" t="s">
        <v>12</v>
      </c>
      <c r="C734" s="3" t="s">
        <v>53</v>
      </c>
      <c r="D734" s="3" t="s">
        <v>114</v>
      </c>
      <c r="E734" s="4">
        <v>2018</v>
      </c>
      <c r="F734" s="1">
        <v>42971</v>
      </c>
      <c r="G734" s="3" t="s">
        <v>102</v>
      </c>
      <c r="H734" s="5">
        <v>3.8404166666666608</v>
      </c>
      <c r="I734" s="5">
        <v>87.501037901456115</v>
      </c>
      <c r="J734" s="5">
        <v>7.9</v>
      </c>
      <c r="K734" s="6">
        <v>5.6213877290220787E-2</v>
      </c>
      <c r="L734" s="6">
        <v>8.4950539914581596E-2</v>
      </c>
      <c r="M734" s="5">
        <v>85.883558279519761</v>
      </c>
      <c r="N734" s="4">
        <v>25700000</v>
      </c>
      <c r="O734" s="5">
        <f>1280000*J734</f>
        <v>10112000</v>
      </c>
      <c r="P734" s="5">
        <f>(1280000*J734)/(M734/100)</f>
        <v>11774081.328918763</v>
      </c>
      <c r="Q734" s="5">
        <f t="shared" si="44"/>
        <v>13925918.671081237</v>
      </c>
      <c r="R734" s="3" t="str">
        <f t="shared" si="45"/>
        <v>상</v>
      </c>
    </row>
    <row r="735" spans="1:18" hidden="1" x14ac:dyDescent="0.3">
      <c r="A735">
        <v>734</v>
      </c>
      <c r="B735" s="3" t="s">
        <v>12</v>
      </c>
      <c r="C735" s="3" t="s">
        <v>37</v>
      </c>
      <c r="D735" s="3" t="s">
        <v>116</v>
      </c>
      <c r="E735" s="4">
        <v>2021</v>
      </c>
      <c r="F735" s="1">
        <v>44467</v>
      </c>
      <c r="G735" s="3" t="s">
        <v>102</v>
      </c>
      <c r="H735" s="5">
        <v>3.9399999999999982</v>
      </c>
      <c r="I735" s="5">
        <v>90.538997904201381</v>
      </c>
      <c r="J735" s="5">
        <v>3.8055555555555549</v>
      </c>
      <c r="K735" s="6">
        <v>3.9015666369065408E-2</v>
      </c>
      <c r="L735" s="6">
        <v>0.17693707139358739</v>
      </c>
      <c r="M735" s="5">
        <v>78.404726223734727</v>
      </c>
      <c r="N735" s="4">
        <v>21600000</v>
      </c>
      <c r="O735" s="5">
        <f>1580000*J735</f>
        <v>6012777.7777777771</v>
      </c>
      <c r="P735" s="5">
        <f>(1580000*J735)/(M735/100)</f>
        <v>7668897.1027330561</v>
      </c>
      <c r="Q735" s="5">
        <f t="shared" si="44"/>
        <v>13931102.897266943</v>
      </c>
      <c r="R735" s="3" t="str">
        <f t="shared" si="45"/>
        <v>중</v>
      </c>
    </row>
    <row r="736" spans="1:18" hidden="1" x14ac:dyDescent="0.3">
      <c r="A736">
        <v>735</v>
      </c>
      <c r="B736" s="3" t="s">
        <v>12</v>
      </c>
      <c r="C736" s="3" t="s">
        <v>67</v>
      </c>
      <c r="D736" s="3" t="s">
        <v>114</v>
      </c>
      <c r="E736" s="4">
        <v>2017</v>
      </c>
      <c r="F736" s="1">
        <v>42789</v>
      </c>
      <c r="G736" s="3" t="s">
        <v>102</v>
      </c>
      <c r="H736" s="5">
        <v>3.8206249999999939</v>
      </c>
      <c r="I736" s="5">
        <v>86.841658753646087</v>
      </c>
      <c r="J736" s="5">
        <v>8.4027777777777786</v>
      </c>
      <c r="K736" s="6">
        <v>5.7975090436420303E-2</v>
      </c>
      <c r="L736" s="6">
        <v>2.7234784222333119E-2</v>
      </c>
      <c r="M736" s="5">
        <v>91.479012534124664</v>
      </c>
      <c r="N736" s="4">
        <v>25700000</v>
      </c>
      <c r="O736" s="5">
        <f>1280000*J736</f>
        <v>10755555.555555556</v>
      </c>
      <c r="P736" s="5">
        <f>(1280000*J736)/(M736/100)</f>
        <v>11757402.334817925</v>
      </c>
      <c r="Q736" s="5">
        <f t="shared" si="44"/>
        <v>13942597.665182075</v>
      </c>
      <c r="R736" s="3" t="str">
        <f t="shared" si="45"/>
        <v>상</v>
      </c>
    </row>
    <row r="737" spans="1:18" hidden="1" x14ac:dyDescent="0.3">
      <c r="A737">
        <v>736</v>
      </c>
      <c r="B737" s="3" t="s">
        <v>12</v>
      </c>
      <c r="C737" s="3" t="s">
        <v>42</v>
      </c>
      <c r="D737" s="3" t="s">
        <v>114</v>
      </c>
      <c r="E737" s="4">
        <v>2018</v>
      </c>
      <c r="F737" s="1">
        <v>42998</v>
      </c>
      <c r="G737" s="3" t="s">
        <v>102</v>
      </c>
      <c r="H737" s="5">
        <v>3.7200000000000069</v>
      </c>
      <c r="I737" s="5">
        <v>83.050476246131879</v>
      </c>
      <c r="J737" s="5">
        <v>7.8277777777777784</v>
      </c>
      <c r="K737" s="6">
        <v>5.5956332180648792E-2</v>
      </c>
      <c r="L737" s="6">
        <v>9.1693630306465962E-2</v>
      </c>
      <c r="M737" s="5">
        <v>85.235003751288517</v>
      </c>
      <c r="N737" s="4">
        <v>25700000</v>
      </c>
      <c r="O737" s="5">
        <f>1280000*J737</f>
        <v>10019555.555555556</v>
      </c>
      <c r="P737" s="5">
        <f>(1280000*J737)/(M737/100)</f>
        <v>11755212.195205761</v>
      </c>
      <c r="Q737" s="5">
        <f t="shared" si="44"/>
        <v>13944787.804794239</v>
      </c>
      <c r="R737" s="3" t="str">
        <f t="shared" si="45"/>
        <v>상</v>
      </c>
    </row>
    <row r="738" spans="1:18" hidden="1" x14ac:dyDescent="0.3">
      <c r="A738">
        <v>737</v>
      </c>
      <c r="B738" s="3" t="s">
        <v>12</v>
      </c>
      <c r="C738" s="3" t="s">
        <v>34</v>
      </c>
      <c r="D738" s="3" t="s">
        <v>113</v>
      </c>
      <c r="E738" s="4">
        <v>2019</v>
      </c>
      <c r="F738" s="1">
        <v>43308</v>
      </c>
      <c r="G738" s="3" t="s">
        <v>102</v>
      </c>
      <c r="H738" s="5">
        <v>4.0400000000000054</v>
      </c>
      <c r="I738" s="5">
        <v>93.385705726483309</v>
      </c>
      <c r="J738" s="5">
        <v>6.9749999999999996</v>
      </c>
      <c r="K738" s="6">
        <v>5.282045058497703E-2</v>
      </c>
      <c r="L738" s="6">
        <v>0.150288464177709</v>
      </c>
      <c r="M738" s="5">
        <v>79.689108523731406</v>
      </c>
      <c r="N738" s="4">
        <v>24800000</v>
      </c>
      <c r="O738" s="5">
        <f>1240000*J738</f>
        <v>8649000</v>
      </c>
      <c r="P738" s="5">
        <f>(1240000*J738)/(M738/100)</f>
        <v>10853427.978083516</v>
      </c>
      <c r="Q738" s="5">
        <f t="shared" si="44"/>
        <v>13946572.021916484</v>
      </c>
      <c r="R738" s="3" t="str">
        <f t="shared" si="45"/>
        <v>중</v>
      </c>
    </row>
    <row r="739" spans="1:18" x14ac:dyDescent="0.3">
      <c r="A739">
        <v>738</v>
      </c>
      <c r="B739" s="3" t="s">
        <v>13</v>
      </c>
      <c r="C739" s="3" t="s">
        <v>35</v>
      </c>
      <c r="D739" s="3" t="s">
        <v>118</v>
      </c>
      <c r="E739" s="4">
        <v>2022</v>
      </c>
      <c r="F739" s="1">
        <v>44663</v>
      </c>
      <c r="G739" s="3" t="s">
        <v>102</v>
      </c>
      <c r="H739" s="5">
        <v>3.7400000000000051</v>
      </c>
      <c r="I739" s="5">
        <v>83.81884738812262</v>
      </c>
      <c r="J739" s="5">
        <v>3.2666666666666671</v>
      </c>
      <c r="K739" s="6">
        <v>3.6147844564602558E-2</v>
      </c>
      <c r="L739" s="6">
        <v>4.1498441636925683E-2</v>
      </c>
      <c r="M739" s="5">
        <v>92.23537137984718</v>
      </c>
      <c r="N739" s="4">
        <v>21600000</v>
      </c>
      <c r="O739" s="5">
        <f>2160000*J739</f>
        <v>7056000.0000000009</v>
      </c>
      <c r="P739" s="5">
        <f>(2160000*J739)/(M739/100)</f>
        <v>7649993.5918745492</v>
      </c>
      <c r="Q739" s="5">
        <f t="shared" si="44"/>
        <v>13950006.408125451</v>
      </c>
      <c r="R739" s="3" t="str">
        <f t="shared" si="45"/>
        <v>상</v>
      </c>
    </row>
    <row r="740" spans="1:18" x14ac:dyDescent="0.3">
      <c r="A740">
        <v>739</v>
      </c>
      <c r="B740" s="3" t="s">
        <v>13</v>
      </c>
      <c r="C740" s="3" t="s">
        <v>35</v>
      </c>
      <c r="D740" s="3" t="s">
        <v>118</v>
      </c>
      <c r="E740" s="4">
        <v>2022</v>
      </c>
      <c r="F740" s="1">
        <v>44686</v>
      </c>
      <c r="G740" s="3" t="s">
        <v>102</v>
      </c>
      <c r="H740" s="5">
        <v>3.7855555555555518</v>
      </c>
      <c r="I740" s="5">
        <v>85.624869046624184</v>
      </c>
      <c r="J740" s="5">
        <v>3.2027777777777779</v>
      </c>
      <c r="K740" s="6">
        <v>3.5792612521456317E-2</v>
      </c>
      <c r="L740" s="6">
        <v>5.9688470317191322E-2</v>
      </c>
      <c r="M740" s="5">
        <v>90.451891716135236</v>
      </c>
      <c r="N740" s="4">
        <v>21600000</v>
      </c>
      <c r="O740" s="5">
        <f>2160000*J740</f>
        <v>6918000</v>
      </c>
      <c r="P740" s="5">
        <f>(2160000*J740)/(M740/100)</f>
        <v>7648264.5843502404</v>
      </c>
      <c r="Q740" s="5">
        <f t="shared" si="44"/>
        <v>13951735.415649761</v>
      </c>
      <c r="R740" s="3" t="str">
        <f t="shared" si="45"/>
        <v>상</v>
      </c>
    </row>
    <row r="741" spans="1:18" hidden="1" x14ac:dyDescent="0.3">
      <c r="A741">
        <v>740</v>
      </c>
      <c r="B741" s="3" t="s">
        <v>12</v>
      </c>
      <c r="C741" s="3" t="s">
        <v>37</v>
      </c>
      <c r="D741" s="3" t="s">
        <v>116</v>
      </c>
      <c r="E741" s="4">
        <v>2021</v>
      </c>
      <c r="F741" s="1">
        <v>44251</v>
      </c>
      <c r="G741" s="3" t="s">
        <v>102</v>
      </c>
      <c r="H741" s="5">
        <v>3.959999999999996</v>
      </c>
      <c r="I741" s="5">
        <v>91.118921720605286</v>
      </c>
      <c r="J741" s="5">
        <v>4.4000000000000004</v>
      </c>
      <c r="K741" s="6">
        <v>4.1952353926806067E-2</v>
      </c>
      <c r="L741" s="6">
        <v>4.9071298174773161E-2</v>
      </c>
      <c r="M741" s="5">
        <v>90.897634789842073</v>
      </c>
      <c r="N741" s="4">
        <v>21600000</v>
      </c>
      <c r="O741" s="5">
        <f>1580000*J741</f>
        <v>6952000.0000000009</v>
      </c>
      <c r="P741" s="5">
        <f>(1580000*J741)/(M741/100)</f>
        <v>7648163.8010419337</v>
      </c>
      <c r="Q741" s="5">
        <f t="shared" si="44"/>
        <v>13951836.198958065</v>
      </c>
      <c r="R741" s="3" t="str">
        <f t="shared" si="45"/>
        <v>상</v>
      </c>
    </row>
    <row r="742" spans="1:18" hidden="1" x14ac:dyDescent="0.3">
      <c r="A742">
        <v>741</v>
      </c>
      <c r="B742" s="3" t="s">
        <v>12</v>
      </c>
      <c r="C742" s="3" t="s">
        <v>37</v>
      </c>
      <c r="D742" s="3" t="s">
        <v>116</v>
      </c>
      <c r="E742" s="4">
        <v>2021</v>
      </c>
      <c r="F742" s="1">
        <v>44264</v>
      </c>
      <c r="G742" s="3" t="s">
        <v>102</v>
      </c>
      <c r="H742" s="5">
        <v>3.6600000000000041</v>
      </c>
      <c r="I742" s="5">
        <v>80.631887165108466</v>
      </c>
      <c r="J742" s="5">
        <v>4.3583333333333334</v>
      </c>
      <c r="K742" s="6">
        <v>4.1753243386991309E-2</v>
      </c>
      <c r="L742" s="6">
        <v>5.7068535086901018E-2</v>
      </c>
      <c r="M742" s="5">
        <v>90.117822152610771</v>
      </c>
      <c r="N742" s="4">
        <v>21600000</v>
      </c>
      <c r="O742" s="5">
        <f>1580000*J742</f>
        <v>6886166.666666667</v>
      </c>
      <c r="P742" s="5">
        <f>(1580000*J742)/(M742/100)</f>
        <v>7641292.8122089226</v>
      </c>
      <c r="Q742" s="5">
        <f t="shared" si="44"/>
        <v>13958707.187791077</v>
      </c>
      <c r="R742" s="3" t="str">
        <f t="shared" si="45"/>
        <v>상</v>
      </c>
    </row>
    <row r="743" spans="1:18" hidden="1" x14ac:dyDescent="0.3">
      <c r="A743">
        <v>742</v>
      </c>
      <c r="B743" s="3" t="s">
        <v>12</v>
      </c>
      <c r="C743" s="3" t="s">
        <v>37</v>
      </c>
      <c r="D743" s="3" t="s">
        <v>116</v>
      </c>
      <c r="E743" s="4">
        <v>2021</v>
      </c>
      <c r="F743" s="1">
        <v>44278</v>
      </c>
      <c r="G743" s="3" t="s">
        <v>102</v>
      </c>
      <c r="H743" s="5">
        <v>4.0799999999999992</v>
      </c>
      <c r="I743" s="5">
        <v>94.495414527125234</v>
      </c>
      <c r="J743" s="5">
        <v>4.3194444444444446</v>
      </c>
      <c r="K743" s="6">
        <v>4.1566546377799753E-2</v>
      </c>
      <c r="L743" s="6">
        <v>6.5291371059741476E-2</v>
      </c>
      <c r="M743" s="5">
        <v>89.314208256245877</v>
      </c>
      <c r="N743" s="4">
        <v>21600000</v>
      </c>
      <c r="O743" s="5">
        <f>1580000*J743</f>
        <v>6824722.2222222229</v>
      </c>
      <c r="P743" s="5">
        <f>(1580000*J743)/(M743/100)</f>
        <v>7641250.3178014345</v>
      </c>
      <c r="Q743" s="5">
        <f t="shared" si="44"/>
        <v>13958749.682198565</v>
      </c>
      <c r="R743" s="3" t="str">
        <f t="shared" si="45"/>
        <v>상</v>
      </c>
    </row>
    <row r="744" spans="1:18" hidden="1" x14ac:dyDescent="0.3">
      <c r="A744">
        <v>743</v>
      </c>
      <c r="B744" s="3" t="s">
        <v>12</v>
      </c>
      <c r="C744" s="3" t="s">
        <v>37</v>
      </c>
      <c r="D744" s="3" t="s">
        <v>116</v>
      </c>
      <c r="E744" s="4">
        <v>2021</v>
      </c>
      <c r="F744" s="1">
        <v>44203</v>
      </c>
      <c r="G744" s="3" t="s">
        <v>102</v>
      </c>
      <c r="H744" s="5">
        <v>3.8802222222222191</v>
      </c>
      <c r="I744" s="5">
        <v>88.774900409735054</v>
      </c>
      <c r="J744" s="5">
        <v>4.5305555555555559</v>
      </c>
      <c r="K744" s="6">
        <v>4.2570203455259907E-2</v>
      </c>
      <c r="L744" s="6">
        <v>1.9936943723006681E-2</v>
      </c>
      <c r="M744" s="5">
        <v>93.749285282173346</v>
      </c>
      <c r="N744" s="4">
        <v>21600000</v>
      </c>
      <c r="O744" s="5">
        <f>1580000*J744</f>
        <v>7158277.777777778</v>
      </c>
      <c r="P744" s="5">
        <f>(1580000*J744)/(M744/100)</f>
        <v>7635554.5071434714</v>
      </c>
      <c r="Q744" s="5">
        <f t="shared" si="44"/>
        <v>13964445.492856529</v>
      </c>
      <c r="R744" s="3" t="str">
        <f t="shared" si="45"/>
        <v>상</v>
      </c>
    </row>
    <row r="745" spans="1:18" x14ac:dyDescent="0.3">
      <c r="A745">
        <v>744</v>
      </c>
      <c r="B745" s="3" t="s">
        <v>13</v>
      </c>
      <c r="C745" s="3" t="s">
        <v>35</v>
      </c>
      <c r="D745" s="3" t="s">
        <v>118</v>
      </c>
      <c r="E745" s="4">
        <v>2022</v>
      </c>
      <c r="F745" s="1">
        <v>44680</v>
      </c>
      <c r="G745" s="3" t="s">
        <v>102</v>
      </c>
      <c r="H745" s="5">
        <v>3.9800000000000022</v>
      </c>
      <c r="I745" s="5">
        <v>91.698845540068064</v>
      </c>
      <c r="J745" s="5">
        <v>3.219444444444445</v>
      </c>
      <c r="K745" s="6">
        <v>3.5885620766231398E-2</v>
      </c>
      <c r="L745" s="6">
        <v>5.2802403261574538E-2</v>
      </c>
      <c r="M745" s="5">
        <v>91.131197597219398</v>
      </c>
      <c r="N745" s="4">
        <v>21600000</v>
      </c>
      <c r="O745" s="5">
        <f>2160000*J745</f>
        <v>6954000.0000000009</v>
      </c>
      <c r="P745" s="5">
        <f>(2160000*J745)/(M745/100)</f>
        <v>7630756.7368259653</v>
      </c>
      <c r="Q745" s="5">
        <f t="shared" si="44"/>
        <v>13969243.263174035</v>
      </c>
      <c r="R745" s="3" t="str">
        <f t="shared" si="45"/>
        <v>상</v>
      </c>
    </row>
    <row r="746" spans="1:18" x14ac:dyDescent="0.3">
      <c r="A746">
        <v>745</v>
      </c>
      <c r="B746" s="3" t="s">
        <v>13</v>
      </c>
      <c r="C746" s="3" t="s">
        <v>35</v>
      </c>
      <c r="D746" s="3" t="s">
        <v>118</v>
      </c>
      <c r="E746" s="4">
        <v>2022</v>
      </c>
      <c r="F746" s="1">
        <v>44664</v>
      </c>
      <c r="G746" s="3" t="s">
        <v>102</v>
      </c>
      <c r="H746" s="5">
        <v>4</v>
      </c>
      <c r="I746" s="5">
        <v>92.26804225875226</v>
      </c>
      <c r="J746" s="5">
        <v>3.2638888888888888</v>
      </c>
      <c r="K746" s="6">
        <v>3.6132472314464668E-2</v>
      </c>
      <c r="L746" s="6">
        <v>3.9678248986776563E-2</v>
      </c>
      <c r="M746" s="5">
        <v>92.418927869875873</v>
      </c>
      <c r="N746" s="4">
        <v>21600000</v>
      </c>
      <c r="O746" s="5">
        <f>2160000*J746</f>
        <v>7050000</v>
      </c>
      <c r="P746" s="5">
        <f>(2160000*J746)/(M746/100)</f>
        <v>7628307.4933808669</v>
      </c>
      <c r="Q746" s="5">
        <f t="shared" si="44"/>
        <v>13971692.506619133</v>
      </c>
      <c r="R746" s="3" t="str">
        <f t="shared" si="45"/>
        <v>상</v>
      </c>
    </row>
    <row r="747" spans="1:18" hidden="1" x14ac:dyDescent="0.3">
      <c r="A747">
        <v>746</v>
      </c>
      <c r="B747" s="3" t="s">
        <v>12</v>
      </c>
      <c r="C747" s="3" t="s">
        <v>37</v>
      </c>
      <c r="D747" s="3" t="s">
        <v>116</v>
      </c>
      <c r="E747" s="4">
        <v>2021</v>
      </c>
      <c r="F747" s="1">
        <v>44237</v>
      </c>
      <c r="G747" s="3" t="s">
        <v>102</v>
      </c>
      <c r="H747" s="5">
        <v>3.9546666666666619</v>
      </c>
      <c r="I747" s="5">
        <v>90.964275368748559</v>
      </c>
      <c r="J747" s="5">
        <v>4.4388888888888891</v>
      </c>
      <c r="K747" s="6">
        <v>4.2137341581494618E-2</v>
      </c>
      <c r="L747" s="6">
        <v>3.833404502711632E-2</v>
      </c>
      <c r="M747" s="5">
        <v>91.952861339138906</v>
      </c>
      <c r="N747" s="4">
        <v>21600000</v>
      </c>
      <c r="O747" s="5">
        <f>1580000*J747</f>
        <v>7013444.444444445</v>
      </c>
      <c r="P747" s="5">
        <f>(1580000*J747)/(M747/100)</f>
        <v>7627217.1874865144</v>
      </c>
      <c r="Q747" s="5">
        <f t="shared" si="44"/>
        <v>13972782.812513486</v>
      </c>
      <c r="R747" s="3" t="str">
        <f t="shared" si="45"/>
        <v>상</v>
      </c>
    </row>
    <row r="748" spans="1:18" x14ac:dyDescent="0.3">
      <c r="A748">
        <v>747</v>
      </c>
      <c r="B748" s="3" t="s">
        <v>13</v>
      </c>
      <c r="C748" s="3" t="s">
        <v>35</v>
      </c>
      <c r="D748" s="3" t="s">
        <v>118</v>
      </c>
      <c r="E748" s="4">
        <v>2022</v>
      </c>
      <c r="F748" s="1">
        <v>44657</v>
      </c>
      <c r="G748" s="3" t="s">
        <v>102</v>
      </c>
      <c r="H748" s="5">
        <v>3.8600000000000092</v>
      </c>
      <c r="I748" s="5">
        <v>88.145666731649712</v>
      </c>
      <c r="J748" s="5">
        <v>3.2833333333333332</v>
      </c>
      <c r="K748" s="6">
        <v>3.6239941133138352E-2</v>
      </c>
      <c r="L748" s="6">
        <v>3.1809853221148467E-2</v>
      </c>
      <c r="M748" s="5">
        <v>93.195020564571323</v>
      </c>
      <c r="N748" s="4">
        <v>21600000</v>
      </c>
      <c r="O748" s="5">
        <f>2160000*J748</f>
        <v>7092000</v>
      </c>
      <c r="P748" s="5">
        <f>(2160000*J748)/(M748/100)</f>
        <v>7609848.6346555613</v>
      </c>
      <c r="Q748" s="5">
        <f t="shared" si="44"/>
        <v>13990151.365344439</v>
      </c>
      <c r="R748" s="3" t="str">
        <f t="shared" si="45"/>
        <v>상</v>
      </c>
    </row>
    <row r="749" spans="1:18" hidden="1" x14ac:dyDescent="0.3">
      <c r="A749">
        <v>748</v>
      </c>
      <c r="B749" s="3" t="s">
        <v>12</v>
      </c>
      <c r="C749" s="3" t="s">
        <v>53</v>
      </c>
      <c r="D749" s="3" t="s">
        <v>114</v>
      </c>
      <c r="E749" s="4">
        <v>2018</v>
      </c>
      <c r="F749" s="1">
        <v>42880</v>
      </c>
      <c r="G749" s="3" t="s">
        <v>102</v>
      </c>
      <c r="H749" s="5">
        <v>4.0799999999999983</v>
      </c>
      <c r="I749" s="5">
        <v>94.495414527125206</v>
      </c>
      <c r="J749" s="5">
        <v>8.1472222222222221</v>
      </c>
      <c r="K749" s="6">
        <v>5.7086678734087237E-2</v>
      </c>
      <c r="L749" s="6">
        <v>5.1964946764360427E-2</v>
      </c>
      <c r="M749" s="5">
        <v>89.094837450155225</v>
      </c>
      <c r="N749" s="4">
        <v>25700000</v>
      </c>
      <c r="O749" s="5">
        <f>1280000*J749</f>
        <v>10428444.444444444</v>
      </c>
      <c r="P749" s="5">
        <f>(1280000*J749)/(M749/100)</f>
        <v>11704880.712396737</v>
      </c>
      <c r="Q749" s="5">
        <f t="shared" si="44"/>
        <v>13995119.287603263</v>
      </c>
      <c r="R749" s="3" t="str">
        <f t="shared" si="45"/>
        <v>상</v>
      </c>
    </row>
    <row r="750" spans="1:18" hidden="1" x14ac:dyDescent="0.3">
      <c r="A750">
        <v>749</v>
      </c>
      <c r="B750" s="3" t="s">
        <v>12</v>
      </c>
      <c r="C750" s="3" t="s">
        <v>67</v>
      </c>
      <c r="D750" s="3" t="s">
        <v>114</v>
      </c>
      <c r="E750" s="4">
        <v>2017</v>
      </c>
      <c r="F750" s="1">
        <v>42819</v>
      </c>
      <c r="G750" s="3" t="s">
        <v>102</v>
      </c>
      <c r="H750" s="5">
        <v>4.0847916666666659</v>
      </c>
      <c r="I750" s="5">
        <v>94.635747621845766</v>
      </c>
      <c r="J750" s="5">
        <v>8.3138888888888882</v>
      </c>
      <c r="K750" s="6">
        <v>5.7667630049756301E-2</v>
      </c>
      <c r="L750" s="6">
        <v>3.2436663057415972E-2</v>
      </c>
      <c r="M750" s="5">
        <v>90.989570689282772</v>
      </c>
      <c r="N750" s="4">
        <v>25700000</v>
      </c>
      <c r="O750" s="5">
        <f>1280000*J750</f>
        <v>10641777.777777776</v>
      </c>
      <c r="P750" s="5">
        <f>(1280000*J750)/(M750/100)</f>
        <v>11695601.70155987</v>
      </c>
      <c r="Q750" s="5">
        <f t="shared" si="44"/>
        <v>14004398.29844013</v>
      </c>
      <c r="R750" s="3" t="str">
        <f t="shared" si="45"/>
        <v>상</v>
      </c>
    </row>
    <row r="751" spans="1:18" x14ac:dyDescent="0.3">
      <c r="A751">
        <v>750</v>
      </c>
      <c r="B751" s="3" t="s">
        <v>13</v>
      </c>
      <c r="C751" s="3" t="s">
        <v>35</v>
      </c>
      <c r="D751" s="3" t="s">
        <v>118</v>
      </c>
      <c r="E751" s="4">
        <v>2022</v>
      </c>
      <c r="F751" s="1">
        <v>44669</v>
      </c>
      <c r="G751" s="3" t="s">
        <v>102</v>
      </c>
      <c r="H751" s="5">
        <v>3.779999999999994</v>
      </c>
      <c r="I751" s="5">
        <v>85.418770831190059</v>
      </c>
      <c r="J751" s="5">
        <v>3.25</v>
      </c>
      <c r="K751" s="6">
        <v>3.605551275463989E-2</v>
      </c>
      <c r="L751" s="6">
        <v>3.7448302351418987E-2</v>
      </c>
      <c r="M751" s="5">
        <v>92.649618489394115</v>
      </c>
      <c r="N751" s="4">
        <v>21600000</v>
      </c>
      <c r="O751" s="5">
        <f>2160000*J751</f>
        <v>7020000</v>
      </c>
      <c r="P751" s="5">
        <f>(2160000*J751)/(M751/100)</f>
        <v>7576933.5205666292</v>
      </c>
      <c r="Q751" s="5">
        <f t="shared" si="44"/>
        <v>14023066.479433371</v>
      </c>
      <c r="R751" s="3" t="str">
        <f t="shared" si="45"/>
        <v>상</v>
      </c>
    </row>
    <row r="752" spans="1:18" hidden="1" x14ac:dyDescent="0.3">
      <c r="A752">
        <v>751</v>
      </c>
      <c r="B752" s="3" t="s">
        <v>12</v>
      </c>
      <c r="C752" s="3" t="s">
        <v>37</v>
      </c>
      <c r="D752" s="3" t="s">
        <v>116</v>
      </c>
      <c r="E752" s="4">
        <v>2021</v>
      </c>
      <c r="F752" s="1">
        <v>44245</v>
      </c>
      <c r="G752" s="3" t="s">
        <v>102</v>
      </c>
      <c r="H752" s="5">
        <v>4.0486666666666737</v>
      </c>
      <c r="I752" s="5">
        <v>93.622880194157574</v>
      </c>
      <c r="J752" s="5">
        <v>4.416666666666667</v>
      </c>
      <c r="K752" s="6">
        <v>4.2031734043061653E-2</v>
      </c>
      <c r="L752" s="6">
        <v>3.6822337842307623E-2</v>
      </c>
      <c r="M752" s="5">
        <v>92.114592811463069</v>
      </c>
      <c r="N752" s="4">
        <v>21600000</v>
      </c>
      <c r="O752" s="5">
        <f>1580000*J752</f>
        <v>6978333.333333334</v>
      </c>
      <c r="P752" s="5">
        <f>(1580000*J752)/(M752/100)</f>
        <v>7575708.8213116704</v>
      </c>
      <c r="Q752" s="5">
        <f t="shared" si="44"/>
        <v>14024291.178688329</v>
      </c>
      <c r="R752" s="3" t="str">
        <f t="shared" si="45"/>
        <v>상</v>
      </c>
    </row>
    <row r="753" spans="1:18" hidden="1" x14ac:dyDescent="0.3">
      <c r="A753">
        <v>752</v>
      </c>
      <c r="B753" s="3" t="s">
        <v>12</v>
      </c>
      <c r="C753" s="3" t="s">
        <v>53</v>
      </c>
      <c r="D753" s="3" t="s">
        <v>114</v>
      </c>
      <c r="E753" s="4">
        <v>2018</v>
      </c>
      <c r="F753" s="1">
        <v>43074</v>
      </c>
      <c r="G753" s="3" t="s">
        <v>102</v>
      </c>
      <c r="H753" s="5">
        <v>3.899999999999995</v>
      </c>
      <c r="I753" s="5">
        <v>89.372092693470606</v>
      </c>
      <c r="J753" s="5">
        <v>7.6194444444444436</v>
      </c>
      <c r="K753" s="6">
        <v>5.5206682365251572E-2</v>
      </c>
      <c r="L753" s="6">
        <v>0.1094296194705381</v>
      </c>
      <c r="M753" s="5">
        <v>83.536369816421029</v>
      </c>
      <c r="N753" s="4">
        <v>25700000</v>
      </c>
      <c r="O753" s="5">
        <f>1280000*J753</f>
        <v>9752888.8888888881</v>
      </c>
      <c r="P753" s="5">
        <f>(1280000*J753)/(M753/100)</f>
        <v>11675021.203724524</v>
      </c>
      <c r="Q753" s="5">
        <f t="shared" si="44"/>
        <v>14024978.796275476</v>
      </c>
      <c r="R753" s="3" t="str">
        <f t="shared" si="45"/>
        <v>상</v>
      </c>
    </row>
    <row r="754" spans="1:18" hidden="1" x14ac:dyDescent="0.3">
      <c r="A754">
        <v>753</v>
      </c>
      <c r="B754" s="3" t="s">
        <v>13</v>
      </c>
      <c r="C754" s="3" t="s">
        <v>33</v>
      </c>
      <c r="D754" s="3" t="s">
        <v>117</v>
      </c>
      <c r="E754" s="4">
        <v>2019</v>
      </c>
      <c r="F754" s="1">
        <v>43250</v>
      </c>
      <c r="G754" s="3" t="s">
        <v>102</v>
      </c>
      <c r="H754" s="5">
        <v>3.800000000000006</v>
      </c>
      <c r="I754" s="5">
        <v>86.147087182552198</v>
      </c>
      <c r="J754" s="5">
        <v>7.1333333333333337</v>
      </c>
      <c r="K754" s="6">
        <v>5.3416601664027008E-2</v>
      </c>
      <c r="L754" s="6">
        <v>0.18523289762167161</v>
      </c>
      <c r="M754" s="5">
        <v>76.135050071430129</v>
      </c>
      <c r="N754" s="4">
        <v>26300000</v>
      </c>
      <c r="O754" s="5">
        <f>1310000*J754</f>
        <v>9344666.6666666679</v>
      </c>
      <c r="P754" s="5">
        <f>(1310000*J754)/(M754/100)</f>
        <v>12273803.797199152</v>
      </c>
      <c r="Q754" s="5">
        <f t="shared" si="44"/>
        <v>14026196.202800848</v>
      </c>
      <c r="R754" s="3" t="str">
        <f t="shared" si="45"/>
        <v>중</v>
      </c>
    </row>
    <row r="755" spans="1:18" hidden="1" x14ac:dyDescent="0.3">
      <c r="A755">
        <v>754</v>
      </c>
      <c r="B755" s="3" t="s">
        <v>12</v>
      </c>
      <c r="C755" s="3" t="s">
        <v>53</v>
      </c>
      <c r="D755" s="3" t="s">
        <v>114</v>
      </c>
      <c r="E755" s="4">
        <v>2018</v>
      </c>
      <c r="F755" s="1">
        <v>42997</v>
      </c>
      <c r="G755" s="3" t="s">
        <v>102</v>
      </c>
      <c r="H755" s="5">
        <v>3.7799999999999918</v>
      </c>
      <c r="I755" s="5">
        <v>85.418770831190017</v>
      </c>
      <c r="J755" s="5">
        <v>7.8305555555555557</v>
      </c>
      <c r="K755" s="6">
        <v>5.5966259676900172E-2</v>
      </c>
      <c r="L755" s="6">
        <v>8.4645146542355609E-2</v>
      </c>
      <c r="M755" s="5">
        <v>85.938859378074412</v>
      </c>
      <c r="N755" s="4">
        <v>25700000</v>
      </c>
      <c r="O755" s="5">
        <f>1280000*J755</f>
        <v>10023111.111111112</v>
      </c>
      <c r="P755" s="5">
        <f>(1280000*J755)/(M755/100)</f>
        <v>11663072.076644653</v>
      </c>
      <c r="Q755" s="5">
        <f t="shared" si="44"/>
        <v>14036927.923355347</v>
      </c>
      <c r="R755" s="3" t="str">
        <f t="shared" si="45"/>
        <v>상</v>
      </c>
    </row>
    <row r="756" spans="1:18" hidden="1" x14ac:dyDescent="0.3">
      <c r="A756">
        <v>755</v>
      </c>
      <c r="B756" s="3" t="s">
        <v>13</v>
      </c>
      <c r="C756" s="3" t="s">
        <v>52</v>
      </c>
      <c r="D756" s="3" t="s">
        <v>115</v>
      </c>
      <c r="E756" s="4">
        <v>2020</v>
      </c>
      <c r="F756" s="1">
        <v>43739</v>
      </c>
      <c r="G756" s="3" t="s">
        <v>102</v>
      </c>
      <c r="H756" s="5">
        <v>4.0479545454545516</v>
      </c>
      <c r="I756" s="5">
        <v>93.603392082303202</v>
      </c>
      <c r="J756" s="5">
        <v>5.7972222222222216</v>
      </c>
      <c r="K756" s="6">
        <v>4.8154842839416359E-2</v>
      </c>
      <c r="L756" s="6">
        <v>8.984396546965645E-2</v>
      </c>
      <c r="M756" s="5">
        <v>86.200119169092716</v>
      </c>
      <c r="N756" s="4">
        <v>21100000</v>
      </c>
      <c r="O756" s="5">
        <f>1050000*J756</f>
        <v>6087083.333333333</v>
      </c>
      <c r="P756" s="5">
        <f>(1050000*J756)/(M756/100)</f>
        <v>7061571.8307682723</v>
      </c>
      <c r="Q756" s="5">
        <f t="shared" si="44"/>
        <v>14038428.169231728</v>
      </c>
      <c r="R756" s="3" t="str">
        <f t="shared" si="45"/>
        <v>상</v>
      </c>
    </row>
    <row r="757" spans="1:18" hidden="1" x14ac:dyDescent="0.3">
      <c r="A757">
        <v>756</v>
      </c>
      <c r="B757" s="3" t="s">
        <v>12</v>
      </c>
      <c r="C757" s="3" t="s">
        <v>53</v>
      </c>
      <c r="D757" s="3" t="s">
        <v>114</v>
      </c>
      <c r="E757" s="4">
        <v>2018</v>
      </c>
      <c r="F757" s="1">
        <v>43031</v>
      </c>
      <c r="G757" s="3" t="s">
        <v>102</v>
      </c>
      <c r="H757" s="5">
        <v>4.0131249999999969</v>
      </c>
      <c r="I757" s="5">
        <v>92.637611685166746</v>
      </c>
      <c r="J757" s="5">
        <v>7.7361111111111107</v>
      </c>
      <c r="K757" s="6">
        <v>5.5627730894262123E-2</v>
      </c>
      <c r="L757" s="6">
        <v>9.5119566868980349E-2</v>
      </c>
      <c r="M757" s="5">
        <v>84.925270223675753</v>
      </c>
      <c r="N757" s="4">
        <v>25700000</v>
      </c>
      <c r="O757" s="5">
        <f>1280000*J757</f>
        <v>9902222.222222222</v>
      </c>
      <c r="P757" s="5">
        <f>(1280000*J757)/(M757/100)</f>
        <v>11659924.303027589</v>
      </c>
      <c r="Q757" s="5">
        <f t="shared" si="44"/>
        <v>14040075.696972411</v>
      </c>
      <c r="R757" s="3" t="str">
        <f t="shared" si="45"/>
        <v>상</v>
      </c>
    </row>
    <row r="758" spans="1:18" hidden="1" x14ac:dyDescent="0.3">
      <c r="A758">
        <v>757</v>
      </c>
      <c r="B758" s="3" t="s">
        <v>12</v>
      </c>
      <c r="C758" s="3" t="s">
        <v>37</v>
      </c>
      <c r="D758" s="3" t="s">
        <v>116</v>
      </c>
      <c r="E758" s="4">
        <v>2021</v>
      </c>
      <c r="F758" s="1">
        <v>44250</v>
      </c>
      <c r="G758" s="3" t="s">
        <v>102</v>
      </c>
      <c r="H758" s="5">
        <v>4.1200000000000037</v>
      </c>
      <c r="I758" s="5">
        <v>95.681105916803389</v>
      </c>
      <c r="J758" s="5">
        <v>4.4027777777777777</v>
      </c>
      <c r="K758" s="6">
        <v>4.1965594373380571E-2</v>
      </c>
      <c r="L758" s="6">
        <v>3.6902865124071177E-2</v>
      </c>
      <c r="M758" s="5">
        <v>92.113154050254821</v>
      </c>
      <c r="N758" s="4">
        <v>21600000</v>
      </c>
      <c r="O758" s="5">
        <f>1580000*J758</f>
        <v>6956388.888888889</v>
      </c>
      <c r="P758" s="5">
        <f>(1580000*J758)/(M758/100)</f>
        <v>7552003.7942611789</v>
      </c>
      <c r="Q758" s="5">
        <f t="shared" si="44"/>
        <v>14047996.20573882</v>
      </c>
      <c r="R758" s="3" t="str">
        <f t="shared" si="45"/>
        <v>상</v>
      </c>
    </row>
    <row r="759" spans="1:18" x14ac:dyDescent="0.3">
      <c r="A759">
        <v>758</v>
      </c>
      <c r="B759" s="3" t="s">
        <v>13</v>
      </c>
      <c r="C759" s="3" t="s">
        <v>35</v>
      </c>
      <c r="D759" s="3" t="s">
        <v>118</v>
      </c>
      <c r="E759" s="4">
        <v>2022</v>
      </c>
      <c r="F759" s="1">
        <v>44684</v>
      </c>
      <c r="G759" s="3" t="s">
        <v>102</v>
      </c>
      <c r="H759" s="5">
        <v>4.0997777777777822</v>
      </c>
      <c r="I759" s="5">
        <v>95.074644460116787</v>
      </c>
      <c r="J759" s="5">
        <v>3.208333333333333</v>
      </c>
      <c r="K759" s="6">
        <v>3.5823642100341127E-2</v>
      </c>
      <c r="L759" s="6">
        <v>4.5500481519660123E-2</v>
      </c>
      <c r="M759" s="5">
        <v>91.867587637999875</v>
      </c>
      <c r="N759" s="4">
        <v>21600000</v>
      </c>
      <c r="O759" s="5">
        <f>2160000*J759</f>
        <v>6929999.9999999991</v>
      </c>
      <c r="P759" s="5">
        <f>(2160000*J759)/(M759/100)</f>
        <v>7543465.740395138</v>
      </c>
      <c r="Q759" s="5">
        <f t="shared" si="44"/>
        <v>14056534.259604862</v>
      </c>
      <c r="R759" s="3" t="str">
        <f t="shared" si="45"/>
        <v>상</v>
      </c>
    </row>
    <row r="760" spans="1:18" hidden="1" x14ac:dyDescent="0.3">
      <c r="A760">
        <v>759</v>
      </c>
      <c r="B760" s="3" t="s">
        <v>12</v>
      </c>
      <c r="C760" s="3" t="s">
        <v>53</v>
      </c>
      <c r="D760" s="3" t="s">
        <v>114</v>
      </c>
      <c r="E760" s="4">
        <v>2018</v>
      </c>
      <c r="F760" s="1">
        <v>43070</v>
      </c>
      <c r="G760" s="3" t="s">
        <v>102</v>
      </c>
      <c r="H760" s="5">
        <v>3.6399999999999921</v>
      </c>
      <c r="I760" s="5">
        <v>79.782644610449623</v>
      </c>
      <c r="J760" s="5">
        <v>7.6305555555555564</v>
      </c>
      <c r="K760" s="6">
        <v>5.5246920477273857E-2</v>
      </c>
      <c r="L760" s="6">
        <v>0.10533159844293689</v>
      </c>
      <c r="M760" s="5">
        <v>83.942148107978923</v>
      </c>
      <c r="N760" s="4">
        <v>25700000</v>
      </c>
      <c r="O760" s="5">
        <f>1280000*J760</f>
        <v>9767111.1111111119</v>
      </c>
      <c r="P760" s="5">
        <f>(1280000*J760)/(M760/100)</f>
        <v>11635526.766061783</v>
      </c>
      <c r="Q760" s="5">
        <f t="shared" si="44"/>
        <v>14064473.233938217</v>
      </c>
      <c r="R760" s="3" t="str">
        <f t="shared" si="45"/>
        <v>상</v>
      </c>
    </row>
    <row r="761" spans="1:18" hidden="1" x14ac:dyDescent="0.3">
      <c r="A761">
        <v>760</v>
      </c>
      <c r="B761" s="3" t="s">
        <v>12</v>
      </c>
      <c r="C761" s="3" t="s">
        <v>53</v>
      </c>
      <c r="D761" s="3" t="s">
        <v>114</v>
      </c>
      <c r="E761" s="4">
        <v>2018</v>
      </c>
      <c r="F761" s="1">
        <v>42878</v>
      </c>
      <c r="G761" s="3" t="s">
        <v>102</v>
      </c>
      <c r="H761" s="5">
        <v>3.9800000000000031</v>
      </c>
      <c r="I761" s="5">
        <v>91.698845540068092</v>
      </c>
      <c r="J761" s="5">
        <v>8.1527777777777786</v>
      </c>
      <c r="K761" s="6">
        <v>5.7106138996706052E-2</v>
      </c>
      <c r="L761" s="6">
        <v>4.5636254630087421E-2</v>
      </c>
      <c r="M761" s="5">
        <v>89.725760637320647</v>
      </c>
      <c r="N761" s="4">
        <v>25700000</v>
      </c>
      <c r="O761" s="5">
        <f>1280000*J761</f>
        <v>10435555.555555556</v>
      </c>
      <c r="P761" s="5">
        <f>(1280000*J761)/(M761/100)</f>
        <v>11630501.075089218</v>
      </c>
      <c r="Q761" s="5">
        <f t="shared" si="44"/>
        <v>14069498.924910782</v>
      </c>
      <c r="R761" s="3" t="str">
        <f t="shared" si="45"/>
        <v>상</v>
      </c>
    </row>
    <row r="762" spans="1:18" x14ac:dyDescent="0.3">
      <c r="A762">
        <v>761</v>
      </c>
      <c r="B762" s="3" t="s">
        <v>13</v>
      </c>
      <c r="C762" s="3" t="s">
        <v>35</v>
      </c>
      <c r="D762" s="3" t="s">
        <v>118</v>
      </c>
      <c r="E762" s="4">
        <v>2022</v>
      </c>
      <c r="F762" s="1">
        <v>44670</v>
      </c>
      <c r="G762" s="3" t="s">
        <v>102</v>
      </c>
      <c r="H762" s="5">
        <v>3.600000000000001</v>
      </c>
      <c r="I762" s="5">
        <v>78.035505970321253</v>
      </c>
      <c r="J762" s="5">
        <v>3.2472222222222218</v>
      </c>
      <c r="K762" s="6">
        <v>3.6040101122068027E-2</v>
      </c>
      <c r="L762" s="6">
        <v>3.2110204409646882E-2</v>
      </c>
      <c r="M762" s="5">
        <v>93.184969446828504</v>
      </c>
      <c r="N762" s="4">
        <v>21600000</v>
      </c>
      <c r="O762" s="5">
        <f>2160000*J762</f>
        <v>7013999.9999999991</v>
      </c>
      <c r="P762" s="5">
        <f>(2160000*J762)/(M762/100)</f>
        <v>7526964.9618785344</v>
      </c>
      <c r="Q762" s="5">
        <f t="shared" si="44"/>
        <v>14073035.038121466</v>
      </c>
      <c r="R762" s="3" t="str">
        <f t="shared" si="45"/>
        <v>상</v>
      </c>
    </row>
    <row r="763" spans="1:18" hidden="1" x14ac:dyDescent="0.3">
      <c r="A763">
        <v>762</v>
      </c>
      <c r="B763" s="3" t="s">
        <v>12</v>
      </c>
      <c r="C763" s="3" t="s">
        <v>53</v>
      </c>
      <c r="D763" s="3" t="s">
        <v>114</v>
      </c>
      <c r="E763" s="4">
        <v>2018</v>
      </c>
      <c r="F763" s="1">
        <v>43035</v>
      </c>
      <c r="G763" s="3" t="s">
        <v>102</v>
      </c>
      <c r="H763" s="5">
        <v>3.678958333333338</v>
      </c>
      <c r="I763" s="5">
        <v>81.397353014518941</v>
      </c>
      <c r="J763" s="5">
        <v>7.7249999999999996</v>
      </c>
      <c r="K763" s="6">
        <v>5.5587768438749192E-2</v>
      </c>
      <c r="L763" s="6">
        <v>9.3703711374405571E-2</v>
      </c>
      <c r="M763" s="5">
        <v>85.070852018684519</v>
      </c>
      <c r="N763" s="4">
        <v>25700000</v>
      </c>
      <c r="O763" s="5">
        <f>1280000*J763</f>
        <v>9888000</v>
      </c>
      <c r="P763" s="5">
        <f>(1280000*J763)/(M763/100)</f>
        <v>11623252.577543542</v>
      </c>
      <c r="Q763" s="5">
        <f t="shared" si="44"/>
        <v>14076747.422456458</v>
      </c>
      <c r="R763" s="3" t="str">
        <f t="shared" si="45"/>
        <v>상</v>
      </c>
    </row>
    <row r="764" spans="1:18" hidden="1" x14ac:dyDescent="0.3">
      <c r="A764">
        <v>763</v>
      </c>
      <c r="B764" s="3" t="s">
        <v>12</v>
      </c>
      <c r="C764" s="3" t="s">
        <v>53</v>
      </c>
      <c r="D764" s="3" t="s">
        <v>114</v>
      </c>
      <c r="E764" s="4">
        <v>2018</v>
      </c>
      <c r="F764" s="1">
        <v>42941</v>
      </c>
      <c r="G764" s="3" t="s">
        <v>102</v>
      </c>
      <c r="H764" s="5">
        <v>3.786458333333329</v>
      </c>
      <c r="I764" s="5">
        <v>85.658360006632194</v>
      </c>
      <c r="J764" s="5">
        <v>7.9805555555555552</v>
      </c>
      <c r="K764" s="6">
        <v>5.6499754178422963E-2</v>
      </c>
      <c r="L764" s="6">
        <v>6.4204290007979101E-2</v>
      </c>
      <c r="M764" s="5">
        <v>87.929595581359791</v>
      </c>
      <c r="N764" s="4">
        <v>25700000</v>
      </c>
      <c r="O764" s="5">
        <f>1280000*J764</f>
        <v>10215111.11111111</v>
      </c>
      <c r="P764" s="5">
        <f>(1280000*J764)/(M764/100)</f>
        <v>11617375.291643687</v>
      </c>
      <c r="Q764" s="5">
        <f t="shared" si="44"/>
        <v>14082624.708356313</v>
      </c>
      <c r="R764" s="3" t="str">
        <f t="shared" si="45"/>
        <v>상</v>
      </c>
    </row>
    <row r="765" spans="1:18" hidden="1" x14ac:dyDescent="0.3">
      <c r="A765">
        <v>764</v>
      </c>
      <c r="B765" s="3" t="s">
        <v>12</v>
      </c>
      <c r="C765" s="3" t="s">
        <v>37</v>
      </c>
      <c r="D765" s="3" t="s">
        <v>116</v>
      </c>
      <c r="E765" s="4">
        <v>2021</v>
      </c>
      <c r="F765" s="1">
        <v>44285</v>
      </c>
      <c r="G765" s="3" t="s">
        <v>102</v>
      </c>
      <c r="H765" s="5">
        <v>3.580000000000001</v>
      </c>
      <c r="I765" s="5">
        <v>77.119052240705855</v>
      </c>
      <c r="J765" s="5">
        <v>4.3</v>
      </c>
      <c r="K765" s="6">
        <v>4.1472882706655438E-2</v>
      </c>
      <c r="L765" s="6">
        <v>5.3246600179106478E-2</v>
      </c>
      <c r="M765" s="5">
        <v>90.528051711423814</v>
      </c>
      <c r="N765" s="4">
        <v>21600000</v>
      </c>
      <c r="O765" s="5">
        <f>1580000*J765</f>
        <v>6794000</v>
      </c>
      <c r="P765" s="5">
        <f>(1580000*J765)/(M765/100)</f>
        <v>7504856.0877651796</v>
      </c>
      <c r="Q765" s="5">
        <f t="shared" si="44"/>
        <v>14095143.91223482</v>
      </c>
      <c r="R765" s="3" t="str">
        <f t="shared" si="45"/>
        <v>상</v>
      </c>
    </row>
    <row r="766" spans="1:18" hidden="1" x14ac:dyDescent="0.3">
      <c r="A766">
        <v>765</v>
      </c>
      <c r="B766" s="3" t="s">
        <v>13</v>
      </c>
      <c r="C766" s="3" t="s">
        <v>74</v>
      </c>
      <c r="D766" s="3" t="s">
        <v>115</v>
      </c>
      <c r="E766" s="4">
        <v>2020</v>
      </c>
      <c r="F766" s="1">
        <v>43633</v>
      </c>
      <c r="G766" s="3" t="s">
        <v>102</v>
      </c>
      <c r="H766" s="5">
        <v>4.1399999999999917</v>
      </c>
      <c r="I766" s="5">
        <v>96.304335034886989</v>
      </c>
      <c r="J766" s="5">
        <v>6.0861111111111112</v>
      </c>
      <c r="K766" s="6">
        <v>4.9340089627446411E-2</v>
      </c>
      <c r="L766" s="6">
        <v>3.827375227007479E-2</v>
      </c>
      <c r="M766" s="5">
        <v>91.238615810247879</v>
      </c>
      <c r="N766" s="4">
        <v>21100000</v>
      </c>
      <c r="O766" s="5">
        <f>1050000*J766</f>
        <v>6390416.666666667</v>
      </c>
      <c r="P766" s="5">
        <f>(1050000*J766)/(M766/100)</f>
        <v>7004070.1625253046</v>
      </c>
      <c r="Q766" s="5">
        <f t="shared" si="44"/>
        <v>14095929.837474696</v>
      </c>
      <c r="R766" s="3" t="str">
        <f t="shared" si="45"/>
        <v>상</v>
      </c>
    </row>
    <row r="767" spans="1:18" hidden="1" x14ac:dyDescent="0.3">
      <c r="A767">
        <v>766</v>
      </c>
      <c r="B767" s="3" t="s">
        <v>12</v>
      </c>
      <c r="C767" s="3" t="s">
        <v>42</v>
      </c>
      <c r="D767" s="3" t="s">
        <v>114</v>
      </c>
      <c r="E767" s="4">
        <v>2018</v>
      </c>
      <c r="F767" s="1">
        <v>42931</v>
      </c>
      <c r="G767" s="3" t="s">
        <v>102</v>
      </c>
      <c r="H767" s="5">
        <v>3.9585416666666609</v>
      </c>
      <c r="I767" s="5">
        <v>91.076635608769422</v>
      </c>
      <c r="J767" s="5">
        <v>8.0083333333333329</v>
      </c>
      <c r="K767" s="6">
        <v>5.6597997608867169E-2</v>
      </c>
      <c r="L767" s="6">
        <v>5.9270234829778543E-2</v>
      </c>
      <c r="M767" s="5">
        <v>88.413176756135428</v>
      </c>
      <c r="N767" s="4">
        <v>25700000</v>
      </c>
      <c r="O767" s="5">
        <f>1280000*J767</f>
        <v>10250666.666666666</v>
      </c>
      <c r="P767" s="5">
        <f>(1280000*J767)/(M767/100)</f>
        <v>11594048.582758702</v>
      </c>
      <c r="Q767" s="5">
        <f t="shared" si="44"/>
        <v>14105951.417241298</v>
      </c>
      <c r="R767" s="3" t="str">
        <f t="shared" si="45"/>
        <v>상</v>
      </c>
    </row>
    <row r="768" spans="1:18" hidden="1" x14ac:dyDescent="0.3">
      <c r="A768">
        <v>767</v>
      </c>
      <c r="B768" s="3" t="s">
        <v>12</v>
      </c>
      <c r="C768" s="3" t="s">
        <v>53</v>
      </c>
      <c r="D768" s="3" t="s">
        <v>114</v>
      </c>
      <c r="E768" s="4">
        <v>2018</v>
      </c>
      <c r="F768" s="1">
        <v>42956</v>
      </c>
      <c r="G768" s="3" t="s">
        <v>102</v>
      </c>
      <c r="H768" s="5">
        <v>3.8799999999999968</v>
      </c>
      <c r="I768" s="5">
        <v>88.768190384075126</v>
      </c>
      <c r="J768" s="5">
        <v>7.9416666666666664</v>
      </c>
      <c r="K768" s="6">
        <v>5.6361925682739643E-2</v>
      </c>
      <c r="L768" s="6">
        <v>6.6539856187365298E-2</v>
      </c>
      <c r="M768" s="5">
        <v>87.709821812989503</v>
      </c>
      <c r="N768" s="4">
        <v>25700000</v>
      </c>
      <c r="O768" s="5">
        <f>1280000*J768</f>
        <v>10165333.333333334</v>
      </c>
      <c r="P768" s="5">
        <f>(1280000*J768)/(M768/100)</f>
        <v>11589732.054190407</v>
      </c>
      <c r="Q768" s="5">
        <f t="shared" si="44"/>
        <v>14110267.945809593</v>
      </c>
      <c r="R768" s="3" t="str">
        <f t="shared" si="45"/>
        <v>상</v>
      </c>
    </row>
    <row r="769" spans="1:18" hidden="1" x14ac:dyDescent="0.3">
      <c r="A769">
        <v>768</v>
      </c>
      <c r="B769" s="3" t="s">
        <v>12</v>
      </c>
      <c r="C769" s="3" t="s">
        <v>53</v>
      </c>
      <c r="D769" s="3" t="s">
        <v>114</v>
      </c>
      <c r="E769" s="4">
        <v>2018</v>
      </c>
      <c r="F769" s="1">
        <v>42942</v>
      </c>
      <c r="G769" s="3" t="s">
        <v>102</v>
      </c>
      <c r="H769" s="5">
        <v>3.9991666666666661</v>
      </c>
      <c r="I769" s="5">
        <v>92.244577533265613</v>
      </c>
      <c r="J769" s="5">
        <v>7.9777777777777779</v>
      </c>
      <c r="K769" s="6">
        <v>5.6489920438172962E-2</v>
      </c>
      <c r="L769" s="6">
        <v>6.1195054678926511E-2</v>
      </c>
      <c r="M769" s="5">
        <v>88.231502488290062</v>
      </c>
      <c r="N769" s="4">
        <v>25700000</v>
      </c>
      <c r="O769" s="5">
        <f>1280000*J769</f>
        <v>10211555.555555556</v>
      </c>
      <c r="P769" s="5">
        <f>(1280000*J769)/(M769/100)</f>
        <v>11573593.634440053</v>
      </c>
      <c r="Q769" s="5">
        <f t="shared" si="44"/>
        <v>14126406.365559947</v>
      </c>
      <c r="R769" s="3" t="str">
        <f t="shared" si="45"/>
        <v>상</v>
      </c>
    </row>
    <row r="770" spans="1:18" hidden="1" x14ac:dyDescent="0.3">
      <c r="A770">
        <v>769</v>
      </c>
      <c r="B770" s="3" t="s">
        <v>12</v>
      </c>
      <c r="C770" s="3" t="s">
        <v>37</v>
      </c>
      <c r="D770" s="3" t="s">
        <v>116</v>
      </c>
      <c r="E770" s="4">
        <v>2021</v>
      </c>
      <c r="F770" s="1">
        <v>44309</v>
      </c>
      <c r="G770" s="3" t="s">
        <v>102</v>
      </c>
      <c r="H770" s="5">
        <v>4.0400000000000036</v>
      </c>
      <c r="I770" s="5">
        <v>93.385705726483295</v>
      </c>
      <c r="J770" s="5">
        <v>4.2361111111111107</v>
      </c>
      <c r="K770" s="6">
        <v>4.1163630117428233E-2</v>
      </c>
      <c r="L770" s="6">
        <v>6.3149640685443043E-2</v>
      </c>
      <c r="M770" s="5">
        <v>89.568672919712881</v>
      </c>
      <c r="N770" s="4">
        <v>21600000</v>
      </c>
      <c r="O770" s="5">
        <f>1580000*J770</f>
        <v>6693055.555555555</v>
      </c>
      <c r="P770" s="5">
        <f>(1580000*J770)/(M770/100)</f>
        <v>7472540.7191809611</v>
      </c>
      <c r="Q770" s="5">
        <f t="shared" ref="Q770:Q833" si="46">N770-P770</f>
        <v>14127459.28081904</v>
      </c>
      <c r="R770" s="3" t="str">
        <f t="shared" ref="R770:R833" si="47">IF(M770&lt;=65, "하", IF(M770&lt;80, "중", "상"))</f>
        <v>상</v>
      </c>
    </row>
    <row r="771" spans="1:18" hidden="1" x14ac:dyDescent="0.3">
      <c r="A771">
        <v>770</v>
      </c>
      <c r="B771" s="3" t="s">
        <v>12</v>
      </c>
      <c r="C771" s="3" t="s">
        <v>37</v>
      </c>
      <c r="D771" s="3" t="s">
        <v>116</v>
      </c>
      <c r="E771" s="4">
        <v>2021</v>
      </c>
      <c r="F771" s="1">
        <v>44312</v>
      </c>
      <c r="G771" s="3" t="s">
        <v>102</v>
      </c>
      <c r="H771" s="5">
        <v>4.0600000000000014</v>
      </c>
      <c r="I771" s="5">
        <v>93.933031421115999</v>
      </c>
      <c r="J771" s="5">
        <v>4.2277777777777779</v>
      </c>
      <c r="K771" s="6">
        <v>4.1123121368776369E-2</v>
      </c>
      <c r="L771" s="6">
        <v>6.4908752556228744E-2</v>
      </c>
      <c r="M771" s="5">
        <v>89.396812607499484</v>
      </c>
      <c r="N771" s="4">
        <v>21600000</v>
      </c>
      <c r="O771" s="5">
        <f>1580000*J771</f>
        <v>6679888.888888889</v>
      </c>
      <c r="P771" s="5">
        <f>(1580000*J771)/(M771/100)</f>
        <v>7472177.9155787416</v>
      </c>
      <c r="Q771" s="5">
        <f t="shared" si="46"/>
        <v>14127822.084421258</v>
      </c>
      <c r="R771" s="3" t="str">
        <f t="shared" si="47"/>
        <v>상</v>
      </c>
    </row>
    <row r="772" spans="1:18" hidden="1" x14ac:dyDescent="0.3">
      <c r="A772">
        <v>771</v>
      </c>
      <c r="B772" s="3" t="s">
        <v>12</v>
      </c>
      <c r="C772" s="3" t="s">
        <v>53</v>
      </c>
      <c r="D772" s="3" t="s">
        <v>114</v>
      </c>
      <c r="E772" s="4">
        <v>2018</v>
      </c>
      <c r="F772" s="1">
        <v>42956</v>
      </c>
      <c r="G772" s="3" t="s">
        <v>102</v>
      </c>
      <c r="H772" s="5">
        <v>4.0799999999999983</v>
      </c>
      <c r="I772" s="5">
        <v>94.495414527125206</v>
      </c>
      <c r="J772" s="5">
        <v>7.9416666666666664</v>
      </c>
      <c r="K772" s="6">
        <v>5.6361925682739643E-2</v>
      </c>
      <c r="L772" s="6">
        <v>6.3969399734904162E-2</v>
      </c>
      <c r="M772" s="5">
        <v>87.966867458235626</v>
      </c>
      <c r="N772" s="4">
        <v>25700000</v>
      </c>
      <c r="O772" s="5">
        <f>1280000*J772</f>
        <v>10165333.333333334</v>
      </c>
      <c r="P772" s="5">
        <f>(1280000*J772)/(M772/100)</f>
        <v>11555866.006209176</v>
      </c>
      <c r="Q772" s="5">
        <f t="shared" si="46"/>
        <v>14144133.993790824</v>
      </c>
      <c r="R772" s="3" t="str">
        <f t="shared" si="47"/>
        <v>상</v>
      </c>
    </row>
    <row r="773" spans="1:18" hidden="1" x14ac:dyDescent="0.3">
      <c r="A773">
        <v>772</v>
      </c>
      <c r="B773" s="3" t="s">
        <v>12</v>
      </c>
      <c r="C773" s="3" t="s">
        <v>55</v>
      </c>
      <c r="D773" s="3" t="s">
        <v>116</v>
      </c>
      <c r="E773" s="4">
        <v>2021</v>
      </c>
      <c r="F773" s="1">
        <v>44266</v>
      </c>
      <c r="G773" s="3" t="s">
        <v>102</v>
      </c>
      <c r="H773" s="5">
        <v>3.52</v>
      </c>
      <c r="I773" s="5">
        <v>74.483842312443713</v>
      </c>
      <c r="J773" s="5">
        <v>4.3527777777777779</v>
      </c>
      <c r="K773" s="6">
        <v>4.172662352876292E-2</v>
      </c>
      <c r="L773" s="6">
        <v>3.5433677778199772E-2</v>
      </c>
      <c r="M773" s="5">
        <v>92.283969869303732</v>
      </c>
      <c r="N773" s="4">
        <v>21600000</v>
      </c>
      <c r="O773" s="5">
        <f>1580000*J773</f>
        <v>6877388.888888889</v>
      </c>
      <c r="P773" s="5">
        <f>(1580000*J773)/(M773/100)</f>
        <v>7452419.8499792805</v>
      </c>
      <c r="Q773" s="5">
        <f t="shared" si="46"/>
        <v>14147580.150020719</v>
      </c>
      <c r="R773" s="3" t="str">
        <f t="shared" si="47"/>
        <v>상</v>
      </c>
    </row>
    <row r="774" spans="1:18" hidden="1" x14ac:dyDescent="0.3">
      <c r="A774">
        <v>773</v>
      </c>
      <c r="B774" s="3" t="s">
        <v>12</v>
      </c>
      <c r="C774" s="3" t="s">
        <v>53</v>
      </c>
      <c r="D774" s="3" t="s">
        <v>114</v>
      </c>
      <c r="E774" s="4">
        <v>2018</v>
      </c>
      <c r="F774" s="1">
        <v>43047</v>
      </c>
      <c r="G774" s="3" t="s">
        <v>102</v>
      </c>
      <c r="H774" s="5">
        <v>3.6200000000000032</v>
      </c>
      <c r="I774" s="5">
        <v>78.861366460791714</v>
      </c>
      <c r="J774" s="5">
        <v>7.6944444444444446</v>
      </c>
      <c r="K774" s="6">
        <v>5.5477723256977467E-2</v>
      </c>
      <c r="L774" s="6">
        <v>9.1983208951643247E-2</v>
      </c>
      <c r="M774" s="5">
        <v>85.253906779137935</v>
      </c>
      <c r="N774" s="4">
        <v>25700000</v>
      </c>
      <c r="O774" s="5">
        <f>1280000*J774</f>
        <v>9848888.8888888899</v>
      </c>
      <c r="P774" s="5">
        <f>(1280000*J774)/(M774/100)</f>
        <v>11552419.42683495</v>
      </c>
      <c r="Q774" s="5">
        <f t="shared" si="46"/>
        <v>14147580.57316505</v>
      </c>
      <c r="R774" s="3" t="str">
        <f t="shared" si="47"/>
        <v>상</v>
      </c>
    </row>
    <row r="775" spans="1:18" hidden="1" x14ac:dyDescent="0.3">
      <c r="A775">
        <v>774</v>
      </c>
      <c r="B775" s="3" t="s">
        <v>12</v>
      </c>
      <c r="C775" s="3" t="s">
        <v>37</v>
      </c>
      <c r="D775" s="3" t="s">
        <v>116</v>
      </c>
      <c r="E775" s="4">
        <v>2021</v>
      </c>
      <c r="F775" s="1">
        <v>44270</v>
      </c>
      <c r="G775" s="3" t="s">
        <v>102</v>
      </c>
      <c r="H775" s="5">
        <v>3.6600000000000041</v>
      </c>
      <c r="I775" s="5">
        <v>80.631887165108466</v>
      </c>
      <c r="J775" s="5">
        <v>4.3416666666666668</v>
      </c>
      <c r="K775" s="6">
        <v>4.1673332800085318E-2</v>
      </c>
      <c r="L775" s="6">
        <v>3.774202472159207E-2</v>
      </c>
      <c r="M775" s="5">
        <v>92.058464247832262</v>
      </c>
      <c r="N775" s="4">
        <v>21600000</v>
      </c>
      <c r="O775" s="5">
        <f>1580000*J775</f>
        <v>6859833.333333334</v>
      </c>
      <c r="P775" s="5">
        <f>(1580000*J775)/(M775/100)</f>
        <v>7451605.2265067687</v>
      </c>
      <c r="Q775" s="5">
        <f t="shared" si="46"/>
        <v>14148394.77349323</v>
      </c>
      <c r="R775" s="3" t="str">
        <f t="shared" si="47"/>
        <v>상</v>
      </c>
    </row>
    <row r="776" spans="1:18" hidden="1" x14ac:dyDescent="0.3">
      <c r="A776">
        <v>775</v>
      </c>
      <c r="B776" s="3" t="s">
        <v>13</v>
      </c>
      <c r="C776" s="3" t="s">
        <v>33</v>
      </c>
      <c r="D776" s="3" t="s">
        <v>117</v>
      </c>
      <c r="E776" s="4">
        <v>2019</v>
      </c>
      <c r="F776" s="1">
        <v>43393</v>
      </c>
      <c r="G776" s="3" t="s">
        <v>102</v>
      </c>
      <c r="H776" s="5">
        <v>4.0799999999999983</v>
      </c>
      <c r="I776" s="5">
        <v>94.495414527125206</v>
      </c>
      <c r="J776" s="5">
        <v>6.7444444444444436</v>
      </c>
      <c r="K776" s="6">
        <v>5.1940136482086549E-2</v>
      </c>
      <c r="L776" s="6">
        <v>0.22084829643411141</v>
      </c>
      <c r="M776" s="5">
        <v>72.721156708380192</v>
      </c>
      <c r="N776" s="4">
        <v>26300000</v>
      </c>
      <c r="O776" s="5">
        <f>1310000*J776</f>
        <v>8835222.222222222</v>
      </c>
      <c r="P776" s="5">
        <f>(1310000*J776)/(M776/100)</f>
        <v>12149452.266900031</v>
      </c>
      <c r="Q776" s="5">
        <f t="shared" si="46"/>
        <v>14150547.733099969</v>
      </c>
      <c r="R776" s="3" t="str">
        <f t="shared" si="47"/>
        <v>중</v>
      </c>
    </row>
    <row r="777" spans="1:18" hidden="1" x14ac:dyDescent="0.3">
      <c r="A777">
        <v>776</v>
      </c>
      <c r="B777" s="3" t="s">
        <v>13</v>
      </c>
      <c r="C777" s="3" t="s">
        <v>36</v>
      </c>
      <c r="D777" s="3" t="s">
        <v>117</v>
      </c>
      <c r="E777" s="4">
        <v>2019</v>
      </c>
      <c r="F777" s="1">
        <v>43288</v>
      </c>
      <c r="G777" s="3" t="s">
        <v>102</v>
      </c>
      <c r="H777" s="5">
        <v>3.7400000000000051</v>
      </c>
      <c r="I777" s="5">
        <v>83.818847388122649</v>
      </c>
      <c r="J777" s="5">
        <v>7.0305555555555559</v>
      </c>
      <c r="K777" s="6">
        <v>5.3030389610318932E-2</v>
      </c>
      <c r="L777" s="6">
        <v>0.1887927912912469</v>
      </c>
      <c r="M777" s="5">
        <v>75.817681909843415</v>
      </c>
      <c r="N777" s="4">
        <v>26300000</v>
      </c>
      <c r="O777" s="5">
        <f>1310000*J777</f>
        <v>9210027.777777778</v>
      </c>
      <c r="P777" s="5">
        <f>(1310000*J777)/(M777/100)</f>
        <v>12147598.747122917</v>
      </c>
      <c r="Q777" s="5">
        <f t="shared" si="46"/>
        <v>14152401.252877083</v>
      </c>
      <c r="R777" s="3" t="str">
        <f t="shared" si="47"/>
        <v>중</v>
      </c>
    </row>
    <row r="778" spans="1:18" x14ac:dyDescent="0.3">
      <c r="A778">
        <v>777</v>
      </c>
      <c r="B778" s="3" t="s">
        <v>13</v>
      </c>
      <c r="C778" s="3" t="s">
        <v>35</v>
      </c>
      <c r="D778" s="3" t="s">
        <v>118</v>
      </c>
      <c r="E778" s="4">
        <v>2022</v>
      </c>
      <c r="F778" s="1">
        <v>44699</v>
      </c>
      <c r="G778" s="3" t="s">
        <v>102</v>
      </c>
      <c r="H778" s="5">
        <v>4.0420000000000043</v>
      </c>
      <c r="I778" s="5">
        <v>93.440438295946564</v>
      </c>
      <c r="J778" s="5">
        <v>3.166666666666667</v>
      </c>
      <c r="K778" s="6">
        <v>3.5590260840104367E-2</v>
      </c>
      <c r="L778" s="6">
        <v>4.5754582949891737E-2</v>
      </c>
      <c r="M778" s="5">
        <v>91.865515621000398</v>
      </c>
      <c r="N778" s="4">
        <v>21600000</v>
      </c>
      <c r="O778" s="5">
        <f>2160000*J778</f>
        <v>6840000.0000000009</v>
      </c>
      <c r="P778" s="5">
        <f>(2160000*J778)/(M778/100)</f>
        <v>7445666.5852930583</v>
      </c>
      <c r="Q778" s="5">
        <f t="shared" si="46"/>
        <v>14154333.414706942</v>
      </c>
      <c r="R778" s="3" t="str">
        <f t="shared" si="47"/>
        <v>상</v>
      </c>
    </row>
    <row r="779" spans="1:18" hidden="1" x14ac:dyDescent="0.3">
      <c r="A779">
        <v>778</v>
      </c>
      <c r="B779" s="3" t="s">
        <v>12</v>
      </c>
      <c r="C779" s="3" t="s">
        <v>37</v>
      </c>
      <c r="D779" s="3" t="s">
        <v>116</v>
      </c>
      <c r="E779" s="4">
        <v>2021</v>
      </c>
      <c r="F779" s="1">
        <v>44348</v>
      </c>
      <c r="G779" s="3" t="s">
        <v>102</v>
      </c>
      <c r="H779" s="5">
        <v>3.899777777777774</v>
      </c>
      <c r="I779" s="5">
        <v>89.365382667810678</v>
      </c>
      <c r="J779" s="5">
        <v>4.1305555555555564</v>
      </c>
      <c r="K779" s="6">
        <v>4.0647536484050582E-2</v>
      </c>
      <c r="L779" s="6">
        <v>8.2785532785553381E-2</v>
      </c>
      <c r="M779" s="5">
        <v>87.656693073039605</v>
      </c>
      <c r="N779" s="4">
        <v>21600000</v>
      </c>
      <c r="O779" s="5">
        <f>1580000*J779</f>
        <v>6526277.7777777789</v>
      </c>
      <c r="P779" s="5">
        <f>(1580000*J779)/(M779/100)</f>
        <v>7445270.3484259704</v>
      </c>
      <c r="Q779" s="5">
        <f t="shared" si="46"/>
        <v>14154729.651574031</v>
      </c>
      <c r="R779" s="3" t="str">
        <f t="shared" si="47"/>
        <v>상</v>
      </c>
    </row>
    <row r="780" spans="1:18" x14ac:dyDescent="0.3">
      <c r="A780">
        <v>779</v>
      </c>
      <c r="B780" s="3" t="s">
        <v>13</v>
      </c>
      <c r="C780" s="3" t="s">
        <v>64</v>
      </c>
      <c r="D780" s="3" t="s">
        <v>118</v>
      </c>
      <c r="E780" s="4">
        <v>2022</v>
      </c>
      <c r="F780" s="1">
        <v>44711</v>
      </c>
      <c r="G780" s="3" t="s">
        <v>102</v>
      </c>
      <c r="H780" s="5">
        <v>4.0802222222222211</v>
      </c>
      <c r="I780" s="5">
        <v>94.501922728619505</v>
      </c>
      <c r="J780" s="5">
        <v>3.1333333333333329</v>
      </c>
      <c r="K780" s="6">
        <v>3.5402448126271337E-2</v>
      </c>
      <c r="L780" s="6">
        <v>5.5348915686265529E-2</v>
      </c>
      <c r="M780" s="5">
        <v>90.924863618746315</v>
      </c>
      <c r="N780" s="4">
        <v>21600000</v>
      </c>
      <c r="O780" s="5">
        <f>2160000*J780</f>
        <v>6767999.9999999991</v>
      </c>
      <c r="P780" s="5">
        <f>(2160000*J780)/(M780/100)</f>
        <v>7443508.5527085857</v>
      </c>
      <c r="Q780" s="5">
        <f t="shared" si="46"/>
        <v>14156491.447291415</v>
      </c>
      <c r="R780" s="3" t="str">
        <f t="shared" si="47"/>
        <v>상</v>
      </c>
    </row>
    <row r="781" spans="1:18" hidden="1" x14ac:dyDescent="0.3">
      <c r="A781">
        <v>780</v>
      </c>
      <c r="B781" s="3" t="s">
        <v>12</v>
      </c>
      <c r="C781" s="3" t="s">
        <v>43</v>
      </c>
      <c r="D781" s="3" t="s">
        <v>113</v>
      </c>
      <c r="E781" s="4">
        <v>2019</v>
      </c>
      <c r="F781" s="1">
        <v>43353</v>
      </c>
      <c r="G781" s="3" t="s">
        <v>102</v>
      </c>
      <c r="H781" s="5">
        <v>3.9979166666666668</v>
      </c>
      <c r="I781" s="5">
        <v>92.209380445035677</v>
      </c>
      <c r="J781" s="5">
        <v>6.8555555555555552</v>
      </c>
      <c r="K781" s="6">
        <v>5.2366231697747949E-2</v>
      </c>
      <c r="L781" s="6">
        <v>0.1486342799252631</v>
      </c>
      <c r="M781" s="5">
        <v>79.899948837698886</v>
      </c>
      <c r="N781" s="4">
        <v>24800000</v>
      </c>
      <c r="O781" s="5">
        <f>1240000*J781</f>
        <v>8500888.8888888881</v>
      </c>
      <c r="P781" s="5">
        <f>(1240000*J781)/(M781/100)</f>
        <v>10639417.186807942</v>
      </c>
      <c r="Q781" s="5">
        <f t="shared" si="46"/>
        <v>14160582.813192058</v>
      </c>
      <c r="R781" s="3" t="str">
        <f t="shared" si="47"/>
        <v>중</v>
      </c>
    </row>
    <row r="782" spans="1:18" hidden="1" x14ac:dyDescent="0.3">
      <c r="A782">
        <v>781</v>
      </c>
      <c r="B782" s="3" t="s">
        <v>12</v>
      </c>
      <c r="C782" s="3" t="s">
        <v>42</v>
      </c>
      <c r="D782" s="3" t="s">
        <v>114</v>
      </c>
      <c r="E782" s="4">
        <v>2018</v>
      </c>
      <c r="F782" s="1">
        <v>42919</v>
      </c>
      <c r="G782" s="3" t="s">
        <v>102</v>
      </c>
      <c r="H782" s="5">
        <v>3.9800000000000031</v>
      </c>
      <c r="I782" s="5">
        <v>91.698845540068092</v>
      </c>
      <c r="J782" s="5">
        <v>8.0416666666666661</v>
      </c>
      <c r="K782" s="6">
        <v>5.6715665090578522E-2</v>
      </c>
      <c r="L782" s="6">
        <v>5.0867404297409442E-2</v>
      </c>
      <c r="M782" s="5">
        <v>89.241693061201204</v>
      </c>
      <c r="N782" s="4">
        <v>25700000</v>
      </c>
      <c r="O782" s="5">
        <f>1280000*J782</f>
        <v>10293333.333333332</v>
      </c>
      <c r="P782" s="5">
        <f>(1280000*J782)/(M782/100)</f>
        <v>11534220.138869677</v>
      </c>
      <c r="Q782" s="5">
        <f t="shared" si="46"/>
        <v>14165779.861130323</v>
      </c>
      <c r="R782" s="3" t="str">
        <f t="shared" si="47"/>
        <v>상</v>
      </c>
    </row>
    <row r="783" spans="1:18" hidden="1" x14ac:dyDescent="0.3">
      <c r="A783">
        <v>782</v>
      </c>
      <c r="B783" s="3" t="s">
        <v>13</v>
      </c>
      <c r="C783" s="3" t="s">
        <v>33</v>
      </c>
      <c r="D783" s="3" t="s">
        <v>117</v>
      </c>
      <c r="E783" s="4">
        <v>2019</v>
      </c>
      <c r="F783" s="1">
        <v>43341</v>
      </c>
      <c r="G783" s="3" t="s">
        <v>102</v>
      </c>
      <c r="H783" s="5">
        <v>3.6000000000000032</v>
      </c>
      <c r="I783" s="5">
        <v>78.03550597032131</v>
      </c>
      <c r="J783" s="5">
        <v>6.8861111111111111</v>
      </c>
      <c r="K783" s="6">
        <v>5.2482801415744233E-2</v>
      </c>
      <c r="L783" s="6">
        <v>0.20372560361742861</v>
      </c>
      <c r="M783" s="5">
        <v>74.379159496682718</v>
      </c>
      <c r="N783" s="4">
        <v>26300000</v>
      </c>
      <c r="O783" s="5">
        <f>1310000*J783</f>
        <v>9020805.555555556</v>
      </c>
      <c r="P783" s="5">
        <f>(1310000*J783)/(M783/100)</f>
        <v>12128135.914143907</v>
      </c>
      <c r="Q783" s="5">
        <f t="shared" si="46"/>
        <v>14171864.085856093</v>
      </c>
      <c r="R783" s="3" t="str">
        <f t="shared" si="47"/>
        <v>중</v>
      </c>
    </row>
    <row r="784" spans="1:18" hidden="1" x14ac:dyDescent="0.3">
      <c r="A784">
        <v>783</v>
      </c>
      <c r="B784" s="3" t="s">
        <v>12</v>
      </c>
      <c r="C784" s="3" t="s">
        <v>37</v>
      </c>
      <c r="D784" s="3" t="s">
        <v>116</v>
      </c>
      <c r="E784" s="4">
        <v>2021</v>
      </c>
      <c r="F784" s="1">
        <v>44309</v>
      </c>
      <c r="G784" s="3" t="s">
        <v>102</v>
      </c>
      <c r="H784" s="5">
        <v>3.600000000000001</v>
      </c>
      <c r="I784" s="5">
        <v>78.035505970321253</v>
      </c>
      <c r="J784" s="5">
        <v>4.2361111111111107</v>
      </c>
      <c r="K784" s="6">
        <v>4.1163630117428233E-2</v>
      </c>
      <c r="L784" s="6">
        <v>5.7294105235250338E-2</v>
      </c>
      <c r="M784" s="5">
        <v>90.154226464732147</v>
      </c>
      <c r="N784" s="4">
        <v>21600000</v>
      </c>
      <c r="O784" s="5">
        <f>1580000*J784</f>
        <v>6693055.555555555</v>
      </c>
      <c r="P784" s="5">
        <f>(1580000*J784)/(M784/100)</f>
        <v>7424006.4143568939</v>
      </c>
      <c r="Q784" s="5">
        <f t="shared" si="46"/>
        <v>14175993.585643105</v>
      </c>
      <c r="R784" s="3" t="str">
        <f t="shared" si="47"/>
        <v>상</v>
      </c>
    </row>
    <row r="785" spans="1:18" hidden="1" x14ac:dyDescent="0.3">
      <c r="A785">
        <v>784</v>
      </c>
      <c r="B785" s="3" t="s">
        <v>12</v>
      </c>
      <c r="C785" s="3" t="s">
        <v>53</v>
      </c>
      <c r="D785" s="3" t="s">
        <v>114</v>
      </c>
      <c r="E785" s="4">
        <v>2018</v>
      </c>
      <c r="F785" s="1">
        <v>43053</v>
      </c>
      <c r="G785" s="3" t="s">
        <v>102</v>
      </c>
      <c r="H785" s="5">
        <v>3.7597916666666622</v>
      </c>
      <c r="I785" s="5">
        <v>84.647823696252715</v>
      </c>
      <c r="J785" s="5">
        <v>7.677777777777778</v>
      </c>
      <c r="K785" s="6">
        <v>5.5417606508321081E-2</v>
      </c>
      <c r="L785" s="6">
        <v>9.1552430381255046E-2</v>
      </c>
      <c r="M785" s="5">
        <v>85.302996311042392</v>
      </c>
      <c r="N785" s="4">
        <v>25700000</v>
      </c>
      <c r="O785" s="5">
        <f>1280000*J785</f>
        <v>9827555.555555556</v>
      </c>
      <c r="P785" s="5">
        <f>(1280000*J785)/(M785/100)</f>
        <v>11520762.435730981</v>
      </c>
      <c r="Q785" s="5">
        <f t="shared" si="46"/>
        <v>14179237.564269019</v>
      </c>
      <c r="R785" s="3" t="str">
        <f t="shared" si="47"/>
        <v>상</v>
      </c>
    </row>
    <row r="786" spans="1:18" hidden="1" x14ac:dyDescent="0.3">
      <c r="A786">
        <v>785</v>
      </c>
      <c r="B786" s="3" t="s">
        <v>12</v>
      </c>
      <c r="C786" s="3" t="s">
        <v>37</v>
      </c>
      <c r="D786" s="3" t="s">
        <v>116</v>
      </c>
      <c r="E786" s="4">
        <v>2021</v>
      </c>
      <c r="F786" s="1">
        <v>44344</v>
      </c>
      <c r="G786" s="3" t="s">
        <v>102</v>
      </c>
      <c r="H786" s="5">
        <v>3.779999999999994</v>
      </c>
      <c r="I786" s="5">
        <v>85.418770831190059</v>
      </c>
      <c r="J786" s="5">
        <v>4.1388888888888893</v>
      </c>
      <c r="K786" s="6">
        <v>4.0688518719112353E-2</v>
      </c>
      <c r="L786" s="6">
        <v>7.7738893871897488E-2</v>
      </c>
      <c r="M786" s="5">
        <v>88.15725874089901</v>
      </c>
      <c r="N786" s="4">
        <v>21600000</v>
      </c>
      <c r="O786" s="5">
        <f>1580000*J786</f>
        <v>6539444.444444445</v>
      </c>
      <c r="P786" s="5">
        <f>(1580000*J786)/(M786/100)</f>
        <v>7417930.7953124736</v>
      </c>
      <c r="Q786" s="5">
        <f t="shared" si="46"/>
        <v>14182069.204687526</v>
      </c>
      <c r="R786" s="3" t="str">
        <f t="shared" si="47"/>
        <v>상</v>
      </c>
    </row>
    <row r="787" spans="1:18" hidden="1" x14ac:dyDescent="0.3">
      <c r="A787">
        <v>786</v>
      </c>
      <c r="B787" s="3" t="s">
        <v>12</v>
      </c>
      <c r="C787" s="3" t="s">
        <v>42</v>
      </c>
      <c r="D787" s="3" t="s">
        <v>114</v>
      </c>
      <c r="E787" s="4">
        <v>2018</v>
      </c>
      <c r="F787" s="1">
        <v>42978</v>
      </c>
      <c r="G787" s="3" t="s">
        <v>102</v>
      </c>
      <c r="H787" s="5">
        <v>3.9754166666666708</v>
      </c>
      <c r="I787" s="5">
        <v>91.565946331441296</v>
      </c>
      <c r="J787" s="5">
        <v>7.8833333333333337</v>
      </c>
      <c r="K787" s="6">
        <v>5.6154548643305227E-2</v>
      </c>
      <c r="L787" s="6">
        <v>6.7594678803011968E-2</v>
      </c>
      <c r="M787" s="5">
        <v>87.625077255368282</v>
      </c>
      <c r="N787" s="4">
        <v>25700000</v>
      </c>
      <c r="O787" s="5">
        <f>1280000*J787</f>
        <v>10090666.666666668</v>
      </c>
      <c r="P787" s="5">
        <f>(1280000*J787)/(M787/100)</f>
        <v>11515729.266930228</v>
      </c>
      <c r="Q787" s="5">
        <f t="shared" si="46"/>
        <v>14184270.733069772</v>
      </c>
      <c r="R787" s="3" t="str">
        <f t="shared" si="47"/>
        <v>상</v>
      </c>
    </row>
    <row r="788" spans="1:18" hidden="1" x14ac:dyDescent="0.3">
      <c r="A788">
        <v>787</v>
      </c>
      <c r="B788" s="3" t="s">
        <v>13</v>
      </c>
      <c r="C788" s="3" t="s">
        <v>33</v>
      </c>
      <c r="D788" s="3" t="s">
        <v>117</v>
      </c>
      <c r="E788" s="4">
        <v>2019</v>
      </c>
      <c r="F788" s="1">
        <v>43356</v>
      </c>
      <c r="G788" s="3" t="s">
        <v>102</v>
      </c>
      <c r="H788" s="5">
        <v>3.7597916666666622</v>
      </c>
      <c r="I788" s="5">
        <v>84.647823696252715</v>
      </c>
      <c r="J788" s="5">
        <v>6.8472222222222223</v>
      </c>
      <c r="K788" s="6">
        <v>5.2334394893691939E-2</v>
      </c>
      <c r="L788" s="6">
        <v>0.2071399285379629</v>
      </c>
      <c r="M788" s="5">
        <v>74.052567656834526</v>
      </c>
      <c r="N788" s="4">
        <v>26300000</v>
      </c>
      <c r="O788" s="5">
        <f>1310000*J788</f>
        <v>8969861.1111111119</v>
      </c>
      <c r="P788" s="5">
        <f>(1310000*J788)/(M788/100)</f>
        <v>12112829.298071284</v>
      </c>
      <c r="Q788" s="5">
        <f t="shared" si="46"/>
        <v>14187170.701928716</v>
      </c>
      <c r="R788" s="3" t="str">
        <f t="shared" si="47"/>
        <v>중</v>
      </c>
    </row>
    <row r="789" spans="1:18" hidden="1" x14ac:dyDescent="0.3">
      <c r="A789">
        <v>788</v>
      </c>
      <c r="B789" s="3" t="s">
        <v>12</v>
      </c>
      <c r="C789" s="3" t="s">
        <v>37</v>
      </c>
      <c r="D789" s="3" t="s">
        <v>116</v>
      </c>
      <c r="E789" s="4">
        <v>2021</v>
      </c>
      <c r="F789" s="1">
        <v>44306</v>
      </c>
      <c r="G789" s="3" t="s">
        <v>102</v>
      </c>
      <c r="H789" s="5">
        <v>3.649111111111107</v>
      </c>
      <c r="I789" s="5">
        <v>80.1946147089714</v>
      </c>
      <c r="J789" s="5">
        <v>4.2444444444444436</v>
      </c>
      <c r="K789" s="6">
        <v>4.1204099040966523E-2</v>
      </c>
      <c r="L789" s="6">
        <v>5.4075257409379428E-2</v>
      </c>
      <c r="M789" s="5">
        <v>90.472064354965411</v>
      </c>
      <c r="N789" s="4">
        <v>21600000</v>
      </c>
      <c r="O789" s="5">
        <f>1580000*J789</f>
        <v>6706222.2222222211</v>
      </c>
      <c r="P789" s="5">
        <f>(1580000*J789)/(M789/100)</f>
        <v>7412478.3932314031</v>
      </c>
      <c r="Q789" s="5">
        <f t="shared" si="46"/>
        <v>14187521.606768597</v>
      </c>
      <c r="R789" s="3" t="str">
        <f t="shared" si="47"/>
        <v>상</v>
      </c>
    </row>
    <row r="790" spans="1:18" x14ac:dyDescent="0.3">
      <c r="A790">
        <v>789</v>
      </c>
      <c r="B790" s="3" t="s">
        <v>13</v>
      </c>
      <c r="C790" s="3" t="s">
        <v>35</v>
      </c>
      <c r="D790" s="3" t="s">
        <v>118</v>
      </c>
      <c r="E790" s="4">
        <v>2022</v>
      </c>
      <c r="F790" s="1">
        <v>44684</v>
      </c>
      <c r="G790" s="3" t="s">
        <v>102</v>
      </c>
      <c r="H790" s="5">
        <v>3.8799999999999968</v>
      </c>
      <c r="I790" s="5">
        <v>88.768190384075126</v>
      </c>
      <c r="J790" s="5">
        <v>3.208333333333333</v>
      </c>
      <c r="K790" s="6">
        <v>3.5823642100341127E-2</v>
      </c>
      <c r="L790" s="6">
        <v>2.851711912679632E-2</v>
      </c>
      <c r="M790" s="5">
        <v>93.565923877286266</v>
      </c>
      <c r="N790" s="4">
        <v>21600000</v>
      </c>
      <c r="O790" s="5">
        <f>2160000*J790</f>
        <v>6929999.9999999991</v>
      </c>
      <c r="P790" s="5">
        <f>(2160000*J790)/(M790/100)</f>
        <v>7406542.5881850366</v>
      </c>
      <c r="Q790" s="5">
        <f t="shared" si="46"/>
        <v>14193457.411814963</v>
      </c>
      <c r="R790" s="3" t="str">
        <f t="shared" si="47"/>
        <v>상</v>
      </c>
    </row>
    <row r="791" spans="1:18" hidden="1" x14ac:dyDescent="0.3">
      <c r="A791">
        <v>790</v>
      </c>
      <c r="B791" s="3" t="s">
        <v>12</v>
      </c>
      <c r="C791" s="3" t="s">
        <v>34</v>
      </c>
      <c r="D791" s="3" t="s">
        <v>113</v>
      </c>
      <c r="E791" s="4">
        <v>2019</v>
      </c>
      <c r="F791" s="1">
        <v>43377</v>
      </c>
      <c r="G791" s="3" t="s">
        <v>102</v>
      </c>
      <c r="H791" s="5">
        <v>3.6554166666666679</v>
      </c>
      <c r="I791" s="5">
        <v>80.447831156785497</v>
      </c>
      <c r="J791" s="5">
        <v>6.7888888888888888</v>
      </c>
      <c r="K791" s="6">
        <v>5.2110992655634139E-2</v>
      </c>
      <c r="L791" s="6">
        <v>0.15410218499206571</v>
      </c>
      <c r="M791" s="5">
        <v>79.378682235230016</v>
      </c>
      <c r="N791" s="4">
        <v>24800000</v>
      </c>
      <c r="O791" s="5">
        <f>1240000*J791</f>
        <v>8418222.222222222</v>
      </c>
      <c r="P791" s="5">
        <f>(1240000*J791)/(M791/100)</f>
        <v>10605142.31928888</v>
      </c>
      <c r="Q791" s="5">
        <f t="shared" si="46"/>
        <v>14194857.68071112</v>
      </c>
      <c r="R791" s="3" t="str">
        <f t="shared" si="47"/>
        <v>중</v>
      </c>
    </row>
    <row r="792" spans="1:18" hidden="1" x14ac:dyDescent="0.3">
      <c r="A792">
        <v>791</v>
      </c>
      <c r="B792" s="3" t="s">
        <v>12</v>
      </c>
      <c r="C792" s="3" t="s">
        <v>34</v>
      </c>
      <c r="D792" s="3" t="s">
        <v>113</v>
      </c>
      <c r="E792" s="4">
        <v>2019</v>
      </c>
      <c r="F792" s="1">
        <v>43504</v>
      </c>
      <c r="G792" s="3" t="s">
        <v>102</v>
      </c>
      <c r="H792" s="5">
        <v>3.6602083333333382</v>
      </c>
      <c r="I792" s="5">
        <v>80.64025334730502</v>
      </c>
      <c r="J792" s="5">
        <v>6.4444444444444446</v>
      </c>
      <c r="K792" s="6">
        <v>5.0771820705759377E-2</v>
      </c>
      <c r="L792" s="6">
        <v>0.1954404280714227</v>
      </c>
      <c r="M792" s="5">
        <v>75.378775122281795</v>
      </c>
      <c r="N792" s="4">
        <v>24800000</v>
      </c>
      <c r="O792" s="5">
        <f>1240000*J792</f>
        <v>7991111.111111111</v>
      </c>
      <c r="P792" s="5">
        <f>(1240000*J792)/(M792/100)</f>
        <v>10601274.825901166</v>
      </c>
      <c r="Q792" s="5">
        <f t="shared" si="46"/>
        <v>14198725.174098834</v>
      </c>
      <c r="R792" s="3" t="str">
        <f t="shared" si="47"/>
        <v>중</v>
      </c>
    </row>
    <row r="793" spans="1:18" x14ac:dyDescent="0.3">
      <c r="A793">
        <v>792</v>
      </c>
      <c r="B793" s="3" t="s">
        <v>13</v>
      </c>
      <c r="C793" s="3" t="s">
        <v>35</v>
      </c>
      <c r="D793" s="3" t="s">
        <v>118</v>
      </c>
      <c r="E793" s="4">
        <v>2022</v>
      </c>
      <c r="F793" s="1">
        <v>44692</v>
      </c>
      <c r="G793" s="3" t="s">
        <v>102</v>
      </c>
      <c r="H793" s="5">
        <v>3.8999999999999968</v>
      </c>
      <c r="I793" s="5">
        <v>89.372092693470634</v>
      </c>
      <c r="J793" s="5">
        <v>3.1861111111111109</v>
      </c>
      <c r="K793" s="6">
        <v>3.5699361961307442E-2</v>
      </c>
      <c r="L793" s="6">
        <v>3.3759606029615918E-2</v>
      </c>
      <c r="M793" s="5">
        <v>93.054103200907662</v>
      </c>
      <c r="N793" s="4">
        <v>21600000</v>
      </c>
      <c r="O793" s="5">
        <f>2160000*J793</f>
        <v>6881999.9999999991</v>
      </c>
      <c r="P793" s="5">
        <f>(2160000*J793)/(M793/100)</f>
        <v>7395697.517111606</v>
      </c>
      <c r="Q793" s="5">
        <f t="shared" si="46"/>
        <v>14204302.482888393</v>
      </c>
      <c r="R793" s="3" t="str">
        <f t="shared" si="47"/>
        <v>상</v>
      </c>
    </row>
    <row r="794" spans="1:18" x14ac:dyDescent="0.3">
      <c r="A794">
        <v>793</v>
      </c>
      <c r="B794" s="3" t="s">
        <v>13</v>
      </c>
      <c r="C794" s="3" t="s">
        <v>35</v>
      </c>
      <c r="D794" s="3" t="s">
        <v>118</v>
      </c>
      <c r="E794" s="4">
        <v>2022</v>
      </c>
      <c r="F794" s="1">
        <v>44692</v>
      </c>
      <c r="G794" s="3" t="s">
        <v>102</v>
      </c>
      <c r="H794" s="5">
        <v>4.0684444444444461</v>
      </c>
      <c r="I794" s="5">
        <v>94.164124492183191</v>
      </c>
      <c r="J794" s="5">
        <v>3.1861111111111109</v>
      </c>
      <c r="K794" s="6">
        <v>3.5699361961307442E-2</v>
      </c>
      <c r="L794" s="6">
        <v>3.3340827032199177E-2</v>
      </c>
      <c r="M794" s="5">
        <v>93.09598110064934</v>
      </c>
      <c r="N794" s="4">
        <v>21600000</v>
      </c>
      <c r="O794" s="5">
        <f>2160000*J794</f>
        <v>6881999.9999999991</v>
      </c>
      <c r="P794" s="5">
        <f>(2160000*J794)/(M794/100)</f>
        <v>7392370.6680309074</v>
      </c>
      <c r="Q794" s="5">
        <f t="shared" si="46"/>
        <v>14207629.331969094</v>
      </c>
      <c r="R794" s="3" t="str">
        <f t="shared" si="47"/>
        <v>상</v>
      </c>
    </row>
    <row r="795" spans="1:18" hidden="1" x14ac:dyDescent="0.3">
      <c r="A795">
        <v>794</v>
      </c>
      <c r="B795" s="3" t="s">
        <v>12</v>
      </c>
      <c r="C795" s="3" t="s">
        <v>53</v>
      </c>
      <c r="D795" s="3" t="s">
        <v>114</v>
      </c>
      <c r="E795" s="4">
        <v>2018</v>
      </c>
      <c r="F795" s="1">
        <v>43019</v>
      </c>
      <c r="G795" s="3" t="s">
        <v>102</v>
      </c>
      <c r="H795" s="5">
        <v>3.7599999999999949</v>
      </c>
      <c r="I795" s="5">
        <v>84.65654976265408</v>
      </c>
      <c r="J795" s="5">
        <v>7.7694444444444448</v>
      </c>
      <c r="K795" s="6">
        <v>5.5747446378984739E-2</v>
      </c>
      <c r="L795" s="6">
        <v>7.8535270669754298E-2</v>
      </c>
      <c r="M795" s="5">
        <v>86.571728295126093</v>
      </c>
      <c r="N795" s="4">
        <v>25700000</v>
      </c>
      <c r="O795" s="5">
        <f>1280000*J795</f>
        <v>9944888.8888888899</v>
      </c>
      <c r="P795" s="5">
        <f>(1280000*J795)/(M795/100)</f>
        <v>11487455.644857189</v>
      </c>
      <c r="Q795" s="5">
        <f t="shared" si="46"/>
        <v>14212544.355142811</v>
      </c>
      <c r="R795" s="3" t="str">
        <f t="shared" si="47"/>
        <v>상</v>
      </c>
    </row>
    <row r="796" spans="1:18" hidden="1" x14ac:dyDescent="0.3">
      <c r="A796">
        <v>795</v>
      </c>
      <c r="B796" s="3" t="s">
        <v>12</v>
      </c>
      <c r="C796" s="3" t="s">
        <v>34</v>
      </c>
      <c r="D796" s="3" t="s">
        <v>113</v>
      </c>
      <c r="E796" s="4">
        <v>2019</v>
      </c>
      <c r="F796" s="1">
        <v>43550</v>
      </c>
      <c r="G796" s="3" t="s">
        <v>102</v>
      </c>
      <c r="H796" s="5">
        <v>3.9599999999999951</v>
      </c>
      <c r="I796" s="5">
        <v>91.118921720605258</v>
      </c>
      <c r="J796" s="5">
        <v>6.3111111111111109</v>
      </c>
      <c r="K796" s="6">
        <v>5.0243849817111393E-2</v>
      </c>
      <c r="L796" s="6">
        <v>0.21038597544556201</v>
      </c>
      <c r="M796" s="5">
        <v>73.937017473732666</v>
      </c>
      <c r="N796" s="4">
        <v>24800000</v>
      </c>
      <c r="O796" s="5">
        <f>1240000*J796</f>
        <v>7825777.7777777771</v>
      </c>
      <c r="P796" s="5">
        <f>(1240000*J796)/(M796/100)</f>
        <v>10584383.90560995</v>
      </c>
      <c r="Q796" s="5">
        <f t="shared" si="46"/>
        <v>14215616.09439005</v>
      </c>
      <c r="R796" s="3" t="str">
        <f t="shared" si="47"/>
        <v>중</v>
      </c>
    </row>
    <row r="797" spans="1:18" hidden="1" x14ac:dyDescent="0.3">
      <c r="A797">
        <v>796</v>
      </c>
      <c r="B797" s="3" t="s">
        <v>12</v>
      </c>
      <c r="C797" s="3" t="s">
        <v>50</v>
      </c>
      <c r="D797" s="3" t="s">
        <v>116</v>
      </c>
      <c r="E797" s="4">
        <v>2021</v>
      </c>
      <c r="F797" s="1">
        <v>44348</v>
      </c>
      <c r="G797" s="3" t="s">
        <v>102</v>
      </c>
      <c r="H797" s="5">
        <v>3.7400000000000051</v>
      </c>
      <c r="I797" s="5">
        <v>83.81884738812262</v>
      </c>
      <c r="J797" s="5">
        <v>4.1305555555555564</v>
      </c>
      <c r="K797" s="6">
        <v>4.0647536484050582E-2</v>
      </c>
      <c r="L797" s="6">
        <v>7.5347525018922987E-2</v>
      </c>
      <c r="M797" s="5">
        <v>88.400493849702642</v>
      </c>
      <c r="N797" s="4">
        <v>21600000</v>
      </c>
      <c r="O797" s="5">
        <f>1580000*J797</f>
        <v>6526277.7777777789</v>
      </c>
      <c r="P797" s="5">
        <f>(1580000*J797)/(M797/100)</f>
        <v>7382625.9261330264</v>
      </c>
      <c r="Q797" s="5">
        <f t="shared" si="46"/>
        <v>14217374.073866975</v>
      </c>
      <c r="R797" s="3" t="str">
        <f t="shared" si="47"/>
        <v>상</v>
      </c>
    </row>
    <row r="798" spans="1:18" hidden="1" x14ac:dyDescent="0.3">
      <c r="A798">
        <v>797</v>
      </c>
      <c r="B798" s="3" t="s">
        <v>12</v>
      </c>
      <c r="C798" s="3" t="s">
        <v>37</v>
      </c>
      <c r="D798" s="3" t="s">
        <v>116</v>
      </c>
      <c r="E798" s="4">
        <v>2021</v>
      </c>
      <c r="F798" s="1">
        <v>44400</v>
      </c>
      <c r="G798" s="3" t="s">
        <v>102</v>
      </c>
      <c r="H798" s="5">
        <v>3.8999999999999968</v>
      </c>
      <c r="I798" s="5">
        <v>89.372092693470634</v>
      </c>
      <c r="J798" s="5">
        <v>3.9861111111111112</v>
      </c>
      <c r="K798" s="6">
        <v>3.9930495169036469E-2</v>
      </c>
      <c r="L798" s="6">
        <v>0.10574314287680341</v>
      </c>
      <c r="M798" s="5">
        <v>85.432636195416009</v>
      </c>
      <c r="N798" s="4">
        <v>21600000</v>
      </c>
      <c r="O798" s="5">
        <f>1580000*J798</f>
        <v>6298055.555555556</v>
      </c>
      <c r="P798" s="5">
        <f>(1580000*J798)/(M798/100)</f>
        <v>7371955.0701321866</v>
      </c>
      <c r="Q798" s="5">
        <f t="shared" si="46"/>
        <v>14228044.929867813</v>
      </c>
      <c r="R798" s="3" t="str">
        <f t="shared" si="47"/>
        <v>상</v>
      </c>
    </row>
    <row r="799" spans="1:18" x14ac:dyDescent="0.3">
      <c r="A799">
        <v>798</v>
      </c>
      <c r="B799" s="3" t="s">
        <v>13</v>
      </c>
      <c r="C799" s="3" t="s">
        <v>35</v>
      </c>
      <c r="D799" s="3" t="s">
        <v>118</v>
      </c>
      <c r="E799" s="4">
        <v>2022</v>
      </c>
      <c r="F799" s="1">
        <v>44677</v>
      </c>
      <c r="G799" s="3" t="s">
        <v>102</v>
      </c>
      <c r="H799" s="5">
        <v>3.8399999999999959</v>
      </c>
      <c r="I799" s="5">
        <v>87.487322394430777</v>
      </c>
      <c r="J799" s="5">
        <v>3.2277777777777779</v>
      </c>
      <c r="K799" s="6">
        <v>3.5932034608564971E-2</v>
      </c>
      <c r="L799" s="6">
        <v>1.7972966923273631E-2</v>
      </c>
      <c r="M799" s="5">
        <v>94.609499846816135</v>
      </c>
      <c r="N799" s="4">
        <v>21600000</v>
      </c>
      <c r="O799" s="5">
        <f>2160000*J799</f>
        <v>6972000</v>
      </c>
      <c r="P799" s="5">
        <f>(2160000*J799)/(M799/100)</f>
        <v>7369238.8304435443</v>
      </c>
      <c r="Q799" s="5">
        <f t="shared" si="46"/>
        <v>14230761.169556456</v>
      </c>
      <c r="R799" s="3" t="str">
        <f t="shared" si="47"/>
        <v>상</v>
      </c>
    </row>
    <row r="800" spans="1:18" hidden="1" x14ac:dyDescent="0.3">
      <c r="A800">
        <v>799</v>
      </c>
      <c r="B800" s="3" t="s">
        <v>12</v>
      </c>
      <c r="C800" s="3" t="s">
        <v>67</v>
      </c>
      <c r="D800" s="3" t="s">
        <v>114</v>
      </c>
      <c r="E800" s="4">
        <v>2017</v>
      </c>
      <c r="F800" s="1">
        <v>42831</v>
      </c>
      <c r="G800" s="3" t="s">
        <v>102</v>
      </c>
      <c r="H800" s="5">
        <v>3.560208333333335</v>
      </c>
      <c r="I800" s="5">
        <v>76.220630380613116</v>
      </c>
      <c r="J800" s="5">
        <v>8.2833333333333332</v>
      </c>
      <c r="K800" s="6">
        <v>5.7561561248226527E-2</v>
      </c>
      <c r="L800" s="6">
        <v>1.785022999990667E-2</v>
      </c>
      <c r="M800" s="5">
        <v>92.458820875186674</v>
      </c>
      <c r="N800" s="4">
        <v>25700000</v>
      </c>
      <c r="O800" s="5">
        <f>1280000*J800</f>
        <v>10602666.666666666</v>
      </c>
      <c r="P800" s="5">
        <f>(1280000*J800)/(M800/100)</f>
        <v>11467447.417461194</v>
      </c>
      <c r="Q800" s="5">
        <f t="shared" si="46"/>
        <v>14232552.582538806</v>
      </c>
      <c r="R800" s="3" t="str">
        <f t="shared" si="47"/>
        <v>상</v>
      </c>
    </row>
    <row r="801" spans="1:18" hidden="1" x14ac:dyDescent="0.3">
      <c r="A801">
        <v>800</v>
      </c>
      <c r="B801" s="3" t="s">
        <v>12</v>
      </c>
      <c r="C801" s="3" t="s">
        <v>53</v>
      </c>
      <c r="D801" s="3" t="s">
        <v>114</v>
      </c>
      <c r="E801" s="4">
        <v>2018</v>
      </c>
      <c r="F801" s="1">
        <v>42976</v>
      </c>
      <c r="G801" s="3" t="s">
        <v>102</v>
      </c>
      <c r="H801" s="5">
        <v>3.9599999999999951</v>
      </c>
      <c r="I801" s="5">
        <v>91.118921720605258</v>
      </c>
      <c r="J801" s="5">
        <v>7.8861111111111111</v>
      </c>
      <c r="K801" s="6">
        <v>5.6164441103285667E-2</v>
      </c>
      <c r="L801" s="6">
        <v>6.329950968769664E-2</v>
      </c>
      <c r="M801" s="5">
        <v>88.053604920901776</v>
      </c>
      <c r="N801" s="4">
        <v>25700000</v>
      </c>
      <c r="O801" s="5">
        <f>1280000*J801</f>
        <v>10094222.222222222</v>
      </c>
      <c r="P801" s="5">
        <f>(1280000*J801)/(M801/100)</f>
        <v>11463723.979602907</v>
      </c>
      <c r="Q801" s="5">
        <f t="shared" si="46"/>
        <v>14236276.020397093</v>
      </c>
      <c r="R801" s="3" t="str">
        <f t="shared" si="47"/>
        <v>상</v>
      </c>
    </row>
    <row r="802" spans="1:18" hidden="1" x14ac:dyDescent="0.3">
      <c r="A802">
        <v>801</v>
      </c>
      <c r="B802" s="3" t="s">
        <v>12</v>
      </c>
      <c r="C802" s="3" t="s">
        <v>37</v>
      </c>
      <c r="D802" s="3" t="s">
        <v>116</v>
      </c>
      <c r="E802" s="4">
        <v>2021</v>
      </c>
      <c r="F802" s="1">
        <v>44316</v>
      </c>
      <c r="G802" s="3" t="s">
        <v>102</v>
      </c>
      <c r="H802" s="5">
        <v>3.7353333333333389</v>
      </c>
      <c r="I802" s="5">
        <v>83.626624353150703</v>
      </c>
      <c r="J802" s="5">
        <v>4.2166666666666668</v>
      </c>
      <c r="K802" s="6">
        <v>4.1069047550030498E-2</v>
      </c>
      <c r="L802" s="6">
        <v>5.3810868156487328E-2</v>
      </c>
      <c r="M802" s="5">
        <v>90.512008429348214</v>
      </c>
      <c r="N802" s="4">
        <v>21600000</v>
      </c>
      <c r="O802" s="5">
        <f>1580000*J802</f>
        <v>6662333.333333334</v>
      </c>
      <c r="P802" s="5">
        <f>(1580000*J802)/(M802/100)</f>
        <v>7360717.5986309182</v>
      </c>
      <c r="Q802" s="5">
        <f t="shared" si="46"/>
        <v>14239282.401369082</v>
      </c>
      <c r="R802" s="3" t="str">
        <f t="shared" si="47"/>
        <v>상</v>
      </c>
    </row>
    <row r="803" spans="1:18" hidden="1" x14ac:dyDescent="0.3">
      <c r="A803">
        <v>802</v>
      </c>
      <c r="B803" s="3" t="s">
        <v>12</v>
      </c>
      <c r="C803" s="3" t="s">
        <v>53</v>
      </c>
      <c r="D803" s="3" t="s">
        <v>114</v>
      </c>
      <c r="E803" s="4">
        <v>2018</v>
      </c>
      <c r="F803" s="1">
        <v>42976</v>
      </c>
      <c r="G803" s="3" t="s">
        <v>102</v>
      </c>
      <c r="H803" s="5">
        <v>4.0591666666666688</v>
      </c>
      <c r="I803" s="5">
        <v>93.910226183839654</v>
      </c>
      <c r="J803" s="5">
        <v>7.8861111111111111</v>
      </c>
      <c r="K803" s="6">
        <v>5.6164441103285667E-2</v>
      </c>
      <c r="L803" s="6">
        <v>6.2204232263267559E-2</v>
      </c>
      <c r="M803" s="5">
        <v>88.163132663344683</v>
      </c>
      <c r="N803" s="4">
        <v>25700000</v>
      </c>
      <c r="O803" s="5">
        <f>1280000*J803</f>
        <v>10094222.222222222</v>
      </c>
      <c r="P803" s="5">
        <f>(1280000*J803)/(M803/100)</f>
        <v>11449482.246470883</v>
      </c>
      <c r="Q803" s="5">
        <f t="shared" si="46"/>
        <v>14250517.753529117</v>
      </c>
      <c r="R803" s="3" t="str">
        <f t="shared" si="47"/>
        <v>상</v>
      </c>
    </row>
    <row r="804" spans="1:18" hidden="1" x14ac:dyDescent="0.3">
      <c r="A804">
        <v>803</v>
      </c>
      <c r="B804" s="3" t="s">
        <v>13</v>
      </c>
      <c r="C804" s="3" t="s">
        <v>52</v>
      </c>
      <c r="D804" s="3" t="s">
        <v>115</v>
      </c>
      <c r="E804" s="4">
        <v>2020</v>
      </c>
      <c r="F804" s="1">
        <v>43727</v>
      </c>
      <c r="G804" s="3" t="s">
        <v>102</v>
      </c>
      <c r="H804" s="5">
        <v>3.6600000000000028</v>
      </c>
      <c r="I804" s="5">
        <v>80.631887165108452</v>
      </c>
      <c r="J804" s="5">
        <v>5.8305555555555557</v>
      </c>
      <c r="K804" s="6">
        <v>4.82930866918053E-2</v>
      </c>
      <c r="L804" s="6">
        <v>5.6612094386270101E-2</v>
      </c>
      <c r="M804" s="5">
        <v>89.509481892192454</v>
      </c>
      <c r="N804" s="4">
        <v>21100000</v>
      </c>
      <c r="O804" s="5">
        <f>1050000*J804</f>
        <v>6122083.333333334</v>
      </c>
      <c r="P804" s="5">
        <f>(1050000*J804)/(M804/100)</f>
        <v>6839591.9671470448</v>
      </c>
      <c r="Q804" s="5">
        <f t="shared" si="46"/>
        <v>14260408.032852955</v>
      </c>
      <c r="R804" s="3" t="str">
        <f t="shared" si="47"/>
        <v>상</v>
      </c>
    </row>
    <row r="805" spans="1:18" hidden="1" x14ac:dyDescent="0.3">
      <c r="A805">
        <v>804</v>
      </c>
      <c r="B805" s="3" t="s">
        <v>12</v>
      </c>
      <c r="C805" s="3" t="s">
        <v>53</v>
      </c>
      <c r="D805" s="3" t="s">
        <v>114</v>
      </c>
      <c r="E805" s="4">
        <v>2018</v>
      </c>
      <c r="F805" s="1">
        <v>42943</v>
      </c>
      <c r="G805" s="3" t="s">
        <v>102</v>
      </c>
      <c r="H805" s="5">
        <v>3.8799999999999968</v>
      </c>
      <c r="I805" s="5">
        <v>88.768190384075126</v>
      </c>
      <c r="J805" s="5">
        <v>7.9749999999999996</v>
      </c>
      <c r="K805" s="6">
        <v>5.6480084985771749E-2</v>
      </c>
      <c r="L805" s="6">
        <v>5.0286114234880767E-2</v>
      </c>
      <c r="M805" s="5">
        <v>89.323380077934743</v>
      </c>
      <c r="N805" s="4">
        <v>25700000</v>
      </c>
      <c r="O805" s="5">
        <f>1280000*J805</f>
        <v>10208000</v>
      </c>
      <c r="P805" s="5">
        <f>(1280000*J805)/(M805/100)</f>
        <v>11428138.961035185</v>
      </c>
      <c r="Q805" s="5">
        <f t="shared" si="46"/>
        <v>14271861.038964815</v>
      </c>
      <c r="R805" s="3" t="str">
        <f t="shared" si="47"/>
        <v>상</v>
      </c>
    </row>
    <row r="806" spans="1:18" hidden="1" x14ac:dyDescent="0.3">
      <c r="A806">
        <v>805</v>
      </c>
      <c r="B806" s="3" t="s">
        <v>12</v>
      </c>
      <c r="C806" s="3" t="s">
        <v>37</v>
      </c>
      <c r="D806" s="3" t="s">
        <v>116</v>
      </c>
      <c r="E806" s="4">
        <v>2021</v>
      </c>
      <c r="F806" s="1">
        <v>44405</v>
      </c>
      <c r="G806" s="3" t="s">
        <v>102</v>
      </c>
      <c r="H806" s="5">
        <v>4.1399999999999917</v>
      </c>
      <c r="I806" s="5">
        <v>96.304335034886989</v>
      </c>
      <c r="J806" s="5">
        <v>3.9722222222222219</v>
      </c>
      <c r="K806" s="6">
        <v>3.9860869143671332E-2</v>
      </c>
      <c r="L806" s="6">
        <v>0.1036482128294393</v>
      </c>
      <c r="M806" s="5">
        <v>85.649091802688943</v>
      </c>
      <c r="N806" s="4">
        <v>21600000</v>
      </c>
      <c r="O806" s="5">
        <f>1580000*J806</f>
        <v>6276111.111111111</v>
      </c>
      <c r="P806" s="5">
        <f>(1580000*J806)/(M806/100)</f>
        <v>7327703.0485851252</v>
      </c>
      <c r="Q806" s="5">
        <f t="shared" si="46"/>
        <v>14272296.951414876</v>
      </c>
      <c r="R806" s="3" t="str">
        <f t="shared" si="47"/>
        <v>상</v>
      </c>
    </row>
    <row r="807" spans="1:18" hidden="1" x14ac:dyDescent="0.3">
      <c r="A807">
        <v>806</v>
      </c>
      <c r="B807" s="3" t="s">
        <v>13</v>
      </c>
      <c r="C807" s="3" t="s">
        <v>83</v>
      </c>
      <c r="D807" s="3" t="s">
        <v>115</v>
      </c>
      <c r="E807" s="4">
        <v>2020</v>
      </c>
      <c r="F807" s="1">
        <v>43796</v>
      </c>
      <c r="G807" s="3" t="s">
        <v>102</v>
      </c>
      <c r="H807" s="5">
        <v>3.6665909090909099</v>
      </c>
      <c r="I807" s="5">
        <v>80.896562747324722</v>
      </c>
      <c r="J807" s="5">
        <v>5.6416666666666666</v>
      </c>
      <c r="K807" s="6">
        <v>4.7504385762439517E-2</v>
      </c>
      <c r="L807" s="6">
        <v>8.4798604602795105E-2</v>
      </c>
      <c r="M807" s="5">
        <v>86.769700963476538</v>
      </c>
      <c r="N807" s="4">
        <v>21100000</v>
      </c>
      <c r="O807" s="5">
        <f>1050000*J807</f>
        <v>5923750</v>
      </c>
      <c r="P807" s="5">
        <f>(1050000*J807)/(M807/100)</f>
        <v>6826979.8492142428</v>
      </c>
      <c r="Q807" s="5">
        <f t="shared" si="46"/>
        <v>14273020.150785757</v>
      </c>
      <c r="R807" s="3" t="str">
        <f t="shared" si="47"/>
        <v>상</v>
      </c>
    </row>
    <row r="808" spans="1:18" hidden="1" x14ac:dyDescent="0.3">
      <c r="A808">
        <v>807</v>
      </c>
      <c r="B808" s="3" t="s">
        <v>12</v>
      </c>
      <c r="C808" s="3" t="s">
        <v>53</v>
      </c>
      <c r="D808" s="3" t="s">
        <v>114</v>
      </c>
      <c r="E808" s="4">
        <v>2018</v>
      </c>
      <c r="F808" s="1">
        <v>42933</v>
      </c>
      <c r="G808" s="3" t="s">
        <v>102</v>
      </c>
      <c r="H808" s="5">
        <v>3.5600000000000018</v>
      </c>
      <c r="I808" s="5">
        <v>76.211904314211722</v>
      </c>
      <c r="J808" s="5">
        <v>8.0027777777777782</v>
      </c>
      <c r="K808" s="6">
        <v>5.6578362570077187E-2</v>
      </c>
      <c r="L808" s="6">
        <v>4.6540290237457892E-2</v>
      </c>
      <c r="M808" s="5">
        <v>89.688134719246491</v>
      </c>
      <c r="N808" s="4">
        <v>25700000</v>
      </c>
      <c r="O808" s="5">
        <f>1280000*J808</f>
        <v>10243555.555555556</v>
      </c>
      <c r="P808" s="5">
        <f>(1280000*J808)/(M808/100)</f>
        <v>11421305.156608811</v>
      </c>
      <c r="Q808" s="5">
        <f t="shared" si="46"/>
        <v>14278694.843391189</v>
      </c>
      <c r="R808" s="3" t="str">
        <f t="shared" si="47"/>
        <v>상</v>
      </c>
    </row>
    <row r="809" spans="1:18" hidden="1" x14ac:dyDescent="0.3">
      <c r="A809">
        <v>808</v>
      </c>
      <c r="B809" s="3" t="s">
        <v>12</v>
      </c>
      <c r="C809" s="3" t="s">
        <v>34</v>
      </c>
      <c r="D809" s="3" t="s">
        <v>113</v>
      </c>
      <c r="E809" s="4">
        <v>2019</v>
      </c>
      <c r="F809" s="1">
        <v>43412</v>
      </c>
      <c r="G809" s="3" t="s">
        <v>102</v>
      </c>
      <c r="H809" s="5">
        <v>3.5589583333333348</v>
      </c>
      <c r="I809" s="5">
        <v>76.168273982204838</v>
      </c>
      <c r="J809" s="5">
        <v>6.6944444444444446</v>
      </c>
      <c r="K809" s="6">
        <v>5.1747248987533412E-2</v>
      </c>
      <c r="L809" s="6">
        <v>0.15800132177693391</v>
      </c>
      <c r="M809" s="5">
        <v>79.025142923553275</v>
      </c>
      <c r="N809" s="4">
        <v>24800000</v>
      </c>
      <c r="O809" s="5">
        <f>1240000*J809</f>
        <v>8301111.111111111</v>
      </c>
      <c r="P809" s="5">
        <f>(1240000*J809)/(M809/100)</f>
        <v>10504392.404758288</v>
      </c>
      <c r="Q809" s="5">
        <f t="shared" si="46"/>
        <v>14295607.595241712</v>
      </c>
      <c r="R809" s="3" t="str">
        <f t="shared" si="47"/>
        <v>중</v>
      </c>
    </row>
    <row r="810" spans="1:18" hidden="1" x14ac:dyDescent="0.3">
      <c r="A810">
        <v>809</v>
      </c>
      <c r="B810" s="3" t="s">
        <v>12</v>
      </c>
      <c r="C810" s="3" t="s">
        <v>37</v>
      </c>
      <c r="D810" s="3" t="s">
        <v>116</v>
      </c>
      <c r="E810" s="4">
        <v>2021</v>
      </c>
      <c r="F810" s="1">
        <v>44266</v>
      </c>
      <c r="G810" s="3" t="s">
        <v>102</v>
      </c>
      <c r="H810" s="5">
        <v>3.6600000000000041</v>
      </c>
      <c r="I810" s="5">
        <v>80.631887165108466</v>
      </c>
      <c r="J810" s="5">
        <v>4.3527777777777779</v>
      </c>
      <c r="K810" s="6">
        <v>4.172662352876292E-2</v>
      </c>
      <c r="L810" s="6">
        <v>1.6717022130405108E-2</v>
      </c>
      <c r="M810" s="5">
        <v>94.155635434083194</v>
      </c>
      <c r="N810" s="4">
        <v>21600000</v>
      </c>
      <c r="O810" s="5">
        <f>1580000*J810</f>
        <v>6877388.888888889</v>
      </c>
      <c r="P810" s="5">
        <f>(1580000*J810)/(M810/100)</f>
        <v>7304277.4945782563</v>
      </c>
      <c r="Q810" s="5">
        <f t="shared" si="46"/>
        <v>14295722.505421743</v>
      </c>
      <c r="R810" s="3" t="str">
        <f t="shared" si="47"/>
        <v>상</v>
      </c>
    </row>
    <row r="811" spans="1:18" x14ac:dyDescent="0.3">
      <c r="A811">
        <v>810</v>
      </c>
      <c r="B811" s="3" t="s">
        <v>13</v>
      </c>
      <c r="C811" s="3" t="s">
        <v>35</v>
      </c>
      <c r="D811" s="3" t="s">
        <v>118</v>
      </c>
      <c r="E811" s="4">
        <v>2022</v>
      </c>
      <c r="F811" s="1">
        <v>44686</v>
      </c>
      <c r="G811" s="3" t="s">
        <v>102</v>
      </c>
      <c r="H811" s="5">
        <v>3.639333333333326</v>
      </c>
      <c r="I811" s="5">
        <v>79.751605768962449</v>
      </c>
      <c r="J811" s="5">
        <v>3.2027777777777779</v>
      </c>
      <c r="K811" s="6">
        <v>3.5792612521456317E-2</v>
      </c>
      <c r="L811" s="6">
        <v>1.6627890711858849E-2</v>
      </c>
      <c r="M811" s="5">
        <v>94.757949676668488</v>
      </c>
      <c r="N811" s="4">
        <v>21600000</v>
      </c>
      <c r="O811" s="5">
        <f>2160000*J811</f>
        <v>6918000</v>
      </c>
      <c r="P811" s="5">
        <f>(2160000*J811)/(M811/100)</f>
        <v>7300706.7202334851</v>
      </c>
      <c r="Q811" s="5">
        <f t="shared" si="46"/>
        <v>14299293.279766515</v>
      </c>
      <c r="R811" s="3" t="str">
        <f t="shared" si="47"/>
        <v>상</v>
      </c>
    </row>
    <row r="812" spans="1:18" hidden="1" x14ac:dyDescent="0.3">
      <c r="A812">
        <v>811</v>
      </c>
      <c r="B812" s="3" t="s">
        <v>12</v>
      </c>
      <c r="C812" s="3" t="s">
        <v>43</v>
      </c>
      <c r="D812" s="3" t="s">
        <v>113</v>
      </c>
      <c r="E812" s="4">
        <v>2019</v>
      </c>
      <c r="F812" s="1">
        <v>43347</v>
      </c>
      <c r="G812" s="3" t="s">
        <v>102</v>
      </c>
      <c r="H812" s="5">
        <v>3.699999999999994</v>
      </c>
      <c r="I812" s="5">
        <v>82.278685744892314</v>
      </c>
      <c r="J812" s="5">
        <v>6.8722222222222218</v>
      </c>
      <c r="K812" s="6">
        <v>5.2429847309418028E-2</v>
      </c>
      <c r="L812" s="6">
        <v>0.13546421105162521</v>
      </c>
      <c r="M812" s="5">
        <v>81.210594163895678</v>
      </c>
      <c r="N812" s="4">
        <v>24800000</v>
      </c>
      <c r="O812" s="5">
        <f>1240000*J812</f>
        <v>8521555.5555555541</v>
      </c>
      <c r="P812" s="5">
        <f>(1240000*J812)/(M812/100)</f>
        <v>10493157.504004616</v>
      </c>
      <c r="Q812" s="5">
        <f t="shared" si="46"/>
        <v>14306842.495995384</v>
      </c>
      <c r="R812" s="3" t="str">
        <f t="shared" si="47"/>
        <v>상</v>
      </c>
    </row>
    <row r="813" spans="1:18" hidden="1" x14ac:dyDescent="0.3">
      <c r="A813">
        <v>812</v>
      </c>
      <c r="B813" s="3" t="s">
        <v>12</v>
      </c>
      <c r="C813" s="3" t="s">
        <v>42</v>
      </c>
      <c r="D813" s="3" t="s">
        <v>114</v>
      </c>
      <c r="E813" s="4">
        <v>2018</v>
      </c>
      <c r="F813" s="1">
        <v>43054</v>
      </c>
      <c r="G813" s="3" t="s">
        <v>102</v>
      </c>
      <c r="H813" s="5">
        <v>3.7014583333333282</v>
      </c>
      <c r="I813" s="5">
        <v>82.339768211353899</v>
      </c>
      <c r="J813" s="5">
        <v>7.6749999999999998</v>
      </c>
      <c r="K813" s="6">
        <v>5.5407580708780282E-2</v>
      </c>
      <c r="L813" s="6">
        <v>8.154484010548263E-2</v>
      </c>
      <c r="M813" s="5">
        <v>86.304757918573699</v>
      </c>
      <c r="N813" s="4">
        <v>25700000</v>
      </c>
      <c r="O813" s="5">
        <f>1280000*J813</f>
        <v>9824000</v>
      </c>
      <c r="P813" s="5">
        <f>(1280000*J813)/(M813/100)</f>
        <v>11382918.20396355</v>
      </c>
      <c r="Q813" s="5">
        <f t="shared" si="46"/>
        <v>14317081.79603645</v>
      </c>
      <c r="R813" s="3" t="str">
        <f t="shared" si="47"/>
        <v>상</v>
      </c>
    </row>
    <row r="814" spans="1:18" x14ac:dyDescent="0.3">
      <c r="A814">
        <v>813</v>
      </c>
      <c r="B814" s="3" t="s">
        <v>13</v>
      </c>
      <c r="C814" s="3" t="s">
        <v>35</v>
      </c>
      <c r="D814" s="3" t="s">
        <v>118</v>
      </c>
      <c r="E814" s="4">
        <v>2022</v>
      </c>
      <c r="F814" s="1">
        <v>44694</v>
      </c>
      <c r="G814" s="3" t="s">
        <v>102</v>
      </c>
      <c r="H814" s="5">
        <v>3.6399999999999921</v>
      </c>
      <c r="I814" s="5">
        <v>79.782644610449651</v>
      </c>
      <c r="J814" s="5">
        <v>3.1805555555555549</v>
      </c>
      <c r="K814" s="6">
        <v>3.5668224265054498E-2</v>
      </c>
      <c r="L814" s="6">
        <v>1.8986443874411261E-2</v>
      </c>
      <c r="M814" s="5">
        <v>94.534533186053423</v>
      </c>
      <c r="N814" s="4">
        <v>21600000</v>
      </c>
      <c r="O814" s="5">
        <f>2160000*J814</f>
        <v>6869999.9999999991</v>
      </c>
      <c r="P814" s="5">
        <f>(2160000*J814)/(M814/100)</f>
        <v>7267185.6182747008</v>
      </c>
      <c r="Q814" s="5">
        <f t="shared" si="46"/>
        <v>14332814.3817253</v>
      </c>
      <c r="R814" s="3" t="str">
        <f t="shared" si="47"/>
        <v>상</v>
      </c>
    </row>
    <row r="815" spans="1:18" hidden="1" x14ac:dyDescent="0.3">
      <c r="A815">
        <v>814</v>
      </c>
      <c r="B815" s="3" t="s">
        <v>12</v>
      </c>
      <c r="C815" s="3" t="s">
        <v>53</v>
      </c>
      <c r="D815" s="3" t="s">
        <v>114</v>
      </c>
      <c r="E815" s="4">
        <v>2018</v>
      </c>
      <c r="F815" s="1">
        <v>43006</v>
      </c>
      <c r="G815" s="3" t="s">
        <v>102</v>
      </c>
      <c r="H815" s="5">
        <v>3.9599999999999951</v>
      </c>
      <c r="I815" s="5">
        <v>91.118921720605258</v>
      </c>
      <c r="J815" s="5">
        <v>7.8055555555555554</v>
      </c>
      <c r="K815" s="6">
        <v>5.5876848714134029E-2</v>
      </c>
      <c r="L815" s="6">
        <v>6.5007945997708122E-2</v>
      </c>
      <c r="M815" s="5">
        <v>87.911520528815785</v>
      </c>
      <c r="N815" s="4">
        <v>25700000</v>
      </c>
      <c r="O815" s="5">
        <f>1280000*J815</f>
        <v>9991111.1111111101</v>
      </c>
      <c r="P815" s="5">
        <f>(1280000*J815)/(M815/100)</f>
        <v>11364962.23818152</v>
      </c>
      <c r="Q815" s="5">
        <f t="shared" si="46"/>
        <v>14335037.76181848</v>
      </c>
      <c r="R815" s="3" t="str">
        <f t="shared" si="47"/>
        <v>상</v>
      </c>
    </row>
    <row r="816" spans="1:18" x14ac:dyDescent="0.3">
      <c r="A816">
        <v>815</v>
      </c>
      <c r="B816" s="3" t="s">
        <v>13</v>
      </c>
      <c r="C816" s="3" t="s">
        <v>35</v>
      </c>
      <c r="D816" s="3" t="s">
        <v>118</v>
      </c>
      <c r="E816" s="4">
        <v>2022</v>
      </c>
      <c r="F816" s="1">
        <v>44704</v>
      </c>
      <c r="G816" s="3" t="s">
        <v>102</v>
      </c>
      <c r="H816" s="5">
        <v>3.778222222222217</v>
      </c>
      <c r="I816" s="5">
        <v>85.3528194022512</v>
      </c>
      <c r="J816" s="5">
        <v>3.1527777777777781</v>
      </c>
      <c r="K816" s="6">
        <v>3.5512126254437532E-2</v>
      </c>
      <c r="L816" s="6">
        <v>2.6090545308197769E-2</v>
      </c>
      <c r="M816" s="5">
        <v>93.839732843736471</v>
      </c>
      <c r="N816" s="4">
        <v>21600000</v>
      </c>
      <c r="O816" s="5">
        <f>2160000*J816</f>
        <v>6810000.0000000009</v>
      </c>
      <c r="P816" s="5">
        <f>(2160000*J816)/(M816/100)</f>
        <v>7257053.9084335733</v>
      </c>
      <c r="Q816" s="5">
        <f t="shared" si="46"/>
        <v>14342946.091566427</v>
      </c>
      <c r="R816" s="3" t="str">
        <f t="shared" si="47"/>
        <v>상</v>
      </c>
    </row>
    <row r="817" spans="1:18" hidden="1" x14ac:dyDescent="0.3">
      <c r="A817">
        <v>816</v>
      </c>
      <c r="B817" s="3" t="s">
        <v>12</v>
      </c>
      <c r="C817" s="3" t="s">
        <v>37</v>
      </c>
      <c r="D817" s="3" t="s">
        <v>116</v>
      </c>
      <c r="E817" s="4">
        <v>2021</v>
      </c>
      <c r="F817" s="1">
        <v>44398</v>
      </c>
      <c r="G817" s="3" t="s">
        <v>102</v>
      </c>
      <c r="H817" s="5">
        <v>4.1399999999999917</v>
      </c>
      <c r="I817" s="5">
        <v>96.304335034886989</v>
      </c>
      <c r="J817" s="5">
        <v>3.9916666666666671</v>
      </c>
      <c r="K817" s="6">
        <v>3.9958311609309363E-2</v>
      </c>
      <c r="L817" s="6">
        <v>9.0788577984963897E-2</v>
      </c>
      <c r="M817" s="5">
        <v>86.925311040572666</v>
      </c>
      <c r="N817" s="4">
        <v>21600000</v>
      </c>
      <c r="O817" s="5">
        <f>1580000*J817</f>
        <v>6306833.333333334</v>
      </c>
      <c r="P817" s="5">
        <f>(1580000*J817)/(M817/100)</f>
        <v>7255462.4859376112</v>
      </c>
      <c r="Q817" s="5">
        <f t="shared" si="46"/>
        <v>14344537.51406239</v>
      </c>
      <c r="R817" s="3" t="str">
        <f t="shared" si="47"/>
        <v>상</v>
      </c>
    </row>
    <row r="818" spans="1:18" hidden="1" x14ac:dyDescent="0.3">
      <c r="A818">
        <v>817</v>
      </c>
      <c r="B818" s="3" t="s">
        <v>12</v>
      </c>
      <c r="C818" s="3" t="s">
        <v>42</v>
      </c>
      <c r="D818" s="3" t="s">
        <v>114</v>
      </c>
      <c r="E818" s="4">
        <v>2018</v>
      </c>
      <c r="F818" s="1">
        <v>42929</v>
      </c>
      <c r="G818" s="3" t="s">
        <v>102</v>
      </c>
      <c r="H818" s="5">
        <v>3.7599999999999949</v>
      </c>
      <c r="I818" s="5">
        <v>84.65654976265408</v>
      </c>
      <c r="J818" s="5">
        <v>8.0138888888888893</v>
      </c>
      <c r="K818" s="6">
        <v>5.6617625838210103E-2</v>
      </c>
      <c r="L818" s="6">
        <v>3.9342838968932377E-2</v>
      </c>
      <c r="M818" s="5">
        <v>90.40395351928575</v>
      </c>
      <c r="N818" s="4">
        <v>25700000</v>
      </c>
      <c r="O818" s="5">
        <f>1280000*J818</f>
        <v>10257777.777777778</v>
      </c>
      <c r="P818" s="5">
        <f>(1280000*J818)/(M818/100)</f>
        <v>11346603.083668791</v>
      </c>
      <c r="Q818" s="5">
        <f t="shared" si="46"/>
        <v>14353396.916331209</v>
      </c>
      <c r="R818" s="3" t="str">
        <f t="shared" si="47"/>
        <v>상</v>
      </c>
    </row>
    <row r="819" spans="1:18" x14ac:dyDescent="0.3">
      <c r="A819">
        <v>818</v>
      </c>
      <c r="B819" s="3" t="s">
        <v>13</v>
      </c>
      <c r="C819" s="3" t="s">
        <v>35</v>
      </c>
      <c r="D819" s="3" t="s">
        <v>118</v>
      </c>
      <c r="E819" s="4">
        <v>2022</v>
      </c>
      <c r="F819" s="1">
        <v>44704</v>
      </c>
      <c r="G819" s="3" t="s">
        <v>102</v>
      </c>
      <c r="H819" s="5">
        <v>4.0400000000000036</v>
      </c>
      <c r="I819" s="5">
        <v>93.385705726483295</v>
      </c>
      <c r="J819" s="5">
        <v>3.1527777777777781</v>
      </c>
      <c r="K819" s="6">
        <v>3.5512126254437532E-2</v>
      </c>
      <c r="L819" s="6">
        <v>2.4440559415334229E-2</v>
      </c>
      <c r="M819" s="5">
        <v>94.004731433022826</v>
      </c>
      <c r="N819" s="4">
        <v>21600000</v>
      </c>
      <c r="O819" s="5">
        <f>2160000*J819</f>
        <v>6810000.0000000009</v>
      </c>
      <c r="P819" s="5">
        <f>(2160000*J819)/(M819/100)</f>
        <v>7244316.2127983309</v>
      </c>
      <c r="Q819" s="5">
        <f t="shared" si="46"/>
        <v>14355683.787201669</v>
      </c>
      <c r="R819" s="3" t="str">
        <f t="shared" si="47"/>
        <v>상</v>
      </c>
    </row>
    <row r="820" spans="1:18" hidden="1" x14ac:dyDescent="0.3">
      <c r="A820">
        <v>819</v>
      </c>
      <c r="B820" s="3" t="s">
        <v>12</v>
      </c>
      <c r="C820" s="3" t="s">
        <v>37</v>
      </c>
      <c r="D820" s="3" t="s">
        <v>116</v>
      </c>
      <c r="E820" s="4">
        <v>2021</v>
      </c>
      <c r="F820" s="1">
        <v>44347</v>
      </c>
      <c r="G820" s="3" t="s">
        <v>102</v>
      </c>
      <c r="H820" s="5">
        <v>4.0400000000000036</v>
      </c>
      <c r="I820" s="5">
        <v>93.385705726483295</v>
      </c>
      <c r="J820" s="5">
        <v>4.1333333333333337</v>
      </c>
      <c r="K820" s="6">
        <v>4.0661201818605087E-2</v>
      </c>
      <c r="L820" s="6">
        <v>5.6289712835255162E-2</v>
      </c>
      <c r="M820" s="5">
        <v>90.304908534613972</v>
      </c>
      <c r="N820" s="4">
        <v>21600000</v>
      </c>
      <c r="O820" s="5">
        <f>1580000*J820</f>
        <v>6530666.666666667</v>
      </c>
      <c r="P820" s="5">
        <f>(1580000*J820)/(M820/100)</f>
        <v>7231795.8930919636</v>
      </c>
      <c r="Q820" s="5">
        <f t="shared" si="46"/>
        <v>14368204.106908036</v>
      </c>
      <c r="R820" s="3" t="str">
        <f t="shared" si="47"/>
        <v>상</v>
      </c>
    </row>
    <row r="821" spans="1:18" hidden="1" x14ac:dyDescent="0.3">
      <c r="A821">
        <v>820</v>
      </c>
      <c r="B821" s="3" t="s">
        <v>13</v>
      </c>
      <c r="C821" s="3" t="s">
        <v>52</v>
      </c>
      <c r="D821" s="3" t="s">
        <v>115</v>
      </c>
      <c r="E821" s="4">
        <v>2020</v>
      </c>
      <c r="F821" s="1">
        <v>43775</v>
      </c>
      <c r="G821" s="3" t="s">
        <v>102</v>
      </c>
      <c r="H821" s="5">
        <v>3.48</v>
      </c>
      <c r="I821" s="5">
        <v>72.816889994434618</v>
      </c>
      <c r="J821" s="5">
        <v>5.7</v>
      </c>
      <c r="K821" s="6">
        <v>4.7749345545253292E-2</v>
      </c>
      <c r="L821" s="6">
        <v>6.3053404136186195E-2</v>
      </c>
      <c r="M821" s="5">
        <v>88.919725031856061</v>
      </c>
      <c r="N821" s="4">
        <v>21100000</v>
      </c>
      <c r="O821" s="5">
        <f>1050000*J821</f>
        <v>5985000</v>
      </c>
      <c r="P821" s="5">
        <f>(1050000*J821)/(M821/100)</f>
        <v>6730790.0444539562</v>
      </c>
      <c r="Q821" s="5">
        <f t="shared" si="46"/>
        <v>14369209.955546044</v>
      </c>
      <c r="R821" s="3" t="str">
        <f t="shared" si="47"/>
        <v>상</v>
      </c>
    </row>
    <row r="822" spans="1:18" hidden="1" x14ac:dyDescent="0.3">
      <c r="A822">
        <v>821</v>
      </c>
      <c r="B822" s="3" t="s">
        <v>12</v>
      </c>
      <c r="C822" s="3" t="s">
        <v>53</v>
      </c>
      <c r="D822" s="3" t="s">
        <v>114</v>
      </c>
      <c r="E822" s="4">
        <v>2018</v>
      </c>
      <c r="F822" s="1">
        <v>42983</v>
      </c>
      <c r="G822" s="3" t="s">
        <v>102</v>
      </c>
      <c r="H822" s="5">
        <v>3.9599999999999951</v>
      </c>
      <c r="I822" s="5">
        <v>91.118921720605258</v>
      </c>
      <c r="J822" s="5">
        <v>7.8694444444444436</v>
      </c>
      <c r="K822" s="6">
        <v>5.6105060179789293E-2</v>
      </c>
      <c r="L822" s="6">
        <v>5.4605061150493177E-2</v>
      </c>
      <c r="M822" s="5">
        <v>88.928987866971752</v>
      </c>
      <c r="N822" s="4">
        <v>25700000</v>
      </c>
      <c r="O822" s="5">
        <f>1280000*J822</f>
        <v>10072888.888888888</v>
      </c>
      <c r="P822" s="5">
        <f>(1280000*J822)/(M822/100)</f>
        <v>11326890.286839711</v>
      </c>
      <c r="Q822" s="5">
        <f t="shared" si="46"/>
        <v>14373109.713160289</v>
      </c>
      <c r="R822" s="3" t="str">
        <f t="shared" si="47"/>
        <v>상</v>
      </c>
    </row>
    <row r="823" spans="1:18" x14ac:dyDescent="0.3">
      <c r="A823">
        <v>822</v>
      </c>
      <c r="B823" s="3" t="s">
        <v>13</v>
      </c>
      <c r="C823" s="3" t="s">
        <v>88</v>
      </c>
      <c r="D823" s="3" t="s">
        <v>118</v>
      </c>
      <c r="E823" s="4">
        <v>2022</v>
      </c>
      <c r="F823" s="1">
        <v>44703</v>
      </c>
      <c r="G823" s="3" t="s">
        <v>102</v>
      </c>
      <c r="H823" s="5">
        <v>3.6399999999999921</v>
      </c>
      <c r="I823" s="5">
        <v>79.782644610449651</v>
      </c>
      <c r="J823" s="5">
        <v>3.155555555555555</v>
      </c>
      <c r="K823" s="6">
        <v>3.5527766918597943E-2</v>
      </c>
      <c r="L823" s="6">
        <v>2.043215739007409E-2</v>
      </c>
      <c r="M823" s="5">
        <v>94.404007569132801</v>
      </c>
      <c r="N823" s="4">
        <v>21600000</v>
      </c>
      <c r="O823" s="5">
        <f>2160000*J823</f>
        <v>6815999.9999999991</v>
      </c>
      <c r="P823" s="5">
        <f>(2160000*J823)/(M823/100)</f>
        <v>7220032.4705586135</v>
      </c>
      <c r="Q823" s="5">
        <f t="shared" si="46"/>
        <v>14379967.529441386</v>
      </c>
      <c r="R823" s="3" t="str">
        <f t="shared" si="47"/>
        <v>상</v>
      </c>
    </row>
    <row r="824" spans="1:18" x14ac:dyDescent="0.3">
      <c r="A824">
        <v>823</v>
      </c>
      <c r="B824" s="3" t="s">
        <v>13</v>
      </c>
      <c r="C824" s="3" t="s">
        <v>35</v>
      </c>
      <c r="D824" s="3" t="s">
        <v>118</v>
      </c>
      <c r="E824" s="4">
        <v>2022</v>
      </c>
      <c r="F824" s="1">
        <v>44698</v>
      </c>
      <c r="G824" s="3" t="s">
        <v>102</v>
      </c>
      <c r="H824" s="5">
        <v>3.959111111111107</v>
      </c>
      <c r="I824" s="5">
        <v>91.093147328629158</v>
      </c>
      <c r="J824" s="5">
        <v>3.1694444444444438</v>
      </c>
      <c r="K824" s="6">
        <v>3.5605867181937548E-2</v>
      </c>
      <c r="L824" s="6">
        <v>1.5732712412230541E-2</v>
      </c>
      <c r="M824" s="5">
        <v>94.866142040583185</v>
      </c>
      <c r="N824" s="4">
        <v>21600000</v>
      </c>
      <c r="O824" s="5">
        <f>2160000*J824</f>
        <v>6845999.9999999991</v>
      </c>
      <c r="P824" s="5">
        <f>(2160000*J824)/(M824/100)</f>
        <v>7216484.0402926048</v>
      </c>
      <c r="Q824" s="5">
        <f t="shared" si="46"/>
        <v>14383515.959707394</v>
      </c>
      <c r="R824" s="3" t="str">
        <f t="shared" si="47"/>
        <v>상</v>
      </c>
    </row>
    <row r="825" spans="1:18" x14ac:dyDescent="0.3">
      <c r="A825">
        <v>824</v>
      </c>
      <c r="B825" s="3" t="s">
        <v>13</v>
      </c>
      <c r="C825" s="3" t="s">
        <v>35</v>
      </c>
      <c r="D825" s="3" t="s">
        <v>118</v>
      </c>
      <c r="E825" s="4">
        <v>2022</v>
      </c>
      <c r="F825" s="1">
        <v>44701</v>
      </c>
      <c r="G825" s="3" t="s">
        <v>102</v>
      </c>
      <c r="H825" s="5">
        <v>3.699999999999994</v>
      </c>
      <c r="I825" s="5">
        <v>82.278685744892314</v>
      </c>
      <c r="J825" s="5">
        <v>3.161111111111111</v>
      </c>
      <c r="K825" s="6">
        <v>3.5559027608252233E-2</v>
      </c>
      <c r="L825" s="6">
        <v>1.7728829138247588E-2</v>
      </c>
      <c r="M825" s="5">
        <v>94.671214325350022</v>
      </c>
      <c r="N825" s="4">
        <v>21600000</v>
      </c>
      <c r="O825" s="5">
        <f>2160000*J825</f>
        <v>6828000</v>
      </c>
      <c r="P825" s="5">
        <f>(2160000*J825)/(M825/100)</f>
        <v>7212329.585775339</v>
      </c>
      <c r="Q825" s="5">
        <f t="shared" si="46"/>
        <v>14387670.414224662</v>
      </c>
      <c r="R825" s="3" t="str">
        <f t="shared" si="47"/>
        <v>상</v>
      </c>
    </row>
    <row r="826" spans="1:18" x14ac:dyDescent="0.3">
      <c r="A826">
        <v>825</v>
      </c>
      <c r="B826" s="3" t="s">
        <v>13</v>
      </c>
      <c r="C826" s="3" t="s">
        <v>35</v>
      </c>
      <c r="D826" s="3" t="s">
        <v>118</v>
      </c>
      <c r="E826" s="4">
        <v>2022</v>
      </c>
      <c r="F826" s="1">
        <v>44730</v>
      </c>
      <c r="G826" s="3" t="s">
        <v>102</v>
      </c>
      <c r="H826" s="5">
        <v>4</v>
      </c>
      <c r="I826" s="5">
        <v>92.26804225875226</v>
      </c>
      <c r="J826" s="5">
        <v>3.083333333333333</v>
      </c>
      <c r="K826" s="6">
        <v>3.5118845842842472E-2</v>
      </c>
      <c r="L826" s="6">
        <v>4.1127429322327713E-2</v>
      </c>
      <c r="M826" s="5">
        <v>92.375372483482977</v>
      </c>
      <c r="N826" s="4">
        <v>21600000</v>
      </c>
      <c r="O826" s="5">
        <f>2160000*J826</f>
        <v>6659999.9999999991</v>
      </c>
      <c r="P826" s="5">
        <f>(2160000*J826)/(M826/100)</f>
        <v>7209713.8240940021</v>
      </c>
      <c r="Q826" s="5">
        <f t="shared" si="46"/>
        <v>14390286.175905999</v>
      </c>
      <c r="R826" s="3" t="str">
        <f t="shared" si="47"/>
        <v>상</v>
      </c>
    </row>
    <row r="827" spans="1:18" hidden="1" x14ac:dyDescent="0.3">
      <c r="A827">
        <v>826</v>
      </c>
      <c r="B827" s="3" t="s">
        <v>12</v>
      </c>
      <c r="C827" s="3" t="s">
        <v>37</v>
      </c>
      <c r="D827" s="3" t="s">
        <v>116</v>
      </c>
      <c r="E827" s="4">
        <v>2021</v>
      </c>
      <c r="F827" s="1">
        <v>44376</v>
      </c>
      <c r="G827" s="3" t="s">
        <v>102</v>
      </c>
      <c r="H827" s="5">
        <v>3.92</v>
      </c>
      <c r="I827" s="5">
        <v>89.959074094082681</v>
      </c>
      <c r="J827" s="5">
        <v>4.052777777777778</v>
      </c>
      <c r="K827" s="6">
        <v>4.0263024117807043E-2</v>
      </c>
      <c r="L827" s="6">
        <v>7.0977117465991821E-2</v>
      </c>
      <c r="M827" s="5">
        <v>88.875985841620107</v>
      </c>
      <c r="N827" s="4">
        <v>21600000</v>
      </c>
      <c r="O827" s="5">
        <f>1580000*J827</f>
        <v>6403388.888888889</v>
      </c>
      <c r="P827" s="5">
        <f>(1580000*J827)/(M827/100)</f>
        <v>7204858.352063667</v>
      </c>
      <c r="Q827" s="5">
        <f t="shared" si="46"/>
        <v>14395141.647936333</v>
      </c>
      <c r="R827" s="3" t="str">
        <f t="shared" si="47"/>
        <v>상</v>
      </c>
    </row>
    <row r="828" spans="1:18" hidden="1" x14ac:dyDescent="0.3">
      <c r="A828">
        <v>827</v>
      </c>
      <c r="B828" s="3" t="s">
        <v>12</v>
      </c>
      <c r="C828" s="3" t="s">
        <v>37</v>
      </c>
      <c r="D828" s="3" t="s">
        <v>116</v>
      </c>
      <c r="E828" s="4">
        <v>2021</v>
      </c>
      <c r="F828" s="1">
        <v>44336</v>
      </c>
      <c r="G828" s="3" t="s">
        <v>102</v>
      </c>
      <c r="H828" s="5">
        <v>4.0400000000000036</v>
      </c>
      <c r="I828" s="5">
        <v>93.385705726483295</v>
      </c>
      <c r="J828" s="5">
        <v>4.1611111111111114</v>
      </c>
      <c r="K828" s="6">
        <v>4.0797603415451307E-2</v>
      </c>
      <c r="L828" s="6">
        <v>4.623390013343523E-2</v>
      </c>
      <c r="M828" s="5">
        <v>91.296849645111351</v>
      </c>
      <c r="N828" s="4">
        <v>21600000</v>
      </c>
      <c r="O828" s="5">
        <f>1580000*J828</f>
        <v>6574555.555555556</v>
      </c>
      <c r="P828" s="5">
        <f>(1580000*J828)/(M828/100)</f>
        <v>7201295.0951890834</v>
      </c>
      <c r="Q828" s="5">
        <f t="shared" si="46"/>
        <v>14398704.904810917</v>
      </c>
      <c r="R828" s="3" t="str">
        <f t="shared" si="47"/>
        <v>상</v>
      </c>
    </row>
    <row r="829" spans="1:18" x14ac:dyDescent="0.3">
      <c r="A829">
        <v>828</v>
      </c>
      <c r="B829" s="3" t="s">
        <v>13</v>
      </c>
      <c r="C829" s="3" t="s">
        <v>35</v>
      </c>
      <c r="D829" s="3" t="s">
        <v>118</v>
      </c>
      <c r="E829" s="4">
        <v>2022</v>
      </c>
      <c r="F829" s="1">
        <v>44719</v>
      </c>
      <c r="G829" s="3" t="s">
        <v>102</v>
      </c>
      <c r="H829" s="5">
        <v>3.8799999999999968</v>
      </c>
      <c r="I829" s="5">
        <v>88.768190384075126</v>
      </c>
      <c r="J829" s="5">
        <v>3.1138888888888889</v>
      </c>
      <c r="K829" s="6">
        <v>3.5292429153510468E-2</v>
      </c>
      <c r="L829" s="6">
        <v>3.0657657696142648E-2</v>
      </c>
      <c r="M829" s="5">
        <v>93.404991315034692</v>
      </c>
      <c r="N829" s="4">
        <v>21600000</v>
      </c>
      <c r="O829" s="5">
        <f>2160000*J829</f>
        <v>6726000</v>
      </c>
      <c r="P829" s="5">
        <f>(2160000*J829)/(M829/100)</f>
        <v>7200899.9790114714</v>
      </c>
      <c r="Q829" s="5">
        <f t="shared" si="46"/>
        <v>14399100.020988528</v>
      </c>
      <c r="R829" s="3" t="str">
        <f t="shared" si="47"/>
        <v>상</v>
      </c>
    </row>
    <row r="830" spans="1:18" hidden="1" x14ac:dyDescent="0.3">
      <c r="A830">
        <v>829</v>
      </c>
      <c r="B830" s="3" t="s">
        <v>12</v>
      </c>
      <c r="C830" s="3" t="s">
        <v>65</v>
      </c>
      <c r="D830" s="3" t="s">
        <v>116</v>
      </c>
      <c r="E830" s="4">
        <v>2021</v>
      </c>
      <c r="F830" s="1">
        <v>44350</v>
      </c>
      <c r="G830" s="3" t="s">
        <v>102</v>
      </c>
      <c r="H830" s="5">
        <v>4.1200000000000037</v>
      </c>
      <c r="I830" s="5">
        <v>95.681105916803389</v>
      </c>
      <c r="J830" s="5">
        <v>4.125</v>
      </c>
      <c r="K830" s="6">
        <v>4.0620192023179798E-2</v>
      </c>
      <c r="L830" s="6">
        <v>5.4226079586117852E-2</v>
      </c>
      <c r="M830" s="5">
        <v>90.515372839070224</v>
      </c>
      <c r="N830" s="4">
        <v>21600000</v>
      </c>
      <c r="O830" s="5">
        <f>1580000*J830</f>
        <v>6517500</v>
      </c>
      <c r="P830" s="5">
        <f>(1580000*J830)/(M830/100)</f>
        <v>7200434.3522813991</v>
      </c>
      <c r="Q830" s="5">
        <f t="shared" si="46"/>
        <v>14399565.647718601</v>
      </c>
      <c r="R830" s="3" t="str">
        <f t="shared" si="47"/>
        <v>상</v>
      </c>
    </row>
    <row r="831" spans="1:18" x14ac:dyDescent="0.3">
      <c r="A831">
        <v>830</v>
      </c>
      <c r="B831" s="3" t="s">
        <v>13</v>
      </c>
      <c r="C831" s="3" t="s">
        <v>35</v>
      </c>
      <c r="D831" s="3" t="s">
        <v>118</v>
      </c>
      <c r="E831" s="4">
        <v>2022</v>
      </c>
      <c r="F831" s="1">
        <v>44714</v>
      </c>
      <c r="G831" s="3" t="s">
        <v>102</v>
      </c>
      <c r="H831" s="5">
        <v>3.819999999999995</v>
      </c>
      <c r="I831" s="5">
        <v>86.820611130279588</v>
      </c>
      <c r="J831" s="5">
        <v>3.1277777777777782</v>
      </c>
      <c r="K831" s="6">
        <v>3.5371049053019493E-2</v>
      </c>
      <c r="L831" s="6">
        <v>2.5754056147761831E-2</v>
      </c>
      <c r="M831" s="5">
        <v>93.887489479921868</v>
      </c>
      <c r="N831" s="4">
        <v>21600000</v>
      </c>
      <c r="O831" s="5">
        <f>2160000*J831</f>
        <v>6756000.0000000009</v>
      </c>
      <c r="P831" s="5">
        <f>(2160000*J831)/(M831/100)</f>
        <v>7195846.8986912174</v>
      </c>
      <c r="Q831" s="5">
        <f t="shared" si="46"/>
        <v>14404153.101308782</v>
      </c>
      <c r="R831" s="3" t="str">
        <f t="shared" si="47"/>
        <v>상</v>
      </c>
    </row>
    <row r="832" spans="1:18" x14ac:dyDescent="0.3">
      <c r="A832">
        <v>831</v>
      </c>
      <c r="B832" s="3" t="s">
        <v>13</v>
      </c>
      <c r="C832" s="3" t="s">
        <v>35</v>
      </c>
      <c r="D832" s="3" t="s">
        <v>118</v>
      </c>
      <c r="E832" s="4">
        <v>2022</v>
      </c>
      <c r="F832" s="1">
        <v>44726</v>
      </c>
      <c r="G832" s="3" t="s">
        <v>102</v>
      </c>
      <c r="H832" s="5">
        <v>3.5</v>
      </c>
      <c r="I832" s="5">
        <v>73.639540816098901</v>
      </c>
      <c r="J832" s="5">
        <v>3.094444444444445</v>
      </c>
      <c r="K832" s="6">
        <v>3.5182066138556699E-2</v>
      </c>
      <c r="L832" s="6">
        <v>3.5507916244787392E-2</v>
      </c>
      <c r="M832" s="5">
        <v>92.931001761665584</v>
      </c>
      <c r="N832" s="4">
        <v>21600000</v>
      </c>
      <c r="O832" s="5">
        <f>2160000*J832</f>
        <v>6684000.0000000009</v>
      </c>
      <c r="P832" s="5">
        <f>(2160000*J832)/(M832/100)</f>
        <v>7192432.9591776524</v>
      </c>
      <c r="Q832" s="5">
        <f t="shared" si="46"/>
        <v>14407567.040822348</v>
      </c>
      <c r="R832" s="3" t="str">
        <f t="shared" si="47"/>
        <v>상</v>
      </c>
    </row>
    <row r="833" spans="1:18" x14ac:dyDescent="0.3">
      <c r="A833">
        <v>832</v>
      </c>
      <c r="B833" s="3" t="s">
        <v>13</v>
      </c>
      <c r="C833" s="3" t="s">
        <v>35</v>
      </c>
      <c r="D833" s="3" t="s">
        <v>118</v>
      </c>
      <c r="E833" s="4">
        <v>2022</v>
      </c>
      <c r="F833" s="1">
        <v>44714</v>
      </c>
      <c r="G833" s="3" t="s">
        <v>102</v>
      </c>
      <c r="H833" s="5">
        <v>3.8999999999999968</v>
      </c>
      <c r="I833" s="5">
        <v>89.372092693470634</v>
      </c>
      <c r="J833" s="5">
        <v>3.1277777777777782</v>
      </c>
      <c r="K833" s="6">
        <v>3.5371049053019493E-2</v>
      </c>
      <c r="L833" s="6">
        <v>2.4195693290298258E-2</v>
      </c>
      <c r="M833" s="5">
        <v>94.043325765668229</v>
      </c>
      <c r="N833" s="4">
        <v>21600000</v>
      </c>
      <c r="O833" s="5">
        <f>2160000*J833</f>
        <v>6756000.0000000009</v>
      </c>
      <c r="P833" s="5">
        <f>(2160000*J833)/(M833/100)</f>
        <v>7183922.8834103709</v>
      </c>
      <c r="Q833" s="5">
        <f t="shared" si="46"/>
        <v>14416077.116589628</v>
      </c>
      <c r="R833" s="3" t="str">
        <f t="shared" si="47"/>
        <v>상</v>
      </c>
    </row>
    <row r="834" spans="1:18" hidden="1" x14ac:dyDescent="0.3">
      <c r="A834">
        <v>833</v>
      </c>
      <c r="B834" s="3" t="s">
        <v>12</v>
      </c>
      <c r="C834" s="3" t="s">
        <v>37</v>
      </c>
      <c r="D834" s="3" t="s">
        <v>116</v>
      </c>
      <c r="E834" s="4">
        <v>2021</v>
      </c>
      <c r="F834" s="1">
        <v>44336</v>
      </c>
      <c r="G834" s="3" t="s">
        <v>102</v>
      </c>
      <c r="H834" s="5">
        <v>4.0202222222222197</v>
      </c>
      <c r="I834" s="5">
        <v>92.837452930561312</v>
      </c>
      <c r="J834" s="5">
        <v>4.1611111111111114</v>
      </c>
      <c r="K834" s="6">
        <v>4.0797603415451307E-2</v>
      </c>
      <c r="L834" s="6">
        <v>4.381626121968607E-2</v>
      </c>
      <c r="M834" s="5">
        <v>91.538613536486253</v>
      </c>
      <c r="N834" s="4">
        <v>21600000</v>
      </c>
      <c r="O834" s="5">
        <f>1580000*J834</f>
        <v>6574555.555555556</v>
      </c>
      <c r="P834" s="5">
        <f>(1580000*J834)/(M834/100)</f>
        <v>7182275.6556554269</v>
      </c>
      <c r="Q834" s="5">
        <f t="shared" ref="Q834:Q897" si="48">N834-P834</f>
        <v>14417724.344344573</v>
      </c>
      <c r="R834" s="3" t="str">
        <f t="shared" ref="R834:R897" si="49">IF(M834&lt;=65, "하", IF(M834&lt;80, "중", "상"))</f>
        <v>상</v>
      </c>
    </row>
    <row r="835" spans="1:18" hidden="1" x14ac:dyDescent="0.3">
      <c r="A835">
        <v>834</v>
      </c>
      <c r="B835" s="3" t="s">
        <v>13</v>
      </c>
      <c r="C835" s="3" t="s">
        <v>33</v>
      </c>
      <c r="D835" s="3" t="s">
        <v>117</v>
      </c>
      <c r="E835" s="4">
        <v>2019</v>
      </c>
      <c r="F835" s="1">
        <v>43343</v>
      </c>
      <c r="G835" s="3" t="s">
        <v>102</v>
      </c>
      <c r="H835" s="5">
        <v>4.0397916666666722</v>
      </c>
      <c r="I835" s="5">
        <v>93.38000441716423</v>
      </c>
      <c r="J835" s="5">
        <v>6.8833333333333337</v>
      </c>
      <c r="K835" s="6">
        <v>5.2472214869713027E-2</v>
      </c>
      <c r="L835" s="6">
        <v>0.1885279266099848</v>
      </c>
      <c r="M835" s="5">
        <v>75.899985852030213</v>
      </c>
      <c r="N835" s="4">
        <v>26300000</v>
      </c>
      <c r="O835" s="5">
        <f>1310000*J835</f>
        <v>9017166.6666666679</v>
      </c>
      <c r="P835" s="5">
        <f>(1310000*J835)/(M835/100)</f>
        <v>11880327.20354647</v>
      </c>
      <c r="Q835" s="5">
        <f t="shared" si="48"/>
        <v>14419672.79645353</v>
      </c>
      <c r="R835" s="3" t="str">
        <f t="shared" si="49"/>
        <v>중</v>
      </c>
    </row>
    <row r="836" spans="1:18" hidden="1" x14ac:dyDescent="0.3">
      <c r="A836">
        <v>835</v>
      </c>
      <c r="B836" s="3" t="s">
        <v>12</v>
      </c>
      <c r="C836" s="3" t="s">
        <v>53</v>
      </c>
      <c r="D836" s="3" t="s">
        <v>114</v>
      </c>
      <c r="E836" s="4">
        <v>2018</v>
      </c>
      <c r="F836" s="1">
        <v>43071</v>
      </c>
      <c r="G836" s="3" t="s">
        <v>102</v>
      </c>
      <c r="H836" s="5">
        <v>3.5787499999999999</v>
      </c>
      <c r="I836" s="5">
        <v>77.058938138212724</v>
      </c>
      <c r="J836" s="5">
        <v>7.6277777777777782</v>
      </c>
      <c r="K836" s="6">
        <v>5.5236863697272959E-2</v>
      </c>
      <c r="L836" s="6">
        <v>7.9055724501889982E-2</v>
      </c>
      <c r="M836" s="5">
        <v>86.570741180083701</v>
      </c>
      <c r="N836" s="4">
        <v>25700000</v>
      </c>
      <c r="O836" s="5">
        <f>1280000*J836</f>
        <v>9763555.555555556</v>
      </c>
      <c r="P836" s="5">
        <f>(1280000*J836)/(M836/100)</f>
        <v>11278124.020268572</v>
      </c>
      <c r="Q836" s="5">
        <f t="shared" si="48"/>
        <v>14421875.979731428</v>
      </c>
      <c r="R836" s="3" t="str">
        <f t="shared" si="49"/>
        <v>상</v>
      </c>
    </row>
    <row r="837" spans="1:18" x14ac:dyDescent="0.3">
      <c r="A837">
        <v>836</v>
      </c>
      <c r="B837" s="3" t="s">
        <v>13</v>
      </c>
      <c r="C837" s="3" t="s">
        <v>35</v>
      </c>
      <c r="D837" s="3" t="s">
        <v>118</v>
      </c>
      <c r="E837" s="4">
        <v>2022</v>
      </c>
      <c r="F837" s="1">
        <v>44723</v>
      </c>
      <c r="G837" s="3" t="s">
        <v>102</v>
      </c>
      <c r="H837" s="5">
        <v>4.1206666666666703</v>
      </c>
      <c r="I837" s="5">
        <v>95.701880220739525</v>
      </c>
      <c r="J837" s="5">
        <v>3.1027777777777779</v>
      </c>
      <c r="K837" s="6">
        <v>3.5229406908307601E-2</v>
      </c>
      <c r="L837" s="6">
        <v>2.9803810759861781E-2</v>
      </c>
      <c r="M837" s="5">
        <v>93.496678233183061</v>
      </c>
      <c r="N837" s="4">
        <v>21600000</v>
      </c>
      <c r="O837" s="5">
        <f>2160000*J837</f>
        <v>6702000</v>
      </c>
      <c r="P837" s="5">
        <f>(2160000*J837)/(M837/100)</f>
        <v>7168169.1014573202</v>
      </c>
      <c r="Q837" s="5">
        <f t="shared" si="48"/>
        <v>14431830.89854268</v>
      </c>
      <c r="R837" s="3" t="str">
        <f t="shared" si="49"/>
        <v>상</v>
      </c>
    </row>
    <row r="838" spans="1:18" x14ac:dyDescent="0.3">
      <c r="A838">
        <v>837</v>
      </c>
      <c r="B838" s="3" t="s">
        <v>13</v>
      </c>
      <c r="C838" s="3" t="s">
        <v>41</v>
      </c>
      <c r="D838" s="3" t="s">
        <v>118</v>
      </c>
      <c r="E838" s="4">
        <v>2022</v>
      </c>
      <c r="F838" s="1">
        <v>44756</v>
      </c>
      <c r="G838" s="3" t="s">
        <v>102</v>
      </c>
      <c r="H838" s="5">
        <v>3.8999999999999968</v>
      </c>
      <c r="I838" s="5">
        <v>89.372092693470634</v>
      </c>
      <c r="J838" s="5">
        <v>3.0111111111111111</v>
      </c>
      <c r="K838" s="6">
        <v>3.4705106892854318E-2</v>
      </c>
      <c r="L838" s="6">
        <v>5.7921541067413727E-2</v>
      </c>
      <c r="M838" s="5">
        <v>90.737335203973203</v>
      </c>
      <c r="N838" s="4">
        <v>21600000</v>
      </c>
      <c r="O838" s="5">
        <f>2160000*J838</f>
        <v>6504000</v>
      </c>
      <c r="P838" s="5">
        <f>(2160000*J838)/(M838/100)</f>
        <v>7167942.4851736259</v>
      </c>
      <c r="Q838" s="5">
        <f t="shared" si="48"/>
        <v>14432057.514826374</v>
      </c>
      <c r="R838" s="3" t="str">
        <f t="shared" si="49"/>
        <v>상</v>
      </c>
    </row>
    <row r="839" spans="1:18" hidden="1" x14ac:dyDescent="0.3">
      <c r="A839">
        <v>838</v>
      </c>
      <c r="B839" s="3" t="s">
        <v>12</v>
      </c>
      <c r="C839" s="3" t="s">
        <v>53</v>
      </c>
      <c r="D839" s="3" t="s">
        <v>114</v>
      </c>
      <c r="E839" s="4">
        <v>2018</v>
      </c>
      <c r="F839" s="1">
        <v>42898</v>
      </c>
      <c r="G839" s="3" t="s">
        <v>102</v>
      </c>
      <c r="H839" s="5">
        <v>3.6200000000000032</v>
      </c>
      <c r="I839" s="5">
        <v>78.861366460791714</v>
      </c>
      <c r="J839" s="5">
        <v>8.1</v>
      </c>
      <c r="K839" s="6">
        <v>5.692099788303083E-2</v>
      </c>
      <c r="L839" s="6">
        <v>2.200579737801165E-2</v>
      </c>
      <c r="M839" s="5">
        <v>92.107320473895754</v>
      </c>
      <c r="N839" s="4">
        <v>25700000</v>
      </c>
      <c r="O839" s="5">
        <f>1280000*J839</f>
        <v>10368000</v>
      </c>
      <c r="P839" s="5">
        <f>(1280000*J839)/(M839/100)</f>
        <v>11256434.284111442</v>
      </c>
      <c r="Q839" s="5">
        <f t="shared" si="48"/>
        <v>14443565.715888558</v>
      </c>
      <c r="R839" s="3" t="str">
        <f t="shared" si="49"/>
        <v>상</v>
      </c>
    </row>
    <row r="840" spans="1:18" x14ac:dyDescent="0.3">
      <c r="A840">
        <v>839</v>
      </c>
      <c r="B840" s="3" t="s">
        <v>13</v>
      </c>
      <c r="C840" s="3" t="s">
        <v>35</v>
      </c>
      <c r="D840" s="3" t="s">
        <v>118</v>
      </c>
      <c r="E840" s="4">
        <v>2022</v>
      </c>
      <c r="F840" s="1">
        <v>44719</v>
      </c>
      <c r="G840" s="3" t="s">
        <v>102</v>
      </c>
      <c r="H840" s="5">
        <v>3.800000000000006</v>
      </c>
      <c r="I840" s="5">
        <v>86.147087182552198</v>
      </c>
      <c r="J840" s="5">
        <v>3.1138888888888889</v>
      </c>
      <c r="K840" s="6">
        <v>3.5292429153510468E-2</v>
      </c>
      <c r="L840" s="6">
        <v>2.4688374901443169E-2</v>
      </c>
      <c r="M840" s="5">
        <v>94.001919594504642</v>
      </c>
      <c r="N840" s="4">
        <v>21600000</v>
      </c>
      <c r="O840" s="5">
        <f>2160000*J840</f>
        <v>6726000</v>
      </c>
      <c r="P840" s="5">
        <f>(2160000*J840)/(M840/100)</f>
        <v>7155173.0315869022</v>
      </c>
      <c r="Q840" s="5">
        <f t="shared" si="48"/>
        <v>14444826.968413098</v>
      </c>
      <c r="R840" s="3" t="str">
        <f t="shared" si="49"/>
        <v>상</v>
      </c>
    </row>
    <row r="841" spans="1:18" hidden="1" x14ac:dyDescent="0.3">
      <c r="A841">
        <v>840</v>
      </c>
      <c r="B841" s="3" t="s">
        <v>12</v>
      </c>
      <c r="C841" s="3" t="s">
        <v>53</v>
      </c>
      <c r="D841" s="3" t="s">
        <v>114</v>
      </c>
      <c r="E841" s="4">
        <v>2018</v>
      </c>
      <c r="F841" s="1">
        <v>42941</v>
      </c>
      <c r="G841" s="3" t="s">
        <v>102</v>
      </c>
      <c r="H841" s="5">
        <v>3.899999999999995</v>
      </c>
      <c r="I841" s="5">
        <v>89.372092693470606</v>
      </c>
      <c r="J841" s="5">
        <v>7.9805555555555552</v>
      </c>
      <c r="K841" s="6">
        <v>5.6499754178422963E-2</v>
      </c>
      <c r="L841" s="6">
        <v>3.5900142036309007E-2</v>
      </c>
      <c r="M841" s="5">
        <v>90.7600103785268</v>
      </c>
      <c r="N841" s="4">
        <v>25700000</v>
      </c>
      <c r="O841" s="5">
        <f>1280000*J841</f>
        <v>10215111.11111111</v>
      </c>
      <c r="P841" s="5">
        <f>(1280000*J841)/(M841/100)</f>
        <v>11255079.26729803</v>
      </c>
      <c r="Q841" s="5">
        <f t="shared" si="48"/>
        <v>14444920.73270197</v>
      </c>
      <c r="R841" s="3" t="str">
        <f t="shared" si="49"/>
        <v>상</v>
      </c>
    </row>
    <row r="842" spans="1:18" hidden="1" x14ac:dyDescent="0.3">
      <c r="A842">
        <v>841</v>
      </c>
      <c r="B842" s="3" t="s">
        <v>13</v>
      </c>
      <c r="C842" s="3" t="s">
        <v>33</v>
      </c>
      <c r="D842" s="3" t="s">
        <v>117</v>
      </c>
      <c r="E842" s="4">
        <v>2019</v>
      </c>
      <c r="F842" s="1">
        <v>43357</v>
      </c>
      <c r="G842" s="3" t="s">
        <v>102</v>
      </c>
      <c r="H842" s="5">
        <v>4.1399999999999908</v>
      </c>
      <c r="I842" s="5">
        <v>96.304335034886961</v>
      </c>
      <c r="J842" s="5">
        <v>6.8444444444444441</v>
      </c>
      <c r="K842" s="6">
        <v>5.2323778320929548E-2</v>
      </c>
      <c r="L842" s="6">
        <v>0.19129716425775459</v>
      </c>
      <c r="M842" s="5">
        <v>75.637905742131579</v>
      </c>
      <c r="N842" s="4">
        <v>26300000</v>
      </c>
      <c r="O842" s="5">
        <f>1310000*J842</f>
        <v>8966222.222222222</v>
      </c>
      <c r="P842" s="5">
        <f>(1310000*J842)/(M842/100)</f>
        <v>11854138.6547511</v>
      </c>
      <c r="Q842" s="5">
        <f t="shared" si="48"/>
        <v>14445861.3452489</v>
      </c>
      <c r="R842" s="3" t="str">
        <f t="shared" si="49"/>
        <v>중</v>
      </c>
    </row>
    <row r="843" spans="1:18" hidden="1" x14ac:dyDescent="0.3">
      <c r="A843">
        <v>842</v>
      </c>
      <c r="B843" s="3" t="s">
        <v>12</v>
      </c>
      <c r="C843" s="3" t="s">
        <v>37</v>
      </c>
      <c r="D843" s="3" t="s">
        <v>116</v>
      </c>
      <c r="E843" s="4">
        <v>2021</v>
      </c>
      <c r="F843" s="1">
        <v>44363</v>
      </c>
      <c r="G843" s="3" t="s">
        <v>102</v>
      </c>
      <c r="H843" s="5">
        <v>4.0799999999999992</v>
      </c>
      <c r="I843" s="5">
        <v>94.495414527125234</v>
      </c>
      <c r="J843" s="5">
        <v>4.0888888888888886</v>
      </c>
      <c r="K843" s="6">
        <v>4.0442002368274943E-2</v>
      </c>
      <c r="L843" s="6">
        <v>5.6242174065030452E-2</v>
      </c>
      <c r="M843" s="5">
        <v>90.331582356669458</v>
      </c>
      <c r="N843" s="4">
        <v>21600000</v>
      </c>
      <c r="O843" s="5">
        <f>1580000*J843</f>
        <v>6460444.444444444</v>
      </c>
      <c r="P843" s="5">
        <f>(1580000*J843)/(M843/100)</f>
        <v>7151922.1471574828</v>
      </c>
      <c r="Q843" s="5">
        <f t="shared" si="48"/>
        <v>14448077.852842517</v>
      </c>
      <c r="R843" s="3" t="str">
        <f t="shared" si="49"/>
        <v>상</v>
      </c>
    </row>
    <row r="844" spans="1:18" hidden="1" x14ac:dyDescent="0.3">
      <c r="A844">
        <v>843</v>
      </c>
      <c r="B844" s="3" t="s">
        <v>12</v>
      </c>
      <c r="C844" s="3" t="s">
        <v>37</v>
      </c>
      <c r="D844" s="3" t="s">
        <v>116</v>
      </c>
      <c r="E844" s="4">
        <v>2021</v>
      </c>
      <c r="F844" s="1">
        <v>44371</v>
      </c>
      <c r="G844" s="3" t="s">
        <v>102</v>
      </c>
      <c r="H844" s="5">
        <v>4.1000000000000041</v>
      </c>
      <c r="I844" s="5">
        <v>95.081152661611057</v>
      </c>
      <c r="J844" s="5">
        <v>4.0666666666666664</v>
      </c>
      <c r="K844" s="6">
        <v>4.0331955899344463E-2</v>
      </c>
      <c r="L844" s="6">
        <v>6.1189227582689222E-2</v>
      </c>
      <c r="M844" s="5">
        <v>89.847881651796641</v>
      </c>
      <c r="N844" s="4">
        <v>21600000</v>
      </c>
      <c r="O844" s="5">
        <f>1580000*J844</f>
        <v>6425333.333333333</v>
      </c>
      <c r="P844" s="5">
        <f>(1580000*J844)/(M844/100)</f>
        <v>7151346.4927693689</v>
      </c>
      <c r="Q844" s="5">
        <f t="shared" si="48"/>
        <v>14448653.507230632</v>
      </c>
      <c r="R844" s="3" t="str">
        <f t="shared" si="49"/>
        <v>상</v>
      </c>
    </row>
    <row r="845" spans="1:18" hidden="1" x14ac:dyDescent="0.3">
      <c r="A845">
        <v>844</v>
      </c>
      <c r="B845" s="3" t="s">
        <v>12</v>
      </c>
      <c r="C845" s="3" t="s">
        <v>37</v>
      </c>
      <c r="D845" s="3" t="s">
        <v>116</v>
      </c>
      <c r="E845" s="4">
        <v>2021</v>
      </c>
      <c r="F845" s="1">
        <v>44446</v>
      </c>
      <c r="G845" s="3" t="s">
        <v>102</v>
      </c>
      <c r="H845" s="5">
        <v>3.48</v>
      </c>
      <c r="I845" s="5">
        <v>72.816889994434646</v>
      </c>
      <c r="J845" s="5">
        <v>3.8638888888888889</v>
      </c>
      <c r="K845" s="6">
        <v>3.9313554349048062E-2</v>
      </c>
      <c r="L845" s="6">
        <v>0.1061743778811181</v>
      </c>
      <c r="M845" s="5">
        <v>85.451206776983383</v>
      </c>
      <c r="N845" s="4">
        <v>21600000</v>
      </c>
      <c r="O845" s="5">
        <f>1580000*J845</f>
        <v>6104944.444444445</v>
      </c>
      <c r="P845" s="5">
        <f>(1580000*J845)/(M845/100)</f>
        <v>7144363.0519783786</v>
      </c>
      <c r="Q845" s="5">
        <f t="shared" si="48"/>
        <v>14455636.948021621</v>
      </c>
      <c r="R845" s="3" t="str">
        <f t="shared" si="49"/>
        <v>상</v>
      </c>
    </row>
    <row r="846" spans="1:18" hidden="1" x14ac:dyDescent="0.3">
      <c r="A846">
        <v>845</v>
      </c>
      <c r="B846" s="3" t="s">
        <v>12</v>
      </c>
      <c r="C846" s="3" t="s">
        <v>34</v>
      </c>
      <c r="D846" s="3" t="s">
        <v>113</v>
      </c>
      <c r="E846" s="4">
        <v>2019</v>
      </c>
      <c r="F846" s="1">
        <v>43522</v>
      </c>
      <c r="G846" s="3" t="s">
        <v>102</v>
      </c>
      <c r="H846" s="5">
        <v>4.0995833333333378</v>
      </c>
      <c r="I846" s="5">
        <v>95.068949783809288</v>
      </c>
      <c r="J846" s="5">
        <v>6.3944444444444448</v>
      </c>
      <c r="K846" s="6">
        <v>5.0574477533413813E-2</v>
      </c>
      <c r="L846" s="6">
        <v>0.18199171877740611</v>
      </c>
      <c r="M846" s="5">
        <v>76.743380368918011</v>
      </c>
      <c r="N846" s="4">
        <v>24800000</v>
      </c>
      <c r="O846" s="5">
        <f>1240000*J846</f>
        <v>7929111.1111111119</v>
      </c>
      <c r="P846" s="5">
        <f>(1240000*J846)/(M846/100)</f>
        <v>10331980.521309558</v>
      </c>
      <c r="Q846" s="5">
        <f t="shared" si="48"/>
        <v>14468019.478690442</v>
      </c>
      <c r="R846" s="3" t="str">
        <f t="shared" si="49"/>
        <v>중</v>
      </c>
    </row>
    <row r="847" spans="1:18" hidden="1" x14ac:dyDescent="0.3">
      <c r="A847">
        <v>846</v>
      </c>
      <c r="B847" s="3" t="s">
        <v>13</v>
      </c>
      <c r="C847" s="3" t="s">
        <v>33</v>
      </c>
      <c r="D847" s="3" t="s">
        <v>117</v>
      </c>
      <c r="E847" s="4">
        <v>2019</v>
      </c>
      <c r="F847" s="1">
        <v>43250</v>
      </c>
      <c r="G847" s="3" t="s">
        <v>102</v>
      </c>
      <c r="H847" s="5">
        <v>3.7995833333333402</v>
      </c>
      <c r="I847" s="5">
        <v>86.133055433641189</v>
      </c>
      <c r="J847" s="5">
        <v>7.1333333333333337</v>
      </c>
      <c r="K847" s="6">
        <v>5.3416601664027008E-2</v>
      </c>
      <c r="L847" s="6">
        <v>0.15666402980286939</v>
      </c>
      <c r="M847" s="5">
        <v>78.991936853310349</v>
      </c>
      <c r="N847" s="4">
        <v>26300000</v>
      </c>
      <c r="O847" s="5">
        <f>1310000*J847</f>
        <v>9344666.6666666679</v>
      </c>
      <c r="P847" s="5">
        <f>(1310000*J847)/(M847/100)</f>
        <v>11829899.403555462</v>
      </c>
      <c r="Q847" s="5">
        <f t="shared" si="48"/>
        <v>14470100.596444538</v>
      </c>
      <c r="R847" s="3" t="str">
        <f t="shared" si="49"/>
        <v>중</v>
      </c>
    </row>
    <row r="848" spans="1:18" hidden="1" x14ac:dyDescent="0.3">
      <c r="A848">
        <v>847</v>
      </c>
      <c r="B848" s="3" t="s">
        <v>12</v>
      </c>
      <c r="C848" s="3" t="s">
        <v>53</v>
      </c>
      <c r="D848" s="3" t="s">
        <v>114</v>
      </c>
      <c r="E848" s="4">
        <v>2018</v>
      </c>
      <c r="F848" s="1">
        <v>42942</v>
      </c>
      <c r="G848" s="3" t="s">
        <v>102</v>
      </c>
      <c r="H848" s="5">
        <v>3.699999999999994</v>
      </c>
      <c r="I848" s="5">
        <v>82.278685744892314</v>
      </c>
      <c r="J848" s="5">
        <v>7.9777777777777779</v>
      </c>
      <c r="K848" s="6">
        <v>5.6489920438172962E-2</v>
      </c>
      <c r="L848" s="6">
        <v>3.4039749391403938E-2</v>
      </c>
      <c r="M848" s="5">
        <v>90.947033017042315</v>
      </c>
      <c r="N848" s="4">
        <v>25700000</v>
      </c>
      <c r="O848" s="5">
        <f>1280000*J848</f>
        <v>10211555.555555556</v>
      </c>
      <c r="P848" s="5">
        <f>(1280000*J848)/(M848/100)</f>
        <v>11228024.94683036</v>
      </c>
      <c r="Q848" s="5">
        <f t="shared" si="48"/>
        <v>14471975.05316964</v>
      </c>
      <c r="R848" s="3" t="str">
        <f t="shared" si="49"/>
        <v>상</v>
      </c>
    </row>
    <row r="849" spans="1:18" x14ac:dyDescent="0.3">
      <c r="A849">
        <v>848</v>
      </c>
      <c r="B849" s="3" t="s">
        <v>13</v>
      </c>
      <c r="C849" s="3" t="s">
        <v>35</v>
      </c>
      <c r="D849" s="3" t="s">
        <v>118</v>
      </c>
      <c r="E849" s="4">
        <v>2022</v>
      </c>
      <c r="F849" s="1">
        <v>44722</v>
      </c>
      <c r="G849" s="3" t="s">
        <v>102</v>
      </c>
      <c r="H849" s="5">
        <v>3.720000000000006</v>
      </c>
      <c r="I849" s="5">
        <v>83.050476246131822</v>
      </c>
      <c r="J849" s="5">
        <v>3.1055555555555561</v>
      </c>
      <c r="K849" s="6">
        <v>3.5245173034363482E-2</v>
      </c>
      <c r="L849" s="6">
        <v>2.3493526252259381E-2</v>
      </c>
      <c r="M849" s="5">
        <v>94.126130071337712</v>
      </c>
      <c r="N849" s="4">
        <v>21600000</v>
      </c>
      <c r="O849" s="5">
        <f>2160000*J849</f>
        <v>6708000.0000000009</v>
      </c>
      <c r="P849" s="5">
        <f>(2160000*J849)/(M849/100)</f>
        <v>7126607.6645412305</v>
      </c>
      <c r="Q849" s="5">
        <f t="shared" si="48"/>
        <v>14473392.33545877</v>
      </c>
      <c r="R849" s="3" t="str">
        <f t="shared" si="49"/>
        <v>상</v>
      </c>
    </row>
    <row r="850" spans="1:18" x14ac:dyDescent="0.3">
      <c r="A850">
        <v>849</v>
      </c>
      <c r="B850" s="3" t="s">
        <v>13</v>
      </c>
      <c r="C850" s="3" t="s">
        <v>35</v>
      </c>
      <c r="D850" s="3" t="s">
        <v>118</v>
      </c>
      <c r="E850" s="4">
        <v>2022</v>
      </c>
      <c r="F850" s="1">
        <v>44740</v>
      </c>
      <c r="G850" s="3" t="s">
        <v>102</v>
      </c>
      <c r="H850" s="5">
        <v>3.8799999999999968</v>
      </c>
      <c r="I850" s="5">
        <v>88.768190384075126</v>
      </c>
      <c r="J850" s="5">
        <v>3.0555555555555549</v>
      </c>
      <c r="K850" s="6">
        <v>3.496029493900505E-2</v>
      </c>
      <c r="L850" s="6">
        <v>3.8893011873367828E-2</v>
      </c>
      <c r="M850" s="5">
        <v>92.614669318762708</v>
      </c>
      <c r="N850" s="4">
        <v>21600000</v>
      </c>
      <c r="O850" s="5">
        <f>2160000*J850</f>
        <v>6599999.9999999991</v>
      </c>
      <c r="P850" s="5">
        <f>(2160000*J850)/(M850/100)</f>
        <v>7126300.8857527841</v>
      </c>
      <c r="Q850" s="5">
        <f t="shared" si="48"/>
        <v>14473699.114247216</v>
      </c>
      <c r="R850" s="3" t="str">
        <f t="shared" si="49"/>
        <v>상</v>
      </c>
    </row>
    <row r="851" spans="1:18" hidden="1" x14ac:dyDescent="0.3">
      <c r="A851">
        <v>850</v>
      </c>
      <c r="B851" s="3" t="s">
        <v>12</v>
      </c>
      <c r="C851" s="3" t="s">
        <v>55</v>
      </c>
      <c r="D851" s="3" t="s">
        <v>116</v>
      </c>
      <c r="E851" s="4">
        <v>2021</v>
      </c>
      <c r="F851" s="1">
        <v>44384</v>
      </c>
      <c r="G851" s="3" t="s">
        <v>102</v>
      </c>
      <c r="H851" s="5">
        <v>3.6359999999999939</v>
      </c>
      <c r="I851" s="5">
        <v>79.596411561526395</v>
      </c>
      <c r="J851" s="5">
        <v>4.0305555555555559</v>
      </c>
      <c r="K851" s="6">
        <v>4.0152487123741441E-2</v>
      </c>
      <c r="L851" s="6">
        <v>6.5922337095884451E-2</v>
      </c>
      <c r="M851" s="5">
        <v>89.392517578037413</v>
      </c>
      <c r="N851" s="4">
        <v>21600000</v>
      </c>
      <c r="O851" s="5">
        <f>1580000*J851</f>
        <v>6368277.777777778</v>
      </c>
      <c r="P851" s="5">
        <f>(1580000*J851)/(M851/100)</f>
        <v>7123949.4650303731</v>
      </c>
      <c r="Q851" s="5">
        <f t="shared" si="48"/>
        <v>14476050.534969628</v>
      </c>
      <c r="R851" s="3" t="str">
        <f t="shared" si="49"/>
        <v>상</v>
      </c>
    </row>
    <row r="852" spans="1:18" hidden="1" x14ac:dyDescent="0.3">
      <c r="A852">
        <v>851</v>
      </c>
      <c r="B852" s="3" t="s">
        <v>12</v>
      </c>
      <c r="C852" s="3" t="s">
        <v>37</v>
      </c>
      <c r="D852" s="3" t="s">
        <v>116</v>
      </c>
      <c r="E852" s="4">
        <v>2021</v>
      </c>
      <c r="F852" s="1">
        <v>44498</v>
      </c>
      <c r="G852" s="3" t="s">
        <v>102</v>
      </c>
      <c r="H852" s="5">
        <v>4.0044444444444443</v>
      </c>
      <c r="I852" s="5">
        <v>92.393187461347665</v>
      </c>
      <c r="J852" s="5">
        <v>3.719444444444445</v>
      </c>
      <c r="K852" s="6">
        <v>3.8571722515046918E-2</v>
      </c>
      <c r="L852" s="6">
        <v>0.13628442322347589</v>
      </c>
      <c r="M852" s="5">
        <v>82.514385426147712</v>
      </c>
      <c r="N852" s="4">
        <v>21600000</v>
      </c>
      <c r="O852" s="5">
        <f>1580000*J852</f>
        <v>5876722.2222222229</v>
      </c>
      <c r="P852" s="5">
        <f>(1580000*J852)/(M852/100)</f>
        <v>7122057.7986150375</v>
      </c>
      <c r="Q852" s="5">
        <f t="shared" si="48"/>
        <v>14477942.201384962</v>
      </c>
      <c r="R852" s="3" t="str">
        <f t="shared" si="49"/>
        <v>상</v>
      </c>
    </row>
    <row r="853" spans="1:18" hidden="1" x14ac:dyDescent="0.3">
      <c r="A853">
        <v>852</v>
      </c>
      <c r="B853" s="3" t="s">
        <v>12</v>
      </c>
      <c r="C853" s="3" t="s">
        <v>34</v>
      </c>
      <c r="D853" s="3" t="s">
        <v>113</v>
      </c>
      <c r="E853" s="4">
        <v>2019</v>
      </c>
      <c r="F853" s="1">
        <v>43404</v>
      </c>
      <c r="G853" s="3" t="s">
        <v>102</v>
      </c>
      <c r="H853" s="5">
        <v>3.6399999999999921</v>
      </c>
      <c r="I853" s="5">
        <v>79.782644610449623</v>
      </c>
      <c r="J853" s="5">
        <v>6.7166666666666668</v>
      </c>
      <c r="K853" s="6">
        <v>5.1833065379800439E-2</v>
      </c>
      <c r="L853" s="6">
        <v>0.14117226883277001</v>
      </c>
      <c r="M853" s="5">
        <v>80.699466578742957</v>
      </c>
      <c r="N853" s="4">
        <v>24800000</v>
      </c>
      <c r="O853" s="5">
        <f>1240000*J853</f>
        <v>8328666.666666667</v>
      </c>
      <c r="P853" s="5">
        <f>(1240000*J853)/(M853/100)</f>
        <v>10320596.925557027</v>
      </c>
      <c r="Q853" s="5">
        <f t="shared" si="48"/>
        <v>14479403.074442973</v>
      </c>
      <c r="R853" s="3" t="str">
        <f t="shared" si="49"/>
        <v>상</v>
      </c>
    </row>
    <row r="854" spans="1:18" hidden="1" x14ac:dyDescent="0.3">
      <c r="A854">
        <v>853</v>
      </c>
      <c r="B854" s="3" t="s">
        <v>12</v>
      </c>
      <c r="C854" s="3" t="s">
        <v>42</v>
      </c>
      <c r="D854" s="3" t="s">
        <v>114</v>
      </c>
      <c r="E854" s="4">
        <v>2018</v>
      </c>
      <c r="F854" s="1">
        <v>43047</v>
      </c>
      <c r="G854" s="3" t="s">
        <v>102</v>
      </c>
      <c r="H854" s="5">
        <v>3.6399999999999921</v>
      </c>
      <c r="I854" s="5">
        <v>79.782644610449623</v>
      </c>
      <c r="J854" s="5">
        <v>7.6944444444444446</v>
      </c>
      <c r="K854" s="6">
        <v>5.5477723256977467E-2</v>
      </c>
      <c r="L854" s="6">
        <v>6.6255263471464085E-2</v>
      </c>
      <c r="M854" s="5">
        <v>87.826701327155845</v>
      </c>
      <c r="N854" s="4">
        <v>25700000</v>
      </c>
      <c r="O854" s="5">
        <f>1280000*J854</f>
        <v>9848888.8888888899</v>
      </c>
      <c r="P854" s="5">
        <f>(1280000*J854)/(M854/100)</f>
        <v>11214002.962722719</v>
      </c>
      <c r="Q854" s="5">
        <f t="shared" si="48"/>
        <v>14485997.037277281</v>
      </c>
      <c r="R854" s="3" t="str">
        <f t="shared" si="49"/>
        <v>상</v>
      </c>
    </row>
    <row r="855" spans="1:18" hidden="1" x14ac:dyDescent="0.3">
      <c r="A855">
        <v>854</v>
      </c>
      <c r="B855" s="3" t="s">
        <v>12</v>
      </c>
      <c r="C855" s="3" t="s">
        <v>42</v>
      </c>
      <c r="D855" s="3" t="s">
        <v>114</v>
      </c>
      <c r="E855" s="4">
        <v>2018</v>
      </c>
      <c r="F855" s="1">
        <v>43063</v>
      </c>
      <c r="G855" s="3" t="s">
        <v>102</v>
      </c>
      <c r="H855" s="5">
        <v>3.899999999999995</v>
      </c>
      <c r="I855" s="5">
        <v>89.372092693470606</v>
      </c>
      <c r="J855" s="5">
        <v>7.65</v>
      </c>
      <c r="K855" s="6">
        <v>5.531726674375733E-2</v>
      </c>
      <c r="L855" s="6">
        <v>7.0821667673314742E-2</v>
      </c>
      <c r="M855" s="5">
        <v>87.386106558292795</v>
      </c>
      <c r="N855" s="4">
        <v>25700000</v>
      </c>
      <c r="O855" s="5">
        <f>1280000*J855</f>
        <v>9792000</v>
      </c>
      <c r="P855" s="5">
        <f>(1280000*J855)/(M855/100)</f>
        <v>11205442.587681869</v>
      </c>
      <c r="Q855" s="5">
        <f t="shared" si="48"/>
        <v>14494557.412318131</v>
      </c>
      <c r="R855" s="3" t="str">
        <f t="shared" si="49"/>
        <v>상</v>
      </c>
    </row>
    <row r="856" spans="1:18" x14ac:dyDescent="0.3">
      <c r="A856">
        <v>855</v>
      </c>
      <c r="B856" s="3" t="s">
        <v>13</v>
      </c>
      <c r="C856" s="3" t="s">
        <v>35</v>
      </c>
      <c r="D856" s="3" t="s">
        <v>118</v>
      </c>
      <c r="E856" s="4">
        <v>2022</v>
      </c>
      <c r="F856" s="1">
        <v>44737</v>
      </c>
      <c r="G856" s="3" t="s">
        <v>102</v>
      </c>
      <c r="H856" s="5">
        <v>4.0600000000000014</v>
      </c>
      <c r="I856" s="5">
        <v>93.933031421115999</v>
      </c>
      <c r="J856" s="5">
        <v>3.0638888888888891</v>
      </c>
      <c r="K856" s="6">
        <v>3.5007935608309657E-2</v>
      </c>
      <c r="L856" s="6">
        <v>3.0403582458198609E-2</v>
      </c>
      <c r="M856" s="5">
        <v>93.458848193349169</v>
      </c>
      <c r="N856" s="4">
        <v>21600000</v>
      </c>
      <c r="O856" s="5">
        <f>2160000*J856</f>
        <v>6618000.0000000009</v>
      </c>
      <c r="P856" s="5">
        <f>(2160000*J856)/(M856/100)</f>
        <v>7081191.4847362302</v>
      </c>
      <c r="Q856" s="5">
        <f t="shared" si="48"/>
        <v>14518808.51526377</v>
      </c>
      <c r="R856" s="3" t="str">
        <f t="shared" si="49"/>
        <v>상</v>
      </c>
    </row>
    <row r="857" spans="1:18" hidden="1" x14ac:dyDescent="0.3">
      <c r="A857">
        <v>856</v>
      </c>
      <c r="B857" s="3" t="s">
        <v>12</v>
      </c>
      <c r="C857" s="3" t="s">
        <v>50</v>
      </c>
      <c r="D857" s="3" t="s">
        <v>116</v>
      </c>
      <c r="E857" s="4">
        <v>2021</v>
      </c>
      <c r="F857" s="1">
        <v>44382</v>
      </c>
      <c r="G857" s="3" t="s">
        <v>102</v>
      </c>
      <c r="H857" s="5">
        <v>3.720000000000006</v>
      </c>
      <c r="I857" s="5">
        <v>83.050476246131822</v>
      </c>
      <c r="J857" s="5">
        <v>4.0361111111111114</v>
      </c>
      <c r="K857" s="6">
        <v>4.0180149880811103E-2</v>
      </c>
      <c r="L857" s="6">
        <v>5.6674321221003333E-2</v>
      </c>
      <c r="M857" s="5">
        <v>90.314552889818557</v>
      </c>
      <c r="N857" s="4">
        <v>21600000</v>
      </c>
      <c r="O857" s="5">
        <f>1580000*J857</f>
        <v>6377055.555555556</v>
      </c>
      <c r="P857" s="5">
        <f>(1580000*J857)/(M857/100)</f>
        <v>7060939.0751625607</v>
      </c>
      <c r="Q857" s="5">
        <f t="shared" si="48"/>
        <v>14539060.92483744</v>
      </c>
      <c r="R857" s="3" t="str">
        <f t="shared" si="49"/>
        <v>상</v>
      </c>
    </row>
    <row r="858" spans="1:18" hidden="1" x14ac:dyDescent="0.3">
      <c r="A858">
        <v>857</v>
      </c>
      <c r="B858" s="3" t="s">
        <v>12</v>
      </c>
      <c r="C858" s="3" t="s">
        <v>53</v>
      </c>
      <c r="D858" s="3" t="s">
        <v>114</v>
      </c>
      <c r="E858" s="4">
        <v>2018</v>
      </c>
      <c r="F858" s="1">
        <v>43208</v>
      </c>
      <c r="G858" s="3" t="s">
        <v>102</v>
      </c>
      <c r="H858" s="5">
        <v>3.6399999999999921</v>
      </c>
      <c r="I858" s="5">
        <v>79.782644610449623</v>
      </c>
      <c r="J858" s="5">
        <v>7.25</v>
      </c>
      <c r="K858" s="6">
        <v>5.3851648071345043E-2</v>
      </c>
      <c r="L858" s="6">
        <v>0.11439978187623399</v>
      </c>
      <c r="M858" s="5">
        <v>83.174857005242103</v>
      </c>
      <c r="N858" s="4">
        <v>25700000</v>
      </c>
      <c r="O858" s="5">
        <f>1280000*J858</f>
        <v>9280000</v>
      </c>
      <c r="P858" s="5">
        <f>(1280000*J858)/(M858/100)</f>
        <v>11157217.85901613</v>
      </c>
      <c r="Q858" s="5">
        <f t="shared" si="48"/>
        <v>14542782.14098387</v>
      </c>
      <c r="R858" s="3" t="str">
        <f t="shared" si="49"/>
        <v>상</v>
      </c>
    </row>
    <row r="859" spans="1:18" hidden="1" x14ac:dyDescent="0.3">
      <c r="A859">
        <v>858</v>
      </c>
      <c r="B859" s="3" t="s">
        <v>12</v>
      </c>
      <c r="C859" s="3" t="s">
        <v>37</v>
      </c>
      <c r="D859" s="3" t="s">
        <v>116</v>
      </c>
      <c r="E859" s="4">
        <v>2021</v>
      </c>
      <c r="F859" s="1">
        <v>44361</v>
      </c>
      <c r="G859" s="3" t="s">
        <v>102</v>
      </c>
      <c r="H859" s="5">
        <v>3.92</v>
      </c>
      <c r="I859" s="5">
        <v>89.959074094082681</v>
      </c>
      <c r="J859" s="5">
        <v>4.0944444444444441</v>
      </c>
      <c r="K859" s="6">
        <v>4.0469467228736497E-2</v>
      </c>
      <c r="L859" s="6">
        <v>4.2339351213195667E-2</v>
      </c>
      <c r="M859" s="5">
        <v>91.719118155806783</v>
      </c>
      <c r="N859" s="4">
        <v>21600000</v>
      </c>
      <c r="O859" s="5">
        <f>1580000*J859</f>
        <v>6469222.222222222</v>
      </c>
      <c r="P859" s="5">
        <f>(1580000*J859)/(M859/100)</f>
        <v>7053297.4501921255</v>
      </c>
      <c r="Q859" s="5">
        <f t="shared" si="48"/>
        <v>14546702.549807874</v>
      </c>
      <c r="R859" s="3" t="str">
        <f t="shared" si="49"/>
        <v>상</v>
      </c>
    </row>
    <row r="860" spans="1:18" x14ac:dyDescent="0.3">
      <c r="A860">
        <v>859</v>
      </c>
      <c r="B860" s="3" t="s">
        <v>13</v>
      </c>
      <c r="C860" s="3" t="s">
        <v>35</v>
      </c>
      <c r="D860" s="3" t="s">
        <v>118</v>
      </c>
      <c r="E860" s="4">
        <v>2022</v>
      </c>
      <c r="F860" s="1">
        <v>44739</v>
      </c>
      <c r="G860" s="3" t="s">
        <v>102</v>
      </c>
      <c r="H860" s="5">
        <v>4.1200000000000037</v>
      </c>
      <c r="I860" s="5">
        <v>95.681105916803389</v>
      </c>
      <c r="J860" s="5">
        <v>3.0583333333333331</v>
      </c>
      <c r="K860" s="6">
        <v>3.4976182372199127E-2</v>
      </c>
      <c r="L860" s="6">
        <v>2.7394411168354289E-2</v>
      </c>
      <c r="M860" s="5">
        <v>93.762940645944653</v>
      </c>
      <c r="N860" s="4">
        <v>21600000</v>
      </c>
      <c r="O860" s="5">
        <f>2160000*J860</f>
        <v>6606000</v>
      </c>
      <c r="P860" s="5">
        <f>(2160000*J860)/(M860/100)</f>
        <v>7045427.4945841478</v>
      </c>
      <c r="Q860" s="5">
        <f t="shared" si="48"/>
        <v>14554572.505415853</v>
      </c>
      <c r="R860" s="3" t="str">
        <f t="shared" si="49"/>
        <v>상</v>
      </c>
    </row>
    <row r="861" spans="1:18" x14ac:dyDescent="0.3">
      <c r="A861">
        <v>860</v>
      </c>
      <c r="B861" s="3" t="s">
        <v>13</v>
      </c>
      <c r="C861" s="3" t="s">
        <v>89</v>
      </c>
      <c r="D861" s="3" t="s">
        <v>118</v>
      </c>
      <c r="E861" s="4">
        <v>2022</v>
      </c>
      <c r="F861" s="1">
        <v>44749</v>
      </c>
      <c r="G861" s="3" t="s">
        <v>102</v>
      </c>
      <c r="H861" s="5">
        <v>4.1000000000000041</v>
      </c>
      <c r="I861" s="5">
        <v>95.081152661611057</v>
      </c>
      <c r="J861" s="5">
        <v>3.030555555555555</v>
      </c>
      <c r="K861" s="6">
        <v>3.4816981808051983E-2</v>
      </c>
      <c r="L861" s="6">
        <v>3.5820498604894217E-2</v>
      </c>
      <c r="M861" s="5">
        <v>92.936251958705384</v>
      </c>
      <c r="N861" s="4">
        <v>21600000</v>
      </c>
      <c r="O861" s="5">
        <f>2160000*J861</f>
        <v>6545999.9999999991</v>
      </c>
      <c r="P861" s="5">
        <f>(2160000*J861)/(M861/100)</f>
        <v>7043537.7606023978</v>
      </c>
      <c r="Q861" s="5">
        <f t="shared" si="48"/>
        <v>14556462.239397602</v>
      </c>
      <c r="R861" s="3" t="str">
        <f t="shared" si="49"/>
        <v>상</v>
      </c>
    </row>
    <row r="862" spans="1:18" hidden="1" x14ac:dyDescent="0.3">
      <c r="A862">
        <v>861</v>
      </c>
      <c r="B862" s="3" t="s">
        <v>12</v>
      </c>
      <c r="C862" s="3" t="s">
        <v>66</v>
      </c>
      <c r="D862" s="3" t="s">
        <v>113</v>
      </c>
      <c r="E862" s="4">
        <v>2020</v>
      </c>
      <c r="F862" s="1">
        <v>43713</v>
      </c>
      <c r="G862" s="3" t="s">
        <v>102</v>
      </c>
      <c r="H862" s="5">
        <v>4.1362499999999924</v>
      </c>
      <c r="I862" s="5">
        <v>96.187479575246257</v>
      </c>
      <c r="J862" s="5">
        <v>5.8694444444444436</v>
      </c>
      <c r="K862" s="6">
        <v>4.8453872680909393E-2</v>
      </c>
      <c r="L862" s="6">
        <v>0.24090231774590001</v>
      </c>
      <c r="M862" s="5">
        <v>71.064380957319059</v>
      </c>
      <c r="N862" s="4">
        <v>24800000</v>
      </c>
      <c r="O862" s="5">
        <f>1240000*J862</f>
        <v>7278111.1111111101</v>
      </c>
      <c r="P862" s="5">
        <f>(1240000*J862)/(M862/100)</f>
        <v>10241573.926440462</v>
      </c>
      <c r="Q862" s="5">
        <f t="shared" si="48"/>
        <v>14558426.073559538</v>
      </c>
      <c r="R862" s="3" t="str">
        <f t="shared" si="49"/>
        <v>중</v>
      </c>
    </row>
    <row r="863" spans="1:18" hidden="1" x14ac:dyDescent="0.3">
      <c r="A863">
        <v>862</v>
      </c>
      <c r="B863" s="3" t="s">
        <v>12</v>
      </c>
      <c r="C863" s="3" t="s">
        <v>42</v>
      </c>
      <c r="D863" s="3" t="s">
        <v>114</v>
      </c>
      <c r="E863" s="4">
        <v>2018</v>
      </c>
      <c r="F863" s="1">
        <v>43042</v>
      </c>
      <c r="G863" s="3" t="s">
        <v>102</v>
      </c>
      <c r="H863" s="5">
        <v>3.9200000000000008</v>
      </c>
      <c r="I863" s="5">
        <v>89.959074094082723</v>
      </c>
      <c r="J863" s="5">
        <v>7.708333333333333</v>
      </c>
      <c r="K863" s="6">
        <v>5.5527770829858943E-2</v>
      </c>
      <c r="L863" s="6">
        <v>5.6242174065030452E-2</v>
      </c>
      <c r="M863" s="5">
        <v>88.823005510511052</v>
      </c>
      <c r="N863" s="4">
        <v>25700000</v>
      </c>
      <c r="O863" s="5">
        <f>1280000*J863</f>
        <v>9866666.666666666</v>
      </c>
      <c r="P863" s="5">
        <f>(1280000*J863)/(M863/100)</f>
        <v>11108233.28929021</v>
      </c>
      <c r="Q863" s="5">
        <f t="shared" si="48"/>
        <v>14591766.71070979</v>
      </c>
      <c r="R863" s="3" t="str">
        <f t="shared" si="49"/>
        <v>상</v>
      </c>
    </row>
    <row r="864" spans="1:18" hidden="1" x14ac:dyDescent="0.3">
      <c r="A864">
        <v>863</v>
      </c>
      <c r="B864" s="3" t="s">
        <v>13</v>
      </c>
      <c r="C864" s="3" t="s">
        <v>36</v>
      </c>
      <c r="D864" s="3" t="s">
        <v>117</v>
      </c>
      <c r="E864" s="4">
        <v>2019</v>
      </c>
      <c r="F864" s="1">
        <v>43423</v>
      </c>
      <c r="G864" s="3" t="s">
        <v>102</v>
      </c>
      <c r="H864" s="5">
        <v>4.1399999999999908</v>
      </c>
      <c r="I864" s="5">
        <v>96.304335034886961</v>
      </c>
      <c r="J864" s="5">
        <v>6.6638888888888888</v>
      </c>
      <c r="K864" s="6">
        <v>5.1629018541470999E-2</v>
      </c>
      <c r="L864" s="6">
        <v>0.20275146288675311</v>
      </c>
      <c r="M864" s="5">
        <v>74.561951857177604</v>
      </c>
      <c r="N864" s="4">
        <v>26300000</v>
      </c>
      <c r="O864" s="5">
        <f>1310000*J864</f>
        <v>8729694.444444444</v>
      </c>
      <c r="P864" s="5">
        <f>(1310000*J864)/(M864/100)</f>
        <v>11707974.680123791</v>
      </c>
      <c r="Q864" s="5">
        <f t="shared" si="48"/>
        <v>14592025.319876209</v>
      </c>
      <c r="R864" s="3" t="str">
        <f t="shared" si="49"/>
        <v>중</v>
      </c>
    </row>
    <row r="865" spans="1:18" hidden="1" x14ac:dyDescent="0.3">
      <c r="A865">
        <v>864</v>
      </c>
      <c r="B865" s="3" t="s">
        <v>12</v>
      </c>
      <c r="C865" s="3" t="s">
        <v>34</v>
      </c>
      <c r="D865" s="3" t="s">
        <v>113</v>
      </c>
      <c r="E865" s="4">
        <v>2019</v>
      </c>
      <c r="F865" s="1">
        <v>43614</v>
      </c>
      <c r="G865" s="3" t="s">
        <v>102</v>
      </c>
      <c r="H865" s="5">
        <v>3.839999999999995</v>
      </c>
      <c r="I865" s="5">
        <v>87.487322394430734</v>
      </c>
      <c r="J865" s="5">
        <v>6.1361111111111111</v>
      </c>
      <c r="K865" s="6">
        <v>4.9542350009304612E-2</v>
      </c>
      <c r="L865" s="6">
        <v>0.20490648237756851</v>
      </c>
      <c r="M865" s="5">
        <v>74.555116761312689</v>
      </c>
      <c r="N865" s="4">
        <v>24800000</v>
      </c>
      <c r="O865" s="5">
        <f>1240000*J865</f>
        <v>7608777.777777778</v>
      </c>
      <c r="P865" s="5">
        <f>(1240000*J865)/(M865/100)</f>
        <v>10205574.222540874</v>
      </c>
      <c r="Q865" s="5">
        <f t="shared" si="48"/>
        <v>14594425.777459126</v>
      </c>
      <c r="R865" s="3" t="str">
        <f t="shared" si="49"/>
        <v>중</v>
      </c>
    </row>
    <row r="866" spans="1:18" hidden="1" x14ac:dyDescent="0.3">
      <c r="A866">
        <v>865</v>
      </c>
      <c r="B866" s="3" t="s">
        <v>12</v>
      </c>
      <c r="C866" s="3" t="s">
        <v>37</v>
      </c>
      <c r="D866" s="3" t="s">
        <v>116</v>
      </c>
      <c r="E866" s="4">
        <v>2021</v>
      </c>
      <c r="F866" s="1">
        <v>44456</v>
      </c>
      <c r="G866" s="3" t="s">
        <v>102</v>
      </c>
      <c r="H866" s="5">
        <v>4.0799999999999992</v>
      </c>
      <c r="I866" s="5">
        <v>94.495414527125234</v>
      </c>
      <c r="J866" s="5">
        <v>3.8361111111111108</v>
      </c>
      <c r="K866" s="6">
        <v>3.917198545446024E-2</v>
      </c>
      <c r="L866" s="6">
        <v>9.5190269451479056E-2</v>
      </c>
      <c r="M866" s="5">
        <v>86.563774509406073</v>
      </c>
      <c r="N866" s="4">
        <v>21600000</v>
      </c>
      <c r="O866" s="5">
        <f>1580000*J866</f>
        <v>6061055.555555555</v>
      </c>
      <c r="P866" s="5">
        <f>(1580000*J866)/(M866/100)</f>
        <v>7001838.3439333001</v>
      </c>
      <c r="Q866" s="5">
        <f t="shared" si="48"/>
        <v>14598161.656066701</v>
      </c>
      <c r="R866" s="3" t="str">
        <f t="shared" si="49"/>
        <v>상</v>
      </c>
    </row>
    <row r="867" spans="1:18" x14ac:dyDescent="0.3">
      <c r="A867">
        <v>866</v>
      </c>
      <c r="B867" s="3" t="s">
        <v>13</v>
      </c>
      <c r="C867" s="3" t="s">
        <v>35</v>
      </c>
      <c r="D867" s="3" t="s">
        <v>118</v>
      </c>
      <c r="E867" s="4">
        <v>2022</v>
      </c>
      <c r="F867" s="1">
        <v>44757</v>
      </c>
      <c r="G867" s="3" t="s">
        <v>102</v>
      </c>
      <c r="H867" s="5">
        <v>3.779999999999994</v>
      </c>
      <c r="I867" s="5">
        <v>85.418770831190059</v>
      </c>
      <c r="J867" s="5">
        <v>3.0083333333333329</v>
      </c>
      <c r="K867" s="6">
        <v>3.4689095308660517E-2</v>
      </c>
      <c r="L867" s="6">
        <v>3.6637498194144538E-2</v>
      </c>
      <c r="M867" s="5">
        <v>92.867340649719495</v>
      </c>
      <c r="N867" s="4">
        <v>21600000</v>
      </c>
      <c r="O867" s="5">
        <f>2160000*J867</f>
        <v>6497999.9999999991</v>
      </c>
      <c r="P867" s="5">
        <f>(2160000*J867)/(M867/100)</f>
        <v>6997077.7181069478</v>
      </c>
      <c r="Q867" s="5">
        <f t="shared" si="48"/>
        <v>14602922.281893052</v>
      </c>
      <c r="R867" s="3" t="str">
        <f t="shared" si="49"/>
        <v>상</v>
      </c>
    </row>
    <row r="868" spans="1:18" x14ac:dyDescent="0.3">
      <c r="A868">
        <v>867</v>
      </c>
      <c r="B868" s="3" t="s">
        <v>13</v>
      </c>
      <c r="C868" s="3" t="s">
        <v>35</v>
      </c>
      <c r="D868" s="3" t="s">
        <v>118</v>
      </c>
      <c r="E868" s="4">
        <v>2022</v>
      </c>
      <c r="F868" s="1">
        <v>44781</v>
      </c>
      <c r="G868" s="3" t="s">
        <v>102</v>
      </c>
      <c r="H868" s="5">
        <v>4.1000000000000041</v>
      </c>
      <c r="I868" s="5">
        <v>95.081152661611057</v>
      </c>
      <c r="J868" s="5">
        <v>2.9444444444444451</v>
      </c>
      <c r="K868" s="6">
        <v>3.4318767136623338E-2</v>
      </c>
      <c r="L868" s="6">
        <v>5.5870624528251103E-2</v>
      </c>
      <c r="M868" s="5">
        <v>90.981060833512558</v>
      </c>
      <c r="N868" s="4">
        <v>21600000</v>
      </c>
      <c r="O868" s="5">
        <f>2160000*J868</f>
        <v>6360000.0000000009</v>
      </c>
      <c r="P868" s="5">
        <f>(2160000*J868)/(M868/100)</f>
        <v>6990465.8637012914</v>
      </c>
      <c r="Q868" s="5">
        <f t="shared" si="48"/>
        <v>14609534.136298709</v>
      </c>
      <c r="R868" s="3" t="str">
        <f t="shared" si="49"/>
        <v>상</v>
      </c>
    </row>
    <row r="869" spans="1:18" hidden="1" x14ac:dyDescent="0.3">
      <c r="A869">
        <v>868</v>
      </c>
      <c r="B869" s="3" t="s">
        <v>12</v>
      </c>
      <c r="C869" s="3" t="s">
        <v>42</v>
      </c>
      <c r="D869" s="3" t="s">
        <v>114</v>
      </c>
      <c r="E869" s="4">
        <v>2018</v>
      </c>
      <c r="F869" s="1">
        <v>43066</v>
      </c>
      <c r="G869" s="3" t="s">
        <v>102</v>
      </c>
      <c r="H869" s="5">
        <v>4.074791666666667</v>
      </c>
      <c r="I869" s="5">
        <v>94.342878554602947</v>
      </c>
      <c r="J869" s="5">
        <v>7.6416666666666666</v>
      </c>
      <c r="K869" s="6">
        <v>5.5287129303904607E-2</v>
      </c>
      <c r="L869" s="6">
        <v>6.2751008294102809E-2</v>
      </c>
      <c r="M869" s="5">
        <v>88.196186240199253</v>
      </c>
      <c r="N869" s="4">
        <v>25700000</v>
      </c>
      <c r="O869" s="5">
        <f>1280000*J869</f>
        <v>9781333.333333334</v>
      </c>
      <c r="P869" s="5">
        <f>(1280000*J869)/(M869/100)</f>
        <v>11090426.638963971</v>
      </c>
      <c r="Q869" s="5">
        <f t="shared" si="48"/>
        <v>14609573.361036029</v>
      </c>
      <c r="R869" s="3" t="str">
        <f t="shared" si="49"/>
        <v>상</v>
      </c>
    </row>
    <row r="870" spans="1:18" x14ac:dyDescent="0.3">
      <c r="A870">
        <v>869</v>
      </c>
      <c r="B870" s="3" t="s">
        <v>13</v>
      </c>
      <c r="C870" s="3" t="s">
        <v>89</v>
      </c>
      <c r="D870" s="3" t="s">
        <v>118</v>
      </c>
      <c r="E870" s="4">
        <v>2022</v>
      </c>
      <c r="F870" s="1">
        <v>44755</v>
      </c>
      <c r="G870" s="3" t="s">
        <v>102</v>
      </c>
      <c r="H870" s="5">
        <v>3.680000000000005</v>
      </c>
      <c r="I870" s="5">
        <v>81.44098334770581</v>
      </c>
      <c r="J870" s="5">
        <v>3.0138888888888888</v>
      </c>
      <c r="K870" s="6">
        <v>3.4721111093332757E-2</v>
      </c>
      <c r="L870" s="6">
        <v>3.3424364122502957E-2</v>
      </c>
      <c r="M870" s="5">
        <v>93.185452478416437</v>
      </c>
      <c r="N870" s="4">
        <v>21600000</v>
      </c>
      <c r="O870" s="5">
        <f>2160000*J870</f>
        <v>6510000</v>
      </c>
      <c r="P870" s="5">
        <f>(2160000*J870)/(M870/100)</f>
        <v>6986068.9913029531</v>
      </c>
      <c r="Q870" s="5">
        <f t="shared" si="48"/>
        <v>14613931.008697048</v>
      </c>
      <c r="R870" s="3" t="str">
        <f t="shared" si="49"/>
        <v>상</v>
      </c>
    </row>
    <row r="871" spans="1:18" hidden="1" x14ac:dyDescent="0.3">
      <c r="A871">
        <v>870</v>
      </c>
      <c r="B871" s="3" t="s">
        <v>12</v>
      </c>
      <c r="C871" s="3" t="s">
        <v>34</v>
      </c>
      <c r="D871" s="3" t="s">
        <v>113</v>
      </c>
      <c r="E871" s="4">
        <v>2019</v>
      </c>
      <c r="F871" s="1">
        <v>43545</v>
      </c>
      <c r="G871" s="3" t="s">
        <v>102</v>
      </c>
      <c r="H871" s="5">
        <v>3.9599999999999951</v>
      </c>
      <c r="I871" s="5">
        <v>91.118921720605258</v>
      </c>
      <c r="J871" s="5">
        <v>6.3250000000000002</v>
      </c>
      <c r="K871" s="6">
        <v>5.0299105359837171E-2</v>
      </c>
      <c r="L871" s="6">
        <v>0.17950652397524891</v>
      </c>
      <c r="M871" s="5">
        <v>77.019437066491392</v>
      </c>
      <c r="N871" s="4">
        <v>24800000</v>
      </c>
      <c r="O871" s="5">
        <f>1240000*J871</f>
        <v>7843000</v>
      </c>
      <c r="P871" s="5">
        <f>(1240000*J871)/(M871/100)</f>
        <v>10183143.760488778</v>
      </c>
      <c r="Q871" s="5">
        <f t="shared" si="48"/>
        <v>14616856.239511222</v>
      </c>
      <c r="R871" s="3" t="str">
        <f t="shared" si="49"/>
        <v>중</v>
      </c>
    </row>
    <row r="872" spans="1:18" hidden="1" x14ac:dyDescent="0.3">
      <c r="A872">
        <v>871</v>
      </c>
      <c r="B872" s="3" t="s">
        <v>13</v>
      </c>
      <c r="C872" s="3" t="s">
        <v>36</v>
      </c>
      <c r="D872" s="3" t="s">
        <v>117</v>
      </c>
      <c r="E872" s="4">
        <v>2019</v>
      </c>
      <c r="F872" s="1">
        <v>43364</v>
      </c>
      <c r="G872" s="3" t="s">
        <v>102</v>
      </c>
      <c r="H872" s="5">
        <v>3.9795833333333359</v>
      </c>
      <c r="I872" s="5">
        <v>91.686763793829286</v>
      </c>
      <c r="J872" s="5">
        <v>6.8250000000000002</v>
      </c>
      <c r="K872" s="6">
        <v>5.2249401910452527E-2</v>
      </c>
      <c r="L872" s="6">
        <v>0.18186409126564321</v>
      </c>
      <c r="M872" s="5">
        <v>76.588650682390423</v>
      </c>
      <c r="N872" s="4">
        <v>26300000</v>
      </c>
      <c r="O872" s="5">
        <f>1310000*J872</f>
        <v>8940750</v>
      </c>
      <c r="P872" s="5">
        <f>(1310000*J872)/(M872/100)</f>
        <v>11673727.008296406</v>
      </c>
      <c r="Q872" s="5">
        <f t="shared" si="48"/>
        <v>14626272.991703594</v>
      </c>
      <c r="R872" s="3" t="str">
        <f t="shared" si="49"/>
        <v>중</v>
      </c>
    </row>
    <row r="873" spans="1:18" hidden="1" x14ac:dyDescent="0.3">
      <c r="A873">
        <v>872</v>
      </c>
      <c r="B873" s="3" t="s">
        <v>12</v>
      </c>
      <c r="C873" s="3" t="s">
        <v>37</v>
      </c>
      <c r="D873" s="3" t="s">
        <v>116</v>
      </c>
      <c r="E873" s="4">
        <v>2021</v>
      </c>
      <c r="F873" s="1">
        <v>44440</v>
      </c>
      <c r="G873" s="3" t="s">
        <v>102</v>
      </c>
      <c r="H873" s="5">
        <v>3.3939999999999979</v>
      </c>
      <c r="I873" s="5">
        <v>69.174447546940854</v>
      </c>
      <c r="J873" s="5">
        <v>3.880555555555556</v>
      </c>
      <c r="K873" s="6">
        <v>3.9398251512246352E-2</v>
      </c>
      <c r="L873" s="6">
        <v>8.1208229819641556E-2</v>
      </c>
      <c r="M873" s="5">
        <v>87.939351866811208</v>
      </c>
      <c r="N873" s="4">
        <v>21600000</v>
      </c>
      <c r="O873" s="5">
        <f>1580000*J873</f>
        <v>6131277.777777778</v>
      </c>
      <c r="P873" s="5">
        <f>(1580000*J873)/(M873/100)</f>
        <v>6972166.2118500965</v>
      </c>
      <c r="Q873" s="5">
        <f t="shared" si="48"/>
        <v>14627833.788149904</v>
      </c>
      <c r="R873" s="3" t="str">
        <f t="shared" si="49"/>
        <v>상</v>
      </c>
    </row>
    <row r="874" spans="1:18" hidden="1" x14ac:dyDescent="0.3">
      <c r="A874">
        <v>873</v>
      </c>
      <c r="B874" s="3" t="s">
        <v>12</v>
      </c>
      <c r="C874" s="3" t="s">
        <v>34</v>
      </c>
      <c r="D874" s="3" t="s">
        <v>113</v>
      </c>
      <c r="E874" s="4">
        <v>2019</v>
      </c>
      <c r="F874" s="1">
        <v>43607</v>
      </c>
      <c r="G874" s="3" t="s">
        <v>102</v>
      </c>
      <c r="H874" s="5">
        <v>4.0797916666666643</v>
      </c>
      <c r="I874" s="5">
        <v>94.489313088224293</v>
      </c>
      <c r="J874" s="5">
        <v>6.1555555555555559</v>
      </c>
      <c r="K874" s="6">
        <v>4.9620784175809063E-2</v>
      </c>
      <c r="L874" s="6">
        <v>0.19997988705726891</v>
      </c>
      <c r="M874" s="5">
        <v>75.039932876692205</v>
      </c>
      <c r="N874" s="4">
        <v>24800000</v>
      </c>
      <c r="O874" s="5">
        <f>1240000*J874</f>
        <v>7632888.888888889</v>
      </c>
      <c r="P874" s="5">
        <f>(1240000*J874)/(M874/100)</f>
        <v>10171769.345038559</v>
      </c>
      <c r="Q874" s="5">
        <f t="shared" si="48"/>
        <v>14628230.654961441</v>
      </c>
      <c r="R874" s="3" t="str">
        <f t="shared" si="49"/>
        <v>중</v>
      </c>
    </row>
    <row r="875" spans="1:18" hidden="1" x14ac:dyDescent="0.3">
      <c r="A875">
        <v>874</v>
      </c>
      <c r="B875" s="3" t="s">
        <v>12</v>
      </c>
      <c r="C875" s="3" t="s">
        <v>53</v>
      </c>
      <c r="D875" s="3" t="s">
        <v>114</v>
      </c>
      <c r="E875" s="4">
        <v>2018</v>
      </c>
      <c r="F875" s="1">
        <v>43277</v>
      </c>
      <c r="G875" s="3" t="s">
        <v>102</v>
      </c>
      <c r="H875" s="5">
        <v>3.7799999999999918</v>
      </c>
      <c r="I875" s="5">
        <v>85.418770831190017</v>
      </c>
      <c r="J875" s="5">
        <v>7.0611111111111109</v>
      </c>
      <c r="K875" s="6">
        <v>5.3145502579658083E-2</v>
      </c>
      <c r="L875" s="6">
        <v>0.13012085768103021</v>
      </c>
      <c r="M875" s="5">
        <v>81.673363973931174</v>
      </c>
      <c r="N875" s="4">
        <v>25700000</v>
      </c>
      <c r="O875" s="5">
        <f>1280000*J875</f>
        <v>9038222.222222222</v>
      </c>
      <c r="P875" s="5">
        <f>(1280000*J875)/(M875/100)</f>
        <v>11066303.36067347</v>
      </c>
      <c r="Q875" s="5">
        <f t="shared" si="48"/>
        <v>14633696.63932653</v>
      </c>
      <c r="R875" s="3" t="str">
        <f t="shared" si="49"/>
        <v>상</v>
      </c>
    </row>
    <row r="876" spans="1:18" hidden="1" x14ac:dyDescent="0.3">
      <c r="A876">
        <v>875</v>
      </c>
      <c r="B876" s="3" t="s">
        <v>12</v>
      </c>
      <c r="C876" s="3" t="s">
        <v>37</v>
      </c>
      <c r="D876" s="3" t="s">
        <v>116</v>
      </c>
      <c r="E876" s="4">
        <v>2021</v>
      </c>
      <c r="F876" s="1">
        <v>44468</v>
      </c>
      <c r="G876" s="3" t="s">
        <v>102</v>
      </c>
      <c r="H876" s="5">
        <v>3.52</v>
      </c>
      <c r="I876" s="5">
        <v>74.483842312443713</v>
      </c>
      <c r="J876" s="5">
        <v>3.802777777777778</v>
      </c>
      <c r="K876" s="6">
        <v>3.900142447541001E-2</v>
      </c>
      <c r="L876" s="6">
        <v>9.8061446206285777E-2</v>
      </c>
      <c r="M876" s="5">
        <v>86.293712931830427</v>
      </c>
      <c r="N876" s="4">
        <v>21600000</v>
      </c>
      <c r="O876" s="5">
        <f>1580000*J876</f>
        <v>6008388.888888889</v>
      </c>
      <c r="P876" s="5">
        <f>(1580000*J876)/(M876/100)</f>
        <v>6962719.1654568687</v>
      </c>
      <c r="Q876" s="5">
        <f t="shared" si="48"/>
        <v>14637280.834543131</v>
      </c>
      <c r="R876" s="3" t="str">
        <f t="shared" si="49"/>
        <v>상</v>
      </c>
    </row>
    <row r="877" spans="1:18" x14ac:dyDescent="0.3">
      <c r="A877">
        <v>876</v>
      </c>
      <c r="B877" s="3" t="s">
        <v>13</v>
      </c>
      <c r="C877" s="3" t="s">
        <v>35</v>
      </c>
      <c r="D877" s="3" t="s">
        <v>118</v>
      </c>
      <c r="E877" s="4">
        <v>2022</v>
      </c>
      <c r="F877" s="1">
        <v>44753</v>
      </c>
      <c r="G877" s="3" t="s">
        <v>102</v>
      </c>
      <c r="H877" s="5">
        <v>4.0799999999999992</v>
      </c>
      <c r="I877" s="5">
        <v>94.495414527125234</v>
      </c>
      <c r="J877" s="5">
        <v>3.0194444444444439</v>
      </c>
      <c r="K877" s="6">
        <v>3.4753097383942312E-2</v>
      </c>
      <c r="L877" s="6">
        <v>2.585915284991077E-2</v>
      </c>
      <c r="M877" s="5">
        <v>93.938774976614695</v>
      </c>
      <c r="N877" s="4">
        <v>21600000</v>
      </c>
      <c r="O877" s="5">
        <f>2160000*J877</f>
        <v>6521999.9999999991</v>
      </c>
      <c r="P877" s="5">
        <f>(2160000*J877)/(M877/100)</f>
        <v>6942819.9395016581</v>
      </c>
      <c r="Q877" s="5">
        <f t="shared" si="48"/>
        <v>14657180.060498342</v>
      </c>
      <c r="R877" s="3" t="str">
        <f t="shared" si="49"/>
        <v>상</v>
      </c>
    </row>
    <row r="878" spans="1:18" hidden="1" x14ac:dyDescent="0.3">
      <c r="A878">
        <v>877</v>
      </c>
      <c r="B878" s="3" t="s">
        <v>13</v>
      </c>
      <c r="C878" s="3" t="s">
        <v>36</v>
      </c>
      <c r="D878" s="3" t="s">
        <v>117</v>
      </c>
      <c r="E878" s="4">
        <v>2019</v>
      </c>
      <c r="F878" s="1">
        <v>43252</v>
      </c>
      <c r="G878" s="3" t="s">
        <v>102</v>
      </c>
      <c r="H878" s="5">
        <v>4.0195833333333297</v>
      </c>
      <c r="I878" s="5">
        <v>92.819463307688196</v>
      </c>
      <c r="J878" s="5">
        <v>7.1305555555555564</v>
      </c>
      <c r="K878" s="6">
        <v>5.3406200222654132E-2</v>
      </c>
      <c r="L878" s="6">
        <v>0.14404921022373501</v>
      </c>
      <c r="M878" s="5">
        <v>80.254458955361088</v>
      </c>
      <c r="N878" s="4">
        <v>26300000</v>
      </c>
      <c r="O878" s="5">
        <f>1310000*J878</f>
        <v>9341027.777777778</v>
      </c>
      <c r="P878" s="5">
        <f>(1310000*J878)/(M878/100)</f>
        <v>11639263.28750583</v>
      </c>
      <c r="Q878" s="5">
        <f t="shared" si="48"/>
        <v>14660736.71249417</v>
      </c>
      <c r="R878" s="3" t="str">
        <f t="shared" si="49"/>
        <v>상</v>
      </c>
    </row>
    <row r="879" spans="1:18" x14ac:dyDescent="0.3">
      <c r="A879">
        <v>878</v>
      </c>
      <c r="B879" s="3" t="s">
        <v>13</v>
      </c>
      <c r="C879" s="3" t="s">
        <v>35</v>
      </c>
      <c r="D879" s="3" t="s">
        <v>118</v>
      </c>
      <c r="E879" s="4">
        <v>2022</v>
      </c>
      <c r="F879" s="1">
        <v>44760</v>
      </c>
      <c r="G879" s="3" t="s">
        <v>102</v>
      </c>
      <c r="H879" s="5">
        <v>4.019777777777775</v>
      </c>
      <c r="I879" s="5">
        <v>92.824938410301769</v>
      </c>
      <c r="J879" s="5">
        <v>3</v>
      </c>
      <c r="K879" s="6">
        <v>3.4641016151377553E-2</v>
      </c>
      <c r="L879" s="6">
        <v>3.1433680423351831E-2</v>
      </c>
      <c r="M879" s="5">
        <v>93.392530342527053</v>
      </c>
      <c r="N879" s="4">
        <v>21600000</v>
      </c>
      <c r="O879" s="5">
        <f>2160000*J879</f>
        <v>6480000</v>
      </c>
      <c r="P879" s="5">
        <f>(2160000*J879)/(M879/100)</f>
        <v>6938456.4014208736</v>
      </c>
      <c r="Q879" s="5">
        <f t="shared" si="48"/>
        <v>14661543.598579127</v>
      </c>
      <c r="R879" s="3" t="str">
        <f t="shared" si="49"/>
        <v>상</v>
      </c>
    </row>
    <row r="880" spans="1:18" x14ac:dyDescent="0.3">
      <c r="A880">
        <v>879</v>
      </c>
      <c r="B880" s="3" t="s">
        <v>13</v>
      </c>
      <c r="C880" s="3" t="s">
        <v>35</v>
      </c>
      <c r="D880" s="3" t="s">
        <v>118</v>
      </c>
      <c r="E880" s="4">
        <v>2022</v>
      </c>
      <c r="F880" s="1">
        <v>44760</v>
      </c>
      <c r="G880" s="3" t="s">
        <v>102</v>
      </c>
      <c r="H880" s="5">
        <v>3.9399999999999982</v>
      </c>
      <c r="I880" s="5">
        <v>90.538997904201381</v>
      </c>
      <c r="J880" s="5">
        <v>3</v>
      </c>
      <c r="K880" s="6">
        <v>3.4641016151377553E-2</v>
      </c>
      <c r="L880" s="6">
        <v>3.1036161200314868E-2</v>
      </c>
      <c r="M880" s="5">
        <v>93.432282264830761</v>
      </c>
      <c r="N880" s="4">
        <v>21600000</v>
      </c>
      <c r="O880" s="5">
        <f>2160000*J880</f>
        <v>6480000</v>
      </c>
      <c r="P880" s="5">
        <f>(2160000*J880)/(M880/100)</f>
        <v>6935504.3491634419</v>
      </c>
      <c r="Q880" s="5">
        <f t="shared" si="48"/>
        <v>14664495.650836557</v>
      </c>
      <c r="R880" s="3" t="str">
        <f t="shared" si="49"/>
        <v>상</v>
      </c>
    </row>
    <row r="881" spans="1:18" hidden="1" x14ac:dyDescent="0.3">
      <c r="A881">
        <v>880</v>
      </c>
      <c r="B881" s="3" t="s">
        <v>12</v>
      </c>
      <c r="C881" s="3" t="s">
        <v>43</v>
      </c>
      <c r="D881" s="3" t="s">
        <v>113</v>
      </c>
      <c r="E881" s="4">
        <v>2019</v>
      </c>
      <c r="F881" s="1">
        <v>43538</v>
      </c>
      <c r="G881" s="3" t="s">
        <v>102</v>
      </c>
      <c r="H881" s="5">
        <v>4.1000000000000059</v>
      </c>
      <c r="I881" s="5">
        <v>95.081152661611114</v>
      </c>
      <c r="J881" s="5">
        <v>6.3444444444444441</v>
      </c>
      <c r="K881" s="6">
        <v>5.0376361299500162E-2</v>
      </c>
      <c r="L881" s="6">
        <v>0.17305945350136051</v>
      </c>
      <c r="M881" s="5">
        <v>77.656418519913942</v>
      </c>
      <c r="N881" s="4">
        <v>24800000</v>
      </c>
      <c r="O881" s="5">
        <f>1240000*J881</f>
        <v>7867111.111111111</v>
      </c>
      <c r="P881" s="5">
        <f>(1240000*J881)/(M881/100)</f>
        <v>10130664.355958801</v>
      </c>
      <c r="Q881" s="5">
        <f t="shared" si="48"/>
        <v>14669335.644041199</v>
      </c>
      <c r="R881" s="3" t="str">
        <f t="shared" si="49"/>
        <v>중</v>
      </c>
    </row>
    <row r="882" spans="1:18" hidden="1" x14ac:dyDescent="0.3">
      <c r="A882">
        <v>881</v>
      </c>
      <c r="B882" s="3" t="s">
        <v>12</v>
      </c>
      <c r="C882" s="3" t="s">
        <v>34</v>
      </c>
      <c r="D882" s="3" t="s">
        <v>113</v>
      </c>
      <c r="E882" s="4">
        <v>2019</v>
      </c>
      <c r="F882" s="1">
        <v>43507</v>
      </c>
      <c r="G882" s="3" t="s">
        <v>102</v>
      </c>
      <c r="H882" s="5">
        <v>3.9800000000000031</v>
      </c>
      <c r="I882" s="5">
        <v>91.698845540068092</v>
      </c>
      <c r="J882" s="5">
        <v>6.4361111111111109</v>
      </c>
      <c r="K882" s="6">
        <v>5.0738983478627597E-2</v>
      </c>
      <c r="L882" s="6">
        <v>0.16140297518526961</v>
      </c>
      <c r="M882" s="5">
        <v>78.78580413361027</v>
      </c>
      <c r="N882" s="4">
        <v>24800000</v>
      </c>
      <c r="O882" s="5">
        <f>1240000*J882</f>
        <v>7980777.7777777771</v>
      </c>
      <c r="P882" s="5">
        <f>(1240000*J882)/(M882/100)</f>
        <v>10129715.455138894</v>
      </c>
      <c r="Q882" s="5">
        <f t="shared" si="48"/>
        <v>14670284.544861106</v>
      </c>
      <c r="R882" s="3" t="str">
        <f t="shared" si="49"/>
        <v>중</v>
      </c>
    </row>
    <row r="883" spans="1:18" hidden="1" x14ac:dyDescent="0.3">
      <c r="A883">
        <v>882</v>
      </c>
      <c r="B883" s="3" t="s">
        <v>12</v>
      </c>
      <c r="C883" s="3" t="s">
        <v>43</v>
      </c>
      <c r="D883" s="3" t="s">
        <v>113</v>
      </c>
      <c r="E883" s="4">
        <v>2019</v>
      </c>
      <c r="F883" s="1">
        <v>43542</v>
      </c>
      <c r="G883" s="3" t="s">
        <v>102</v>
      </c>
      <c r="H883" s="5">
        <v>4.1000000000000059</v>
      </c>
      <c r="I883" s="5">
        <v>95.081152661611114</v>
      </c>
      <c r="J883" s="5">
        <v>6.333333333333333</v>
      </c>
      <c r="K883" s="6">
        <v>5.0332229568471658E-2</v>
      </c>
      <c r="L883" s="6">
        <v>0.17437024846026741</v>
      </c>
      <c r="M883" s="5">
        <v>77.529752197126086</v>
      </c>
      <c r="N883" s="4">
        <v>24800000</v>
      </c>
      <c r="O883" s="5">
        <f>1240000*J883</f>
        <v>7853333.333333333</v>
      </c>
      <c r="P883" s="5">
        <f>(1240000*J883)/(M883/100)</f>
        <v>10129444.646444315</v>
      </c>
      <c r="Q883" s="5">
        <f t="shared" si="48"/>
        <v>14670555.353555685</v>
      </c>
      <c r="R883" s="3" t="str">
        <f t="shared" si="49"/>
        <v>중</v>
      </c>
    </row>
    <row r="884" spans="1:18" hidden="1" x14ac:dyDescent="0.3">
      <c r="A884">
        <v>883</v>
      </c>
      <c r="B884" s="3" t="s">
        <v>12</v>
      </c>
      <c r="C884" s="3" t="s">
        <v>34</v>
      </c>
      <c r="D884" s="3" t="s">
        <v>113</v>
      </c>
      <c r="E884" s="4">
        <v>2019</v>
      </c>
      <c r="F884" s="1">
        <v>43509</v>
      </c>
      <c r="G884" s="3" t="s">
        <v>102</v>
      </c>
      <c r="H884" s="5">
        <v>4.0195833333333297</v>
      </c>
      <c r="I884" s="5">
        <v>92.819463307688196</v>
      </c>
      <c r="J884" s="5">
        <v>6.4305555555555554</v>
      </c>
      <c r="K884" s="6">
        <v>5.0717080182343131E-2</v>
      </c>
      <c r="L884" s="6">
        <v>0.16187824734994061</v>
      </c>
      <c r="M884" s="5">
        <v>78.74046724677163</v>
      </c>
      <c r="N884" s="4">
        <v>24800000</v>
      </c>
      <c r="O884" s="5">
        <f>1240000*J884</f>
        <v>7973888.888888889</v>
      </c>
      <c r="P884" s="5">
        <f>(1240000*J884)/(M884/100)</f>
        <v>10126799.049717119</v>
      </c>
      <c r="Q884" s="5">
        <f t="shared" si="48"/>
        <v>14673200.950282881</v>
      </c>
      <c r="R884" s="3" t="str">
        <f t="shared" si="49"/>
        <v>중</v>
      </c>
    </row>
    <row r="885" spans="1:18" x14ac:dyDescent="0.3">
      <c r="A885">
        <v>884</v>
      </c>
      <c r="B885" s="3" t="s">
        <v>13</v>
      </c>
      <c r="C885" s="3" t="s">
        <v>35</v>
      </c>
      <c r="D885" s="3" t="s">
        <v>118</v>
      </c>
      <c r="E885" s="4">
        <v>2022</v>
      </c>
      <c r="F885" s="1">
        <v>44748</v>
      </c>
      <c r="G885" s="3" t="s">
        <v>102</v>
      </c>
      <c r="H885" s="5">
        <v>3.959999999999996</v>
      </c>
      <c r="I885" s="5">
        <v>91.118921720605286</v>
      </c>
      <c r="J885" s="5">
        <v>3.0333333333333332</v>
      </c>
      <c r="K885" s="6">
        <v>3.4832934606968347E-2</v>
      </c>
      <c r="L885" s="6">
        <v>1.8272736788764961E-2</v>
      </c>
      <c r="M885" s="5">
        <v>94.689432860426663</v>
      </c>
      <c r="N885" s="4">
        <v>21600000</v>
      </c>
      <c r="O885" s="5">
        <f>2160000*J885</f>
        <v>6552000</v>
      </c>
      <c r="P885" s="5">
        <f>(2160000*J885)/(M885/100)</f>
        <v>6919462.7130756238</v>
      </c>
      <c r="Q885" s="5">
        <f t="shared" si="48"/>
        <v>14680537.286924377</v>
      </c>
      <c r="R885" s="3" t="str">
        <f t="shared" si="49"/>
        <v>상</v>
      </c>
    </row>
    <row r="886" spans="1:18" hidden="1" x14ac:dyDescent="0.3">
      <c r="A886">
        <v>885</v>
      </c>
      <c r="B886" s="3" t="s">
        <v>12</v>
      </c>
      <c r="C886" s="3" t="s">
        <v>34</v>
      </c>
      <c r="D886" s="3" t="s">
        <v>113</v>
      </c>
      <c r="E886" s="4">
        <v>2019</v>
      </c>
      <c r="F886" s="1">
        <v>43544</v>
      </c>
      <c r="G886" s="3" t="s">
        <v>102</v>
      </c>
      <c r="H886" s="5">
        <v>3.8799999999999968</v>
      </c>
      <c r="I886" s="5">
        <v>88.768190384075126</v>
      </c>
      <c r="J886" s="5">
        <v>6.3277777777777784</v>
      </c>
      <c r="K886" s="6">
        <v>5.0310149185935737E-2</v>
      </c>
      <c r="L886" s="6">
        <v>0.17332571704267541</v>
      </c>
      <c r="M886" s="5">
        <v>77.636413377138894</v>
      </c>
      <c r="N886" s="4">
        <v>24800000</v>
      </c>
      <c r="O886" s="5">
        <f>1240000*J886</f>
        <v>7846444.444444445</v>
      </c>
      <c r="P886" s="5">
        <f>(1240000*J886)/(M886/100)</f>
        <v>10106654.987175049</v>
      </c>
      <c r="Q886" s="5">
        <f t="shared" si="48"/>
        <v>14693345.012824951</v>
      </c>
      <c r="R886" s="3" t="str">
        <f t="shared" si="49"/>
        <v>중</v>
      </c>
    </row>
    <row r="887" spans="1:18" hidden="1" x14ac:dyDescent="0.3">
      <c r="A887">
        <v>886</v>
      </c>
      <c r="B887" s="3" t="s">
        <v>12</v>
      </c>
      <c r="C887" s="3" t="s">
        <v>42</v>
      </c>
      <c r="D887" s="3" t="s">
        <v>114</v>
      </c>
      <c r="E887" s="4">
        <v>2018</v>
      </c>
      <c r="F887" s="1">
        <v>43060</v>
      </c>
      <c r="G887" s="3" t="s">
        <v>102</v>
      </c>
      <c r="H887" s="5">
        <v>3.4420833333333301</v>
      </c>
      <c r="I887" s="5">
        <v>71.264652865526998</v>
      </c>
      <c r="J887" s="5">
        <v>7.6583333333333332</v>
      </c>
      <c r="K887" s="6">
        <v>5.5347387773347842E-2</v>
      </c>
      <c r="L887" s="6">
        <v>5.3912379908777508E-2</v>
      </c>
      <c r="M887" s="5">
        <v>89.074023231787464</v>
      </c>
      <c r="N887" s="4">
        <v>25700000</v>
      </c>
      <c r="O887" s="5">
        <f>1280000*J887</f>
        <v>9802666.666666666</v>
      </c>
      <c r="P887" s="5">
        <f>(1280000*J887)/(M887/100)</f>
        <v>11005079.046624258</v>
      </c>
      <c r="Q887" s="5">
        <f t="shared" si="48"/>
        <v>14694920.953375742</v>
      </c>
      <c r="R887" s="3" t="str">
        <f t="shared" si="49"/>
        <v>상</v>
      </c>
    </row>
    <row r="888" spans="1:18" hidden="1" x14ac:dyDescent="0.3">
      <c r="A888">
        <v>887</v>
      </c>
      <c r="B888" s="3" t="s">
        <v>12</v>
      </c>
      <c r="C888" s="3" t="s">
        <v>37</v>
      </c>
      <c r="D888" s="3" t="s">
        <v>116</v>
      </c>
      <c r="E888" s="4">
        <v>2021</v>
      </c>
      <c r="F888" s="1">
        <v>44438</v>
      </c>
      <c r="G888" s="3" t="s">
        <v>102</v>
      </c>
      <c r="H888" s="5">
        <v>3.6200000000000032</v>
      </c>
      <c r="I888" s="5">
        <v>78.861366460791714</v>
      </c>
      <c r="J888" s="5">
        <v>3.8833333333333329</v>
      </c>
      <c r="K888" s="6">
        <v>3.9412350010286541E-2</v>
      </c>
      <c r="L888" s="6">
        <v>7.1878929053259363E-2</v>
      </c>
      <c r="M888" s="5">
        <v>88.870872093645417</v>
      </c>
      <c r="N888" s="4">
        <v>21600000</v>
      </c>
      <c r="O888" s="5">
        <f>1580000*J888</f>
        <v>6135666.666666666</v>
      </c>
      <c r="P888" s="5">
        <f>(1580000*J888)/(M888/100)</f>
        <v>6904024.3694259729</v>
      </c>
      <c r="Q888" s="5">
        <f t="shared" si="48"/>
        <v>14695975.630574027</v>
      </c>
      <c r="R888" s="3" t="str">
        <f t="shared" si="49"/>
        <v>상</v>
      </c>
    </row>
    <row r="889" spans="1:18" hidden="1" x14ac:dyDescent="0.3">
      <c r="A889">
        <v>888</v>
      </c>
      <c r="B889" s="3" t="s">
        <v>12</v>
      </c>
      <c r="C889" s="3" t="s">
        <v>37</v>
      </c>
      <c r="D889" s="3" t="s">
        <v>116</v>
      </c>
      <c r="E889" s="4">
        <v>2021</v>
      </c>
      <c r="F889" s="1">
        <v>44440</v>
      </c>
      <c r="G889" s="3" t="s">
        <v>102</v>
      </c>
      <c r="H889" s="5">
        <v>3.9175555555555541</v>
      </c>
      <c r="I889" s="5">
        <v>89.888194517290358</v>
      </c>
      <c r="J889" s="5">
        <v>3.880555555555556</v>
      </c>
      <c r="K889" s="6">
        <v>3.9398251512246352E-2</v>
      </c>
      <c r="L889" s="6">
        <v>7.2297598437351909E-2</v>
      </c>
      <c r="M889" s="5">
        <v>88.83041500504018</v>
      </c>
      <c r="N889" s="4">
        <v>21600000</v>
      </c>
      <c r="O889" s="5">
        <f>1580000*J889</f>
        <v>6131277.777777778</v>
      </c>
      <c r="P889" s="5">
        <f>(1580000*J889)/(M889/100)</f>
        <v>6902228.0008822354</v>
      </c>
      <c r="Q889" s="5">
        <f t="shared" si="48"/>
        <v>14697771.999117766</v>
      </c>
      <c r="R889" s="3" t="str">
        <f t="shared" si="49"/>
        <v>상</v>
      </c>
    </row>
    <row r="890" spans="1:18" hidden="1" x14ac:dyDescent="0.3">
      <c r="A890">
        <v>889</v>
      </c>
      <c r="B890" s="3" t="s">
        <v>12</v>
      </c>
      <c r="C890" s="3" t="s">
        <v>37</v>
      </c>
      <c r="D890" s="3" t="s">
        <v>116</v>
      </c>
      <c r="E890" s="4">
        <v>2021</v>
      </c>
      <c r="F890" s="1">
        <v>44432</v>
      </c>
      <c r="G890" s="3" t="s">
        <v>102</v>
      </c>
      <c r="H890" s="5">
        <v>3.7991111111111171</v>
      </c>
      <c r="I890" s="5">
        <v>86.117152784875387</v>
      </c>
      <c r="J890" s="5">
        <v>3.9</v>
      </c>
      <c r="K890" s="6">
        <v>3.9496835316263003E-2</v>
      </c>
      <c r="L890" s="6">
        <v>6.7256022675095548E-2</v>
      </c>
      <c r="M890" s="5">
        <v>89.324714200864136</v>
      </c>
      <c r="N890" s="4">
        <v>21600000</v>
      </c>
      <c r="O890" s="5">
        <f>1580000*J890</f>
        <v>6162000</v>
      </c>
      <c r="P890" s="5">
        <f>(1580000*J890)/(M890/100)</f>
        <v>6898426.7737409538</v>
      </c>
      <c r="Q890" s="5">
        <f t="shared" si="48"/>
        <v>14701573.226259045</v>
      </c>
      <c r="R890" s="3" t="str">
        <f t="shared" si="49"/>
        <v>상</v>
      </c>
    </row>
    <row r="891" spans="1:18" hidden="1" x14ac:dyDescent="0.3">
      <c r="A891">
        <v>890</v>
      </c>
      <c r="B891" s="3" t="s">
        <v>13</v>
      </c>
      <c r="C891" s="3" t="s">
        <v>36</v>
      </c>
      <c r="D891" s="3" t="s">
        <v>117</v>
      </c>
      <c r="E891" s="4">
        <v>2019</v>
      </c>
      <c r="F891" s="1">
        <v>43400</v>
      </c>
      <c r="G891" s="3" t="s">
        <v>102</v>
      </c>
      <c r="H891" s="5">
        <v>4.0177083333333297</v>
      </c>
      <c r="I891" s="5">
        <v>92.766667675343257</v>
      </c>
      <c r="J891" s="5">
        <v>6.7249999999999996</v>
      </c>
      <c r="K891" s="6">
        <v>5.1865209919559757E-2</v>
      </c>
      <c r="L891" s="6">
        <v>0.18850748163896081</v>
      </c>
      <c r="M891" s="5">
        <v>75.962730844147956</v>
      </c>
      <c r="N891" s="4">
        <v>26300000</v>
      </c>
      <c r="O891" s="5">
        <f>1310000*J891</f>
        <v>8809750</v>
      </c>
      <c r="P891" s="5">
        <f>(1310000*J891)/(M891/100)</f>
        <v>11597463.522045942</v>
      </c>
      <c r="Q891" s="5">
        <f t="shared" si="48"/>
        <v>14702536.477954058</v>
      </c>
      <c r="R891" s="3" t="str">
        <f t="shared" si="49"/>
        <v>중</v>
      </c>
    </row>
    <row r="892" spans="1:18" x14ac:dyDescent="0.3">
      <c r="A892">
        <v>891</v>
      </c>
      <c r="B892" s="3" t="s">
        <v>13</v>
      </c>
      <c r="C892" s="3" t="s">
        <v>35</v>
      </c>
      <c r="D892" s="3" t="s">
        <v>118</v>
      </c>
      <c r="E892" s="4">
        <v>2022</v>
      </c>
      <c r="F892" s="1">
        <v>44792</v>
      </c>
      <c r="G892" s="3" t="s">
        <v>102</v>
      </c>
      <c r="H892" s="5">
        <v>3.7591111111111069</v>
      </c>
      <c r="I892" s="5">
        <v>84.619318546008273</v>
      </c>
      <c r="J892" s="5">
        <v>2.9138888888888892</v>
      </c>
      <c r="K892" s="6">
        <v>3.4140233677518311E-2</v>
      </c>
      <c r="L892" s="6">
        <v>5.2942799538237301E-2</v>
      </c>
      <c r="M892" s="5">
        <v>91.291696678424444</v>
      </c>
      <c r="N892" s="4">
        <v>21600000</v>
      </c>
      <c r="O892" s="5">
        <f>2160000*J892</f>
        <v>6294000.0000000009</v>
      </c>
      <c r="P892" s="5">
        <f>(2160000*J892)/(M892/100)</f>
        <v>6894383.8585568788</v>
      </c>
      <c r="Q892" s="5">
        <f t="shared" si="48"/>
        <v>14705616.141443122</v>
      </c>
      <c r="R892" s="3" t="str">
        <f t="shared" si="49"/>
        <v>상</v>
      </c>
    </row>
    <row r="893" spans="1:18" x14ac:dyDescent="0.3">
      <c r="A893">
        <v>892</v>
      </c>
      <c r="B893" s="3" t="s">
        <v>13</v>
      </c>
      <c r="C893" s="3" t="s">
        <v>35</v>
      </c>
      <c r="D893" s="3" t="s">
        <v>118</v>
      </c>
      <c r="E893" s="4">
        <v>2022</v>
      </c>
      <c r="F893" s="1">
        <v>44770</v>
      </c>
      <c r="G893" s="3" t="s">
        <v>102</v>
      </c>
      <c r="H893" s="5">
        <v>3.870666666666668</v>
      </c>
      <c r="I893" s="5">
        <v>88.486369306357332</v>
      </c>
      <c r="J893" s="5">
        <v>2.9722222222222219</v>
      </c>
      <c r="K893" s="6">
        <v>3.4480268109295331E-2</v>
      </c>
      <c r="L893" s="6">
        <v>3.4085265861102658E-2</v>
      </c>
      <c r="M893" s="5">
        <v>93.143446602960196</v>
      </c>
      <c r="N893" s="4">
        <v>21600000</v>
      </c>
      <c r="O893" s="5">
        <f>2160000*J893</f>
        <v>6419999.9999999991</v>
      </c>
      <c r="P893" s="5">
        <f>(2160000*J893)/(M893/100)</f>
        <v>6892594.4166167071</v>
      </c>
      <c r="Q893" s="5">
        <f t="shared" si="48"/>
        <v>14707405.583383292</v>
      </c>
      <c r="R893" s="3" t="str">
        <f t="shared" si="49"/>
        <v>상</v>
      </c>
    </row>
    <row r="894" spans="1:18" x14ac:dyDescent="0.3">
      <c r="A894">
        <v>893</v>
      </c>
      <c r="B894" s="3" t="s">
        <v>13</v>
      </c>
      <c r="C894" s="3" t="s">
        <v>35</v>
      </c>
      <c r="D894" s="3" t="s">
        <v>118</v>
      </c>
      <c r="E894" s="4">
        <v>2022</v>
      </c>
      <c r="F894" s="1">
        <v>44769</v>
      </c>
      <c r="G894" s="3" t="s">
        <v>102</v>
      </c>
      <c r="H894" s="5">
        <v>3.8399999999999959</v>
      </c>
      <c r="I894" s="5">
        <v>87.487322394430777</v>
      </c>
      <c r="J894" s="5">
        <v>2.9750000000000001</v>
      </c>
      <c r="K894" s="6">
        <v>3.4496376621320678E-2</v>
      </c>
      <c r="L894" s="6">
        <v>3.2052590379016248E-2</v>
      </c>
      <c r="M894" s="5">
        <v>93.345103299966297</v>
      </c>
      <c r="N894" s="4">
        <v>21600000</v>
      </c>
      <c r="O894" s="5">
        <f>2160000*J894</f>
        <v>6426000</v>
      </c>
      <c r="P894" s="5">
        <f>(2160000*J894)/(M894/100)</f>
        <v>6884131.8642606512</v>
      </c>
      <c r="Q894" s="5">
        <f t="shared" si="48"/>
        <v>14715868.135739349</v>
      </c>
      <c r="R894" s="3" t="str">
        <f t="shared" si="49"/>
        <v>상</v>
      </c>
    </row>
    <row r="895" spans="1:18" hidden="1" x14ac:dyDescent="0.3">
      <c r="A895">
        <v>894</v>
      </c>
      <c r="B895" s="3" t="s">
        <v>12</v>
      </c>
      <c r="C895" s="3" t="s">
        <v>37</v>
      </c>
      <c r="D895" s="3" t="s">
        <v>116</v>
      </c>
      <c r="E895" s="4">
        <v>2021</v>
      </c>
      <c r="F895" s="1">
        <v>44438</v>
      </c>
      <c r="G895" s="3" t="s">
        <v>102</v>
      </c>
      <c r="H895" s="5">
        <v>4.0600000000000014</v>
      </c>
      <c r="I895" s="5">
        <v>93.933031421115999</v>
      </c>
      <c r="J895" s="5">
        <v>3.8833333333333329</v>
      </c>
      <c r="K895" s="6">
        <v>3.9412350010286541E-2</v>
      </c>
      <c r="L895" s="6">
        <v>6.9040365820420835E-2</v>
      </c>
      <c r="M895" s="5">
        <v>89.15472841692926</v>
      </c>
      <c r="N895" s="4">
        <v>21600000</v>
      </c>
      <c r="O895" s="5">
        <f>1580000*J895</f>
        <v>6135666.666666666</v>
      </c>
      <c r="P895" s="5">
        <f>(1580000*J895)/(M895/100)</f>
        <v>6882042.91080717</v>
      </c>
      <c r="Q895" s="5">
        <f t="shared" si="48"/>
        <v>14717957.08919283</v>
      </c>
      <c r="R895" s="3" t="str">
        <f t="shared" si="49"/>
        <v>상</v>
      </c>
    </row>
    <row r="896" spans="1:18" x14ac:dyDescent="0.3">
      <c r="A896">
        <v>895</v>
      </c>
      <c r="B896" s="3" t="s">
        <v>13</v>
      </c>
      <c r="C896" s="3" t="s">
        <v>35</v>
      </c>
      <c r="D896" s="3" t="s">
        <v>118</v>
      </c>
      <c r="E896" s="4">
        <v>2022</v>
      </c>
      <c r="F896" s="1">
        <v>44765</v>
      </c>
      <c r="G896" s="3" t="s">
        <v>102</v>
      </c>
      <c r="H896" s="5">
        <v>3.720000000000006</v>
      </c>
      <c r="I896" s="5">
        <v>83.050476246131822</v>
      </c>
      <c r="J896" s="5">
        <v>2.9861111111111112</v>
      </c>
      <c r="K896" s="6">
        <v>3.4560735588879538E-2</v>
      </c>
      <c r="L896" s="6">
        <v>2.803522893549407E-2</v>
      </c>
      <c r="M896" s="5">
        <v>93.740403547562636</v>
      </c>
      <c r="N896" s="4">
        <v>21600000</v>
      </c>
      <c r="O896" s="5">
        <f>2160000*J896</f>
        <v>6450000</v>
      </c>
      <c r="P896" s="5">
        <f>(2160000*J896)/(M896/100)</f>
        <v>6880704.3237523036</v>
      </c>
      <c r="Q896" s="5">
        <f t="shared" si="48"/>
        <v>14719295.676247697</v>
      </c>
      <c r="R896" s="3" t="str">
        <f t="shared" si="49"/>
        <v>상</v>
      </c>
    </row>
    <row r="897" spans="1:18" hidden="1" x14ac:dyDescent="0.3">
      <c r="A897">
        <v>896</v>
      </c>
      <c r="B897" s="3" t="s">
        <v>12</v>
      </c>
      <c r="C897" s="3" t="s">
        <v>42</v>
      </c>
      <c r="D897" s="3" t="s">
        <v>114</v>
      </c>
      <c r="E897" s="4">
        <v>2018</v>
      </c>
      <c r="F897" s="1">
        <v>43068</v>
      </c>
      <c r="G897" s="3" t="s">
        <v>102</v>
      </c>
      <c r="H897" s="5">
        <v>3.9599999999999951</v>
      </c>
      <c r="I897" s="5">
        <v>91.118921720605258</v>
      </c>
      <c r="J897" s="5">
        <v>7.6361111111111111</v>
      </c>
      <c r="K897" s="6">
        <v>5.5267028547267172E-2</v>
      </c>
      <c r="L897" s="6">
        <v>5.3760971871807797E-2</v>
      </c>
      <c r="M897" s="5">
        <v>89.097199958092503</v>
      </c>
      <c r="N897" s="4">
        <v>25700000</v>
      </c>
      <c r="O897" s="5">
        <f>1280000*J897</f>
        <v>9774222.222222222</v>
      </c>
      <c r="P897" s="5">
        <f>(1280000*J897)/(M897/100)</f>
        <v>10970291.127913781</v>
      </c>
      <c r="Q897" s="5">
        <f t="shared" si="48"/>
        <v>14729708.872086219</v>
      </c>
      <c r="R897" s="3" t="str">
        <f t="shared" si="49"/>
        <v>상</v>
      </c>
    </row>
    <row r="898" spans="1:18" hidden="1" x14ac:dyDescent="0.3">
      <c r="A898">
        <v>897</v>
      </c>
      <c r="B898" s="3" t="s">
        <v>12</v>
      </c>
      <c r="C898" s="3" t="s">
        <v>42</v>
      </c>
      <c r="D898" s="3" t="s">
        <v>114</v>
      </c>
      <c r="E898" s="4">
        <v>2018</v>
      </c>
      <c r="F898" s="1">
        <v>42985</v>
      </c>
      <c r="G898" s="3" t="s">
        <v>102</v>
      </c>
      <c r="H898" s="5">
        <v>3.9602083333333278</v>
      </c>
      <c r="I898" s="5">
        <v>91.124962593724646</v>
      </c>
      <c r="J898" s="5">
        <v>7.8638888888888889</v>
      </c>
      <c r="K898" s="6">
        <v>5.6085252567458013E-2</v>
      </c>
      <c r="L898" s="6">
        <v>2.5496769541606779E-2</v>
      </c>
      <c r="M898" s="5">
        <v>91.841797789093519</v>
      </c>
      <c r="N898" s="4">
        <v>25700000</v>
      </c>
      <c r="O898" s="5">
        <f>1280000*J898</f>
        <v>10065777.777777778</v>
      </c>
      <c r="P898" s="5">
        <f>(1280000*J898)/(M898/100)</f>
        <v>10959909.344210505</v>
      </c>
      <c r="Q898" s="5">
        <f t="shared" ref="Q898:Q961" si="50">N898-P898</f>
        <v>14740090.655789495</v>
      </c>
      <c r="R898" s="3" t="str">
        <f t="shared" ref="R898:R961" si="51">IF(M898&lt;=65, "하", IF(M898&lt;80, "중", "상"))</f>
        <v>상</v>
      </c>
    </row>
    <row r="899" spans="1:18" hidden="1" x14ac:dyDescent="0.3">
      <c r="A899">
        <v>898</v>
      </c>
      <c r="B899" s="3" t="s">
        <v>12</v>
      </c>
      <c r="C899" s="3" t="s">
        <v>37</v>
      </c>
      <c r="D899" s="3" t="s">
        <v>116</v>
      </c>
      <c r="E899" s="4">
        <v>2021</v>
      </c>
      <c r="F899" s="1">
        <v>44382</v>
      </c>
      <c r="G899" s="3" t="s">
        <v>102</v>
      </c>
      <c r="H899" s="5">
        <v>4.0799999999999992</v>
      </c>
      <c r="I899" s="5">
        <v>94.495414527125234</v>
      </c>
      <c r="J899" s="5">
        <v>4.0361111111111114</v>
      </c>
      <c r="K899" s="6">
        <v>4.0180149880811103E-2</v>
      </c>
      <c r="L899" s="6">
        <v>2.925446620430092E-2</v>
      </c>
      <c r="M899" s="5">
        <v>93.0565383914888</v>
      </c>
      <c r="N899" s="4">
        <v>21600000</v>
      </c>
      <c r="O899" s="5">
        <f>1580000*J899</f>
        <v>6377055.555555556</v>
      </c>
      <c r="P899" s="5">
        <f>(1580000*J899)/(M899/100)</f>
        <v>6852882.8449724698</v>
      </c>
      <c r="Q899" s="5">
        <f t="shared" si="50"/>
        <v>14747117.155027531</v>
      </c>
      <c r="R899" s="3" t="str">
        <f t="shared" si="51"/>
        <v>상</v>
      </c>
    </row>
    <row r="900" spans="1:18" x14ac:dyDescent="0.3">
      <c r="A900">
        <v>899</v>
      </c>
      <c r="B900" s="3" t="s">
        <v>13</v>
      </c>
      <c r="C900" s="3" t="s">
        <v>35</v>
      </c>
      <c r="D900" s="3" t="s">
        <v>118</v>
      </c>
      <c r="E900" s="4">
        <v>2022</v>
      </c>
      <c r="F900" s="1">
        <v>44756</v>
      </c>
      <c r="G900" s="3" t="s">
        <v>102</v>
      </c>
      <c r="H900" s="5">
        <v>4.0199999999999969</v>
      </c>
      <c r="I900" s="5">
        <v>92.831195670431526</v>
      </c>
      <c r="J900" s="5">
        <v>3.0111111111111111</v>
      </c>
      <c r="K900" s="6">
        <v>3.4705106892854318E-2</v>
      </c>
      <c r="L900" s="6">
        <v>1.5444778170462151E-2</v>
      </c>
      <c r="M900" s="5">
        <v>94.985011493668353</v>
      </c>
      <c r="N900" s="4">
        <v>21600000</v>
      </c>
      <c r="O900" s="5">
        <f>2160000*J900</f>
        <v>6504000</v>
      </c>
      <c r="P900" s="5">
        <f>(2160000*J900)/(M900/100)</f>
        <v>6847396.1288445527</v>
      </c>
      <c r="Q900" s="5">
        <f t="shared" si="50"/>
        <v>14752603.871155448</v>
      </c>
      <c r="R900" s="3" t="str">
        <f t="shared" si="51"/>
        <v>상</v>
      </c>
    </row>
    <row r="901" spans="1:18" hidden="1" x14ac:dyDescent="0.3">
      <c r="A901">
        <v>900</v>
      </c>
      <c r="B901" s="3" t="s">
        <v>12</v>
      </c>
      <c r="C901" s="3" t="s">
        <v>37</v>
      </c>
      <c r="D901" s="3" t="s">
        <v>116</v>
      </c>
      <c r="E901" s="4">
        <v>2021</v>
      </c>
      <c r="F901" s="1">
        <v>44419</v>
      </c>
      <c r="G901" s="3" t="s">
        <v>102</v>
      </c>
      <c r="H901" s="5">
        <v>3.7599999999999949</v>
      </c>
      <c r="I901" s="5">
        <v>84.656549762654095</v>
      </c>
      <c r="J901" s="5">
        <v>3.9361111111111109</v>
      </c>
      <c r="K901" s="6">
        <v>3.967926970654128E-2</v>
      </c>
      <c r="L901" s="6">
        <v>5.148914354409103E-2</v>
      </c>
      <c r="M901" s="5">
        <v>90.883158674936766</v>
      </c>
      <c r="N901" s="4">
        <v>21600000</v>
      </c>
      <c r="O901" s="5">
        <f>1580000*J901</f>
        <v>6219055.555555555</v>
      </c>
      <c r="P901" s="5">
        <f>(1580000*J901)/(M901/100)</f>
        <v>6842913.0833792314</v>
      </c>
      <c r="Q901" s="5">
        <f t="shared" si="50"/>
        <v>14757086.916620769</v>
      </c>
      <c r="R901" s="3" t="str">
        <f t="shared" si="51"/>
        <v>상</v>
      </c>
    </row>
    <row r="902" spans="1:18" x14ac:dyDescent="0.3">
      <c r="A902">
        <v>901</v>
      </c>
      <c r="B902" s="3" t="s">
        <v>13</v>
      </c>
      <c r="C902" s="3" t="s">
        <v>35</v>
      </c>
      <c r="D902" s="3" t="s">
        <v>118</v>
      </c>
      <c r="E902" s="4">
        <v>2022</v>
      </c>
      <c r="F902" s="1">
        <v>44771</v>
      </c>
      <c r="G902" s="3" t="s">
        <v>102</v>
      </c>
      <c r="H902" s="5">
        <v>3.8799999999999968</v>
      </c>
      <c r="I902" s="5">
        <v>88.768190384075126</v>
      </c>
      <c r="J902" s="5">
        <v>2.969444444444445</v>
      </c>
      <c r="K902" s="6">
        <v>3.4464152068167553E-2</v>
      </c>
      <c r="L902" s="6">
        <v>2.7969343897358719E-2</v>
      </c>
      <c r="M902" s="5">
        <v>93.756650403447367</v>
      </c>
      <c r="N902" s="4">
        <v>21600000</v>
      </c>
      <c r="O902" s="5">
        <f>2160000*J902</f>
        <v>6414000.0000000009</v>
      </c>
      <c r="P902" s="5">
        <f>(2160000*J902)/(M902/100)</f>
        <v>6841114.7074897662</v>
      </c>
      <c r="Q902" s="5">
        <f t="shared" si="50"/>
        <v>14758885.292510234</v>
      </c>
      <c r="R902" s="3" t="str">
        <f t="shared" si="51"/>
        <v>상</v>
      </c>
    </row>
    <row r="903" spans="1:18" x14ac:dyDescent="0.3">
      <c r="A903">
        <v>902</v>
      </c>
      <c r="B903" s="3" t="s">
        <v>13</v>
      </c>
      <c r="C903" s="3" t="s">
        <v>35</v>
      </c>
      <c r="D903" s="3" t="s">
        <v>118</v>
      </c>
      <c r="E903" s="4">
        <v>2022</v>
      </c>
      <c r="F903" s="1">
        <v>44809</v>
      </c>
      <c r="G903" s="3" t="s">
        <v>102</v>
      </c>
      <c r="H903" s="5">
        <v>4.1200000000000037</v>
      </c>
      <c r="I903" s="5">
        <v>95.681105916803389</v>
      </c>
      <c r="J903" s="5">
        <v>2.869444444444444</v>
      </c>
      <c r="K903" s="6">
        <v>3.3878869192725099E-2</v>
      </c>
      <c r="L903" s="6">
        <v>5.9282138816875447E-2</v>
      </c>
      <c r="M903" s="5">
        <v>90.683899199039942</v>
      </c>
      <c r="N903" s="4">
        <v>21600000</v>
      </c>
      <c r="O903" s="5">
        <f>2160000*J903</f>
        <v>6197999.9999999991</v>
      </c>
      <c r="P903" s="5">
        <f>(2160000*J903)/(M903/100)</f>
        <v>6834730.3708193619</v>
      </c>
      <c r="Q903" s="5">
        <f t="shared" si="50"/>
        <v>14765269.629180638</v>
      </c>
      <c r="R903" s="3" t="str">
        <f t="shared" si="51"/>
        <v>상</v>
      </c>
    </row>
    <row r="904" spans="1:18" hidden="1" x14ac:dyDescent="0.3">
      <c r="A904">
        <v>903</v>
      </c>
      <c r="B904" s="3" t="s">
        <v>12</v>
      </c>
      <c r="C904" s="3" t="s">
        <v>34</v>
      </c>
      <c r="D904" s="3" t="s">
        <v>113</v>
      </c>
      <c r="E904" s="4">
        <v>2019</v>
      </c>
      <c r="F904" s="1">
        <v>43558</v>
      </c>
      <c r="G904" s="3" t="s">
        <v>102</v>
      </c>
      <c r="H904" s="5">
        <v>3.6200000000000032</v>
      </c>
      <c r="I904" s="5">
        <v>78.861366460791714</v>
      </c>
      <c r="J904" s="5">
        <v>6.291666666666667</v>
      </c>
      <c r="K904" s="6">
        <v>5.0166389810974703E-2</v>
      </c>
      <c r="L904" s="6">
        <v>0.17203135976031619</v>
      </c>
      <c r="M904" s="5">
        <v>77.78022504287091</v>
      </c>
      <c r="N904" s="4">
        <v>24800000</v>
      </c>
      <c r="O904" s="5">
        <f>1240000*J904</f>
        <v>7801666.666666667</v>
      </c>
      <c r="P904" s="5">
        <f>(1240000*J904)/(M904/100)</f>
        <v>10030398.680855634</v>
      </c>
      <c r="Q904" s="5">
        <f t="shared" si="50"/>
        <v>14769601.319144366</v>
      </c>
      <c r="R904" s="3" t="str">
        <f t="shared" si="51"/>
        <v>중</v>
      </c>
    </row>
    <row r="905" spans="1:18" hidden="1" x14ac:dyDescent="0.3">
      <c r="A905">
        <v>904</v>
      </c>
      <c r="B905" s="3" t="s">
        <v>12</v>
      </c>
      <c r="C905" s="3" t="s">
        <v>34</v>
      </c>
      <c r="D905" s="3" t="s">
        <v>113</v>
      </c>
      <c r="E905" s="4">
        <v>2019</v>
      </c>
      <c r="F905" s="1">
        <v>43565</v>
      </c>
      <c r="G905" s="3" t="s">
        <v>102</v>
      </c>
      <c r="H905" s="5">
        <v>4.0600000000000014</v>
      </c>
      <c r="I905" s="5">
        <v>93.933031421115999</v>
      </c>
      <c r="J905" s="5">
        <v>6.2722222222222221</v>
      </c>
      <c r="K905" s="6">
        <v>5.0088810016698231E-2</v>
      </c>
      <c r="L905" s="6">
        <v>0.17434746858919109</v>
      </c>
      <c r="M905" s="5">
        <v>77.556372139411067</v>
      </c>
      <c r="N905" s="4">
        <v>24800000</v>
      </c>
      <c r="O905" s="5">
        <f>1240000*J905</f>
        <v>7777555.555555555</v>
      </c>
      <c r="P905" s="5">
        <f>(1240000*J905)/(M905/100)</f>
        <v>10028261.174433287</v>
      </c>
      <c r="Q905" s="5">
        <f t="shared" si="50"/>
        <v>14771738.825566713</v>
      </c>
      <c r="R905" s="3" t="str">
        <f t="shared" si="51"/>
        <v>중</v>
      </c>
    </row>
    <row r="906" spans="1:18" x14ac:dyDescent="0.3">
      <c r="A906">
        <v>905</v>
      </c>
      <c r="B906" s="3" t="s">
        <v>13</v>
      </c>
      <c r="C906" s="3" t="s">
        <v>35</v>
      </c>
      <c r="D906" s="3" t="s">
        <v>118</v>
      </c>
      <c r="E906" s="4">
        <v>2022</v>
      </c>
      <c r="F906" s="1">
        <v>44769</v>
      </c>
      <c r="G906" s="3" t="s">
        <v>102</v>
      </c>
      <c r="H906" s="5">
        <v>3.8219999999999952</v>
      </c>
      <c r="I906" s="5">
        <v>86.887963525052385</v>
      </c>
      <c r="J906" s="5">
        <v>2.9750000000000001</v>
      </c>
      <c r="K906" s="6">
        <v>3.4496376621320678E-2</v>
      </c>
      <c r="L906" s="6">
        <v>2.3469880337696779E-2</v>
      </c>
      <c r="M906" s="5">
        <v>94.203374304098247</v>
      </c>
      <c r="N906" s="4">
        <v>21600000</v>
      </c>
      <c r="O906" s="5">
        <f>2160000*J906</f>
        <v>6426000</v>
      </c>
      <c r="P906" s="5">
        <f>(2160000*J906)/(M906/100)</f>
        <v>6821411.7036362272</v>
      </c>
      <c r="Q906" s="5">
        <f t="shared" si="50"/>
        <v>14778588.296363773</v>
      </c>
      <c r="R906" s="3" t="str">
        <f t="shared" si="51"/>
        <v>상</v>
      </c>
    </row>
    <row r="907" spans="1:18" x14ac:dyDescent="0.3">
      <c r="A907">
        <v>906</v>
      </c>
      <c r="B907" s="3" t="s">
        <v>13</v>
      </c>
      <c r="C907" s="3" t="s">
        <v>35</v>
      </c>
      <c r="D907" s="3" t="s">
        <v>118</v>
      </c>
      <c r="E907" s="4">
        <v>2022</v>
      </c>
      <c r="F907" s="1">
        <v>44769</v>
      </c>
      <c r="G907" s="3" t="s">
        <v>102</v>
      </c>
      <c r="H907" s="5">
        <v>3.7400000000000051</v>
      </c>
      <c r="I907" s="5">
        <v>83.81884738812262</v>
      </c>
      <c r="J907" s="5">
        <v>2.9750000000000001</v>
      </c>
      <c r="K907" s="6">
        <v>3.4496376621320678E-2</v>
      </c>
      <c r="L907" s="6">
        <v>2.339252606377722E-2</v>
      </c>
      <c r="M907" s="5">
        <v>94.211109731490211</v>
      </c>
      <c r="N907" s="4">
        <v>21600000</v>
      </c>
      <c r="O907" s="5">
        <f>2160000*J907</f>
        <v>6426000</v>
      </c>
      <c r="P907" s="5">
        <f>(2160000*J907)/(M907/100)</f>
        <v>6820851.6153929774</v>
      </c>
      <c r="Q907" s="5">
        <f t="shared" si="50"/>
        <v>14779148.384607023</v>
      </c>
      <c r="R907" s="3" t="str">
        <f t="shared" si="51"/>
        <v>상</v>
      </c>
    </row>
    <row r="908" spans="1:18" x14ac:dyDescent="0.3">
      <c r="A908">
        <v>907</v>
      </c>
      <c r="B908" s="3" t="s">
        <v>13</v>
      </c>
      <c r="C908" s="3" t="s">
        <v>35</v>
      </c>
      <c r="D908" s="3" t="s">
        <v>118</v>
      </c>
      <c r="E908" s="4">
        <v>2022</v>
      </c>
      <c r="F908" s="1">
        <v>44786</v>
      </c>
      <c r="G908" s="3" t="s">
        <v>102</v>
      </c>
      <c r="H908" s="5">
        <v>3.6600000000000041</v>
      </c>
      <c r="I908" s="5">
        <v>80.631887165108466</v>
      </c>
      <c r="J908" s="5">
        <v>2.9305555555555549</v>
      </c>
      <c r="K908" s="6">
        <v>3.4237730973623558E-2</v>
      </c>
      <c r="L908" s="6">
        <v>3.7427511000024311E-2</v>
      </c>
      <c r="M908" s="5">
        <v>92.833475802635206</v>
      </c>
      <c r="N908" s="4">
        <v>21600000</v>
      </c>
      <c r="O908" s="5">
        <f>2160000*J908</f>
        <v>6329999.9999999991</v>
      </c>
      <c r="P908" s="5">
        <f>(2160000*J908)/(M908/100)</f>
        <v>6818660.9897679966</v>
      </c>
      <c r="Q908" s="5">
        <f t="shared" si="50"/>
        <v>14781339.010232003</v>
      </c>
      <c r="R908" s="3" t="str">
        <f t="shared" si="51"/>
        <v>상</v>
      </c>
    </row>
    <row r="909" spans="1:18" hidden="1" x14ac:dyDescent="0.3">
      <c r="A909">
        <v>908</v>
      </c>
      <c r="B909" s="3" t="s">
        <v>12</v>
      </c>
      <c r="C909" s="3" t="s">
        <v>43</v>
      </c>
      <c r="D909" s="3" t="s">
        <v>113</v>
      </c>
      <c r="E909" s="4">
        <v>2019</v>
      </c>
      <c r="F909" s="1">
        <v>43630</v>
      </c>
      <c r="G909" s="3" t="s">
        <v>102</v>
      </c>
      <c r="H909" s="5">
        <v>4.1000000000000059</v>
      </c>
      <c r="I909" s="5">
        <v>95.081152661611114</v>
      </c>
      <c r="J909" s="5">
        <v>6.0944444444444441</v>
      </c>
      <c r="K909" s="6">
        <v>4.9373857230094728E-2</v>
      </c>
      <c r="L909" s="6">
        <v>0.19629206727558049</v>
      </c>
      <c r="M909" s="5">
        <v>75.433407549432488</v>
      </c>
      <c r="N909" s="4">
        <v>24800000</v>
      </c>
      <c r="O909" s="5">
        <f>1240000*J909</f>
        <v>7557111.111111111</v>
      </c>
      <c r="P909" s="5">
        <f>(1240000*J909)/(M909/100)</f>
        <v>10018254.983587794</v>
      </c>
      <c r="Q909" s="5">
        <f t="shared" si="50"/>
        <v>14781745.016412206</v>
      </c>
      <c r="R909" s="3" t="str">
        <f t="shared" si="51"/>
        <v>중</v>
      </c>
    </row>
    <row r="910" spans="1:18" hidden="1" x14ac:dyDescent="0.3">
      <c r="A910">
        <v>909</v>
      </c>
      <c r="B910" s="3" t="s">
        <v>13</v>
      </c>
      <c r="C910" s="3" t="s">
        <v>36</v>
      </c>
      <c r="D910" s="3" t="s">
        <v>117</v>
      </c>
      <c r="E910" s="4">
        <v>2019</v>
      </c>
      <c r="F910" s="1">
        <v>43424</v>
      </c>
      <c r="G910" s="3" t="s">
        <v>102</v>
      </c>
      <c r="H910" s="5">
        <v>3.6316666666666619</v>
      </c>
      <c r="I910" s="5">
        <v>79.394659091859538</v>
      </c>
      <c r="J910" s="5">
        <v>6.6611111111111114</v>
      </c>
      <c r="K910" s="6">
        <v>5.1618256890798277E-2</v>
      </c>
      <c r="L910" s="6">
        <v>0.1907371146530476</v>
      </c>
      <c r="M910" s="5">
        <v>75.764462845615427</v>
      </c>
      <c r="N910" s="4">
        <v>26300000</v>
      </c>
      <c r="O910" s="5">
        <f>1310000*J910</f>
        <v>8726055.555555556</v>
      </c>
      <c r="P910" s="5">
        <f>(1310000*J910)/(M910/100)</f>
        <v>11517346.2964247</v>
      </c>
      <c r="Q910" s="5">
        <f t="shared" si="50"/>
        <v>14782653.7035753</v>
      </c>
      <c r="R910" s="3" t="str">
        <f t="shared" si="51"/>
        <v>중</v>
      </c>
    </row>
    <row r="911" spans="1:18" hidden="1" x14ac:dyDescent="0.3">
      <c r="A911">
        <v>910</v>
      </c>
      <c r="B911" s="3" t="s">
        <v>12</v>
      </c>
      <c r="C911" s="3" t="s">
        <v>34</v>
      </c>
      <c r="D911" s="3" t="s">
        <v>113</v>
      </c>
      <c r="E911" s="4">
        <v>2019</v>
      </c>
      <c r="F911" s="1">
        <v>43609</v>
      </c>
      <c r="G911" s="3" t="s">
        <v>102</v>
      </c>
      <c r="H911" s="5">
        <v>4.0400000000000054</v>
      </c>
      <c r="I911" s="5">
        <v>93.385705726483309</v>
      </c>
      <c r="J911" s="5">
        <v>6.15</v>
      </c>
      <c r="K911" s="6">
        <v>4.9598387070548977E-2</v>
      </c>
      <c r="L911" s="6">
        <v>0.18902326554316271</v>
      </c>
      <c r="M911" s="5">
        <v>76.137834738628825</v>
      </c>
      <c r="N911" s="4">
        <v>24800000</v>
      </c>
      <c r="O911" s="5">
        <f>1240000*J911</f>
        <v>7626000</v>
      </c>
      <c r="P911" s="5">
        <f>(1240000*J911)/(M911/100)</f>
        <v>10016045.27654228</v>
      </c>
      <c r="Q911" s="5">
        <f t="shared" si="50"/>
        <v>14783954.72345772</v>
      </c>
      <c r="R911" s="3" t="str">
        <f t="shared" si="51"/>
        <v>중</v>
      </c>
    </row>
    <row r="912" spans="1:18" hidden="1" x14ac:dyDescent="0.3">
      <c r="A912">
        <v>911</v>
      </c>
      <c r="B912" s="3" t="s">
        <v>12</v>
      </c>
      <c r="C912" s="3" t="s">
        <v>53</v>
      </c>
      <c r="D912" s="3" t="s">
        <v>114</v>
      </c>
      <c r="E912" s="4">
        <v>2018</v>
      </c>
      <c r="F912" s="1">
        <v>43025</v>
      </c>
      <c r="G912" s="3" t="s">
        <v>102</v>
      </c>
      <c r="H912" s="5">
        <v>4.0799999999999983</v>
      </c>
      <c r="I912" s="5">
        <v>94.495414527125206</v>
      </c>
      <c r="J912" s="5">
        <v>7.7527777777777782</v>
      </c>
      <c r="K912" s="6">
        <v>5.568762080670274E-2</v>
      </c>
      <c r="L912" s="6">
        <v>3.4681850050860288E-2</v>
      </c>
      <c r="M912" s="5">
        <v>90.96305291424369</v>
      </c>
      <c r="N912" s="4">
        <v>25700000</v>
      </c>
      <c r="O912" s="5">
        <f>1280000*J912</f>
        <v>9923555.555555556</v>
      </c>
      <c r="P912" s="5">
        <f>(1280000*J912)/(M912/100)</f>
        <v>10909435.465969997</v>
      </c>
      <c r="Q912" s="5">
        <f t="shared" si="50"/>
        <v>14790564.534030003</v>
      </c>
      <c r="R912" s="3" t="str">
        <f t="shared" si="51"/>
        <v>상</v>
      </c>
    </row>
    <row r="913" spans="1:18" x14ac:dyDescent="0.3">
      <c r="A913">
        <v>912</v>
      </c>
      <c r="B913" s="3" t="s">
        <v>13</v>
      </c>
      <c r="C913" s="3" t="s">
        <v>35</v>
      </c>
      <c r="D913" s="3" t="s">
        <v>118</v>
      </c>
      <c r="E913" s="4">
        <v>2022</v>
      </c>
      <c r="F913" s="1">
        <v>44783</v>
      </c>
      <c r="G913" s="3" t="s">
        <v>102</v>
      </c>
      <c r="H913" s="5">
        <v>3.779999999999994</v>
      </c>
      <c r="I913" s="5">
        <v>85.418770831190059</v>
      </c>
      <c r="J913" s="5">
        <v>2.9388888888888891</v>
      </c>
      <c r="K913" s="6">
        <v>3.4286375654996773E-2</v>
      </c>
      <c r="L913" s="6">
        <v>3.2763470821686291E-2</v>
      </c>
      <c r="M913" s="5">
        <v>93.295015352331689</v>
      </c>
      <c r="N913" s="4">
        <v>21600000</v>
      </c>
      <c r="O913" s="5">
        <f>2160000*J913</f>
        <v>6348000.0000000009</v>
      </c>
      <c r="P913" s="5">
        <f>(2160000*J913)/(M913/100)</f>
        <v>6804222.0434034662</v>
      </c>
      <c r="Q913" s="5">
        <f t="shared" si="50"/>
        <v>14795777.956596535</v>
      </c>
      <c r="R913" s="3" t="str">
        <f t="shared" si="51"/>
        <v>상</v>
      </c>
    </row>
    <row r="914" spans="1:18" hidden="1" x14ac:dyDescent="0.3">
      <c r="A914">
        <v>913</v>
      </c>
      <c r="B914" s="3" t="s">
        <v>12</v>
      </c>
      <c r="C914" s="3" t="s">
        <v>42</v>
      </c>
      <c r="D914" s="3" t="s">
        <v>114</v>
      </c>
      <c r="E914" s="4">
        <v>2018</v>
      </c>
      <c r="F914" s="1">
        <v>42983</v>
      </c>
      <c r="G914" s="3" t="s">
        <v>102</v>
      </c>
      <c r="H914" s="5">
        <v>3.639791666666659</v>
      </c>
      <c r="I914" s="5">
        <v>79.772944972484879</v>
      </c>
      <c r="J914" s="5">
        <v>7.8694444444444436</v>
      </c>
      <c r="K914" s="6">
        <v>5.6105060179789293E-2</v>
      </c>
      <c r="L914" s="6">
        <v>2.004925187755675E-2</v>
      </c>
      <c r="M914" s="5">
        <v>92.384568794265391</v>
      </c>
      <c r="N914" s="4">
        <v>25700000</v>
      </c>
      <c r="O914" s="5">
        <f>1280000*J914</f>
        <v>10072888.888888888</v>
      </c>
      <c r="P914" s="5">
        <f>(1280000*J914)/(M914/100)</f>
        <v>10903215.786307968</v>
      </c>
      <c r="Q914" s="5">
        <f t="shared" si="50"/>
        <v>14796784.213692032</v>
      </c>
      <c r="R914" s="3" t="str">
        <f t="shared" si="51"/>
        <v>상</v>
      </c>
    </row>
    <row r="915" spans="1:18" hidden="1" x14ac:dyDescent="0.3">
      <c r="A915">
        <v>914</v>
      </c>
      <c r="B915" s="3" t="s">
        <v>13</v>
      </c>
      <c r="C915" s="3" t="s">
        <v>36</v>
      </c>
      <c r="D915" s="3" t="s">
        <v>117</v>
      </c>
      <c r="E915" s="4">
        <v>2019</v>
      </c>
      <c r="F915" s="1">
        <v>43363</v>
      </c>
      <c r="G915" s="3" t="s">
        <v>102</v>
      </c>
      <c r="H915" s="5">
        <v>3.9599999999999951</v>
      </c>
      <c r="I915" s="5">
        <v>91.118921720605258</v>
      </c>
      <c r="J915" s="5">
        <v>6.8277777777777784</v>
      </c>
      <c r="K915" s="6">
        <v>5.2260033592709372E-2</v>
      </c>
      <c r="L915" s="6">
        <v>0.17008871148028759</v>
      </c>
      <c r="M915" s="5">
        <v>77.765125492700307</v>
      </c>
      <c r="N915" s="4">
        <v>26300000</v>
      </c>
      <c r="O915" s="5">
        <f>1310000*J915</f>
        <v>8944388.8888888899</v>
      </c>
      <c r="P915" s="5">
        <f>(1310000*J915)/(M915/100)</f>
        <v>11501799.594894869</v>
      </c>
      <c r="Q915" s="5">
        <f t="shared" si="50"/>
        <v>14798200.405105131</v>
      </c>
      <c r="R915" s="3" t="str">
        <f t="shared" si="51"/>
        <v>중</v>
      </c>
    </row>
    <row r="916" spans="1:18" hidden="1" x14ac:dyDescent="0.3">
      <c r="A916">
        <v>915</v>
      </c>
      <c r="B916" s="3" t="s">
        <v>12</v>
      </c>
      <c r="C916" s="3" t="s">
        <v>34</v>
      </c>
      <c r="D916" s="3" t="s">
        <v>113</v>
      </c>
      <c r="E916" s="4">
        <v>2019</v>
      </c>
      <c r="F916" s="1">
        <v>43521</v>
      </c>
      <c r="G916" s="3" t="s">
        <v>102</v>
      </c>
      <c r="H916" s="5">
        <v>3.9599999999999951</v>
      </c>
      <c r="I916" s="5">
        <v>91.118921720605258</v>
      </c>
      <c r="J916" s="5">
        <v>6.3972222222222221</v>
      </c>
      <c r="K916" s="6">
        <v>5.0585461240250533E-2</v>
      </c>
      <c r="L916" s="6">
        <v>0.15599140799354519</v>
      </c>
      <c r="M916" s="5">
        <v>79.342313076620428</v>
      </c>
      <c r="N916" s="4">
        <v>24800000</v>
      </c>
      <c r="O916" s="5">
        <f>1240000*J916</f>
        <v>7932555.555555555</v>
      </c>
      <c r="P916" s="5">
        <f>(1240000*J916)/(M916/100)</f>
        <v>9997887.9464922212</v>
      </c>
      <c r="Q916" s="5">
        <f t="shared" si="50"/>
        <v>14802112.053507779</v>
      </c>
      <c r="R916" s="3" t="str">
        <f t="shared" si="51"/>
        <v>중</v>
      </c>
    </row>
    <row r="917" spans="1:18" hidden="1" x14ac:dyDescent="0.3">
      <c r="A917">
        <v>916</v>
      </c>
      <c r="B917" s="3" t="s">
        <v>12</v>
      </c>
      <c r="C917" s="3" t="s">
        <v>34</v>
      </c>
      <c r="D917" s="3" t="s">
        <v>113</v>
      </c>
      <c r="E917" s="4">
        <v>2019</v>
      </c>
      <c r="F917" s="1">
        <v>43539</v>
      </c>
      <c r="G917" s="3" t="s">
        <v>102</v>
      </c>
      <c r="H917" s="5">
        <v>3.8600000000000092</v>
      </c>
      <c r="I917" s="5">
        <v>88.145666731649712</v>
      </c>
      <c r="J917" s="5">
        <v>6.3416666666666668</v>
      </c>
      <c r="K917" s="6">
        <v>5.0365331992022713E-2</v>
      </c>
      <c r="L917" s="6">
        <v>0.16238169113239501</v>
      </c>
      <c r="M917" s="5">
        <v>78.725297687558225</v>
      </c>
      <c r="N917" s="4">
        <v>24800000</v>
      </c>
      <c r="O917" s="5">
        <f>1240000*J917</f>
        <v>7863666.666666667</v>
      </c>
      <c r="P917" s="5">
        <f>(1240000*J917)/(M917/100)</f>
        <v>9988741.7356942482</v>
      </c>
      <c r="Q917" s="5">
        <f t="shared" si="50"/>
        <v>14811258.264305752</v>
      </c>
      <c r="R917" s="3" t="str">
        <f t="shared" si="51"/>
        <v>중</v>
      </c>
    </row>
    <row r="918" spans="1:18" hidden="1" x14ac:dyDescent="0.3">
      <c r="A918">
        <v>917</v>
      </c>
      <c r="B918" s="3" t="s">
        <v>13</v>
      </c>
      <c r="C918" s="3" t="s">
        <v>36</v>
      </c>
      <c r="D918" s="3" t="s">
        <v>117</v>
      </c>
      <c r="E918" s="4">
        <v>2019</v>
      </c>
      <c r="F918" s="1">
        <v>43419</v>
      </c>
      <c r="G918" s="3" t="s">
        <v>102</v>
      </c>
      <c r="H918" s="5">
        <v>4.1000000000000059</v>
      </c>
      <c r="I918" s="5">
        <v>95.081152661611114</v>
      </c>
      <c r="J918" s="5">
        <v>6.6749999999999998</v>
      </c>
      <c r="K918" s="6">
        <v>5.1672042731055259E-2</v>
      </c>
      <c r="L918" s="6">
        <v>0.1872101324181687</v>
      </c>
      <c r="M918" s="5">
        <v>76.111782485077597</v>
      </c>
      <c r="N918" s="4">
        <v>26300000</v>
      </c>
      <c r="O918" s="5">
        <f>1310000*J918</f>
        <v>8744250</v>
      </c>
      <c r="P918" s="5">
        <f>(1310000*J918)/(M918/100)</f>
        <v>11488694.278989445</v>
      </c>
      <c r="Q918" s="5">
        <f t="shared" si="50"/>
        <v>14811305.721010555</v>
      </c>
      <c r="R918" s="3" t="str">
        <f t="shared" si="51"/>
        <v>중</v>
      </c>
    </row>
    <row r="919" spans="1:18" hidden="1" x14ac:dyDescent="0.3">
      <c r="A919">
        <v>918</v>
      </c>
      <c r="B919" s="3" t="s">
        <v>12</v>
      </c>
      <c r="C919" s="3" t="s">
        <v>99</v>
      </c>
      <c r="D919" s="3" t="s">
        <v>116</v>
      </c>
      <c r="E919" s="4">
        <v>2021</v>
      </c>
      <c r="F919" s="1">
        <v>44432</v>
      </c>
      <c r="G919" s="3" t="s">
        <v>102</v>
      </c>
      <c r="H919" s="5">
        <v>3.8999999999999968</v>
      </c>
      <c r="I919" s="5">
        <v>89.372092693470634</v>
      </c>
      <c r="J919" s="5">
        <v>3.9</v>
      </c>
      <c r="K919" s="6">
        <v>3.9496835316263003E-2</v>
      </c>
      <c r="L919" s="6">
        <v>5.2089236816853207E-2</v>
      </c>
      <c r="M919" s="5">
        <v>90.841392786688374</v>
      </c>
      <c r="N919" s="4">
        <v>21600000</v>
      </c>
      <c r="O919" s="5">
        <f>1580000*J919</f>
        <v>6162000</v>
      </c>
      <c r="P919" s="5">
        <f>(1580000*J919)/(M919/100)</f>
        <v>6783251.3471798748</v>
      </c>
      <c r="Q919" s="5">
        <f t="shared" si="50"/>
        <v>14816748.652820125</v>
      </c>
      <c r="R919" s="3" t="str">
        <f t="shared" si="51"/>
        <v>상</v>
      </c>
    </row>
    <row r="920" spans="1:18" hidden="1" x14ac:dyDescent="0.3">
      <c r="A920">
        <v>919</v>
      </c>
      <c r="B920" s="3" t="s">
        <v>13</v>
      </c>
      <c r="C920" s="3" t="s">
        <v>36</v>
      </c>
      <c r="D920" s="3" t="s">
        <v>117</v>
      </c>
      <c r="E920" s="4">
        <v>2019</v>
      </c>
      <c r="F920" s="1">
        <v>43484</v>
      </c>
      <c r="G920" s="3" t="s">
        <v>102</v>
      </c>
      <c r="H920" s="5">
        <v>3.8799999999999968</v>
      </c>
      <c r="I920" s="5">
        <v>88.768190384075126</v>
      </c>
      <c r="J920" s="5">
        <v>6.4972222222222218</v>
      </c>
      <c r="K920" s="6">
        <v>5.0979298630805907E-2</v>
      </c>
      <c r="L920" s="6">
        <v>0.2077994299278523</v>
      </c>
      <c r="M920" s="5">
        <v>74.122127144134168</v>
      </c>
      <c r="N920" s="4">
        <v>26300000</v>
      </c>
      <c r="O920" s="5">
        <f>1310000*J920</f>
        <v>8511361.1111111101</v>
      </c>
      <c r="P920" s="5">
        <f>(1310000*J920)/(M920/100)</f>
        <v>11482888.361474495</v>
      </c>
      <c r="Q920" s="5">
        <f t="shared" si="50"/>
        <v>14817111.638525505</v>
      </c>
      <c r="R920" s="3" t="str">
        <f t="shared" si="51"/>
        <v>중</v>
      </c>
    </row>
    <row r="921" spans="1:18" hidden="1" x14ac:dyDescent="0.3">
      <c r="A921">
        <v>920</v>
      </c>
      <c r="B921" s="3" t="s">
        <v>13</v>
      </c>
      <c r="C921" s="3" t="s">
        <v>36</v>
      </c>
      <c r="D921" s="3" t="s">
        <v>117</v>
      </c>
      <c r="E921" s="4">
        <v>2019</v>
      </c>
      <c r="F921" s="1">
        <v>43396</v>
      </c>
      <c r="G921" s="3" t="s">
        <v>102</v>
      </c>
      <c r="H921" s="5">
        <v>3.857083333333339</v>
      </c>
      <c r="I921" s="5">
        <v>88.04965818247193</v>
      </c>
      <c r="J921" s="5">
        <v>6.7361111111111107</v>
      </c>
      <c r="K921" s="6">
        <v>5.1908038341324778E-2</v>
      </c>
      <c r="L921" s="6">
        <v>0.17960196944643611</v>
      </c>
      <c r="M921" s="5">
        <v>76.848999221223906</v>
      </c>
      <c r="N921" s="4">
        <v>26300000</v>
      </c>
      <c r="O921" s="5">
        <f>1310000*J921</f>
        <v>8824305.555555556</v>
      </c>
      <c r="P921" s="5">
        <f>(1310000*J921)/(M921/100)</f>
        <v>11482655.135369008</v>
      </c>
      <c r="Q921" s="5">
        <f t="shared" si="50"/>
        <v>14817344.864630992</v>
      </c>
      <c r="R921" s="3" t="str">
        <f t="shared" si="51"/>
        <v>중</v>
      </c>
    </row>
    <row r="922" spans="1:18" hidden="1" x14ac:dyDescent="0.3">
      <c r="A922">
        <v>921</v>
      </c>
      <c r="B922" s="3" t="s">
        <v>12</v>
      </c>
      <c r="C922" s="3" t="s">
        <v>37</v>
      </c>
      <c r="D922" s="3" t="s">
        <v>116</v>
      </c>
      <c r="E922" s="4">
        <v>2021</v>
      </c>
      <c r="F922" s="1">
        <v>44445</v>
      </c>
      <c r="G922" s="3" t="s">
        <v>102</v>
      </c>
      <c r="H922" s="5">
        <v>4.1200000000000037</v>
      </c>
      <c r="I922" s="5">
        <v>95.681105916803389</v>
      </c>
      <c r="J922" s="5">
        <v>3.8666666666666671</v>
      </c>
      <c r="K922" s="6">
        <v>3.9327683210007E-2</v>
      </c>
      <c r="L922" s="6">
        <v>5.9042050295224538E-2</v>
      </c>
      <c r="M922" s="5">
        <v>90.163026649476848</v>
      </c>
      <c r="N922" s="4">
        <v>21600000</v>
      </c>
      <c r="O922" s="5">
        <f>1580000*J922</f>
        <v>6109333.333333334</v>
      </c>
      <c r="P922" s="5">
        <f>(1580000*J922)/(M922/100)</f>
        <v>6775874.2805788247</v>
      </c>
      <c r="Q922" s="5">
        <f t="shared" si="50"/>
        <v>14824125.719421174</v>
      </c>
      <c r="R922" s="3" t="str">
        <f t="shared" si="51"/>
        <v>상</v>
      </c>
    </row>
    <row r="923" spans="1:18" hidden="1" x14ac:dyDescent="0.3">
      <c r="A923">
        <v>922</v>
      </c>
      <c r="B923" s="3" t="s">
        <v>12</v>
      </c>
      <c r="C923" s="3" t="s">
        <v>37</v>
      </c>
      <c r="D923" s="3" t="s">
        <v>116</v>
      </c>
      <c r="E923" s="4">
        <v>2021</v>
      </c>
      <c r="F923" s="1">
        <v>44476</v>
      </c>
      <c r="G923" s="3" t="s">
        <v>102</v>
      </c>
      <c r="H923" s="5">
        <v>4.1200000000000037</v>
      </c>
      <c r="I923" s="5">
        <v>95.681105916803389</v>
      </c>
      <c r="J923" s="5">
        <v>3.780555555555555</v>
      </c>
      <c r="K923" s="6">
        <v>3.8887301554906363E-2</v>
      </c>
      <c r="L923" s="6">
        <v>7.687127897839785E-2</v>
      </c>
      <c r="M923" s="5">
        <v>88.424141946669579</v>
      </c>
      <c r="N923" s="4">
        <v>21600000</v>
      </c>
      <c r="O923" s="5">
        <f>1580000*J923</f>
        <v>5973277.7777777771</v>
      </c>
      <c r="P923" s="5">
        <f>(1580000*J923)/(M923/100)</f>
        <v>6755256.7050980078</v>
      </c>
      <c r="Q923" s="5">
        <f t="shared" si="50"/>
        <v>14844743.294901993</v>
      </c>
      <c r="R923" s="3" t="str">
        <f t="shared" si="51"/>
        <v>상</v>
      </c>
    </row>
    <row r="924" spans="1:18" hidden="1" x14ac:dyDescent="0.3">
      <c r="A924">
        <v>923</v>
      </c>
      <c r="B924" s="3" t="s">
        <v>13</v>
      </c>
      <c r="C924" s="3" t="s">
        <v>36</v>
      </c>
      <c r="D924" s="3" t="s">
        <v>117</v>
      </c>
      <c r="E924" s="4">
        <v>2019</v>
      </c>
      <c r="F924" s="1">
        <v>43309</v>
      </c>
      <c r="G924" s="3" t="s">
        <v>102</v>
      </c>
      <c r="H924" s="5">
        <v>3.7758333333333272</v>
      </c>
      <c r="I924" s="5">
        <v>85.264197169614548</v>
      </c>
      <c r="J924" s="5">
        <v>6.9722222222222223</v>
      </c>
      <c r="K924" s="6">
        <v>5.2809931725849531E-2</v>
      </c>
      <c r="L924" s="6">
        <v>0.14935455177369381</v>
      </c>
      <c r="M924" s="5">
        <v>79.783551650045666</v>
      </c>
      <c r="N924" s="4">
        <v>26300000</v>
      </c>
      <c r="O924" s="5">
        <f>1310000*J924</f>
        <v>9133611.1111111119</v>
      </c>
      <c r="P924" s="5">
        <f>(1310000*J924)/(M924/100)</f>
        <v>11447987.614256432</v>
      </c>
      <c r="Q924" s="5">
        <f t="shared" si="50"/>
        <v>14852012.385743568</v>
      </c>
      <c r="R924" s="3" t="str">
        <f t="shared" si="51"/>
        <v>중</v>
      </c>
    </row>
    <row r="925" spans="1:18" hidden="1" x14ac:dyDescent="0.3">
      <c r="A925">
        <v>924</v>
      </c>
      <c r="B925" s="3" t="s">
        <v>12</v>
      </c>
      <c r="C925" s="3" t="s">
        <v>37</v>
      </c>
      <c r="D925" s="3" t="s">
        <v>116</v>
      </c>
      <c r="E925" s="4">
        <v>2021</v>
      </c>
      <c r="F925" s="1">
        <v>44466</v>
      </c>
      <c r="G925" s="3" t="s">
        <v>102</v>
      </c>
      <c r="H925" s="5">
        <v>4.0600000000000014</v>
      </c>
      <c r="I925" s="5">
        <v>93.933031421115999</v>
      </c>
      <c r="J925" s="5">
        <v>3.8083333333333331</v>
      </c>
      <c r="K925" s="6">
        <v>3.9029903065897223E-2</v>
      </c>
      <c r="L925" s="6">
        <v>6.8750387217466138E-2</v>
      </c>
      <c r="M925" s="5">
        <v>89.221970971663666</v>
      </c>
      <c r="N925" s="4">
        <v>21600000</v>
      </c>
      <c r="O925" s="5">
        <f>1580000*J925</f>
        <v>6017166.666666666</v>
      </c>
      <c r="P925" s="5">
        <f>(1580000*J925)/(M925/100)</f>
        <v>6744041.407219843</v>
      </c>
      <c r="Q925" s="5">
        <f t="shared" si="50"/>
        <v>14855958.592780158</v>
      </c>
      <c r="R925" s="3" t="str">
        <f t="shared" si="51"/>
        <v>상</v>
      </c>
    </row>
    <row r="926" spans="1:18" hidden="1" x14ac:dyDescent="0.3">
      <c r="A926">
        <v>925</v>
      </c>
      <c r="B926" s="3" t="s">
        <v>13</v>
      </c>
      <c r="C926" s="3" t="s">
        <v>36</v>
      </c>
      <c r="D926" s="3" t="s">
        <v>117</v>
      </c>
      <c r="E926" s="4">
        <v>2019</v>
      </c>
      <c r="F926" s="1">
        <v>43374</v>
      </c>
      <c r="G926" s="3" t="s">
        <v>102</v>
      </c>
      <c r="H926" s="5">
        <v>3.7200000000000069</v>
      </c>
      <c r="I926" s="5">
        <v>83.050476246131879</v>
      </c>
      <c r="J926" s="5">
        <v>6.7972222222222216</v>
      </c>
      <c r="K926" s="6">
        <v>5.2142965862030613E-2</v>
      </c>
      <c r="L926" s="6">
        <v>0.16895262502331609</v>
      </c>
      <c r="M926" s="5">
        <v>77.890440911465333</v>
      </c>
      <c r="N926" s="4">
        <v>26300000</v>
      </c>
      <c r="O926" s="5">
        <f>1310000*J926</f>
        <v>8904361.1111111101</v>
      </c>
      <c r="P926" s="5">
        <f>(1310000*J926)/(M926/100)</f>
        <v>11431904.874222383</v>
      </c>
      <c r="Q926" s="5">
        <f t="shared" si="50"/>
        <v>14868095.125777617</v>
      </c>
      <c r="R926" s="3" t="str">
        <f t="shared" si="51"/>
        <v>중</v>
      </c>
    </row>
    <row r="927" spans="1:18" hidden="1" x14ac:dyDescent="0.3">
      <c r="A927">
        <v>926</v>
      </c>
      <c r="B927" s="3" t="s">
        <v>12</v>
      </c>
      <c r="C927" s="3" t="s">
        <v>42</v>
      </c>
      <c r="D927" s="3" t="s">
        <v>114</v>
      </c>
      <c r="E927" s="4">
        <v>2018</v>
      </c>
      <c r="F927" s="1">
        <v>43220</v>
      </c>
      <c r="G927" s="3" t="s">
        <v>102</v>
      </c>
      <c r="H927" s="5">
        <v>3.9399999999999982</v>
      </c>
      <c r="I927" s="5">
        <v>90.538997904201381</v>
      </c>
      <c r="J927" s="5">
        <v>7.2166666666666668</v>
      </c>
      <c r="K927" s="6">
        <v>5.3727708555890097E-2</v>
      </c>
      <c r="L927" s="6">
        <v>9.3083274940733277E-2</v>
      </c>
      <c r="M927" s="5">
        <v>85.318901650337665</v>
      </c>
      <c r="N927" s="4">
        <v>25700000</v>
      </c>
      <c r="O927" s="5">
        <f>1280000*J927</f>
        <v>9237333.333333334</v>
      </c>
      <c r="P927" s="5">
        <f>(1280000*J927)/(M927/100)</f>
        <v>10826831.047580387</v>
      </c>
      <c r="Q927" s="5">
        <f t="shared" si="50"/>
        <v>14873168.952419613</v>
      </c>
      <c r="R927" s="3" t="str">
        <f t="shared" si="51"/>
        <v>상</v>
      </c>
    </row>
    <row r="928" spans="1:18" hidden="1" x14ac:dyDescent="0.3">
      <c r="A928">
        <v>927</v>
      </c>
      <c r="B928" s="3" t="s">
        <v>12</v>
      </c>
      <c r="C928" s="3" t="s">
        <v>37</v>
      </c>
      <c r="D928" s="3" t="s">
        <v>116</v>
      </c>
      <c r="E928" s="4">
        <v>2021</v>
      </c>
      <c r="F928" s="1">
        <v>44433</v>
      </c>
      <c r="G928" s="3" t="s">
        <v>102</v>
      </c>
      <c r="H928" s="5">
        <v>3.9399999999999982</v>
      </c>
      <c r="I928" s="5">
        <v>90.538997904201381</v>
      </c>
      <c r="J928" s="5">
        <v>3.8972222222222221</v>
      </c>
      <c r="K928" s="6">
        <v>3.9482766986229427E-2</v>
      </c>
      <c r="L928" s="6">
        <v>4.4945461098536317E-2</v>
      </c>
      <c r="M928" s="5">
        <v>91.557177191523422</v>
      </c>
      <c r="N928" s="4">
        <v>21600000</v>
      </c>
      <c r="O928" s="5">
        <f>1580000*J928</f>
        <v>6157611.111111111</v>
      </c>
      <c r="P928" s="5">
        <f>(1580000*J928)/(M928/100)</f>
        <v>6725426.9954504417</v>
      </c>
      <c r="Q928" s="5">
        <f t="shared" si="50"/>
        <v>14874573.004549559</v>
      </c>
      <c r="R928" s="3" t="str">
        <f t="shared" si="51"/>
        <v>상</v>
      </c>
    </row>
    <row r="929" spans="1:18" hidden="1" x14ac:dyDescent="0.3">
      <c r="A929">
        <v>928</v>
      </c>
      <c r="B929" s="3" t="s">
        <v>12</v>
      </c>
      <c r="C929" s="3" t="s">
        <v>42</v>
      </c>
      <c r="D929" s="3" t="s">
        <v>114</v>
      </c>
      <c r="E929" s="4">
        <v>2018</v>
      </c>
      <c r="F929" s="1">
        <v>43237</v>
      </c>
      <c r="G929" s="3" t="s">
        <v>102</v>
      </c>
      <c r="H929" s="5">
        <v>3.5</v>
      </c>
      <c r="I929" s="5">
        <v>73.639540816098901</v>
      </c>
      <c r="J929" s="5">
        <v>7.1694444444444443</v>
      </c>
      <c r="K929" s="6">
        <v>5.355163655555055E-2</v>
      </c>
      <c r="L929" s="6">
        <v>9.8567549345235594E-2</v>
      </c>
      <c r="M929" s="5">
        <v>84.788081409921375</v>
      </c>
      <c r="N929" s="4">
        <v>25700000</v>
      </c>
      <c r="O929" s="5">
        <f>1280000*J929</f>
        <v>9176888.8888888881</v>
      </c>
      <c r="P929" s="5">
        <f>(1280000*J929)/(M929/100)</f>
        <v>10823324.146847678</v>
      </c>
      <c r="Q929" s="5">
        <f t="shared" si="50"/>
        <v>14876675.853152322</v>
      </c>
      <c r="R929" s="3" t="str">
        <f t="shared" si="51"/>
        <v>상</v>
      </c>
    </row>
    <row r="930" spans="1:18" x14ac:dyDescent="0.3">
      <c r="A930">
        <v>929</v>
      </c>
      <c r="B930" s="3" t="s">
        <v>13</v>
      </c>
      <c r="C930" s="3" t="s">
        <v>35</v>
      </c>
      <c r="D930" s="3" t="s">
        <v>118</v>
      </c>
      <c r="E930" s="4">
        <v>2022</v>
      </c>
      <c r="F930" s="1">
        <v>44792</v>
      </c>
      <c r="G930" s="3" t="s">
        <v>102</v>
      </c>
      <c r="H930" s="5">
        <v>3.8999999999999968</v>
      </c>
      <c r="I930" s="5">
        <v>89.372092693470634</v>
      </c>
      <c r="J930" s="5">
        <v>2.9138888888888892</v>
      </c>
      <c r="K930" s="6">
        <v>3.4140233677518311E-2</v>
      </c>
      <c r="L930" s="6">
        <v>2.9506982547963041E-2</v>
      </c>
      <c r="M930" s="5">
        <v>93.635278377451868</v>
      </c>
      <c r="N930" s="4">
        <v>21600000</v>
      </c>
      <c r="O930" s="5">
        <f>2160000*J930</f>
        <v>6294000.0000000009</v>
      </c>
      <c r="P930" s="5">
        <f>(2160000*J930)/(M930/100)</f>
        <v>6721825.4797388921</v>
      </c>
      <c r="Q930" s="5">
        <f t="shared" si="50"/>
        <v>14878174.520261109</v>
      </c>
      <c r="R930" s="3" t="str">
        <f t="shared" si="51"/>
        <v>상</v>
      </c>
    </row>
    <row r="931" spans="1:18" x14ac:dyDescent="0.3">
      <c r="A931">
        <v>930</v>
      </c>
      <c r="B931" s="3" t="s">
        <v>13</v>
      </c>
      <c r="C931" s="3" t="s">
        <v>35</v>
      </c>
      <c r="D931" s="3" t="s">
        <v>118</v>
      </c>
      <c r="E931" s="4">
        <v>2022</v>
      </c>
      <c r="F931" s="1">
        <v>44793</v>
      </c>
      <c r="G931" s="3" t="s">
        <v>102</v>
      </c>
      <c r="H931" s="5">
        <v>4.0799999999999992</v>
      </c>
      <c r="I931" s="5">
        <v>94.495414527125234</v>
      </c>
      <c r="J931" s="5">
        <v>2.911111111111111</v>
      </c>
      <c r="K931" s="6">
        <v>3.4123957045519272E-2</v>
      </c>
      <c r="L931" s="6">
        <v>3.0315916746564919E-2</v>
      </c>
      <c r="M931" s="5">
        <v>93.556012620791591</v>
      </c>
      <c r="N931" s="4">
        <v>21600000</v>
      </c>
      <c r="O931" s="5">
        <f>2160000*J931</f>
        <v>6288000</v>
      </c>
      <c r="P931" s="5">
        <f>(2160000*J931)/(M931/100)</f>
        <v>6721107.306579005</v>
      </c>
      <c r="Q931" s="5">
        <f t="shared" si="50"/>
        <v>14878892.693420995</v>
      </c>
      <c r="R931" s="3" t="str">
        <f t="shared" si="51"/>
        <v>상</v>
      </c>
    </row>
    <row r="932" spans="1:18" x14ac:dyDescent="0.3">
      <c r="A932">
        <v>931</v>
      </c>
      <c r="B932" s="3" t="s">
        <v>13</v>
      </c>
      <c r="C932" s="3" t="s">
        <v>35</v>
      </c>
      <c r="D932" s="3" t="s">
        <v>118</v>
      </c>
      <c r="E932" s="4">
        <v>2022</v>
      </c>
      <c r="F932" s="1">
        <v>44802</v>
      </c>
      <c r="G932" s="3" t="s">
        <v>102</v>
      </c>
      <c r="H932" s="5">
        <v>4.1000000000000041</v>
      </c>
      <c r="I932" s="5">
        <v>95.081152661611057</v>
      </c>
      <c r="J932" s="5">
        <v>2.8861111111111111</v>
      </c>
      <c r="K932" s="6">
        <v>3.3977116482192017E-2</v>
      </c>
      <c r="L932" s="6">
        <v>3.7542921310357892E-2</v>
      </c>
      <c r="M932" s="5">
        <v>92.847996220745017</v>
      </c>
      <c r="N932" s="4">
        <v>21600000</v>
      </c>
      <c r="O932" s="5">
        <f>2160000*J932</f>
        <v>6234000</v>
      </c>
      <c r="P932" s="5">
        <f>(2160000*J932)/(M932/100)</f>
        <v>6714199.8252485041</v>
      </c>
      <c r="Q932" s="5">
        <f t="shared" si="50"/>
        <v>14885800.174751496</v>
      </c>
      <c r="R932" s="3" t="str">
        <f t="shared" si="51"/>
        <v>상</v>
      </c>
    </row>
    <row r="933" spans="1:18" hidden="1" x14ac:dyDescent="0.3">
      <c r="A933">
        <v>932</v>
      </c>
      <c r="B933" s="3" t="s">
        <v>12</v>
      </c>
      <c r="C933" s="3" t="s">
        <v>42</v>
      </c>
      <c r="D933" s="3" t="s">
        <v>114</v>
      </c>
      <c r="E933" s="4">
        <v>2018</v>
      </c>
      <c r="F933" s="1">
        <v>43057</v>
      </c>
      <c r="G933" s="3" t="s">
        <v>102</v>
      </c>
      <c r="H933" s="5">
        <v>4.1000000000000059</v>
      </c>
      <c r="I933" s="5">
        <v>95.081152661611114</v>
      </c>
      <c r="J933" s="5">
        <v>7.666666666666667</v>
      </c>
      <c r="K933" s="6">
        <v>5.5377492419453833E-2</v>
      </c>
      <c r="L933" s="6">
        <v>3.7054265852174993E-2</v>
      </c>
      <c r="M933" s="5">
        <v>90.756824172837113</v>
      </c>
      <c r="N933" s="4">
        <v>25700000</v>
      </c>
      <c r="O933" s="5">
        <f>1280000*J933</f>
        <v>9813333.333333334</v>
      </c>
      <c r="P933" s="5">
        <f>(1280000*J933)/(M933/100)</f>
        <v>10812777.356163148</v>
      </c>
      <c r="Q933" s="5">
        <f t="shared" si="50"/>
        <v>14887222.643836852</v>
      </c>
      <c r="R933" s="3" t="str">
        <f t="shared" si="51"/>
        <v>상</v>
      </c>
    </row>
    <row r="934" spans="1:18" hidden="1" x14ac:dyDescent="0.3">
      <c r="A934">
        <v>933</v>
      </c>
      <c r="B934" s="3" t="s">
        <v>12</v>
      </c>
      <c r="C934" s="3" t="s">
        <v>42</v>
      </c>
      <c r="D934" s="3" t="s">
        <v>114</v>
      </c>
      <c r="E934" s="4">
        <v>2018</v>
      </c>
      <c r="F934" s="1">
        <v>43060</v>
      </c>
      <c r="G934" s="3" t="s">
        <v>102</v>
      </c>
      <c r="H934" s="5">
        <v>4</v>
      </c>
      <c r="I934" s="5">
        <v>92.26804225875226</v>
      </c>
      <c r="J934" s="5">
        <v>7.6583333333333332</v>
      </c>
      <c r="K934" s="6">
        <v>5.5347387773347842E-2</v>
      </c>
      <c r="L934" s="6">
        <v>3.7982774161684232E-2</v>
      </c>
      <c r="M934" s="5">
        <v>90.666983806496788</v>
      </c>
      <c r="N934" s="4">
        <v>25700000</v>
      </c>
      <c r="O934" s="5">
        <f>1280000*J934</f>
        <v>9802666.666666666</v>
      </c>
      <c r="P934" s="5">
        <f>(1280000*J934)/(M934/100)</f>
        <v>10811726.88791292</v>
      </c>
      <c r="Q934" s="5">
        <f t="shared" si="50"/>
        <v>14888273.11208708</v>
      </c>
      <c r="R934" s="3" t="str">
        <f t="shared" si="51"/>
        <v>상</v>
      </c>
    </row>
    <row r="935" spans="1:18" hidden="1" x14ac:dyDescent="0.3">
      <c r="A935">
        <v>934</v>
      </c>
      <c r="B935" s="3" t="s">
        <v>13</v>
      </c>
      <c r="C935" s="3" t="s">
        <v>36</v>
      </c>
      <c r="D935" s="3" t="s">
        <v>117</v>
      </c>
      <c r="E935" s="4">
        <v>2019</v>
      </c>
      <c r="F935" s="1">
        <v>43374</v>
      </c>
      <c r="G935" s="3" t="s">
        <v>102</v>
      </c>
      <c r="H935" s="5">
        <v>4.0799999999999983</v>
      </c>
      <c r="I935" s="5">
        <v>94.495414527125206</v>
      </c>
      <c r="J935" s="5">
        <v>6.7972222222222216</v>
      </c>
      <c r="K935" s="6">
        <v>5.2142965862030613E-2</v>
      </c>
      <c r="L935" s="6">
        <v>0.1673163708438363</v>
      </c>
      <c r="M935" s="5">
        <v>78.054066329413303</v>
      </c>
      <c r="N935" s="4">
        <v>26300000</v>
      </c>
      <c r="O935" s="5">
        <f>1310000*J935</f>
        <v>8904361.1111111101</v>
      </c>
      <c r="P935" s="5">
        <f>(1310000*J935)/(M935/100)</f>
        <v>11407940.072630985</v>
      </c>
      <c r="Q935" s="5">
        <f t="shared" si="50"/>
        <v>14892059.927369015</v>
      </c>
      <c r="R935" s="3" t="str">
        <f t="shared" si="51"/>
        <v>중</v>
      </c>
    </row>
    <row r="936" spans="1:18" x14ac:dyDescent="0.3">
      <c r="A936">
        <v>935</v>
      </c>
      <c r="B936" s="3" t="s">
        <v>13</v>
      </c>
      <c r="C936" s="3" t="s">
        <v>35</v>
      </c>
      <c r="D936" s="3" t="s">
        <v>118</v>
      </c>
      <c r="E936" s="4">
        <v>2022</v>
      </c>
      <c r="F936" s="1">
        <v>44800</v>
      </c>
      <c r="G936" s="3" t="s">
        <v>102</v>
      </c>
      <c r="H936" s="5">
        <v>3.9399999999999982</v>
      </c>
      <c r="I936" s="5">
        <v>90.538997904201381</v>
      </c>
      <c r="J936" s="5">
        <v>2.8916666666666671</v>
      </c>
      <c r="K936" s="6">
        <v>3.4009802508492559E-2</v>
      </c>
      <c r="L936" s="6">
        <v>3.45674686331785E-2</v>
      </c>
      <c r="M936" s="5">
        <v>93.142272885832895</v>
      </c>
      <c r="N936" s="4">
        <v>21600000</v>
      </c>
      <c r="O936" s="5">
        <f>2160000*J936</f>
        <v>6246000.0000000009</v>
      </c>
      <c r="P936" s="5">
        <f>(2160000*J936)/(M936/100)</f>
        <v>6705870.2847587783</v>
      </c>
      <c r="Q936" s="5">
        <f t="shared" si="50"/>
        <v>14894129.715241222</v>
      </c>
      <c r="R936" s="3" t="str">
        <f t="shared" si="51"/>
        <v>상</v>
      </c>
    </row>
    <row r="937" spans="1:18" hidden="1" x14ac:dyDescent="0.3">
      <c r="A937">
        <v>936</v>
      </c>
      <c r="B937" s="3" t="s">
        <v>12</v>
      </c>
      <c r="C937" s="3" t="s">
        <v>53</v>
      </c>
      <c r="D937" s="3" t="s">
        <v>114</v>
      </c>
      <c r="E937" s="4">
        <v>2018</v>
      </c>
      <c r="F937" s="1">
        <v>43033</v>
      </c>
      <c r="G937" s="3" t="s">
        <v>102</v>
      </c>
      <c r="H937" s="5">
        <v>4.019999999999996</v>
      </c>
      <c r="I937" s="5">
        <v>92.831195670431498</v>
      </c>
      <c r="J937" s="5">
        <v>7.7305555555555552</v>
      </c>
      <c r="K937" s="6">
        <v>5.5607753256378033E-2</v>
      </c>
      <c r="L937" s="6">
        <v>2.8656764832997859E-2</v>
      </c>
      <c r="M937" s="5">
        <v>91.573548191062415</v>
      </c>
      <c r="N937" s="4">
        <v>25700000</v>
      </c>
      <c r="O937" s="5">
        <f>1280000*J937</f>
        <v>9895111.1111111101</v>
      </c>
      <c r="P937" s="5">
        <f>(1280000*J937)/(M937/100)</f>
        <v>10805643.448985495</v>
      </c>
      <c r="Q937" s="5">
        <f t="shared" si="50"/>
        <v>14894356.551014505</v>
      </c>
      <c r="R937" s="3" t="str">
        <f t="shared" si="51"/>
        <v>상</v>
      </c>
    </row>
    <row r="938" spans="1:18" x14ac:dyDescent="0.3">
      <c r="A938">
        <v>937</v>
      </c>
      <c r="B938" s="3" t="s">
        <v>13</v>
      </c>
      <c r="C938" s="3" t="s">
        <v>35</v>
      </c>
      <c r="D938" s="3" t="s">
        <v>118</v>
      </c>
      <c r="E938" s="4">
        <v>2022</v>
      </c>
      <c r="F938" s="1">
        <v>44785</v>
      </c>
      <c r="G938" s="3" t="s">
        <v>102</v>
      </c>
      <c r="H938" s="5">
        <v>3.6200000000000032</v>
      </c>
      <c r="I938" s="5">
        <v>78.861366460791714</v>
      </c>
      <c r="J938" s="5">
        <v>2.9333333333333331</v>
      </c>
      <c r="K938" s="6">
        <v>3.4253953543107007E-2</v>
      </c>
      <c r="L938" s="6">
        <v>2.045463374696883E-2</v>
      </c>
      <c r="M938" s="5">
        <v>94.529141270992412</v>
      </c>
      <c r="N938" s="4">
        <v>21600000</v>
      </c>
      <c r="O938" s="5">
        <f>2160000*J938</f>
        <v>6336000</v>
      </c>
      <c r="P938" s="5">
        <f>(2160000*J938)/(M938/100)</f>
        <v>6702694.9730096515</v>
      </c>
      <c r="Q938" s="5">
        <f t="shared" si="50"/>
        <v>14897305.026990348</v>
      </c>
      <c r="R938" s="3" t="str">
        <f t="shared" si="51"/>
        <v>상</v>
      </c>
    </row>
    <row r="939" spans="1:18" hidden="1" x14ac:dyDescent="0.3">
      <c r="A939">
        <v>938</v>
      </c>
      <c r="B939" s="3" t="s">
        <v>12</v>
      </c>
      <c r="C939" s="3" t="s">
        <v>37</v>
      </c>
      <c r="D939" s="3" t="s">
        <v>116</v>
      </c>
      <c r="E939" s="4">
        <v>2021</v>
      </c>
      <c r="F939" s="1">
        <v>44438</v>
      </c>
      <c r="G939" s="3" t="s">
        <v>102</v>
      </c>
      <c r="H939" s="5">
        <v>3.7575555555555531</v>
      </c>
      <c r="I939" s="5">
        <v>84.554163916878053</v>
      </c>
      <c r="J939" s="5">
        <v>3.8833333333333329</v>
      </c>
      <c r="K939" s="6">
        <v>3.9412350010286541E-2</v>
      </c>
      <c r="L939" s="6">
        <v>4.4782675495666363E-2</v>
      </c>
      <c r="M939" s="5">
        <v>91.580497449404703</v>
      </c>
      <c r="N939" s="4">
        <v>21600000</v>
      </c>
      <c r="O939" s="5">
        <f>1580000*J939</f>
        <v>6135666.666666666</v>
      </c>
      <c r="P939" s="5">
        <f>(1580000*J939)/(M939/100)</f>
        <v>6699752.4992222553</v>
      </c>
      <c r="Q939" s="5">
        <f t="shared" si="50"/>
        <v>14900247.500777744</v>
      </c>
      <c r="R939" s="3" t="str">
        <f t="shared" si="51"/>
        <v>상</v>
      </c>
    </row>
    <row r="940" spans="1:18" hidden="1" x14ac:dyDescent="0.3">
      <c r="A940">
        <v>939</v>
      </c>
      <c r="B940" s="3" t="s">
        <v>12</v>
      </c>
      <c r="C940" s="3" t="s">
        <v>55</v>
      </c>
      <c r="D940" s="3" t="s">
        <v>116</v>
      </c>
      <c r="E940" s="4">
        <v>2021</v>
      </c>
      <c r="F940" s="1">
        <v>44504</v>
      </c>
      <c r="G940" s="3" t="s">
        <v>102</v>
      </c>
      <c r="H940" s="5">
        <v>3.6200000000000032</v>
      </c>
      <c r="I940" s="5">
        <v>78.861366460791714</v>
      </c>
      <c r="J940" s="5">
        <v>3.7055555555555562</v>
      </c>
      <c r="K940" s="6">
        <v>3.8499639247949087E-2</v>
      </c>
      <c r="L940" s="6">
        <v>8.7492580411209747E-2</v>
      </c>
      <c r="M940" s="5">
        <v>87.400778034084112</v>
      </c>
      <c r="N940" s="4">
        <v>21600000</v>
      </c>
      <c r="O940" s="5">
        <f>1580000*J940</f>
        <v>5854777.7777777789</v>
      </c>
      <c r="P940" s="5">
        <f>(1580000*J940)/(M940/100)</f>
        <v>6698770.7769541387</v>
      </c>
      <c r="Q940" s="5">
        <f t="shared" si="50"/>
        <v>14901229.223045861</v>
      </c>
      <c r="R940" s="3" t="str">
        <f t="shared" si="51"/>
        <v>상</v>
      </c>
    </row>
    <row r="941" spans="1:18" hidden="1" x14ac:dyDescent="0.3">
      <c r="A941">
        <v>940</v>
      </c>
      <c r="B941" s="3" t="s">
        <v>12</v>
      </c>
      <c r="C941" s="3" t="s">
        <v>34</v>
      </c>
      <c r="D941" s="3" t="s">
        <v>113</v>
      </c>
      <c r="E941" s="4">
        <v>2019</v>
      </c>
      <c r="F941" s="1">
        <v>43570</v>
      </c>
      <c r="G941" s="3" t="s">
        <v>102</v>
      </c>
      <c r="H941" s="5">
        <v>3.819999999999995</v>
      </c>
      <c r="I941" s="5">
        <v>86.820611130279588</v>
      </c>
      <c r="J941" s="5">
        <v>6.2583333333333337</v>
      </c>
      <c r="K941" s="6">
        <v>5.0033322229623471E-2</v>
      </c>
      <c r="L941" s="6">
        <v>0.16522501534052911</v>
      </c>
      <c r="M941" s="5">
        <v>78.474166242984751</v>
      </c>
      <c r="N941" s="4">
        <v>24800000</v>
      </c>
      <c r="O941" s="5">
        <f>1240000*J941</f>
        <v>7760333.333333334</v>
      </c>
      <c r="P941" s="5">
        <f>(1240000*J941)/(M941/100)</f>
        <v>9889029.3517799228</v>
      </c>
      <c r="Q941" s="5">
        <f t="shared" si="50"/>
        <v>14910970.648220077</v>
      </c>
      <c r="R941" s="3" t="str">
        <f t="shared" si="51"/>
        <v>중</v>
      </c>
    </row>
    <row r="942" spans="1:18" hidden="1" x14ac:dyDescent="0.3">
      <c r="A942">
        <v>941</v>
      </c>
      <c r="B942" s="3" t="s">
        <v>12</v>
      </c>
      <c r="C942" s="3" t="s">
        <v>42</v>
      </c>
      <c r="D942" s="3" t="s">
        <v>114</v>
      </c>
      <c r="E942" s="4">
        <v>2018</v>
      </c>
      <c r="F942" s="1">
        <v>43238</v>
      </c>
      <c r="G942" s="3" t="s">
        <v>102</v>
      </c>
      <c r="H942" s="5">
        <v>3.7595833333333291</v>
      </c>
      <c r="I942" s="5">
        <v>84.639097629851349</v>
      </c>
      <c r="J942" s="5">
        <v>7.166666666666667</v>
      </c>
      <c r="K942" s="6">
        <v>5.3541261347363367E-2</v>
      </c>
      <c r="L942" s="6">
        <v>9.5987284480241006E-2</v>
      </c>
      <c r="M942" s="5">
        <v>85.047145417239562</v>
      </c>
      <c r="N942" s="4">
        <v>25700000</v>
      </c>
      <c r="O942" s="5">
        <f>1280000*J942</f>
        <v>9173333.333333334</v>
      </c>
      <c r="P942" s="5">
        <f>(1280000*J942)/(M942/100)</f>
        <v>10786174.289953116</v>
      </c>
      <c r="Q942" s="5">
        <f t="shared" si="50"/>
        <v>14913825.710046884</v>
      </c>
      <c r="R942" s="3" t="str">
        <f t="shared" si="51"/>
        <v>상</v>
      </c>
    </row>
    <row r="943" spans="1:18" hidden="1" x14ac:dyDescent="0.3">
      <c r="A943">
        <v>942</v>
      </c>
      <c r="B943" s="3" t="s">
        <v>12</v>
      </c>
      <c r="C943" s="3" t="s">
        <v>42</v>
      </c>
      <c r="D943" s="3" t="s">
        <v>114</v>
      </c>
      <c r="E943" s="4">
        <v>2018</v>
      </c>
      <c r="F943" s="1">
        <v>43222</v>
      </c>
      <c r="G943" s="3" t="s">
        <v>102</v>
      </c>
      <c r="H943" s="5">
        <v>4.0799999999999983</v>
      </c>
      <c r="I943" s="5">
        <v>94.495414527125206</v>
      </c>
      <c r="J943" s="5">
        <v>7.2111111111111112</v>
      </c>
      <c r="K943" s="6">
        <v>5.3707024162994207E-2</v>
      </c>
      <c r="L943" s="6">
        <v>9.0422046259672373E-2</v>
      </c>
      <c r="M943" s="5">
        <v>85.587092957733347</v>
      </c>
      <c r="N943" s="4">
        <v>25700000</v>
      </c>
      <c r="O943" s="5">
        <f>1280000*J943</f>
        <v>9230222.222222222</v>
      </c>
      <c r="P943" s="5">
        <f>(1280000*J943)/(M943/100)</f>
        <v>10784596.021716161</v>
      </c>
      <c r="Q943" s="5">
        <f t="shared" si="50"/>
        <v>14915403.978283839</v>
      </c>
      <c r="R943" s="3" t="str">
        <f t="shared" si="51"/>
        <v>상</v>
      </c>
    </row>
    <row r="944" spans="1:18" hidden="1" x14ac:dyDescent="0.3">
      <c r="A944">
        <v>943</v>
      </c>
      <c r="B944" s="3" t="s">
        <v>12</v>
      </c>
      <c r="C944" s="3" t="s">
        <v>34</v>
      </c>
      <c r="D944" s="3" t="s">
        <v>113</v>
      </c>
      <c r="E944" s="4">
        <v>2019</v>
      </c>
      <c r="F944" s="1">
        <v>43552</v>
      </c>
      <c r="G944" s="3" t="s">
        <v>102</v>
      </c>
      <c r="H944" s="5">
        <v>3.8731250000000008</v>
      </c>
      <c r="I944" s="5">
        <v>88.560598965220549</v>
      </c>
      <c r="J944" s="5">
        <v>6.3055555555555554</v>
      </c>
      <c r="K944" s="6">
        <v>5.0221730577731209E-2</v>
      </c>
      <c r="L944" s="6">
        <v>0.15863560716805761</v>
      </c>
      <c r="M944" s="5">
        <v>79.114266225421119</v>
      </c>
      <c r="N944" s="4">
        <v>24800000</v>
      </c>
      <c r="O944" s="5">
        <f>1240000*J944</f>
        <v>7818888.888888889</v>
      </c>
      <c r="P944" s="5">
        <f>(1240000*J944)/(M944/100)</f>
        <v>9883032.8105558697</v>
      </c>
      <c r="Q944" s="5">
        <f t="shared" si="50"/>
        <v>14916967.18944413</v>
      </c>
      <c r="R944" s="3" t="str">
        <f t="shared" si="51"/>
        <v>중</v>
      </c>
    </row>
    <row r="945" spans="1:18" x14ac:dyDescent="0.3">
      <c r="A945">
        <v>944</v>
      </c>
      <c r="B945" s="3" t="s">
        <v>13</v>
      </c>
      <c r="C945" s="3" t="s">
        <v>35</v>
      </c>
      <c r="D945" s="3" t="s">
        <v>118</v>
      </c>
      <c r="E945" s="4">
        <v>2022</v>
      </c>
      <c r="F945" s="1">
        <v>44819</v>
      </c>
      <c r="G945" s="3" t="s">
        <v>102</v>
      </c>
      <c r="H945" s="5">
        <v>3.9997777777777781</v>
      </c>
      <c r="I945" s="5">
        <v>92.261784998622502</v>
      </c>
      <c r="J945" s="5">
        <v>2.8416666666666668</v>
      </c>
      <c r="K945" s="6">
        <v>3.3714487489307422E-2</v>
      </c>
      <c r="L945" s="6">
        <v>4.7529378634539189E-2</v>
      </c>
      <c r="M945" s="5">
        <v>91.875613387615346</v>
      </c>
      <c r="N945" s="4">
        <v>21600000</v>
      </c>
      <c r="O945" s="5">
        <f>2160000*J945</f>
        <v>6138000</v>
      </c>
      <c r="P945" s="5">
        <f>(2160000*J945)/(M945/100)</f>
        <v>6680771.7235087221</v>
      </c>
      <c r="Q945" s="5">
        <f t="shared" si="50"/>
        <v>14919228.276491277</v>
      </c>
      <c r="R945" s="3" t="str">
        <f t="shared" si="51"/>
        <v>상</v>
      </c>
    </row>
    <row r="946" spans="1:18" hidden="1" x14ac:dyDescent="0.3">
      <c r="A946">
        <v>945</v>
      </c>
      <c r="B946" s="3" t="s">
        <v>13</v>
      </c>
      <c r="C946" s="3" t="s">
        <v>36</v>
      </c>
      <c r="D946" s="3" t="s">
        <v>117</v>
      </c>
      <c r="E946" s="4">
        <v>2019</v>
      </c>
      <c r="F946" s="1">
        <v>43416</v>
      </c>
      <c r="G946" s="3" t="s">
        <v>102</v>
      </c>
      <c r="H946" s="5">
        <v>3.660000000000005</v>
      </c>
      <c r="I946" s="5">
        <v>80.631887165108523</v>
      </c>
      <c r="J946" s="5">
        <v>6.6833333333333336</v>
      </c>
      <c r="K946" s="6">
        <v>5.1704287378643313E-2</v>
      </c>
      <c r="L946" s="6">
        <v>0.1785974866203541</v>
      </c>
      <c r="M946" s="5">
        <v>76.969822600100258</v>
      </c>
      <c r="N946" s="4">
        <v>26300000</v>
      </c>
      <c r="O946" s="5">
        <f>1310000*J946</f>
        <v>8755166.6666666679</v>
      </c>
      <c r="P946" s="5">
        <f>(1310000*J946)/(M946/100)</f>
        <v>11374804.268621588</v>
      </c>
      <c r="Q946" s="5">
        <f t="shared" si="50"/>
        <v>14925195.731378412</v>
      </c>
      <c r="R946" s="3" t="str">
        <f t="shared" si="51"/>
        <v>중</v>
      </c>
    </row>
    <row r="947" spans="1:18" x14ac:dyDescent="0.3">
      <c r="A947">
        <v>946</v>
      </c>
      <c r="B947" s="3" t="s">
        <v>13</v>
      </c>
      <c r="C947" s="3" t="s">
        <v>35</v>
      </c>
      <c r="D947" s="3" t="s">
        <v>118</v>
      </c>
      <c r="E947" s="4">
        <v>2022</v>
      </c>
      <c r="F947" s="1">
        <v>44823</v>
      </c>
      <c r="G947" s="3" t="s">
        <v>102</v>
      </c>
      <c r="H947" s="5">
        <v>4.0400000000000036</v>
      </c>
      <c r="I947" s="5">
        <v>93.385705726483295</v>
      </c>
      <c r="J947" s="5">
        <v>2.8305555555555562</v>
      </c>
      <c r="K947" s="6">
        <v>3.3648509955453043E-2</v>
      </c>
      <c r="L947" s="6">
        <v>4.880753865409488E-2</v>
      </c>
      <c r="M947" s="5">
        <v>91.754395139045215</v>
      </c>
      <c r="N947" s="4">
        <v>21600000</v>
      </c>
      <c r="O947" s="5">
        <f>2160000*J947</f>
        <v>6114000.0000000009</v>
      </c>
      <c r="P947" s="5">
        <f>(2160000*J947)/(M947/100)</f>
        <v>6663441.0163511019</v>
      </c>
      <c r="Q947" s="5">
        <f t="shared" si="50"/>
        <v>14936558.983648898</v>
      </c>
      <c r="R947" s="3" t="str">
        <f t="shared" si="51"/>
        <v>상</v>
      </c>
    </row>
    <row r="948" spans="1:18" x14ac:dyDescent="0.3">
      <c r="A948">
        <v>947</v>
      </c>
      <c r="B948" s="3" t="s">
        <v>13</v>
      </c>
      <c r="C948" s="3" t="s">
        <v>95</v>
      </c>
      <c r="D948" s="3" t="s">
        <v>118</v>
      </c>
      <c r="E948" s="4">
        <v>2022</v>
      </c>
      <c r="F948" s="1">
        <v>44809</v>
      </c>
      <c r="G948" s="3" t="s">
        <v>102</v>
      </c>
      <c r="H948" s="5">
        <v>3.6399999999999921</v>
      </c>
      <c r="I948" s="5">
        <v>79.782644610449651</v>
      </c>
      <c r="J948" s="5">
        <v>2.869444444444444</v>
      </c>
      <c r="K948" s="6">
        <v>3.3878869192725099E-2</v>
      </c>
      <c r="L948" s="6">
        <v>3.5959500760787307E-2</v>
      </c>
      <c r="M948" s="5">
        <v>93.01616300464876</v>
      </c>
      <c r="N948" s="4">
        <v>21600000</v>
      </c>
      <c r="O948" s="5">
        <f>2160000*J948</f>
        <v>6197999.9999999991</v>
      </c>
      <c r="P948" s="5">
        <f>(2160000*J948)/(M948/100)</f>
        <v>6663358.0657269591</v>
      </c>
      <c r="Q948" s="5">
        <f t="shared" si="50"/>
        <v>14936641.934273042</v>
      </c>
      <c r="R948" s="3" t="str">
        <f t="shared" si="51"/>
        <v>상</v>
      </c>
    </row>
    <row r="949" spans="1:18" hidden="1" x14ac:dyDescent="0.3">
      <c r="A949">
        <v>948</v>
      </c>
      <c r="B949" s="3" t="s">
        <v>12</v>
      </c>
      <c r="C949" s="3" t="s">
        <v>37</v>
      </c>
      <c r="D949" s="3" t="s">
        <v>116</v>
      </c>
      <c r="E949" s="4">
        <v>2021</v>
      </c>
      <c r="F949" s="1">
        <v>44487</v>
      </c>
      <c r="G949" s="3" t="s">
        <v>102</v>
      </c>
      <c r="H949" s="5">
        <v>3.5955555555555558</v>
      </c>
      <c r="I949" s="5">
        <v>77.851981416883362</v>
      </c>
      <c r="J949" s="5">
        <v>3.75</v>
      </c>
      <c r="K949" s="6">
        <v>3.8729833462074169E-2</v>
      </c>
      <c r="L949" s="6">
        <v>7.1239207743729993E-2</v>
      </c>
      <c r="M949" s="5">
        <v>89.003095879419575</v>
      </c>
      <c r="N949" s="4">
        <v>21600000</v>
      </c>
      <c r="O949" s="5">
        <f>1580000*J949</f>
        <v>5925000</v>
      </c>
      <c r="P949" s="5">
        <f>(1580000*J949)/(M949/100)</f>
        <v>6657071.8034652695</v>
      </c>
      <c r="Q949" s="5">
        <f t="shared" si="50"/>
        <v>14942928.19653473</v>
      </c>
      <c r="R949" s="3" t="str">
        <f t="shared" si="51"/>
        <v>상</v>
      </c>
    </row>
    <row r="950" spans="1:18" x14ac:dyDescent="0.3">
      <c r="A950">
        <v>949</v>
      </c>
      <c r="B950" s="3" t="s">
        <v>13</v>
      </c>
      <c r="C950" s="3" t="s">
        <v>35</v>
      </c>
      <c r="D950" s="3" t="s">
        <v>118</v>
      </c>
      <c r="E950" s="4">
        <v>2022</v>
      </c>
      <c r="F950" s="1">
        <v>44795</v>
      </c>
      <c r="G950" s="3" t="s">
        <v>102</v>
      </c>
      <c r="H950" s="5">
        <v>3.92</v>
      </c>
      <c r="I950" s="5">
        <v>89.959074094082681</v>
      </c>
      <c r="J950" s="5">
        <v>2.905555555555555</v>
      </c>
      <c r="K950" s="6">
        <v>3.4091380468121588E-2</v>
      </c>
      <c r="L950" s="6">
        <v>2.2549487852280149E-2</v>
      </c>
      <c r="M950" s="5">
        <v>94.335913167959831</v>
      </c>
      <c r="N950" s="4">
        <v>21600000</v>
      </c>
      <c r="O950" s="5">
        <f>2160000*J950</f>
        <v>6275999.9999999991</v>
      </c>
      <c r="P950" s="5">
        <f>(2160000*J950)/(M950/100)</f>
        <v>6652821.5917366818</v>
      </c>
      <c r="Q950" s="5">
        <f t="shared" si="50"/>
        <v>14947178.408263318</v>
      </c>
      <c r="R950" s="3" t="str">
        <f t="shared" si="51"/>
        <v>상</v>
      </c>
    </row>
    <row r="951" spans="1:18" hidden="1" x14ac:dyDescent="0.3">
      <c r="A951">
        <v>950</v>
      </c>
      <c r="B951" s="3" t="s">
        <v>12</v>
      </c>
      <c r="C951" s="3" t="s">
        <v>34</v>
      </c>
      <c r="D951" s="3" t="s">
        <v>113</v>
      </c>
      <c r="E951" s="4">
        <v>2019</v>
      </c>
      <c r="F951" s="1">
        <v>43566</v>
      </c>
      <c r="G951" s="3" t="s">
        <v>102</v>
      </c>
      <c r="H951" s="5">
        <v>4.1000000000000059</v>
      </c>
      <c r="I951" s="5">
        <v>95.081152661611114</v>
      </c>
      <c r="J951" s="5">
        <v>6.2694444444444448</v>
      </c>
      <c r="K951" s="6">
        <v>5.0077717377869549E-2</v>
      </c>
      <c r="L951" s="6">
        <v>0.16071651947373489</v>
      </c>
      <c r="M951" s="5">
        <v>78.92057631483955</v>
      </c>
      <c r="N951" s="4">
        <v>24800000</v>
      </c>
      <c r="O951" s="5">
        <f>1240000*J951</f>
        <v>7774111.1111111119</v>
      </c>
      <c r="P951" s="5">
        <f>(1240000*J951)/(M951/100)</f>
        <v>9850550.3559650704</v>
      </c>
      <c r="Q951" s="5">
        <f t="shared" si="50"/>
        <v>14949449.64403493</v>
      </c>
      <c r="R951" s="3" t="str">
        <f t="shared" si="51"/>
        <v>중</v>
      </c>
    </row>
    <row r="952" spans="1:18" x14ac:dyDescent="0.3">
      <c r="A952">
        <v>951</v>
      </c>
      <c r="B952" s="3" t="s">
        <v>13</v>
      </c>
      <c r="C952" s="3" t="s">
        <v>35</v>
      </c>
      <c r="D952" s="3" t="s">
        <v>118</v>
      </c>
      <c r="E952" s="4">
        <v>2022</v>
      </c>
      <c r="F952" s="1">
        <v>44818</v>
      </c>
      <c r="G952" s="3" t="s">
        <v>102</v>
      </c>
      <c r="H952" s="5">
        <v>3.8995555555555521</v>
      </c>
      <c r="I952" s="5">
        <v>89.358672642150736</v>
      </c>
      <c r="J952" s="5">
        <v>2.844444444444445</v>
      </c>
      <c r="K952" s="6">
        <v>3.3730961708462723E-2</v>
      </c>
      <c r="L952" s="6">
        <v>4.2051386896389202E-2</v>
      </c>
      <c r="M952" s="5">
        <v>92.421765139514804</v>
      </c>
      <c r="N952" s="4">
        <v>21600000</v>
      </c>
      <c r="O952" s="5">
        <f>2160000*J952</f>
        <v>6144000.0000000009</v>
      </c>
      <c r="P952" s="5">
        <f>(2160000*J952)/(M952/100)</f>
        <v>6647784.740667263</v>
      </c>
      <c r="Q952" s="5">
        <f t="shared" si="50"/>
        <v>14952215.259332737</v>
      </c>
      <c r="R952" s="3" t="str">
        <f t="shared" si="51"/>
        <v>상</v>
      </c>
    </row>
    <row r="953" spans="1:18" x14ac:dyDescent="0.3">
      <c r="A953">
        <v>952</v>
      </c>
      <c r="B953" s="3" t="s">
        <v>13</v>
      </c>
      <c r="C953" s="3" t="s">
        <v>35</v>
      </c>
      <c r="D953" s="3" t="s">
        <v>118</v>
      </c>
      <c r="E953" s="4">
        <v>2022</v>
      </c>
      <c r="F953" s="1">
        <v>44797</v>
      </c>
      <c r="G953" s="3" t="s">
        <v>102</v>
      </c>
      <c r="H953" s="5">
        <v>3.959999999999996</v>
      </c>
      <c r="I953" s="5">
        <v>91.118921720605286</v>
      </c>
      <c r="J953" s="5">
        <v>2.9</v>
      </c>
      <c r="K953" s="6">
        <v>3.4058772731852802E-2</v>
      </c>
      <c r="L953" s="6">
        <v>2.315625034992555E-2</v>
      </c>
      <c r="M953" s="5">
        <v>94.278497691822167</v>
      </c>
      <c r="N953" s="4">
        <v>21600000</v>
      </c>
      <c r="O953" s="5">
        <f>2160000*J953</f>
        <v>6264000</v>
      </c>
      <c r="P953" s="5">
        <f>(2160000*J953)/(M953/100)</f>
        <v>6644144.9040435301</v>
      </c>
      <c r="Q953" s="5">
        <f t="shared" si="50"/>
        <v>14955855.095956471</v>
      </c>
      <c r="R953" s="3" t="str">
        <f t="shared" si="51"/>
        <v>상</v>
      </c>
    </row>
    <row r="954" spans="1:18" hidden="1" x14ac:dyDescent="0.3">
      <c r="A954">
        <v>953</v>
      </c>
      <c r="B954" s="3" t="s">
        <v>12</v>
      </c>
      <c r="C954" s="3" t="s">
        <v>34</v>
      </c>
      <c r="D954" s="3" t="s">
        <v>113</v>
      </c>
      <c r="E954" s="4">
        <v>2019</v>
      </c>
      <c r="F954" s="1">
        <v>43553</v>
      </c>
      <c r="G954" s="3" t="s">
        <v>102</v>
      </c>
      <c r="H954" s="5">
        <v>4.0400000000000054</v>
      </c>
      <c r="I954" s="5">
        <v>93.385705726483309</v>
      </c>
      <c r="J954" s="5">
        <v>6.302777777777778</v>
      </c>
      <c r="K954" s="6">
        <v>5.0210667303981438E-2</v>
      </c>
      <c r="L954" s="6">
        <v>0.15579460180043689</v>
      </c>
      <c r="M954" s="5">
        <v>79.399473089558171</v>
      </c>
      <c r="N954" s="4">
        <v>24800000</v>
      </c>
      <c r="O954" s="5">
        <f>1240000*J954</f>
        <v>7815444.444444445</v>
      </c>
      <c r="P954" s="5">
        <f>(1240000*J954)/(M954/100)</f>
        <v>9843194.3441602699</v>
      </c>
      <c r="Q954" s="5">
        <f t="shared" si="50"/>
        <v>14956805.65583973</v>
      </c>
      <c r="R954" s="3" t="str">
        <f t="shared" si="51"/>
        <v>중</v>
      </c>
    </row>
    <row r="955" spans="1:18" x14ac:dyDescent="0.3">
      <c r="A955">
        <v>954</v>
      </c>
      <c r="B955" s="3" t="s">
        <v>13</v>
      </c>
      <c r="C955" s="3" t="s">
        <v>89</v>
      </c>
      <c r="D955" s="3" t="s">
        <v>118</v>
      </c>
      <c r="E955" s="4">
        <v>2022</v>
      </c>
      <c r="F955" s="1">
        <v>44823</v>
      </c>
      <c r="G955" s="3" t="s">
        <v>102</v>
      </c>
      <c r="H955" s="5">
        <v>3.9797777777777799</v>
      </c>
      <c r="I955" s="5">
        <v>91.692401942074042</v>
      </c>
      <c r="J955" s="5">
        <v>2.8305555555555562</v>
      </c>
      <c r="K955" s="6">
        <v>3.3648509955453043E-2</v>
      </c>
      <c r="L955" s="6">
        <v>4.3923300912563613E-2</v>
      </c>
      <c r="M955" s="5">
        <v>92.242818913198334</v>
      </c>
      <c r="N955" s="4">
        <v>21600000</v>
      </c>
      <c r="O955" s="5">
        <f>2160000*J955</f>
        <v>6114000.0000000009</v>
      </c>
      <c r="P955" s="5">
        <f>(2160000*J955)/(M955/100)</f>
        <v>6628158.2371776309</v>
      </c>
      <c r="Q955" s="5">
        <f t="shared" si="50"/>
        <v>14971841.762822369</v>
      </c>
      <c r="R955" s="3" t="str">
        <f t="shared" si="51"/>
        <v>상</v>
      </c>
    </row>
    <row r="956" spans="1:18" hidden="1" x14ac:dyDescent="0.3">
      <c r="A956">
        <v>955</v>
      </c>
      <c r="B956" s="3" t="s">
        <v>12</v>
      </c>
      <c r="C956" s="3" t="s">
        <v>37</v>
      </c>
      <c r="D956" s="3" t="s">
        <v>116</v>
      </c>
      <c r="E956" s="4">
        <v>2021</v>
      </c>
      <c r="F956" s="1">
        <v>44452</v>
      </c>
      <c r="G956" s="3" t="s">
        <v>102</v>
      </c>
      <c r="H956" s="5">
        <v>4.1000000000000041</v>
      </c>
      <c r="I956" s="5">
        <v>95.081152661611057</v>
      </c>
      <c r="J956" s="5">
        <v>3.8472222222222219</v>
      </c>
      <c r="K956" s="6">
        <v>3.92286743197994E-2</v>
      </c>
      <c r="L956" s="6">
        <v>4.3577652639299268E-2</v>
      </c>
      <c r="M956" s="5">
        <v>91.719367304090142</v>
      </c>
      <c r="N956" s="4">
        <v>21600000</v>
      </c>
      <c r="O956" s="5">
        <f>1580000*J956</f>
        <v>6078611.111111111</v>
      </c>
      <c r="P956" s="5">
        <f>(1580000*J956)/(M956/100)</f>
        <v>6627401.9215132995</v>
      </c>
      <c r="Q956" s="5">
        <f t="shared" si="50"/>
        <v>14972598.0784867</v>
      </c>
      <c r="R956" s="3" t="str">
        <f t="shared" si="51"/>
        <v>상</v>
      </c>
    </row>
    <row r="957" spans="1:18" hidden="1" x14ac:dyDescent="0.3">
      <c r="A957">
        <v>956</v>
      </c>
      <c r="B957" s="3" t="s">
        <v>13</v>
      </c>
      <c r="C957" s="3" t="s">
        <v>33</v>
      </c>
      <c r="D957" s="3" t="s">
        <v>117</v>
      </c>
      <c r="E957" s="4">
        <v>2019</v>
      </c>
      <c r="F957" s="1">
        <v>43418</v>
      </c>
      <c r="G957" s="3" t="s">
        <v>102</v>
      </c>
      <c r="H957" s="5">
        <v>3.4997916666666669</v>
      </c>
      <c r="I957" s="5">
        <v>73.630938102656501</v>
      </c>
      <c r="J957" s="5">
        <v>6.677777777777778</v>
      </c>
      <c r="K957" s="6">
        <v>5.1682793182171491E-2</v>
      </c>
      <c r="L957" s="6">
        <v>0.17591548053491679</v>
      </c>
      <c r="M957" s="5">
        <v>77.240172628291177</v>
      </c>
      <c r="N957" s="4">
        <v>26300000</v>
      </c>
      <c r="O957" s="5">
        <f>1310000*J957</f>
        <v>8747888.8888888899</v>
      </c>
      <c r="P957" s="5">
        <f>(1310000*J957)/(M957/100)</f>
        <v>11325568.795640875</v>
      </c>
      <c r="Q957" s="5">
        <f t="shared" si="50"/>
        <v>14974431.204359125</v>
      </c>
      <c r="R957" s="3" t="str">
        <f t="shared" si="51"/>
        <v>중</v>
      </c>
    </row>
    <row r="958" spans="1:18" hidden="1" x14ac:dyDescent="0.3">
      <c r="A958">
        <v>957</v>
      </c>
      <c r="B958" s="3" t="s">
        <v>12</v>
      </c>
      <c r="C958" s="3" t="s">
        <v>47</v>
      </c>
      <c r="D958" s="3" t="s">
        <v>116</v>
      </c>
      <c r="E958" s="4">
        <v>2022</v>
      </c>
      <c r="F958" s="1">
        <v>44676</v>
      </c>
      <c r="G958" s="3" t="s">
        <v>102</v>
      </c>
      <c r="H958" s="5">
        <v>4.0799999999999992</v>
      </c>
      <c r="I958" s="5">
        <v>94.495414527125234</v>
      </c>
      <c r="J958" s="5">
        <v>3.2305555555555561</v>
      </c>
      <c r="K958" s="6">
        <v>3.594749257211443E-2</v>
      </c>
      <c r="L958" s="6">
        <v>0.19351068554940529</v>
      </c>
      <c r="M958" s="5">
        <v>77.054182187848028</v>
      </c>
      <c r="N958" s="4">
        <v>21600000</v>
      </c>
      <c r="O958" s="5">
        <f>1580000*J958</f>
        <v>5104277.7777777789</v>
      </c>
      <c r="P958" s="5">
        <f>(1580000*J958)/(M958/100)</f>
        <v>6624270.9128158893</v>
      </c>
      <c r="Q958" s="5">
        <f t="shared" si="50"/>
        <v>14975729.087184111</v>
      </c>
      <c r="R958" s="3" t="str">
        <f t="shared" si="51"/>
        <v>중</v>
      </c>
    </row>
    <row r="959" spans="1:18" x14ac:dyDescent="0.3">
      <c r="A959">
        <v>958</v>
      </c>
      <c r="B959" s="3" t="s">
        <v>13</v>
      </c>
      <c r="C959" s="3" t="s">
        <v>35</v>
      </c>
      <c r="D959" s="3" t="s">
        <v>118</v>
      </c>
      <c r="E959" s="4">
        <v>2022</v>
      </c>
      <c r="F959" s="1">
        <v>44812</v>
      </c>
      <c r="G959" s="3" t="s">
        <v>102</v>
      </c>
      <c r="H959" s="5">
        <v>3.819999999999995</v>
      </c>
      <c r="I959" s="5">
        <v>86.820611130279588</v>
      </c>
      <c r="J959" s="5">
        <v>2.8611111111111112</v>
      </c>
      <c r="K959" s="6">
        <v>3.3829638550307399E-2</v>
      </c>
      <c r="L959" s="6">
        <v>3.2902148100044437E-2</v>
      </c>
      <c r="M959" s="5">
        <v>93.326821334964819</v>
      </c>
      <c r="N959" s="4">
        <v>21600000</v>
      </c>
      <c r="O959" s="5">
        <f>2160000*J959</f>
        <v>6180000</v>
      </c>
      <c r="P959" s="5">
        <f>(2160000*J959)/(M959/100)</f>
        <v>6621890.5900791334</v>
      </c>
      <c r="Q959" s="5">
        <f t="shared" si="50"/>
        <v>14978109.409920868</v>
      </c>
      <c r="R959" s="3" t="str">
        <f t="shared" si="51"/>
        <v>상</v>
      </c>
    </row>
    <row r="960" spans="1:18" x14ac:dyDescent="0.3">
      <c r="A960">
        <v>959</v>
      </c>
      <c r="B960" s="3" t="s">
        <v>13</v>
      </c>
      <c r="C960" s="3" t="s">
        <v>35</v>
      </c>
      <c r="D960" s="3" t="s">
        <v>118</v>
      </c>
      <c r="E960" s="4">
        <v>2022</v>
      </c>
      <c r="F960" s="1">
        <v>44827</v>
      </c>
      <c r="G960" s="3" t="s">
        <v>102</v>
      </c>
      <c r="H960" s="5">
        <v>4.0797777777777764</v>
      </c>
      <c r="I960" s="5">
        <v>94.488906325630921</v>
      </c>
      <c r="J960" s="5">
        <v>2.8194444444444451</v>
      </c>
      <c r="K960" s="6">
        <v>3.3582402799349813E-2</v>
      </c>
      <c r="L960" s="6">
        <v>4.6439310511232033E-2</v>
      </c>
      <c r="M960" s="5">
        <v>91.997828668941821</v>
      </c>
      <c r="N960" s="4">
        <v>21600000</v>
      </c>
      <c r="O960" s="5">
        <f>2160000*J960</f>
        <v>6090000.0000000009</v>
      </c>
      <c r="P960" s="5">
        <f>(2160000*J960)/(M960/100)</f>
        <v>6619721.4522476727</v>
      </c>
      <c r="Q960" s="5">
        <f t="shared" si="50"/>
        <v>14980278.547752328</v>
      </c>
      <c r="R960" s="3" t="str">
        <f t="shared" si="51"/>
        <v>상</v>
      </c>
    </row>
    <row r="961" spans="1:18" hidden="1" x14ac:dyDescent="0.3">
      <c r="A961">
        <v>960</v>
      </c>
      <c r="B961" s="3" t="s">
        <v>12</v>
      </c>
      <c r="C961" s="3" t="s">
        <v>34</v>
      </c>
      <c r="D961" s="3" t="s">
        <v>113</v>
      </c>
      <c r="E961" s="4">
        <v>2019</v>
      </c>
      <c r="F961" s="1">
        <v>43551</v>
      </c>
      <c r="G961" s="3" t="s">
        <v>102</v>
      </c>
      <c r="H961" s="5">
        <v>3.7200000000000069</v>
      </c>
      <c r="I961" s="5">
        <v>83.050476246131879</v>
      </c>
      <c r="J961" s="5">
        <v>6.3083333333333336</v>
      </c>
      <c r="K961" s="6">
        <v>5.0232791414904797E-2</v>
      </c>
      <c r="L961" s="6">
        <v>0.15309711539835061</v>
      </c>
      <c r="M961" s="5">
        <v>79.667009318674459</v>
      </c>
      <c r="N961" s="4">
        <v>24800000</v>
      </c>
      <c r="O961" s="5">
        <f>1240000*J961</f>
        <v>7822333.333333334</v>
      </c>
      <c r="P961" s="5">
        <f>(1240000*J961)/(M961/100)</f>
        <v>9818786.2205839437</v>
      </c>
      <c r="Q961" s="5">
        <f t="shared" si="50"/>
        <v>14981213.779416056</v>
      </c>
      <c r="R961" s="3" t="str">
        <f t="shared" si="51"/>
        <v>중</v>
      </c>
    </row>
    <row r="962" spans="1:18" hidden="1" x14ac:dyDescent="0.3">
      <c r="A962">
        <v>961</v>
      </c>
      <c r="B962" s="3" t="s">
        <v>12</v>
      </c>
      <c r="C962" s="3" t="s">
        <v>47</v>
      </c>
      <c r="D962" s="3" t="s">
        <v>116</v>
      </c>
      <c r="E962" s="4">
        <v>2022</v>
      </c>
      <c r="F962" s="1">
        <v>44719</v>
      </c>
      <c r="G962" s="3" t="s">
        <v>102</v>
      </c>
      <c r="H962" s="5">
        <v>4.1324444444444399</v>
      </c>
      <c r="I962" s="5">
        <v>96.068892923610932</v>
      </c>
      <c r="J962" s="5">
        <v>3.1138888888888889</v>
      </c>
      <c r="K962" s="6">
        <v>3.5292429153510468E-2</v>
      </c>
      <c r="L962" s="6">
        <v>0.2213238133670471</v>
      </c>
      <c r="M962" s="5">
        <v>74.338375747944241</v>
      </c>
      <c r="N962" s="4">
        <v>21600000</v>
      </c>
      <c r="O962" s="5">
        <f>1580000*J962</f>
        <v>4919944.444444445</v>
      </c>
      <c r="P962" s="5">
        <f>(1580000*J962)/(M962/100)</f>
        <v>6618310.3880642718</v>
      </c>
      <c r="Q962" s="5">
        <f t="shared" ref="Q962:Q1025" si="52">N962-P962</f>
        <v>14981689.611935727</v>
      </c>
      <c r="R962" s="3" t="str">
        <f t="shared" ref="R962:R1025" si="53">IF(M962&lt;=65, "하", IF(M962&lt;80, "중", "상"))</f>
        <v>중</v>
      </c>
    </row>
    <row r="963" spans="1:18" x14ac:dyDescent="0.3">
      <c r="A963">
        <v>962</v>
      </c>
      <c r="B963" s="3" t="s">
        <v>13</v>
      </c>
      <c r="C963" s="3" t="s">
        <v>35</v>
      </c>
      <c r="D963" s="3" t="s">
        <v>118</v>
      </c>
      <c r="E963" s="4">
        <v>2022</v>
      </c>
      <c r="F963" s="1">
        <v>44806</v>
      </c>
      <c r="G963" s="3" t="s">
        <v>102</v>
      </c>
      <c r="H963" s="5">
        <v>4.1000000000000041</v>
      </c>
      <c r="I963" s="5">
        <v>95.081152661611057</v>
      </c>
      <c r="J963" s="5">
        <v>2.8777777777777782</v>
      </c>
      <c r="K963" s="6">
        <v>3.3928028399998603E-2</v>
      </c>
      <c r="L963" s="6">
        <v>2.658847566035713E-2</v>
      </c>
      <c r="M963" s="5">
        <v>93.948349593964437</v>
      </c>
      <c r="N963" s="4">
        <v>21600000</v>
      </c>
      <c r="O963" s="5">
        <f>2160000*J963</f>
        <v>6216000.0000000009</v>
      </c>
      <c r="P963" s="5">
        <f>(2160000*J963)/(M963/100)</f>
        <v>6616401.4874821575</v>
      </c>
      <c r="Q963" s="5">
        <f t="shared" si="52"/>
        <v>14983598.512517843</v>
      </c>
      <c r="R963" s="3" t="str">
        <f t="shared" si="53"/>
        <v>상</v>
      </c>
    </row>
    <row r="964" spans="1:18" hidden="1" x14ac:dyDescent="0.3">
      <c r="A964">
        <v>963</v>
      </c>
      <c r="B964" s="3" t="s">
        <v>12</v>
      </c>
      <c r="C964" s="3" t="s">
        <v>34</v>
      </c>
      <c r="D964" s="3" t="s">
        <v>113</v>
      </c>
      <c r="E964" s="4">
        <v>2019</v>
      </c>
      <c r="F964" s="1">
        <v>43636</v>
      </c>
      <c r="G964" s="3" t="s">
        <v>102</v>
      </c>
      <c r="H964" s="5">
        <v>4.0799999999999983</v>
      </c>
      <c r="I964" s="5">
        <v>94.495414527125206</v>
      </c>
      <c r="J964" s="5">
        <v>6.0777777777777784</v>
      </c>
      <c r="K964" s="6">
        <v>4.9306298898934918E-2</v>
      </c>
      <c r="L964" s="6">
        <v>0.1826104903925598</v>
      </c>
      <c r="M964" s="5">
        <v>76.808321070850525</v>
      </c>
      <c r="N964" s="4">
        <v>24800000</v>
      </c>
      <c r="O964" s="5">
        <f>1240000*J964</f>
        <v>7536444.444444445</v>
      </c>
      <c r="P964" s="5">
        <f>(1240000*J964)/(M964/100)</f>
        <v>9812015.5985346697</v>
      </c>
      <c r="Q964" s="5">
        <f t="shared" si="52"/>
        <v>14987984.40146533</v>
      </c>
      <c r="R964" s="3" t="str">
        <f t="shared" si="53"/>
        <v>중</v>
      </c>
    </row>
    <row r="965" spans="1:18" hidden="1" x14ac:dyDescent="0.3">
      <c r="A965">
        <v>964</v>
      </c>
      <c r="B965" s="3" t="s">
        <v>12</v>
      </c>
      <c r="C965" s="3" t="s">
        <v>42</v>
      </c>
      <c r="D965" s="3" t="s">
        <v>114</v>
      </c>
      <c r="E965" s="4">
        <v>2018</v>
      </c>
      <c r="F965" s="1">
        <v>43218</v>
      </c>
      <c r="G965" s="3" t="s">
        <v>102</v>
      </c>
      <c r="H965" s="5">
        <v>3.9599999999999951</v>
      </c>
      <c r="I965" s="5">
        <v>91.118921720605258</v>
      </c>
      <c r="J965" s="5">
        <v>7.2222222222222223</v>
      </c>
      <c r="K965" s="6">
        <v>5.3748384988656993E-2</v>
      </c>
      <c r="L965" s="6">
        <v>8.3209461285748132E-2</v>
      </c>
      <c r="M965" s="5">
        <v>86.304215372559483</v>
      </c>
      <c r="N965" s="4">
        <v>25700000</v>
      </c>
      <c r="O965" s="5">
        <f>1280000*J965</f>
        <v>9244444.444444444</v>
      </c>
      <c r="P965" s="5">
        <f>(1280000*J965)/(M965/100)</f>
        <v>10711463.402497632</v>
      </c>
      <c r="Q965" s="5">
        <f t="shared" si="52"/>
        <v>14988536.597502368</v>
      </c>
      <c r="R965" s="3" t="str">
        <f t="shared" si="53"/>
        <v>상</v>
      </c>
    </row>
    <row r="966" spans="1:18" hidden="1" x14ac:dyDescent="0.3">
      <c r="A966">
        <v>965</v>
      </c>
      <c r="B966" s="3" t="s">
        <v>13</v>
      </c>
      <c r="C966" s="3" t="s">
        <v>36</v>
      </c>
      <c r="D966" s="3" t="s">
        <v>117</v>
      </c>
      <c r="E966" s="4">
        <v>2019</v>
      </c>
      <c r="F966" s="1">
        <v>43361</v>
      </c>
      <c r="G966" s="3" t="s">
        <v>102</v>
      </c>
      <c r="H966" s="5">
        <v>4.0600000000000014</v>
      </c>
      <c r="I966" s="5">
        <v>93.933031421115999</v>
      </c>
      <c r="J966" s="5">
        <v>6.833333333333333</v>
      </c>
      <c r="K966" s="6">
        <v>5.2281290471193738E-2</v>
      </c>
      <c r="L966" s="6">
        <v>0.1554970697030531</v>
      </c>
      <c r="M966" s="5">
        <v>79.22216398257531</v>
      </c>
      <c r="N966" s="4">
        <v>26300000</v>
      </c>
      <c r="O966" s="5">
        <f>1310000*J966</f>
        <v>8951666.666666666</v>
      </c>
      <c r="P966" s="5">
        <f>(1310000*J966)/(M966/100)</f>
        <v>11299447.296889743</v>
      </c>
      <c r="Q966" s="5">
        <f t="shared" si="52"/>
        <v>15000552.703110257</v>
      </c>
      <c r="R966" s="3" t="str">
        <f t="shared" si="53"/>
        <v>중</v>
      </c>
    </row>
    <row r="967" spans="1:18" x14ac:dyDescent="0.3">
      <c r="A967">
        <v>966</v>
      </c>
      <c r="B967" s="3" t="s">
        <v>13</v>
      </c>
      <c r="C967" s="3" t="s">
        <v>35</v>
      </c>
      <c r="D967" s="3" t="s">
        <v>118</v>
      </c>
      <c r="E967" s="4">
        <v>2022</v>
      </c>
      <c r="F967" s="1">
        <v>44811</v>
      </c>
      <c r="G967" s="3" t="s">
        <v>102</v>
      </c>
      <c r="H967" s="5">
        <v>4.121333333333336</v>
      </c>
      <c r="I967" s="5">
        <v>95.722654524675619</v>
      </c>
      <c r="J967" s="5">
        <v>2.8638888888888889</v>
      </c>
      <c r="K967" s="6">
        <v>3.3846056720917367E-2</v>
      </c>
      <c r="L967" s="6">
        <v>2.7873837285123559E-2</v>
      </c>
      <c r="M967" s="5">
        <v>93.82801059939591</v>
      </c>
      <c r="N967" s="4">
        <v>21600000</v>
      </c>
      <c r="O967" s="5">
        <f>2160000*J967</f>
        <v>6186000</v>
      </c>
      <c r="P967" s="5">
        <f>(2160000*J967)/(M967/100)</f>
        <v>6592913.9501971146</v>
      </c>
      <c r="Q967" s="5">
        <f t="shared" si="52"/>
        <v>15007086.049802884</v>
      </c>
      <c r="R967" s="3" t="str">
        <f t="shared" si="53"/>
        <v>상</v>
      </c>
    </row>
    <row r="968" spans="1:18" hidden="1" x14ac:dyDescent="0.3">
      <c r="A968">
        <v>967</v>
      </c>
      <c r="B968" s="3" t="s">
        <v>12</v>
      </c>
      <c r="C968" s="3" t="s">
        <v>37</v>
      </c>
      <c r="D968" s="3" t="s">
        <v>116</v>
      </c>
      <c r="E968" s="4">
        <v>2021</v>
      </c>
      <c r="F968" s="1">
        <v>44476</v>
      </c>
      <c r="G968" s="3" t="s">
        <v>102</v>
      </c>
      <c r="H968" s="5">
        <v>3.8995555555555521</v>
      </c>
      <c r="I968" s="5">
        <v>89.358672642150736</v>
      </c>
      <c r="J968" s="5">
        <v>3.780555555555555</v>
      </c>
      <c r="K968" s="6">
        <v>3.8887301554906363E-2</v>
      </c>
      <c r="L968" s="6">
        <v>5.4523292358771257E-2</v>
      </c>
      <c r="M968" s="5">
        <v>90.65894060863225</v>
      </c>
      <c r="N968" s="4">
        <v>21600000</v>
      </c>
      <c r="O968" s="5">
        <f>1580000*J968</f>
        <v>5973277.7777777771</v>
      </c>
      <c r="P968" s="5">
        <f>(1580000*J968)/(M968/100)</f>
        <v>6588735.4712912021</v>
      </c>
      <c r="Q968" s="5">
        <f t="shared" si="52"/>
        <v>15011264.528708797</v>
      </c>
      <c r="R968" s="3" t="str">
        <f t="shared" si="53"/>
        <v>상</v>
      </c>
    </row>
    <row r="969" spans="1:18" hidden="1" x14ac:dyDescent="0.3">
      <c r="A969">
        <v>968</v>
      </c>
      <c r="B969" s="3" t="s">
        <v>13</v>
      </c>
      <c r="C969" s="3" t="s">
        <v>33</v>
      </c>
      <c r="D969" s="3" t="s">
        <v>117</v>
      </c>
      <c r="E969" s="4">
        <v>2019</v>
      </c>
      <c r="F969" s="1">
        <v>43382</v>
      </c>
      <c r="G969" s="3" t="s">
        <v>102</v>
      </c>
      <c r="H969" s="5">
        <v>4.1399999999999908</v>
      </c>
      <c r="I969" s="5">
        <v>96.304335034886961</v>
      </c>
      <c r="J969" s="5">
        <v>6.7750000000000004</v>
      </c>
      <c r="K969" s="6">
        <v>5.2057660339281477E-2</v>
      </c>
      <c r="L969" s="6">
        <v>0.1615572902946194</v>
      </c>
      <c r="M969" s="5">
        <v>78.638504936609905</v>
      </c>
      <c r="N969" s="4">
        <v>26300000</v>
      </c>
      <c r="O969" s="5">
        <f>1310000*J969</f>
        <v>8875250</v>
      </c>
      <c r="P969" s="5">
        <f>(1310000*J969)/(M969/100)</f>
        <v>11286137.76057199</v>
      </c>
      <c r="Q969" s="5">
        <f t="shared" si="52"/>
        <v>15013862.23942801</v>
      </c>
      <c r="R969" s="3" t="str">
        <f t="shared" si="53"/>
        <v>중</v>
      </c>
    </row>
    <row r="970" spans="1:18" x14ac:dyDescent="0.3">
      <c r="A970">
        <v>969</v>
      </c>
      <c r="B970" s="3" t="s">
        <v>13</v>
      </c>
      <c r="C970" s="3" t="s">
        <v>35</v>
      </c>
      <c r="D970" s="3" t="s">
        <v>118</v>
      </c>
      <c r="E970" s="4">
        <v>2022</v>
      </c>
      <c r="F970" s="1">
        <v>44824</v>
      </c>
      <c r="G970" s="3" t="s">
        <v>102</v>
      </c>
      <c r="H970" s="5">
        <v>3.8799999999999968</v>
      </c>
      <c r="I970" s="5">
        <v>88.768190384075126</v>
      </c>
      <c r="J970" s="5">
        <v>2.8277777777777779</v>
      </c>
      <c r="K970" s="6">
        <v>3.363199534834517E-2</v>
      </c>
      <c r="L970" s="6">
        <v>3.8911026411770883E-2</v>
      </c>
      <c r="M970" s="5">
        <v>92.745697823988394</v>
      </c>
      <c r="N970" s="4">
        <v>21600000</v>
      </c>
      <c r="O970" s="5">
        <f>2160000*J970</f>
        <v>6108000</v>
      </c>
      <c r="P970" s="5">
        <f>(2160000*J970)/(M970/100)</f>
        <v>6585750.2216347381</v>
      </c>
      <c r="Q970" s="5">
        <f t="shared" si="52"/>
        <v>15014249.778365262</v>
      </c>
      <c r="R970" s="3" t="str">
        <f t="shared" si="53"/>
        <v>상</v>
      </c>
    </row>
    <row r="971" spans="1:18" hidden="1" x14ac:dyDescent="0.3">
      <c r="A971">
        <v>970</v>
      </c>
      <c r="B971" s="3" t="s">
        <v>12</v>
      </c>
      <c r="C971" s="3" t="s">
        <v>42</v>
      </c>
      <c r="D971" s="3" t="s">
        <v>114</v>
      </c>
      <c r="E971" s="4">
        <v>2018</v>
      </c>
      <c r="F971" s="1">
        <v>43239</v>
      </c>
      <c r="G971" s="3" t="s">
        <v>102</v>
      </c>
      <c r="H971" s="5">
        <v>3.7585416666666629</v>
      </c>
      <c r="I971" s="5">
        <v>84.595467297844522</v>
      </c>
      <c r="J971" s="5">
        <v>7.1638888888888888</v>
      </c>
      <c r="K971" s="6">
        <v>5.3530884128282018E-2</v>
      </c>
      <c r="L971" s="6">
        <v>8.7793293755916782E-2</v>
      </c>
      <c r="M971" s="5">
        <v>85.867582211580114</v>
      </c>
      <c r="N971" s="4">
        <v>25700000</v>
      </c>
      <c r="O971" s="5">
        <f>1280000*J971</f>
        <v>9169777.777777778</v>
      </c>
      <c r="P971" s="5">
        <f>(1280000*J971)/(M971/100)</f>
        <v>10678975.16338959</v>
      </c>
      <c r="Q971" s="5">
        <f t="shared" si="52"/>
        <v>15021024.83661041</v>
      </c>
      <c r="R971" s="3" t="str">
        <f t="shared" si="53"/>
        <v>상</v>
      </c>
    </row>
    <row r="972" spans="1:18" x14ac:dyDescent="0.3">
      <c r="A972">
        <v>971</v>
      </c>
      <c r="B972" s="3" t="s">
        <v>13</v>
      </c>
      <c r="C972" s="3" t="s">
        <v>35</v>
      </c>
      <c r="D972" s="3" t="s">
        <v>118</v>
      </c>
      <c r="E972" s="4">
        <v>2022</v>
      </c>
      <c r="F972" s="1">
        <v>44812</v>
      </c>
      <c r="G972" s="3" t="s">
        <v>102</v>
      </c>
      <c r="H972" s="5">
        <v>3.600000000000001</v>
      </c>
      <c r="I972" s="5">
        <v>78.035505970321253</v>
      </c>
      <c r="J972" s="5">
        <v>2.8611111111111112</v>
      </c>
      <c r="K972" s="6">
        <v>3.3829638550307399E-2</v>
      </c>
      <c r="L972" s="6">
        <v>2.5638267202653331E-2</v>
      </c>
      <c r="M972" s="5">
        <v>94.053209424703937</v>
      </c>
      <c r="N972" s="4">
        <v>21600000</v>
      </c>
      <c r="O972" s="5">
        <f>2160000*J972</f>
        <v>6180000</v>
      </c>
      <c r="P972" s="5">
        <f>(2160000*J972)/(M972/100)</f>
        <v>6570748.6621682113</v>
      </c>
      <c r="Q972" s="5">
        <f t="shared" si="52"/>
        <v>15029251.337831788</v>
      </c>
      <c r="R972" s="3" t="str">
        <f t="shared" si="53"/>
        <v>상</v>
      </c>
    </row>
    <row r="973" spans="1:18" x14ac:dyDescent="0.3">
      <c r="A973">
        <v>972</v>
      </c>
      <c r="B973" s="3" t="s">
        <v>13</v>
      </c>
      <c r="C973" s="3" t="s">
        <v>35</v>
      </c>
      <c r="D973" s="3" t="s">
        <v>118</v>
      </c>
      <c r="E973" s="4">
        <v>2022</v>
      </c>
      <c r="F973" s="1">
        <v>44820</v>
      </c>
      <c r="G973" s="3" t="s">
        <v>102</v>
      </c>
      <c r="H973" s="5">
        <v>3.7599999999999949</v>
      </c>
      <c r="I973" s="5">
        <v>84.656549762654095</v>
      </c>
      <c r="J973" s="5">
        <v>2.838888888888889</v>
      </c>
      <c r="K973" s="6">
        <v>3.3698005216266973E-2</v>
      </c>
      <c r="L973" s="6">
        <v>3.2992708034227498E-2</v>
      </c>
      <c r="M973" s="5">
        <v>93.330928674950556</v>
      </c>
      <c r="N973" s="4">
        <v>21600000</v>
      </c>
      <c r="O973" s="5">
        <f>2160000*J973</f>
        <v>6132000</v>
      </c>
      <c r="P973" s="5">
        <f>(2160000*J973)/(M973/100)</f>
        <v>6570169.2751352545</v>
      </c>
      <c r="Q973" s="5">
        <f t="shared" si="52"/>
        <v>15029830.724864746</v>
      </c>
      <c r="R973" s="3" t="str">
        <f t="shared" si="53"/>
        <v>상</v>
      </c>
    </row>
    <row r="974" spans="1:18" hidden="1" x14ac:dyDescent="0.3">
      <c r="A974">
        <v>973</v>
      </c>
      <c r="B974" s="3" t="s">
        <v>12</v>
      </c>
      <c r="C974" s="3" t="s">
        <v>42</v>
      </c>
      <c r="D974" s="3" t="s">
        <v>114</v>
      </c>
      <c r="E974" s="4">
        <v>2018</v>
      </c>
      <c r="F974" s="1">
        <v>43293</v>
      </c>
      <c r="G974" s="3" t="s">
        <v>102</v>
      </c>
      <c r="H974" s="5">
        <v>4.1000000000000059</v>
      </c>
      <c r="I974" s="5">
        <v>95.081152661611114</v>
      </c>
      <c r="J974" s="5">
        <v>7.0166666666666666</v>
      </c>
      <c r="K974" s="6">
        <v>5.2977982848223533E-2</v>
      </c>
      <c r="L974" s="6">
        <v>0.1051599500029929</v>
      </c>
      <c r="M974" s="5">
        <v>84.186206714878367</v>
      </c>
      <c r="N974" s="4">
        <v>25700000</v>
      </c>
      <c r="O974" s="5">
        <f>1280000*J974</f>
        <v>8981333.333333334</v>
      </c>
      <c r="P974" s="5">
        <f>(1280000*J974)/(M974/100)</f>
        <v>10668414.320829649</v>
      </c>
      <c r="Q974" s="5">
        <f t="shared" si="52"/>
        <v>15031585.679170351</v>
      </c>
      <c r="R974" s="3" t="str">
        <f t="shared" si="53"/>
        <v>상</v>
      </c>
    </row>
    <row r="975" spans="1:18" hidden="1" x14ac:dyDescent="0.3">
      <c r="A975">
        <v>974</v>
      </c>
      <c r="B975" s="3" t="s">
        <v>12</v>
      </c>
      <c r="C975" s="3" t="s">
        <v>55</v>
      </c>
      <c r="D975" s="3" t="s">
        <v>116</v>
      </c>
      <c r="E975" s="4">
        <v>2021</v>
      </c>
      <c r="F975" s="1">
        <v>44447</v>
      </c>
      <c r="G975" s="3" t="s">
        <v>102</v>
      </c>
      <c r="H975" s="5">
        <v>3.8197777777777731</v>
      </c>
      <c r="I975" s="5">
        <v>86.813127530860413</v>
      </c>
      <c r="J975" s="5">
        <v>3.8611111111111112</v>
      </c>
      <c r="K975" s="6">
        <v>3.9299420408505321E-2</v>
      </c>
      <c r="L975" s="6">
        <v>3.1441466819366007E-2</v>
      </c>
      <c r="M975" s="5">
        <v>92.925911277212876</v>
      </c>
      <c r="N975" s="4">
        <v>21600000</v>
      </c>
      <c r="O975" s="5">
        <f>1580000*J975</f>
        <v>6100555.555555556</v>
      </c>
      <c r="P975" s="5">
        <f>(1580000*J975)/(M975/100)</f>
        <v>6564967.156853185</v>
      </c>
      <c r="Q975" s="5">
        <f t="shared" si="52"/>
        <v>15035032.843146816</v>
      </c>
      <c r="R975" s="3" t="str">
        <f t="shared" si="53"/>
        <v>상</v>
      </c>
    </row>
    <row r="976" spans="1:18" x14ac:dyDescent="0.3">
      <c r="A976">
        <v>975</v>
      </c>
      <c r="B976" s="3" t="s">
        <v>13</v>
      </c>
      <c r="C976" s="3" t="s">
        <v>88</v>
      </c>
      <c r="D976" s="3" t="s">
        <v>118</v>
      </c>
      <c r="E976" s="4">
        <v>2022</v>
      </c>
      <c r="F976" s="1">
        <v>44819</v>
      </c>
      <c r="G976" s="3" t="s">
        <v>102</v>
      </c>
      <c r="H976" s="5">
        <v>3.92</v>
      </c>
      <c r="I976" s="5">
        <v>89.959074094082681</v>
      </c>
      <c r="J976" s="5">
        <v>2.8416666666666668</v>
      </c>
      <c r="K976" s="6">
        <v>3.3714487489307422E-2</v>
      </c>
      <c r="L976" s="6">
        <v>3.1153813447843719E-2</v>
      </c>
      <c r="M976" s="5">
        <v>93.513169906284887</v>
      </c>
      <c r="N976" s="4">
        <v>21600000</v>
      </c>
      <c r="O976" s="5">
        <f>2160000*J976</f>
        <v>6138000</v>
      </c>
      <c r="P976" s="5">
        <f>(2160000*J976)/(M976/100)</f>
        <v>6563781.3434741385</v>
      </c>
      <c r="Q976" s="5">
        <f t="shared" si="52"/>
        <v>15036218.656525861</v>
      </c>
      <c r="R976" s="3" t="str">
        <f t="shared" si="53"/>
        <v>상</v>
      </c>
    </row>
    <row r="977" spans="1:18" hidden="1" x14ac:dyDescent="0.3">
      <c r="A977">
        <v>976</v>
      </c>
      <c r="B977" s="3" t="s">
        <v>12</v>
      </c>
      <c r="C977" s="3" t="s">
        <v>42</v>
      </c>
      <c r="D977" s="3" t="s">
        <v>114</v>
      </c>
      <c r="E977" s="4">
        <v>2018</v>
      </c>
      <c r="F977" s="1">
        <v>43294</v>
      </c>
      <c r="G977" s="3" t="s">
        <v>102</v>
      </c>
      <c r="H977" s="5">
        <v>3.9200000000000008</v>
      </c>
      <c r="I977" s="5">
        <v>89.959074094082723</v>
      </c>
      <c r="J977" s="5">
        <v>7.0138888888888893</v>
      </c>
      <c r="K977" s="6">
        <v>5.2967495273569018E-2</v>
      </c>
      <c r="L977" s="6">
        <v>0.1048620214290882</v>
      </c>
      <c r="M977" s="5">
        <v>84.217048329734283</v>
      </c>
      <c r="N977" s="4">
        <v>25700000</v>
      </c>
      <c r="O977" s="5">
        <f>1280000*J977</f>
        <v>8977777.777777778</v>
      </c>
      <c r="P977" s="5">
        <f>(1280000*J977)/(M977/100)</f>
        <v>10660285.483560482</v>
      </c>
      <c r="Q977" s="5">
        <f t="shared" si="52"/>
        <v>15039714.516439518</v>
      </c>
      <c r="R977" s="3" t="str">
        <f t="shared" si="53"/>
        <v>상</v>
      </c>
    </row>
    <row r="978" spans="1:18" hidden="1" x14ac:dyDescent="0.3">
      <c r="A978">
        <v>977</v>
      </c>
      <c r="B978" s="3" t="s">
        <v>12</v>
      </c>
      <c r="C978" s="3" t="s">
        <v>50</v>
      </c>
      <c r="D978" s="3" t="s">
        <v>116</v>
      </c>
      <c r="E978" s="4">
        <v>2021</v>
      </c>
      <c r="F978" s="1">
        <v>44503</v>
      </c>
      <c r="G978" s="3" t="s">
        <v>102</v>
      </c>
      <c r="H978" s="5">
        <v>3.9399999999999982</v>
      </c>
      <c r="I978" s="5">
        <v>90.538997904201381</v>
      </c>
      <c r="J978" s="5">
        <v>3.708333333333333</v>
      </c>
      <c r="K978" s="6">
        <v>3.8514066694304482E-2</v>
      </c>
      <c r="L978" s="6">
        <v>6.8229920914240891E-2</v>
      </c>
      <c r="M978" s="5">
        <v>89.325601239145456</v>
      </c>
      <c r="N978" s="4">
        <v>21600000</v>
      </c>
      <c r="O978" s="5">
        <f>1580000*J978</f>
        <v>5859166.666666666</v>
      </c>
      <c r="P978" s="5">
        <f>(1580000*J978)/(M978/100)</f>
        <v>6559336.3888817392</v>
      </c>
      <c r="Q978" s="5">
        <f t="shared" si="52"/>
        <v>15040663.611118261</v>
      </c>
      <c r="R978" s="3" t="str">
        <f t="shared" si="53"/>
        <v>상</v>
      </c>
    </row>
    <row r="979" spans="1:18" hidden="1" x14ac:dyDescent="0.3">
      <c r="A979">
        <v>978</v>
      </c>
      <c r="B979" s="3" t="s">
        <v>12</v>
      </c>
      <c r="C979" s="3" t="s">
        <v>37</v>
      </c>
      <c r="D979" s="3" t="s">
        <v>116</v>
      </c>
      <c r="E979" s="4">
        <v>2021</v>
      </c>
      <c r="F979" s="1">
        <v>44488</v>
      </c>
      <c r="G979" s="3" t="s">
        <v>102</v>
      </c>
      <c r="H979" s="5">
        <v>4.1200000000000037</v>
      </c>
      <c r="I979" s="5">
        <v>95.681105916803389</v>
      </c>
      <c r="J979" s="5">
        <v>3.7472222222222218</v>
      </c>
      <c r="K979" s="6">
        <v>3.8715486421958961E-2</v>
      </c>
      <c r="L979" s="6">
        <v>5.7460073724847113E-2</v>
      </c>
      <c r="M979" s="5">
        <v>90.382443985319398</v>
      </c>
      <c r="N979" s="4">
        <v>21600000</v>
      </c>
      <c r="O979" s="5">
        <f>1580000*J979</f>
        <v>5920611.1111111101</v>
      </c>
      <c r="P979" s="5">
        <f>(1580000*J979)/(M979/100)</f>
        <v>6550620.7290353654</v>
      </c>
      <c r="Q979" s="5">
        <f t="shared" si="52"/>
        <v>15049379.270964634</v>
      </c>
      <c r="R979" s="3" t="str">
        <f t="shared" si="53"/>
        <v>상</v>
      </c>
    </row>
    <row r="980" spans="1:18" x14ac:dyDescent="0.3">
      <c r="A980">
        <v>979</v>
      </c>
      <c r="B980" s="3" t="s">
        <v>13</v>
      </c>
      <c r="C980" s="3" t="s">
        <v>35</v>
      </c>
      <c r="D980" s="3" t="s">
        <v>118</v>
      </c>
      <c r="E980" s="4">
        <v>2022</v>
      </c>
      <c r="F980" s="1">
        <v>44820</v>
      </c>
      <c r="G980" s="3" t="s">
        <v>102</v>
      </c>
      <c r="H980" s="5">
        <v>3.741333333333337</v>
      </c>
      <c r="I980" s="5">
        <v>83.874694213091388</v>
      </c>
      <c r="J980" s="5">
        <v>2.838888888888889</v>
      </c>
      <c r="K980" s="6">
        <v>3.3698005216266973E-2</v>
      </c>
      <c r="L980" s="6">
        <v>2.998766167713933E-2</v>
      </c>
      <c r="M980" s="5">
        <v>93.631433310659375</v>
      </c>
      <c r="N980" s="4">
        <v>21600000</v>
      </c>
      <c r="O980" s="5">
        <f>2160000*J980</f>
        <v>6132000</v>
      </c>
      <c r="P980" s="5">
        <f>(2160000*J980)/(M980/100)</f>
        <v>6549082.699241248</v>
      </c>
      <c r="Q980" s="5">
        <f t="shared" si="52"/>
        <v>15050917.300758753</v>
      </c>
      <c r="R980" s="3" t="str">
        <f t="shared" si="53"/>
        <v>상</v>
      </c>
    </row>
    <row r="981" spans="1:18" hidden="1" x14ac:dyDescent="0.3">
      <c r="A981">
        <v>980</v>
      </c>
      <c r="B981" s="3" t="s">
        <v>13</v>
      </c>
      <c r="C981" s="3" t="s">
        <v>36</v>
      </c>
      <c r="D981" s="3" t="s">
        <v>117</v>
      </c>
      <c r="E981" s="4">
        <v>2019</v>
      </c>
      <c r="F981" s="1">
        <v>43399</v>
      </c>
      <c r="G981" s="3" t="s">
        <v>102</v>
      </c>
      <c r="H981" s="5">
        <v>3.9800000000000031</v>
      </c>
      <c r="I981" s="5">
        <v>91.698845540068092</v>
      </c>
      <c r="J981" s="5">
        <v>6.7277777777777779</v>
      </c>
      <c r="K981" s="6">
        <v>5.1875920339894799E-2</v>
      </c>
      <c r="L981" s="6">
        <v>0.16444545612710429</v>
      </c>
      <c r="M981" s="5">
        <v>78.367862353300083</v>
      </c>
      <c r="N981" s="4">
        <v>26300000</v>
      </c>
      <c r="O981" s="5">
        <f>1310000*J981</f>
        <v>8813388.8888888881</v>
      </c>
      <c r="P981" s="5">
        <f>(1310000*J981)/(M981/100)</f>
        <v>11246177.481728585</v>
      </c>
      <c r="Q981" s="5">
        <f t="shared" si="52"/>
        <v>15053822.518271415</v>
      </c>
      <c r="R981" s="3" t="str">
        <f t="shared" si="53"/>
        <v>중</v>
      </c>
    </row>
    <row r="982" spans="1:18" hidden="1" x14ac:dyDescent="0.3">
      <c r="A982">
        <v>981</v>
      </c>
      <c r="B982" s="3" t="s">
        <v>12</v>
      </c>
      <c r="C982" s="3" t="s">
        <v>80</v>
      </c>
      <c r="D982" s="3" t="s">
        <v>113</v>
      </c>
      <c r="E982" s="4">
        <v>2019</v>
      </c>
      <c r="F982" s="1">
        <v>43655</v>
      </c>
      <c r="G982" s="3" t="s">
        <v>102</v>
      </c>
      <c r="H982" s="5">
        <v>3.8539583333333369</v>
      </c>
      <c r="I982" s="5">
        <v>87.946791879781458</v>
      </c>
      <c r="J982" s="5">
        <v>6.0250000000000004</v>
      </c>
      <c r="K982" s="6">
        <v>4.9091750834534313E-2</v>
      </c>
      <c r="L982" s="6">
        <v>0.1834757912640548</v>
      </c>
      <c r="M982" s="5">
        <v>76.743245790141088</v>
      </c>
      <c r="N982" s="4">
        <v>24800000</v>
      </c>
      <c r="O982" s="5">
        <f>1240000*J982</f>
        <v>7471000</v>
      </c>
      <c r="P982" s="5">
        <f>(1240000*J982)/(M982/100)</f>
        <v>9735058.6661787648</v>
      </c>
      <c r="Q982" s="5">
        <f t="shared" si="52"/>
        <v>15064941.333821235</v>
      </c>
      <c r="R982" s="3" t="str">
        <f t="shared" si="53"/>
        <v>중</v>
      </c>
    </row>
    <row r="983" spans="1:18" x14ac:dyDescent="0.3">
      <c r="A983">
        <v>982</v>
      </c>
      <c r="B983" s="3" t="s">
        <v>13</v>
      </c>
      <c r="C983" s="3" t="s">
        <v>35</v>
      </c>
      <c r="D983" s="3" t="s">
        <v>118</v>
      </c>
      <c r="E983" s="4">
        <v>2022</v>
      </c>
      <c r="F983" s="1">
        <v>44827</v>
      </c>
      <c r="G983" s="3" t="s">
        <v>102</v>
      </c>
      <c r="H983" s="5">
        <v>4.0799999999999992</v>
      </c>
      <c r="I983" s="5">
        <v>94.495414527125234</v>
      </c>
      <c r="J983" s="5">
        <v>2.8194444444444451</v>
      </c>
      <c r="K983" s="6">
        <v>3.3582402799349813E-2</v>
      </c>
      <c r="L983" s="6">
        <v>3.4357518874588613E-2</v>
      </c>
      <c r="M983" s="5">
        <v>93.206007832606147</v>
      </c>
      <c r="N983" s="4">
        <v>21600000</v>
      </c>
      <c r="O983" s="5">
        <f>2160000*J983</f>
        <v>6090000.0000000009</v>
      </c>
      <c r="P983" s="5">
        <f>(2160000*J983)/(M983/100)</f>
        <v>6533913.5766198356</v>
      </c>
      <c r="Q983" s="5">
        <f t="shared" si="52"/>
        <v>15066086.423380164</v>
      </c>
      <c r="R983" s="3" t="str">
        <f t="shared" si="53"/>
        <v>상</v>
      </c>
    </row>
    <row r="984" spans="1:18" hidden="1" x14ac:dyDescent="0.3">
      <c r="A984">
        <v>983</v>
      </c>
      <c r="B984" s="3" t="s">
        <v>12</v>
      </c>
      <c r="C984" s="3" t="s">
        <v>37</v>
      </c>
      <c r="D984" s="3" t="s">
        <v>116</v>
      </c>
      <c r="E984" s="4">
        <v>2021</v>
      </c>
      <c r="F984" s="1">
        <v>44497</v>
      </c>
      <c r="G984" s="3" t="s">
        <v>102</v>
      </c>
      <c r="H984" s="5">
        <v>3.830222222222214</v>
      </c>
      <c r="I984" s="5">
        <v>87.164856703562592</v>
      </c>
      <c r="J984" s="5">
        <v>3.7222222222222219</v>
      </c>
      <c r="K984" s="6">
        <v>3.8586123009300748E-2</v>
      </c>
      <c r="L984" s="6">
        <v>6.0948327839372547E-2</v>
      </c>
      <c r="M984" s="5">
        <v>90.046554915132674</v>
      </c>
      <c r="N984" s="4">
        <v>21600000</v>
      </c>
      <c r="O984" s="5">
        <f>1580000*J984</f>
        <v>5881111.111111111</v>
      </c>
      <c r="P984" s="5">
        <f>(1580000*J984)/(M984/100)</f>
        <v>6531189.4682189198</v>
      </c>
      <c r="Q984" s="5">
        <f t="shared" si="52"/>
        <v>15068810.531781081</v>
      </c>
      <c r="R984" s="3" t="str">
        <f t="shared" si="53"/>
        <v>상</v>
      </c>
    </row>
    <row r="985" spans="1:18" hidden="1" x14ac:dyDescent="0.3">
      <c r="A985">
        <v>984</v>
      </c>
      <c r="B985" s="3" t="s">
        <v>12</v>
      </c>
      <c r="C985" s="3" t="s">
        <v>37</v>
      </c>
      <c r="D985" s="3" t="s">
        <v>116</v>
      </c>
      <c r="E985" s="4">
        <v>2021</v>
      </c>
      <c r="F985" s="1">
        <v>44495</v>
      </c>
      <c r="G985" s="3" t="s">
        <v>102</v>
      </c>
      <c r="H985" s="5">
        <v>4.0400000000000036</v>
      </c>
      <c r="I985" s="5">
        <v>93.385705726483295</v>
      </c>
      <c r="J985" s="5">
        <v>3.7277777777777779</v>
      </c>
      <c r="K985" s="6">
        <v>3.861490788686555E-2</v>
      </c>
      <c r="L985" s="6">
        <v>5.9296591516339467E-2</v>
      </c>
      <c r="M985" s="5">
        <v>90.208850059679506</v>
      </c>
      <c r="N985" s="4">
        <v>21600000</v>
      </c>
      <c r="O985" s="5">
        <f>1580000*J985</f>
        <v>5889888.888888889</v>
      </c>
      <c r="P985" s="5">
        <f>(1580000*J985)/(M985/100)</f>
        <v>6529169.6823452609</v>
      </c>
      <c r="Q985" s="5">
        <f t="shared" si="52"/>
        <v>15070830.31765474</v>
      </c>
      <c r="R985" s="3" t="str">
        <f t="shared" si="53"/>
        <v>상</v>
      </c>
    </row>
    <row r="986" spans="1:18" x14ac:dyDescent="0.3">
      <c r="A986">
        <v>985</v>
      </c>
      <c r="B986" s="3" t="s">
        <v>13</v>
      </c>
      <c r="C986" s="3" t="s">
        <v>35</v>
      </c>
      <c r="D986" s="3" t="s">
        <v>118</v>
      </c>
      <c r="E986" s="4">
        <v>2022</v>
      </c>
      <c r="F986" s="1">
        <v>44823</v>
      </c>
      <c r="G986" s="3" t="s">
        <v>102</v>
      </c>
      <c r="H986" s="5">
        <v>3.8799999999999968</v>
      </c>
      <c r="I986" s="5">
        <v>88.768190384075126</v>
      </c>
      <c r="J986" s="5">
        <v>2.8305555555555562</v>
      </c>
      <c r="K986" s="6">
        <v>3.3648509955453043E-2</v>
      </c>
      <c r="L986" s="6">
        <v>2.9916626216708049E-2</v>
      </c>
      <c r="M986" s="5">
        <v>93.643486382783891</v>
      </c>
      <c r="N986" s="4">
        <v>21600000</v>
      </c>
      <c r="O986" s="5">
        <f>2160000*J986</f>
        <v>6114000.0000000009</v>
      </c>
      <c r="P986" s="5">
        <f>(2160000*J986)/(M986/100)</f>
        <v>6529017.9126906618</v>
      </c>
      <c r="Q986" s="5">
        <f t="shared" si="52"/>
        <v>15070982.087309338</v>
      </c>
      <c r="R986" s="3" t="str">
        <f t="shared" si="53"/>
        <v>상</v>
      </c>
    </row>
    <row r="987" spans="1:18" hidden="1" x14ac:dyDescent="0.3">
      <c r="A987">
        <v>986</v>
      </c>
      <c r="B987" s="3" t="s">
        <v>12</v>
      </c>
      <c r="C987" s="3" t="s">
        <v>76</v>
      </c>
      <c r="D987" s="3" t="s">
        <v>113</v>
      </c>
      <c r="E987" s="4">
        <v>2019</v>
      </c>
      <c r="F987" s="1">
        <v>43668</v>
      </c>
      <c r="G987" s="3" t="s">
        <v>102</v>
      </c>
      <c r="H987" s="5">
        <v>3.5600000000000018</v>
      </c>
      <c r="I987" s="5">
        <v>76.211904314211722</v>
      </c>
      <c r="J987" s="5">
        <v>5.9888888888888889</v>
      </c>
      <c r="K987" s="6">
        <v>4.8944412914607077E-2</v>
      </c>
      <c r="L987" s="6">
        <v>0.18726029308322381</v>
      </c>
      <c r="M987" s="5">
        <v>76.37952940021691</v>
      </c>
      <c r="N987" s="4">
        <v>24800000</v>
      </c>
      <c r="O987" s="5">
        <f>1240000*J987</f>
        <v>7426222.222222222</v>
      </c>
      <c r="P987" s="5">
        <f>(1240000*J987)/(M987/100)</f>
        <v>9722791.2773721963</v>
      </c>
      <c r="Q987" s="5">
        <f t="shared" si="52"/>
        <v>15077208.722627804</v>
      </c>
      <c r="R987" s="3" t="str">
        <f t="shared" si="53"/>
        <v>중</v>
      </c>
    </row>
    <row r="988" spans="1:18" hidden="1" x14ac:dyDescent="0.3">
      <c r="A988">
        <v>987</v>
      </c>
      <c r="B988" s="3" t="s">
        <v>12</v>
      </c>
      <c r="C988" s="3" t="s">
        <v>37</v>
      </c>
      <c r="D988" s="3" t="s">
        <v>116</v>
      </c>
      <c r="E988" s="4">
        <v>2021</v>
      </c>
      <c r="F988" s="1">
        <v>44496</v>
      </c>
      <c r="G988" s="3" t="s">
        <v>102</v>
      </c>
      <c r="H988" s="5">
        <v>4</v>
      </c>
      <c r="I988" s="5">
        <v>92.26804225875226</v>
      </c>
      <c r="J988" s="5">
        <v>3.7250000000000001</v>
      </c>
      <c r="K988" s="6">
        <v>3.860051813123757E-2</v>
      </c>
      <c r="L988" s="6">
        <v>5.8255932509604397E-2</v>
      </c>
      <c r="M988" s="5">
        <v>90.314354935915802</v>
      </c>
      <c r="N988" s="4">
        <v>21600000</v>
      </c>
      <c r="O988" s="5">
        <f>1580000*J988</f>
        <v>5885500</v>
      </c>
      <c r="P988" s="5">
        <f>(1580000*J988)/(M988/100)</f>
        <v>6516682.7623096732</v>
      </c>
      <c r="Q988" s="5">
        <f t="shared" si="52"/>
        <v>15083317.237690326</v>
      </c>
      <c r="R988" s="3" t="str">
        <f t="shared" si="53"/>
        <v>상</v>
      </c>
    </row>
    <row r="989" spans="1:18" hidden="1" x14ac:dyDescent="0.3">
      <c r="A989">
        <v>988</v>
      </c>
      <c r="B989" s="3" t="s">
        <v>13</v>
      </c>
      <c r="C989" s="3" t="s">
        <v>36</v>
      </c>
      <c r="D989" s="3" t="s">
        <v>117</v>
      </c>
      <c r="E989" s="4">
        <v>2019</v>
      </c>
      <c r="F989" s="1">
        <v>43599</v>
      </c>
      <c r="G989" s="3" t="s">
        <v>102</v>
      </c>
      <c r="H989" s="5">
        <v>3.7799999999999918</v>
      </c>
      <c r="I989" s="5">
        <v>85.418770831190017</v>
      </c>
      <c r="J989" s="5">
        <v>6.177777777777778</v>
      </c>
      <c r="K989" s="6">
        <v>4.9710271686152663E-2</v>
      </c>
      <c r="L989" s="6">
        <v>0.22832905208947421</v>
      </c>
      <c r="M989" s="5">
        <v>72.196067622437312</v>
      </c>
      <c r="N989" s="4">
        <v>26300000</v>
      </c>
      <c r="O989" s="5">
        <f>1310000*J989</f>
        <v>8092888.888888889</v>
      </c>
      <c r="P989" s="5">
        <f>(1310000*J989)/(M989/100)</f>
        <v>11209597.912191212</v>
      </c>
      <c r="Q989" s="5">
        <f t="shared" si="52"/>
        <v>15090402.087808788</v>
      </c>
      <c r="R989" s="3" t="str">
        <f t="shared" si="53"/>
        <v>중</v>
      </c>
    </row>
    <row r="990" spans="1:18" hidden="1" x14ac:dyDescent="0.3">
      <c r="A990">
        <v>989</v>
      </c>
      <c r="B990" s="3" t="s">
        <v>12</v>
      </c>
      <c r="C990" s="3" t="s">
        <v>34</v>
      </c>
      <c r="D990" s="3" t="s">
        <v>113</v>
      </c>
      <c r="E990" s="4">
        <v>2019</v>
      </c>
      <c r="F990" s="1">
        <v>43524</v>
      </c>
      <c r="G990" s="3" t="s">
        <v>102</v>
      </c>
      <c r="H990" s="5">
        <v>3.680000000000005</v>
      </c>
      <c r="I990" s="5">
        <v>81.44098334770581</v>
      </c>
      <c r="J990" s="5">
        <v>6.3833333333333337</v>
      </c>
      <c r="K990" s="6">
        <v>5.0530518831032538E-2</v>
      </c>
      <c r="L990" s="6">
        <v>0.1341233300473951</v>
      </c>
      <c r="M990" s="5">
        <v>81.53461511215724</v>
      </c>
      <c r="N990" s="4">
        <v>24800000</v>
      </c>
      <c r="O990" s="5">
        <f>1240000*J990</f>
        <v>7915333.333333334</v>
      </c>
      <c r="P990" s="5">
        <f>(1240000*J990)/(M990/100)</f>
        <v>9707942.2309716847</v>
      </c>
      <c r="Q990" s="5">
        <f t="shared" si="52"/>
        <v>15092057.769028315</v>
      </c>
      <c r="R990" s="3" t="str">
        <f t="shared" si="53"/>
        <v>상</v>
      </c>
    </row>
    <row r="991" spans="1:18" hidden="1" x14ac:dyDescent="0.3">
      <c r="A991">
        <v>990</v>
      </c>
      <c r="B991" s="3" t="s">
        <v>12</v>
      </c>
      <c r="C991" s="3" t="s">
        <v>76</v>
      </c>
      <c r="D991" s="3" t="s">
        <v>113</v>
      </c>
      <c r="E991" s="4">
        <v>2019</v>
      </c>
      <c r="F991" s="1">
        <v>43656</v>
      </c>
      <c r="G991" s="3" t="s">
        <v>102</v>
      </c>
      <c r="H991" s="5">
        <v>3.8600000000000092</v>
      </c>
      <c r="I991" s="5">
        <v>88.145666731649712</v>
      </c>
      <c r="J991" s="5">
        <v>6.0222222222222221</v>
      </c>
      <c r="K991" s="6">
        <v>4.9080432851482572E-2</v>
      </c>
      <c r="L991" s="6">
        <v>0.1814913347611278</v>
      </c>
      <c r="M991" s="5">
        <v>76.942823238738967</v>
      </c>
      <c r="N991" s="4">
        <v>24800000</v>
      </c>
      <c r="O991" s="5">
        <f>1240000*J991</f>
        <v>7467555.555555555</v>
      </c>
      <c r="P991" s="5">
        <f>(1240000*J991)/(M991/100)</f>
        <v>9705330.843378529</v>
      </c>
      <c r="Q991" s="5">
        <f t="shared" si="52"/>
        <v>15094669.156621471</v>
      </c>
      <c r="R991" s="3" t="str">
        <f t="shared" si="53"/>
        <v>중</v>
      </c>
    </row>
    <row r="992" spans="1:18" hidden="1" x14ac:dyDescent="0.3">
      <c r="A992">
        <v>991</v>
      </c>
      <c r="B992" s="3" t="s">
        <v>13</v>
      </c>
      <c r="C992" s="3" t="s">
        <v>36</v>
      </c>
      <c r="D992" s="3" t="s">
        <v>117</v>
      </c>
      <c r="E992" s="4">
        <v>2019</v>
      </c>
      <c r="F992" s="1">
        <v>43377</v>
      </c>
      <c r="G992" s="3" t="s">
        <v>102</v>
      </c>
      <c r="H992" s="5">
        <v>3.923958333333335</v>
      </c>
      <c r="I992" s="5">
        <v>90.07385068150208</v>
      </c>
      <c r="J992" s="5">
        <v>6.7888888888888888</v>
      </c>
      <c r="K992" s="6">
        <v>5.2110992655634139E-2</v>
      </c>
      <c r="L992" s="6">
        <v>0.15398252762181269</v>
      </c>
      <c r="M992" s="5">
        <v>79.390647972255309</v>
      </c>
      <c r="N992" s="4">
        <v>26300000</v>
      </c>
      <c r="O992" s="5">
        <f>1310000*J992</f>
        <v>8893444.444444444</v>
      </c>
      <c r="P992" s="5">
        <f>(1310000*J992)/(M992/100)</f>
        <v>11202131.071599819</v>
      </c>
      <c r="Q992" s="5">
        <f t="shared" si="52"/>
        <v>15097868.928400181</v>
      </c>
      <c r="R992" s="3" t="str">
        <f t="shared" si="53"/>
        <v>중</v>
      </c>
    </row>
    <row r="993" spans="1:18" x14ac:dyDescent="0.3">
      <c r="A993">
        <v>992</v>
      </c>
      <c r="B993" s="3" t="s">
        <v>13</v>
      </c>
      <c r="C993" s="3" t="s">
        <v>35</v>
      </c>
      <c r="D993" s="3" t="s">
        <v>118</v>
      </c>
      <c r="E993" s="4">
        <v>2022</v>
      </c>
      <c r="F993" s="1">
        <v>44828</v>
      </c>
      <c r="G993" s="3" t="s">
        <v>102</v>
      </c>
      <c r="H993" s="5">
        <v>3.6200000000000032</v>
      </c>
      <c r="I993" s="5">
        <v>78.861366460791714</v>
      </c>
      <c r="J993" s="5">
        <v>2.8166666666666669</v>
      </c>
      <c r="K993" s="6">
        <v>3.3565855667130953E-2</v>
      </c>
      <c r="L993" s="6">
        <v>2.9012811657405199E-2</v>
      </c>
      <c r="M993" s="5">
        <v>93.742133267546393</v>
      </c>
      <c r="N993" s="4">
        <v>21600000</v>
      </c>
      <c r="O993" s="5">
        <f>2160000*J993</f>
        <v>6084000</v>
      </c>
      <c r="P993" s="5">
        <f>(2160000*J993)/(M993/100)</f>
        <v>6490144.5997989532</v>
      </c>
      <c r="Q993" s="5">
        <f t="shared" si="52"/>
        <v>15109855.400201047</v>
      </c>
      <c r="R993" s="3" t="str">
        <f t="shared" si="53"/>
        <v>상</v>
      </c>
    </row>
    <row r="994" spans="1:18" hidden="1" x14ac:dyDescent="0.3">
      <c r="A994">
        <v>993</v>
      </c>
      <c r="B994" s="3" t="s">
        <v>12</v>
      </c>
      <c r="C994" s="3" t="s">
        <v>37</v>
      </c>
      <c r="D994" s="3" t="s">
        <v>116</v>
      </c>
      <c r="E994" s="4">
        <v>2021</v>
      </c>
      <c r="F994" s="1">
        <v>44481</v>
      </c>
      <c r="G994" s="3" t="s">
        <v>102</v>
      </c>
      <c r="H994" s="5">
        <v>4.0528888888888916</v>
      </c>
      <c r="I994" s="5">
        <v>93.738426729691042</v>
      </c>
      <c r="J994" s="5">
        <v>3.7666666666666671</v>
      </c>
      <c r="K994" s="6">
        <v>3.8815804341359027E-2</v>
      </c>
      <c r="L994" s="6">
        <v>4.3461681333088149E-2</v>
      </c>
      <c r="M994" s="5">
        <v>91.772251432555279</v>
      </c>
      <c r="N994" s="4">
        <v>21600000</v>
      </c>
      <c r="O994" s="5">
        <f>1580000*J994</f>
        <v>5951333.333333334</v>
      </c>
      <c r="P994" s="5">
        <f>(1580000*J994)/(M994/100)</f>
        <v>6484894.1160684647</v>
      </c>
      <c r="Q994" s="5">
        <f t="shared" si="52"/>
        <v>15115105.883931536</v>
      </c>
      <c r="R994" s="3" t="str">
        <f t="shared" si="53"/>
        <v>상</v>
      </c>
    </row>
    <row r="995" spans="1:18" x14ac:dyDescent="0.3">
      <c r="A995">
        <v>994</v>
      </c>
      <c r="B995" s="3" t="s">
        <v>13</v>
      </c>
      <c r="C995" s="3" t="s">
        <v>35</v>
      </c>
      <c r="D995" s="3" t="s">
        <v>118</v>
      </c>
      <c r="E995" s="4">
        <v>2022</v>
      </c>
      <c r="F995" s="1">
        <v>44834</v>
      </c>
      <c r="G995" s="3" t="s">
        <v>102</v>
      </c>
      <c r="H995" s="5">
        <v>3.92</v>
      </c>
      <c r="I995" s="5">
        <v>89.959074094082681</v>
      </c>
      <c r="J995" s="5">
        <v>2.8</v>
      </c>
      <c r="K995" s="6">
        <v>3.3466401061363032E-2</v>
      </c>
      <c r="L995" s="6">
        <v>3.3375755008526027E-2</v>
      </c>
      <c r="M995" s="5">
        <v>93.315784393011086</v>
      </c>
      <c r="N995" s="4">
        <v>21600000</v>
      </c>
      <c r="O995" s="5">
        <f>2160000*J995</f>
        <v>6048000</v>
      </c>
      <c r="P995" s="5">
        <f>(2160000*J995)/(M995/100)</f>
        <v>6481218.6269882191</v>
      </c>
      <c r="Q995" s="5">
        <f t="shared" si="52"/>
        <v>15118781.373011781</v>
      </c>
      <c r="R995" s="3" t="str">
        <f t="shared" si="53"/>
        <v>상</v>
      </c>
    </row>
    <row r="996" spans="1:18" hidden="1" x14ac:dyDescent="0.3">
      <c r="A996">
        <v>995</v>
      </c>
      <c r="B996" s="3" t="s">
        <v>12</v>
      </c>
      <c r="C996" s="3" t="s">
        <v>34</v>
      </c>
      <c r="D996" s="3" t="s">
        <v>113</v>
      </c>
      <c r="E996" s="4">
        <v>2019</v>
      </c>
      <c r="F996" s="1">
        <v>43602</v>
      </c>
      <c r="G996" s="3" t="s">
        <v>102</v>
      </c>
      <c r="H996" s="5">
        <v>3.5</v>
      </c>
      <c r="I996" s="5">
        <v>73.639540816098901</v>
      </c>
      <c r="J996" s="5">
        <v>6.1694444444444443</v>
      </c>
      <c r="K996" s="6">
        <v>4.9676732760697721E-2</v>
      </c>
      <c r="L996" s="6">
        <v>0.16010439930122661</v>
      </c>
      <c r="M996" s="5">
        <v>79.021886793807568</v>
      </c>
      <c r="N996" s="4">
        <v>24800000</v>
      </c>
      <c r="O996" s="5">
        <f>1240000*J996</f>
        <v>7650111.111111111</v>
      </c>
      <c r="P996" s="5">
        <f>(1240000*J996)/(M996/100)</f>
        <v>9681002.8480749968</v>
      </c>
      <c r="Q996" s="5">
        <f t="shared" si="52"/>
        <v>15118997.151925003</v>
      </c>
      <c r="R996" s="3" t="str">
        <f t="shared" si="53"/>
        <v>중</v>
      </c>
    </row>
    <row r="997" spans="1:18" x14ac:dyDescent="0.3">
      <c r="A997">
        <v>996</v>
      </c>
      <c r="B997" s="3" t="s">
        <v>13</v>
      </c>
      <c r="C997" s="3" t="s">
        <v>59</v>
      </c>
      <c r="D997" s="3" t="s">
        <v>118</v>
      </c>
      <c r="E997" s="4">
        <v>2023</v>
      </c>
      <c r="F997" s="1">
        <v>44847</v>
      </c>
      <c r="G997" s="3" t="s">
        <v>102</v>
      </c>
      <c r="H997" s="5">
        <v>3.6200000000000032</v>
      </c>
      <c r="I997" s="5">
        <v>78.861366460791714</v>
      </c>
      <c r="J997" s="5">
        <v>2.7638888888888888</v>
      </c>
      <c r="K997" s="6">
        <v>3.3249895572100001E-2</v>
      </c>
      <c r="L997" s="6">
        <v>4.5490338369330252E-2</v>
      </c>
      <c r="M997" s="5">
        <v>92.125976605856977</v>
      </c>
      <c r="N997" s="4">
        <v>21600000</v>
      </c>
      <c r="O997" s="5">
        <f>2160000*J997</f>
        <v>5970000</v>
      </c>
      <c r="P997" s="5">
        <f>(2160000*J997)/(M997/100)</f>
        <v>6480256.9480934581</v>
      </c>
      <c r="Q997" s="5">
        <f t="shared" si="52"/>
        <v>15119743.051906541</v>
      </c>
      <c r="R997" s="3" t="str">
        <f t="shared" si="53"/>
        <v>상</v>
      </c>
    </row>
    <row r="998" spans="1:18" x14ac:dyDescent="0.3">
      <c r="A998">
        <v>997</v>
      </c>
      <c r="B998" s="3" t="s">
        <v>13</v>
      </c>
      <c r="C998" s="3" t="s">
        <v>35</v>
      </c>
      <c r="D998" s="3" t="s">
        <v>118</v>
      </c>
      <c r="E998" s="4">
        <v>2022</v>
      </c>
      <c r="F998" s="1">
        <v>44825</v>
      </c>
      <c r="G998" s="3" t="s">
        <v>102</v>
      </c>
      <c r="H998" s="5">
        <v>3.7400000000000051</v>
      </c>
      <c r="I998" s="5">
        <v>83.81884738812262</v>
      </c>
      <c r="J998" s="5">
        <v>2.8250000000000002</v>
      </c>
      <c r="K998" s="6">
        <v>3.3615472627943233E-2</v>
      </c>
      <c r="L998" s="6">
        <v>2.4515692045799911E-2</v>
      </c>
      <c r="M998" s="5">
        <v>94.186883532625686</v>
      </c>
      <c r="N998" s="4">
        <v>21600000</v>
      </c>
      <c r="O998" s="5">
        <f>2160000*J998</f>
        <v>6102000</v>
      </c>
      <c r="P998" s="5">
        <f>(2160000*J998)/(M998/100)</f>
        <v>6478609.0919828657</v>
      </c>
      <c r="Q998" s="5">
        <f t="shared" si="52"/>
        <v>15121390.908017134</v>
      </c>
      <c r="R998" s="3" t="str">
        <f t="shared" si="53"/>
        <v>상</v>
      </c>
    </row>
    <row r="999" spans="1:18" x14ac:dyDescent="0.3">
      <c r="A999">
        <v>998</v>
      </c>
      <c r="B999" s="3" t="s">
        <v>13</v>
      </c>
      <c r="C999" s="3" t="s">
        <v>59</v>
      </c>
      <c r="D999" s="3" t="s">
        <v>118</v>
      </c>
      <c r="E999" s="4">
        <v>2023</v>
      </c>
      <c r="F999" s="1">
        <v>44865</v>
      </c>
      <c r="G999" s="3" t="s">
        <v>102</v>
      </c>
      <c r="H999" s="5">
        <v>3.580000000000001</v>
      </c>
      <c r="I999" s="5">
        <v>77.119052240705855</v>
      </c>
      <c r="J999" s="5">
        <v>2.7166666666666668</v>
      </c>
      <c r="K999" s="6">
        <v>3.296462750686964E-2</v>
      </c>
      <c r="L999" s="6">
        <v>6.041089433829152E-2</v>
      </c>
      <c r="M999" s="5">
        <v>90.662447815483887</v>
      </c>
      <c r="N999" s="4">
        <v>21600000</v>
      </c>
      <c r="O999" s="5">
        <f>2160000*J999</f>
        <v>5868000</v>
      </c>
      <c r="P999" s="5">
        <f>(2160000*J999)/(M999/100)</f>
        <v>6472359.9918044871</v>
      </c>
      <c r="Q999" s="5">
        <f t="shared" si="52"/>
        <v>15127640.008195512</v>
      </c>
      <c r="R999" s="3" t="str">
        <f t="shared" si="53"/>
        <v>상</v>
      </c>
    </row>
    <row r="1000" spans="1:18" hidden="1" x14ac:dyDescent="0.3">
      <c r="A1000">
        <v>999</v>
      </c>
      <c r="B1000" s="3" t="s">
        <v>12</v>
      </c>
      <c r="C1000" s="3" t="s">
        <v>34</v>
      </c>
      <c r="D1000" s="3" t="s">
        <v>113</v>
      </c>
      <c r="E1000" s="4">
        <v>2019</v>
      </c>
      <c r="F1000" s="1">
        <v>43580</v>
      </c>
      <c r="G1000" s="3" t="s">
        <v>102</v>
      </c>
      <c r="H1000" s="5">
        <v>3.826041666666661</v>
      </c>
      <c r="I1000" s="5">
        <v>87.024071489489046</v>
      </c>
      <c r="J1000" s="5">
        <v>6.2305555555555552</v>
      </c>
      <c r="K1000" s="6">
        <v>4.9922161634110181E-2</v>
      </c>
      <c r="L1000" s="6">
        <v>0.1509565041534954</v>
      </c>
      <c r="M1000" s="5">
        <v>79.912133421239446</v>
      </c>
      <c r="N1000" s="4">
        <v>24800000</v>
      </c>
      <c r="O1000" s="5">
        <f>1240000*J1000</f>
        <v>7725888.8888888881</v>
      </c>
      <c r="P1000" s="5">
        <f>(1240000*J1000)/(M1000/100)</f>
        <v>9667979.764929492</v>
      </c>
      <c r="Q1000" s="5">
        <f t="shared" si="52"/>
        <v>15132020.235070508</v>
      </c>
      <c r="R1000" s="3" t="str">
        <f t="shared" si="53"/>
        <v>중</v>
      </c>
    </row>
    <row r="1001" spans="1:18" hidden="1" x14ac:dyDescent="0.3">
      <c r="A1001">
        <v>1000</v>
      </c>
      <c r="B1001" s="3" t="s">
        <v>13</v>
      </c>
      <c r="C1001" s="3" t="s">
        <v>36</v>
      </c>
      <c r="D1001" s="3" t="s">
        <v>117</v>
      </c>
      <c r="E1001" s="4">
        <v>2019</v>
      </c>
      <c r="F1001" s="1">
        <v>43378</v>
      </c>
      <c r="G1001" s="3" t="s">
        <v>102</v>
      </c>
      <c r="H1001" s="5">
        <v>3.9399999999999982</v>
      </c>
      <c r="I1001" s="5">
        <v>90.538997904201381</v>
      </c>
      <c r="J1001" s="5">
        <v>6.7861111111111114</v>
      </c>
      <c r="K1001" s="6">
        <v>5.2100330559838537E-2</v>
      </c>
      <c r="L1001" s="6">
        <v>0.1516716719475151</v>
      </c>
      <c r="M1001" s="5">
        <v>79.622799749264644</v>
      </c>
      <c r="N1001" s="4">
        <v>26300000</v>
      </c>
      <c r="O1001" s="5">
        <f>1310000*J1001</f>
        <v>8889805.555555556</v>
      </c>
      <c r="P1001" s="5">
        <f>(1310000*J1001)/(M1001/100)</f>
        <v>11164899.480487885</v>
      </c>
      <c r="Q1001" s="5">
        <f t="shared" si="52"/>
        <v>15135100.519512115</v>
      </c>
      <c r="R1001" s="3" t="str">
        <f t="shared" si="53"/>
        <v>중</v>
      </c>
    </row>
    <row r="1002" spans="1:18" x14ac:dyDescent="0.3">
      <c r="A1002">
        <v>1001</v>
      </c>
      <c r="B1002" s="3" t="s">
        <v>13</v>
      </c>
      <c r="C1002" s="3" t="s">
        <v>35</v>
      </c>
      <c r="D1002" s="3" t="s">
        <v>118</v>
      </c>
      <c r="E1002" s="4">
        <v>2022</v>
      </c>
      <c r="F1002" s="1">
        <v>44840</v>
      </c>
      <c r="G1002" s="3" t="s">
        <v>102</v>
      </c>
      <c r="H1002" s="5">
        <v>3.737777777777783</v>
      </c>
      <c r="I1002" s="5">
        <v>83.725769346508017</v>
      </c>
      <c r="J1002" s="5">
        <v>2.7833333333333332</v>
      </c>
      <c r="K1002" s="6">
        <v>3.3366650016645863E-2</v>
      </c>
      <c r="L1002" s="6">
        <v>3.5731205234463798E-2</v>
      </c>
      <c r="M1002" s="5">
        <v>93.090214474889038</v>
      </c>
      <c r="N1002" s="4">
        <v>21600000</v>
      </c>
      <c r="O1002" s="5">
        <f>2160000*J1002</f>
        <v>6012000</v>
      </c>
      <c r="P1002" s="5">
        <f>(2160000*J1002)/(M1002/100)</f>
        <v>6458251.3145049522</v>
      </c>
      <c r="Q1002" s="5">
        <f t="shared" si="52"/>
        <v>15141748.685495049</v>
      </c>
      <c r="R1002" s="3" t="str">
        <f t="shared" si="53"/>
        <v>상</v>
      </c>
    </row>
    <row r="1003" spans="1:18" hidden="1" x14ac:dyDescent="0.3">
      <c r="A1003">
        <v>1002</v>
      </c>
      <c r="B1003" s="3" t="s">
        <v>13</v>
      </c>
      <c r="C1003" s="3" t="s">
        <v>33</v>
      </c>
      <c r="D1003" s="3" t="s">
        <v>117</v>
      </c>
      <c r="E1003" s="4">
        <v>2019</v>
      </c>
      <c r="F1003" s="1">
        <v>43381</v>
      </c>
      <c r="G1003" s="3" t="s">
        <v>102</v>
      </c>
      <c r="H1003" s="5">
        <v>3.6399999999999921</v>
      </c>
      <c r="I1003" s="5">
        <v>79.782644610449623</v>
      </c>
      <c r="J1003" s="5">
        <v>6.7777777777777777</v>
      </c>
      <c r="K1003" s="6">
        <v>5.2068331172711028E-2</v>
      </c>
      <c r="L1003" s="6">
        <v>0.1520059495063055</v>
      </c>
      <c r="M1003" s="5">
        <v>79.592571932098338</v>
      </c>
      <c r="N1003" s="4">
        <v>26300000</v>
      </c>
      <c r="O1003" s="5">
        <f>1310000*J1003</f>
        <v>8878888.8888888881</v>
      </c>
      <c r="P1003" s="5">
        <f>(1310000*J1003)/(M1003/100)</f>
        <v>11155424.021808978</v>
      </c>
      <c r="Q1003" s="5">
        <f t="shared" si="52"/>
        <v>15144575.978191022</v>
      </c>
      <c r="R1003" s="3" t="str">
        <f t="shared" si="53"/>
        <v>중</v>
      </c>
    </row>
    <row r="1004" spans="1:18" hidden="1" x14ac:dyDescent="0.3">
      <c r="A1004">
        <v>1003</v>
      </c>
      <c r="B1004" s="3" t="s">
        <v>12</v>
      </c>
      <c r="C1004" s="3" t="s">
        <v>34</v>
      </c>
      <c r="D1004" s="3" t="s">
        <v>113</v>
      </c>
      <c r="E1004" s="4">
        <v>2019</v>
      </c>
      <c r="F1004" s="1">
        <v>43678</v>
      </c>
      <c r="G1004" s="3" t="s">
        <v>102</v>
      </c>
      <c r="H1004" s="5">
        <v>4.0799999999999983</v>
      </c>
      <c r="I1004" s="5">
        <v>94.495414527125206</v>
      </c>
      <c r="J1004" s="5">
        <v>5.9638888888888886</v>
      </c>
      <c r="K1004" s="6">
        <v>4.8842149374854052E-2</v>
      </c>
      <c r="L1004" s="6">
        <v>0.1846762054562299</v>
      </c>
      <c r="M1004" s="5">
        <v>76.648164516891597</v>
      </c>
      <c r="N1004" s="4">
        <v>24800000</v>
      </c>
      <c r="O1004" s="5">
        <f>1240000*J1004</f>
        <v>7395222.222222222</v>
      </c>
      <c r="P1004" s="5">
        <f>(1240000*J1004)/(M1004/100)</f>
        <v>9648270.4691414703</v>
      </c>
      <c r="Q1004" s="5">
        <f t="shared" si="52"/>
        <v>15151729.53085853</v>
      </c>
      <c r="R1004" s="3" t="str">
        <f t="shared" si="53"/>
        <v>중</v>
      </c>
    </row>
    <row r="1005" spans="1:18" hidden="1" x14ac:dyDescent="0.3">
      <c r="A1005">
        <v>1004</v>
      </c>
      <c r="B1005" s="3" t="s">
        <v>12</v>
      </c>
      <c r="C1005" s="3" t="s">
        <v>42</v>
      </c>
      <c r="D1005" s="3" t="s">
        <v>114</v>
      </c>
      <c r="E1005" s="4">
        <v>2018</v>
      </c>
      <c r="F1005" s="1">
        <v>43235</v>
      </c>
      <c r="G1005" s="3" t="s">
        <v>102</v>
      </c>
      <c r="H1005" s="5">
        <v>3.6399999999999921</v>
      </c>
      <c r="I1005" s="5">
        <v>79.782644610449623</v>
      </c>
      <c r="J1005" s="5">
        <v>7.1749999999999998</v>
      </c>
      <c r="K1005" s="6">
        <v>5.3572380943915497E-2</v>
      </c>
      <c r="L1005" s="6">
        <v>7.5508274495058605E-2</v>
      </c>
      <c r="M1005" s="5">
        <v>87.091934456102592</v>
      </c>
      <c r="N1005" s="4">
        <v>25700000</v>
      </c>
      <c r="O1005" s="5">
        <f>1280000*J1005</f>
        <v>9184000</v>
      </c>
      <c r="P1005" s="5">
        <f>(1280000*J1005)/(M1005/100)</f>
        <v>10545178.560282249</v>
      </c>
      <c r="Q1005" s="5">
        <f t="shared" si="52"/>
        <v>15154821.439717751</v>
      </c>
      <c r="R1005" s="3" t="str">
        <f t="shared" si="53"/>
        <v>상</v>
      </c>
    </row>
    <row r="1006" spans="1:18" x14ac:dyDescent="0.3">
      <c r="A1006">
        <v>1005</v>
      </c>
      <c r="B1006" s="3" t="s">
        <v>13</v>
      </c>
      <c r="C1006" s="3" t="s">
        <v>59</v>
      </c>
      <c r="D1006" s="3" t="s">
        <v>118</v>
      </c>
      <c r="E1006" s="4">
        <v>2023</v>
      </c>
      <c r="F1006" s="1">
        <v>44851</v>
      </c>
      <c r="G1006" s="3" t="s">
        <v>102</v>
      </c>
      <c r="H1006" s="5">
        <v>3.6200000000000032</v>
      </c>
      <c r="I1006" s="5">
        <v>78.861366460791714</v>
      </c>
      <c r="J1006" s="5">
        <v>2.7527777777777782</v>
      </c>
      <c r="K1006" s="6">
        <v>3.3182994305986181E-2</v>
      </c>
      <c r="L1006" s="6">
        <v>4.4030166985570177E-2</v>
      </c>
      <c r="M1006" s="5">
        <v>92.278683870844375</v>
      </c>
      <c r="N1006" s="4">
        <v>21600000</v>
      </c>
      <c r="O1006" s="5">
        <f>2160000*J1006</f>
        <v>5946000.0000000009</v>
      </c>
      <c r="P1006" s="5">
        <f>(2160000*J1006)/(M1006/100)</f>
        <v>6443524.9296816755</v>
      </c>
      <c r="Q1006" s="5">
        <f t="shared" si="52"/>
        <v>15156475.070318324</v>
      </c>
      <c r="R1006" s="3" t="str">
        <f t="shared" si="53"/>
        <v>상</v>
      </c>
    </row>
    <row r="1007" spans="1:18" hidden="1" x14ac:dyDescent="0.3">
      <c r="A1007">
        <v>1006</v>
      </c>
      <c r="B1007" s="3" t="s">
        <v>12</v>
      </c>
      <c r="C1007" s="3" t="s">
        <v>55</v>
      </c>
      <c r="D1007" s="3" t="s">
        <v>116</v>
      </c>
      <c r="E1007" s="4">
        <v>2021</v>
      </c>
      <c r="F1007" s="1">
        <v>44503</v>
      </c>
      <c r="G1007" s="3" t="s">
        <v>102</v>
      </c>
      <c r="H1007" s="5">
        <v>4.0168888888888876</v>
      </c>
      <c r="I1007" s="5">
        <v>92.743594028614794</v>
      </c>
      <c r="J1007" s="5">
        <v>3.708333333333333</v>
      </c>
      <c r="K1007" s="6">
        <v>3.8514066694304482E-2</v>
      </c>
      <c r="L1007" s="6">
        <v>5.1750218876223157E-2</v>
      </c>
      <c r="M1007" s="5">
        <v>90.973571442947232</v>
      </c>
      <c r="N1007" s="4">
        <v>21600000</v>
      </c>
      <c r="O1007" s="5">
        <f>1580000*J1007</f>
        <v>5859166.666666666</v>
      </c>
      <c r="P1007" s="5">
        <f>(1580000*J1007)/(M1007/100)</f>
        <v>6440515.1669143364</v>
      </c>
      <c r="Q1007" s="5">
        <f t="shared" si="52"/>
        <v>15159484.833085664</v>
      </c>
      <c r="R1007" s="3" t="str">
        <f t="shared" si="53"/>
        <v>상</v>
      </c>
    </row>
    <row r="1008" spans="1:18" hidden="1" x14ac:dyDescent="0.3">
      <c r="A1008">
        <v>1007</v>
      </c>
      <c r="B1008" s="3" t="s">
        <v>13</v>
      </c>
      <c r="C1008" s="3" t="s">
        <v>33</v>
      </c>
      <c r="D1008" s="3" t="s">
        <v>117</v>
      </c>
      <c r="E1008" s="4">
        <v>2019</v>
      </c>
      <c r="F1008" s="1">
        <v>43417</v>
      </c>
      <c r="G1008" s="3" t="s">
        <v>102</v>
      </c>
      <c r="H1008" s="5">
        <v>3.9399999999999982</v>
      </c>
      <c r="I1008" s="5">
        <v>90.538997904201381</v>
      </c>
      <c r="J1008" s="5">
        <v>6.6805555555555554</v>
      </c>
      <c r="K1008" s="6">
        <v>5.1693541397569397E-2</v>
      </c>
      <c r="L1008" s="6">
        <v>0.1626226103810654</v>
      </c>
      <c r="M1008" s="5">
        <v>78.568384822136522</v>
      </c>
      <c r="N1008" s="4">
        <v>26300000</v>
      </c>
      <c r="O1008" s="5">
        <f>1310000*J1008</f>
        <v>8751527.777777778</v>
      </c>
      <c r="P1008" s="5">
        <f>(1310000*J1008)/(M1008/100)</f>
        <v>11138739.580289867</v>
      </c>
      <c r="Q1008" s="5">
        <f t="shared" si="52"/>
        <v>15161260.419710133</v>
      </c>
      <c r="R1008" s="3" t="str">
        <f t="shared" si="53"/>
        <v>중</v>
      </c>
    </row>
    <row r="1009" spans="1:18" x14ac:dyDescent="0.3">
      <c r="A1009">
        <v>1008</v>
      </c>
      <c r="B1009" s="3" t="s">
        <v>13</v>
      </c>
      <c r="C1009" s="3" t="s">
        <v>35</v>
      </c>
      <c r="D1009" s="3" t="s">
        <v>118</v>
      </c>
      <c r="E1009" s="4">
        <v>2022</v>
      </c>
      <c r="F1009" s="1">
        <v>44835</v>
      </c>
      <c r="G1009" s="3" t="s">
        <v>102</v>
      </c>
      <c r="H1009" s="5">
        <v>3.6200000000000032</v>
      </c>
      <c r="I1009" s="5">
        <v>78.861366460791714</v>
      </c>
      <c r="J1009" s="5">
        <v>2.7972222222222221</v>
      </c>
      <c r="K1009" s="6">
        <v>3.3449796544805607E-2</v>
      </c>
      <c r="L1009" s="6">
        <v>2.7615721138636098E-2</v>
      </c>
      <c r="M1009" s="5">
        <v>93.893448231655825</v>
      </c>
      <c r="N1009" s="4">
        <v>21600000</v>
      </c>
      <c r="O1009" s="5">
        <f>2160000*J1009</f>
        <v>6042000</v>
      </c>
      <c r="P1009" s="5">
        <f>(2160000*J1009)/(M1009/100)</f>
        <v>6434953.7840947695</v>
      </c>
      <c r="Q1009" s="5">
        <f t="shared" si="52"/>
        <v>15165046.21590523</v>
      </c>
      <c r="R1009" s="3" t="str">
        <f t="shared" si="53"/>
        <v>상</v>
      </c>
    </row>
    <row r="1010" spans="1:18" x14ac:dyDescent="0.3">
      <c r="A1010">
        <v>1009</v>
      </c>
      <c r="B1010" s="3" t="s">
        <v>13</v>
      </c>
      <c r="C1010" s="3" t="s">
        <v>35</v>
      </c>
      <c r="D1010" s="3" t="s">
        <v>118</v>
      </c>
      <c r="E1010" s="4">
        <v>2022</v>
      </c>
      <c r="F1010" s="1">
        <v>44826</v>
      </c>
      <c r="G1010" s="3" t="s">
        <v>102</v>
      </c>
      <c r="H1010" s="5">
        <v>3.6066666666666709</v>
      </c>
      <c r="I1010" s="5">
        <v>78.310792800478168</v>
      </c>
      <c r="J1010" s="5">
        <v>2.822222222222222</v>
      </c>
      <c r="K1010" s="6">
        <v>3.3598941782277743E-2</v>
      </c>
      <c r="L1010" s="6">
        <v>1.8630029466603769E-2</v>
      </c>
      <c r="M1010" s="5">
        <v>94.777102875111851</v>
      </c>
      <c r="N1010" s="4">
        <v>21600000</v>
      </c>
      <c r="O1010" s="5">
        <f>2160000*J1010</f>
        <v>6095999.9999999991</v>
      </c>
      <c r="P1010" s="5">
        <f>(2160000*J1010)/(M1010/100)</f>
        <v>6431933.2571630953</v>
      </c>
      <c r="Q1010" s="5">
        <f t="shared" si="52"/>
        <v>15168066.742836904</v>
      </c>
      <c r="R1010" s="3" t="str">
        <f t="shared" si="53"/>
        <v>상</v>
      </c>
    </row>
    <row r="1011" spans="1:18" hidden="1" x14ac:dyDescent="0.3">
      <c r="A1011">
        <v>1010</v>
      </c>
      <c r="B1011" s="3" t="s">
        <v>13</v>
      </c>
      <c r="C1011" s="3" t="s">
        <v>33</v>
      </c>
      <c r="D1011" s="3" t="s">
        <v>117</v>
      </c>
      <c r="E1011" s="4">
        <v>2019</v>
      </c>
      <c r="F1011" s="1">
        <v>43417</v>
      </c>
      <c r="G1011" s="3" t="s">
        <v>102</v>
      </c>
      <c r="H1011" s="5">
        <v>4.0400000000000054</v>
      </c>
      <c r="I1011" s="5">
        <v>93.385705726483309</v>
      </c>
      <c r="J1011" s="5">
        <v>6.6805555555555554</v>
      </c>
      <c r="K1011" s="6">
        <v>5.1693541397569397E-2</v>
      </c>
      <c r="L1011" s="6">
        <v>0.16206748708562191</v>
      </c>
      <c r="M1011" s="5">
        <v>78.623897151680879</v>
      </c>
      <c r="N1011" s="4">
        <v>26300000</v>
      </c>
      <c r="O1011" s="5">
        <f>1310000*J1011</f>
        <v>8751527.777777778</v>
      </c>
      <c r="P1011" s="5">
        <f>(1310000*J1011)/(M1011/100)</f>
        <v>11130875.083556809</v>
      </c>
      <c r="Q1011" s="5">
        <f t="shared" si="52"/>
        <v>15169124.916443191</v>
      </c>
      <c r="R1011" s="3" t="str">
        <f t="shared" si="53"/>
        <v>중</v>
      </c>
    </row>
    <row r="1012" spans="1:18" hidden="1" x14ac:dyDescent="0.3">
      <c r="A1012">
        <v>1011</v>
      </c>
      <c r="B1012" s="3" t="s">
        <v>12</v>
      </c>
      <c r="C1012" s="3" t="s">
        <v>34</v>
      </c>
      <c r="D1012" s="3" t="s">
        <v>113</v>
      </c>
      <c r="E1012" s="4">
        <v>2019</v>
      </c>
      <c r="F1012" s="1">
        <v>43607</v>
      </c>
      <c r="G1012" s="3" t="s">
        <v>102</v>
      </c>
      <c r="H1012" s="5">
        <v>3.5597916666666691</v>
      </c>
      <c r="I1012" s="5">
        <v>76.203178247810357</v>
      </c>
      <c r="J1012" s="5">
        <v>6.1555555555555559</v>
      </c>
      <c r="K1012" s="6">
        <v>4.9620784175809063E-2</v>
      </c>
      <c r="L1012" s="6">
        <v>0.15775217943886491</v>
      </c>
      <c r="M1012" s="5">
        <v>79.262703638532599</v>
      </c>
      <c r="N1012" s="4">
        <v>24800000</v>
      </c>
      <c r="O1012" s="5">
        <f>1240000*J1012</f>
        <v>7632888.888888889</v>
      </c>
      <c r="P1012" s="5">
        <f>(1240000*J1012)/(M1012/100)</f>
        <v>9629861.8877520263</v>
      </c>
      <c r="Q1012" s="5">
        <f t="shared" si="52"/>
        <v>15170138.112247974</v>
      </c>
      <c r="R1012" s="3" t="str">
        <f t="shared" si="53"/>
        <v>중</v>
      </c>
    </row>
    <row r="1013" spans="1:18" hidden="1" x14ac:dyDescent="0.3">
      <c r="A1013">
        <v>1012</v>
      </c>
      <c r="B1013" s="3" t="s">
        <v>12</v>
      </c>
      <c r="C1013" s="3" t="s">
        <v>37</v>
      </c>
      <c r="D1013" s="3" t="s">
        <v>116</v>
      </c>
      <c r="E1013" s="4">
        <v>2021</v>
      </c>
      <c r="F1013" s="1">
        <v>44513</v>
      </c>
      <c r="G1013" s="3" t="s">
        <v>102</v>
      </c>
      <c r="H1013" s="5">
        <v>4.0199999999999969</v>
      </c>
      <c r="I1013" s="5">
        <v>92.831195670431526</v>
      </c>
      <c r="J1013" s="5">
        <v>3.6805555555555549</v>
      </c>
      <c r="K1013" s="6">
        <v>3.836954811073779E-2</v>
      </c>
      <c r="L1013" s="6">
        <v>5.6770639150700061E-2</v>
      </c>
      <c r="M1013" s="5">
        <v>90.485981273856211</v>
      </c>
      <c r="N1013" s="4">
        <v>21600000</v>
      </c>
      <c r="O1013" s="5">
        <f>1580000*J1013</f>
        <v>5815277.7777777771</v>
      </c>
      <c r="P1013" s="5">
        <f>(1580000*J1013)/(M1013/100)</f>
        <v>6426716.819457164</v>
      </c>
      <c r="Q1013" s="5">
        <f t="shared" si="52"/>
        <v>15173283.180542836</v>
      </c>
      <c r="R1013" s="3" t="str">
        <f t="shared" si="53"/>
        <v>상</v>
      </c>
    </row>
    <row r="1014" spans="1:18" hidden="1" x14ac:dyDescent="0.3">
      <c r="A1014">
        <v>1013</v>
      </c>
      <c r="B1014" s="3" t="s">
        <v>12</v>
      </c>
      <c r="C1014" s="3" t="s">
        <v>37</v>
      </c>
      <c r="D1014" s="3" t="s">
        <v>116</v>
      </c>
      <c r="E1014" s="4">
        <v>2021</v>
      </c>
      <c r="F1014" s="1">
        <v>44508</v>
      </c>
      <c r="G1014" s="3" t="s">
        <v>102</v>
      </c>
      <c r="H1014" s="5">
        <v>3.7504444444444451</v>
      </c>
      <c r="I1014" s="5">
        <v>84.256314183711311</v>
      </c>
      <c r="J1014" s="5">
        <v>3.6944444444444451</v>
      </c>
      <c r="K1014" s="6">
        <v>3.8441875315569321E-2</v>
      </c>
      <c r="L1014" s="6">
        <v>5.2479373121275437E-2</v>
      </c>
      <c r="M1014" s="5">
        <v>90.907875156315527</v>
      </c>
      <c r="N1014" s="4">
        <v>21600000</v>
      </c>
      <c r="O1014" s="5">
        <f>1580000*J1014</f>
        <v>5837222.2222222229</v>
      </c>
      <c r="P1014" s="5">
        <f>(1580000*J1014)/(M1014/100)</f>
        <v>6421030.3146841293</v>
      </c>
      <c r="Q1014" s="5">
        <f t="shared" si="52"/>
        <v>15178969.68531587</v>
      </c>
      <c r="R1014" s="3" t="str">
        <f t="shared" si="53"/>
        <v>상</v>
      </c>
    </row>
    <row r="1015" spans="1:18" hidden="1" x14ac:dyDescent="0.3">
      <c r="A1015">
        <v>1014</v>
      </c>
      <c r="B1015" s="3" t="s">
        <v>12</v>
      </c>
      <c r="C1015" s="3" t="s">
        <v>34</v>
      </c>
      <c r="D1015" s="3" t="s">
        <v>113</v>
      </c>
      <c r="E1015" s="4">
        <v>2019</v>
      </c>
      <c r="F1015" s="1">
        <v>43613</v>
      </c>
      <c r="G1015" s="3" t="s">
        <v>102</v>
      </c>
      <c r="H1015" s="5">
        <v>3.5697916666666658</v>
      </c>
      <c r="I1015" s="5">
        <v>76.628120403678906</v>
      </c>
      <c r="J1015" s="5">
        <v>6.1388888888888893</v>
      </c>
      <c r="K1015" s="6">
        <v>4.9553562491061687E-2</v>
      </c>
      <c r="L1015" s="6">
        <v>0.1590225906329909</v>
      </c>
      <c r="M1015" s="5">
        <v>79.142384687594742</v>
      </c>
      <c r="N1015" s="4">
        <v>24800000</v>
      </c>
      <c r="O1015" s="5">
        <f>1240000*J1015</f>
        <v>7612222.2222222229</v>
      </c>
      <c r="P1015" s="5">
        <f>(1240000*J1015)/(M1015/100)</f>
        <v>9618388.7461447809</v>
      </c>
      <c r="Q1015" s="5">
        <f t="shared" si="52"/>
        <v>15181611.253855219</v>
      </c>
      <c r="R1015" s="3" t="str">
        <f t="shared" si="53"/>
        <v>중</v>
      </c>
    </row>
    <row r="1016" spans="1:18" hidden="1" x14ac:dyDescent="0.3">
      <c r="A1016">
        <v>1015</v>
      </c>
      <c r="B1016" s="3" t="s">
        <v>12</v>
      </c>
      <c r="C1016" s="3" t="s">
        <v>66</v>
      </c>
      <c r="D1016" s="3" t="s">
        <v>113</v>
      </c>
      <c r="E1016" s="4">
        <v>2020</v>
      </c>
      <c r="F1016" s="1">
        <v>43727</v>
      </c>
      <c r="G1016" s="3" t="s">
        <v>102</v>
      </c>
      <c r="H1016" s="5">
        <v>4.1200000000000037</v>
      </c>
      <c r="I1016" s="5">
        <v>95.681105916803389</v>
      </c>
      <c r="J1016" s="5">
        <v>5.8305555555555557</v>
      </c>
      <c r="K1016" s="6">
        <v>4.82930866918053E-2</v>
      </c>
      <c r="L1016" s="6">
        <v>0.19999500674253809</v>
      </c>
      <c r="M1016" s="5">
        <v>75.171190656565656</v>
      </c>
      <c r="N1016" s="4">
        <v>24800000</v>
      </c>
      <c r="O1016" s="5">
        <f>1240000*J1016</f>
        <v>7229888.888888889</v>
      </c>
      <c r="P1016" s="5">
        <f>(1240000*J1016)/(M1016/100)</f>
        <v>9617898.5935184341</v>
      </c>
      <c r="Q1016" s="5">
        <f t="shared" si="52"/>
        <v>15182101.406481566</v>
      </c>
      <c r="R1016" s="3" t="str">
        <f t="shared" si="53"/>
        <v>중</v>
      </c>
    </row>
    <row r="1017" spans="1:18" x14ac:dyDescent="0.3">
      <c r="A1017">
        <v>1016</v>
      </c>
      <c r="B1017" s="3" t="s">
        <v>13</v>
      </c>
      <c r="C1017" s="3" t="s">
        <v>59</v>
      </c>
      <c r="D1017" s="3" t="s">
        <v>118</v>
      </c>
      <c r="E1017" s="4">
        <v>2023</v>
      </c>
      <c r="F1017" s="1">
        <v>44846</v>
      </c>
      <c r="G1017" s="3" t="s">
        <v>102</v>
      </c>
      <c r="H1017" s="5">
        <v>3.8399999999999959</v>
      </c>
      <c r="I1017" s="5">
        <v>87.487322394430777</v>
      </c>
      <c r="J1017" s="5">
        <v>2.7666666666666671</v>
      </c>
      <c r="K1017" s="6">
        <v>3.3266599866332403E-2</v>
      </c>
      <c r="L1017" s="6">
        <v>3.5145319492437363E-2</v>
      </c>
      <c r="M1017" s="5">
        <v>93.158808064123022</v>
      </c>
      <c r="N1017" s="4">
        <v>21600000</v>
      </c>
      <c r="O1017" s="5">
        <f>2160000*J1017</f>
        <v>5976000.0000000009</v>
      </c>
      <c r="P1017" s="5">
        <f>(2160000*J1017)/(M1017/100)</f>
        <v>6414852.362523363</v>
      </c>
      <c r="Q1017" s="5">
        <f t="shared" si="52"/>
        <v>15185147.637476638</v>
      </c>
      <c r="R1017" s="3" t="str">
        <f t="shared" si="53"/>
        <v>상</v>
      </c>
    </row>
    <row r="1018" spans="1:18" hidden="1" x14ac:dyDescent="0.3">
      <c r="A1018">
        <v>1017</v>
      </c>
      <c r="B1018" s="3" t="s">
        <v>12</v>
      </c>
      <c r="C1018" s="3" t="s">
        <v>37</v>
      </c>
      <c r="D1018" s="3" t="s">
        <v>116</v>
      </c>
      <c r="E1018" s="4">
        <v>2021</v>
      </c>
      <c r="F1018" s="1">
        <v>44509</v>
      </c>
      <c r="G1018" s="3" t="s">
        <v>102</v>
      </c>
      <c r="H1018" s="5">
        <v>3.6399999999999921</v>
      </c>
      <c r="I1018" s="5">
        <v>79.782644610449651</v>
      </c>
      <c r="J1018" s="5">
        <v>3.6916666666666669</v>
      </c>
      <c r="K1018" s="6">
        <v>3.8427420765212272E-2</v>
      </c>
      <c r="L1018" s="6">
        <v>5.1180309975822798E-2</v>
      </c>
      <c r="M1018" s="5">
        <v>91.0392269258965</v>
      </c>
      <c r="N1018" s="4">
        <v>21600000</v>
      </c>
      <c r="O1018" s="5">
        <f>1580000*J1018</f>
        <v>5832833.333333334</v>
      </c>
      <c r="P1018" s="5">
        <f>(1580000*J1018)/(M1018/100)</f>
        <v>6406945.1491290722</v>
      </c>
      <c r="Q1018" s="5">
        <f t="shared" si="52"/>
        <v>15193054.850870928</v>
      </c>
      <c r="R1018" s="3" t="str">
        <f t="shared" si="53"/>
        <v>상</v>
      </c>
    </row>
    <row r="1019" spans="1:18" hidden="1" x14ac:dyDescent="0.3">
      <c r="A1019">
        <v>1018</v>
      </c>
      <c r="B1019" s="3" t="s">
        <v>12</v>
      </c>
      <c r="C1019" s="3" t="s">
        <v>34</v>
      </c>
      <c r="D1019" s="3" t="s">
        <v>113</v>
      </c>
      <c r="E1019" s="4">
        <v>2019</v>
      </c>
      <c r="F1019" s="1">
        <v>43609</v>
      </c>
      <c r="G1019" s="3" t="s">
        <v>102</v>
      </c>
      <c r="H1019" s="5">
        <v>4.0799999999999983</v>
      </c>
      <c r="I1019" s="5">
        <v>94.495414527125206</v>
      </c>
      <c r="J1019" s="5">
        <v>6.15</v>
      </c>
      <c r="K1019" s="6">
        <v>4.9598387070548977E-2</v>
      </c>
      <c r="L1019" s="6">
        <v>0.15658306095883109</v>
      </c>
      <c r="M1019" s="5">
        <v>79.381855197061995</v>
      </c>
      <c r="N1019" s="4">
        <v>24800000</v>
      </c>
      <c r="O1019" s="5">
        <f>1240000*J1019</f>
        <v>7626000</v>
      </c>
      <c r="P1019" s="5">
        <f>(1240000*J1019)/(M1019/100)</f>
        <v>9606729.3729389273</v>
      </c>
      <c r="Q1019" s="5">
        <f t="shared" si="52"/>
        <v>15193270.627061073</v>
      </c>
      <c r="R1019" s="3" t="str">
        <f t="shared" si="53"/>
        <v>중</v>
      </c>
    </row>
    <row r="1020" spans="1:18" x14ac:dyDescent="0.3">
      <c r="A1020">
        <v>1019</v>
      </c>
      <c r="B1020" s="3" t="s">
        <v>13</v>
      </c>
      <c r="C1020" s="3" t="s">
        <v>59</v>
      </c>
      <c r="D1020" s="3" t="s">
        <v>118</v>
      </c>
      <c r="E1020" s="4">
        <v>2023</v>
      </c>
      <c r="F1020" s="1">
        <v>44846</v>
      </c>
      <c r="G1020" s="3" t="s">
        <v>102</v>
      </c>
      <c r="H1020" s="5">
        <v>3.8106666666666662</v>
      </c>
      <c r="I1020" s="5">
        <v>86.506299954673437</v>
      </c>
      <c r="J1020" s="5">
        <v>2.7666666666666671</v>
      </c>
      <c r="K1020" s="6">
        <v>3.3266599866332403E-2</v>
      </c>
      <c r="L1020" s="6">
        <v>3.3050479103939157E-2</v>
      </c>
      <c r="M1020" s="5">
        <v>93.368292102972845</v>
      </c>
      <c r="N1020" s="4">
        <v>21600000</v>
      </c>
      <c r="O1020" s="5">
        <f>2160000*J1020</f>
        <v>5976000.0000000009</v>
      </c>
      <c r="P1020" s="5">
        <f>(2160000*J1020)/(M1020/100)</f>
        <v>6400459.7978607826</v>
      </c>
      <c r="Q1020" s="5">
        <f t="shared" si="52"/>
        <v>15199540.202139217</v>
      </c>
      <c r="R1020" s="3" t="str">
        <f t="shared" si="53"/>
        <v>상</v>
      </c>
    </row>
    <row r="1021" spans="1:18" x14ac:dyDescent="0.3">
      <c r="A1021">
        <v>1020</v>
      </c>
      <c r="B1021" s="3" t="s">
        <v>13</v>
      </c>
      <c r="C1021" s="3" t="s">
        <v>88</v>
      </c>
      <c r="D1021" s="3" t="s">
        <v>118</v>
      </c>
      <c r="E1021" s="4">
        <v>2022</v>
      </c>
      <c r="F1021" s="1">
        <v>44839</v>
      </c>
      <c r="G1021" s="3" t="s">
        <v>102</v>
      </c>
      <c r="H1021" s="5">
        <v>3.980222222222225</v>
      </c>
      <c r="I1021" s="5">
        <v>91.705289138062113</v>
      </c>
      <c r="J1021" s="5">
        <v>2.786111111111111</v>
      </c>
      <c r="K1021" s="6">
        <v>3.3383295889478089E-2</v>
      </c>
      <c r="L1021" s="6">
        <v>2.6335183964071709E-2</v>
      </c>
      <c r="M1021" s="5">
        <v>94.028152014645016</v>
      </c>
      <c r="N1021" s="4">
        <v>21600000</v>
      </c>
      <c r="O1021" s="5">
        <f>2160000*J1021</f>
        <v>6018000</v>
      </c>
      <c r="P1021" s="5">
        <f>(2160000*J1021)/(M1021/100)</f>
        <v>6400210.8635110557</v>
      </c>
      <c r="Q1021" s="5">
        <f t="shared" si="52"/>
        <v>15199789.136488944</v>
      </c>
      <c r="R1021" s="3" t="str">
        <f t="shared" si="53"/>
        <v>상</v>
      </c>
    </row>
    <row r="1022" spans="1:18" hidden="1" x14ac:dyDescent="0.3">
      <c r="A1022">
        <v>1021</v>
      </c>
      <c r="B1022" s="3" t="s">
        <v>12</v>
      </c>
      <c r="C1022" s="3" t="s">
        <v>42</v>
      </c>
      <c r="D1022" s="3" t="s">
        <v>114</v>
      </c>
      <c r="E1022" s="4">
        <v>2018</v>
      </c>
      <c r="F1022" s="1">
        <v>43249</v>
      </c>
      <c r="G1022" s="3" t="s">
        <v>102</v>
      </c>
      <c r="H1022" s="5">
        <v>3.6391666666666591</v>
      </c>
      <c r="I1022" s="5">
        <v>79.743846058590634</v>
      </c>
      <c r="J1022" s="5">
        <v>7.1361111111111111</v>
      </c>
      <c r="K1022" s="6">
        <v>5.3427001080394221E-2</v>
      </c>
      <c r="L1022" s="6">
        <v>7.6664457263174585E-2</v>
      </c>
      <c r="M1022" s="5">
        <v>86.990854165643114</v>
      </c>
      <c r="N1022" s="4">
        <v>25700000</v>
      </c>
      <c r="O1022" s="5">
        <f>1280000*J1022</f>
        <v>9134222.222222222</v>
      </c>
      <c r="P1022" s="5">
        <f>(1280000*J1022)/(M1022/100)</f>
        <v>10500209.832207587</v>
      </c>
      <c r="Q1022" s="5">
        <f t="shared" si="52"/>
        <v>15199790.167792413</v>
      </c>
      <c r="R1022" s="3" t="str">
        <f t="shared" si="53"/>
        <v>상</v>
      </c>
    </row>
    <row r="1023" spans="1:18" x14ac:dyDescent="0.3">
      <c r="A1023">
        <v>1022</v>
      </c>
      <c r="B1023" s="3" t="s">
        <v>13</v>
      </c>
      <c r="C1023" s="3" t="s">
        <v>59</v>
      </c>
      <c r="D1023" s="3" t="s">
        <v>118</v>
      </c>
      <c r="E1023" s="4">
        <v>2023</v>
      </c>
      <c r="F1023" s="1">
        <v>44858</v>
      </c>
      <c r="G1023" s="3" t="s">
        <v>102</v>
      </c>
      <c r="H1023" s="5">
        <v>3.8799999999999968</v>
      </c>
      <c r="I1023" s="5">
        <v>88.768190384075126</v>
      </c>
      <c r="J1023" s="5">
        <v>2.7333333333333329</v>
      </c>
      <c r="K1023" s="6">
        <v>3.3065591380365987E-2</v>
      </c>
      <c r="L1023" s="6">
        <v>4.3611047611976393E-2</v>
      </c>
      <c r="M1023" s="5">
        <v>92.332336100765772</v>
      </c>
      <c r="N1023" s="4">
        <v>21600000</v>
      </c>
      <c r="O1023" s="5">
        <f>2160000*J1023</f>
        <v>5903999.9999999991</v>
      </c>
      <c r="P1023" s="5">
        <f>(2160000*J1023)/(M1023/100)</f>
        <v>6394292.8873333605</v>
      </c>
      <c r="Q1023" s="5">
        <f t="shared" si="52"/>
        <v>15205707.11266664</v>
      </c>
      <c r="R1023" s="3" t="str">
        <f t="shared" si="53"/>
        <v>상</v>
      </c>
    </row>
    <row r="1024" spans="1:18" hidden="1" x14ac:dyDescent="0.3">
      <c r="A1024">
        <v>1023</v>
      </c>
      <c r="B1024" s="3" t="s">
        <v>12</v>
      </c>
      <c r="C1024" s="3" t="s">
        <v>65</v>
      </c>
      <c r="D1024" s="3" t="s">
        <v>116</v>
      </c>
      <c r="E1024" s="4">
        <v>2021</v>
      </c>
      <c r="F1024" s="1">
        <v>44503</v>
      </c>
      <c r="G1024" s="3" t="s">
        <v>102</v>
      </c>
      <c r="H1024" s="5">
        <v>3.8797777777777749</v>
      </c>
      <c r="I1024" s="5">
        <v>88.761480358415184</v>
      </c>
      <c r="J1024" s="5">
        <v>3.708333333333333</v>
      </c>
      <c r="K1024" s="6">
        <v>3.8514066694304482E-2</v>
      </c>
      <c r="L1024" s="6">
        <v>4.517107228913804E-2</v>
      </c>
      <c r="M1024" s="5">
        <v>91.631486101655753</v>
      </c>
      <c r="N1024" s="4">
        <v>21600000</v>
      </c>
      <c r="O1024" s="5">
        <f>1580000*J1024</f>
        <v>5859166.666666666</v>
      </c>
      <c r="P1024" s="5">
        <f>(1580000*J1024)/(M1024/100)</f>
        <v>6394272.2266520048</v>
      </c>
      <c r="Q1024" s="5">
        <f t="shared" si="52"/>
        <v>15205727.773347996</v>
      </c>
      <c r="R1024" s="3" t="str">
        <f t="shared" si="53"/>
        <v>상</v>
      </c>
    </row>
    <row r="1025" spans="1:18" hidden="1" x14ac:dyDescent="0.3">
      <c r="A1025">
        <v>1024</v>
      </c>
      <c r="B1025" s="3" t="s">
        <v>12</v>
      </c>
      <c r="C1025" s="3" t="s">
        <v>53</v>
      </c>
      <c r="D1025" s="3" t="s">
        <v>114</v>
      </c>
      <c r="E1025" s="4">
        <v>2018</v>
      </c>
      <c r="F1025" s="1">
        <v>43333</v>
      </c>
      <c r="G1025" s="3" t="s">
        <v>102</v>
      </c>
      <c r="H1025" s="5">
        <v>3.8197916666666609</v>
      </c>
      <c r="I1025" s="5">
        <v>86.813595255824097</v>
      </c>
      <c r="J1025" s="5">
        <v>6.9083333333333332</v>
      </c>
      <c r="K1025" s="6">
        <v>5.2567417031211768E-2</v>
      </c>
      <c r="L1025" s="6">
        <v>0.1043747119732491</v>
      </c>
      <c r="M1025" s="5">
        <v>84.305787099553925</v>
      </c>
      <c r="N1025" s="4">
        <v>25700000</v>
      </c>
      <c r="O1025" s="5">
        <f>1280000*J1025</f>
        <v>8842666.666666666</v>
      </c>
      <c r="P1025" s="5">
        <f>(1280000*J1025)/(M1025/100)</f>
        <v>10488801.505672028</v>
      </c>
      <c r="Q1025" s="5">
        <f t="shared" si="52"/>
        <v>15211198.494327972</v>
      </c>
      <c r="R1025" s="3" t="str">
        <f t="shared" si="53"/>
        <v>상</v>
      </c>
    </row>
    <row r="1026" spans="1:18" hidden="1" x14ac:dyDescent="0.3">
      <c r="A1026">
        <v>1025</v>
      </c>
      <c r="B1026" s="3" t="s">
        <v>12</v>
      </c>
      <c r="C1026" s="3" t="s">
        <v>80</v>
      </c>
      <c r="D1026" s="3" t="s">
        <v>113</v>
      </c>
      <c r="E1026" s="4">
        <v>2019</v>
      </c>
      <c r="F1026" s="1">
        <v>43655</v>
      </c>
      <c r="G1026" s="3" t="s">
        <v>102</v>
      </c>
      <c r="H1026" s="5">
        <v>3.9200000000000008</v>
      </c>
      <c r="I1026" s="5">
        <v>89.959074094082723</v>
      </c>
      <c r="J1026" s="5">
        <v>6.0250000000000004</v>
      </c>
      <c r="K1026" s="6">
        <v>4.9091750834534313E-2</v>
      </c>
      <c r="L1026" s="6">
        <v>0.1712914391011888</v>
      </c>
      <c r="M1026" s="5">
        <v>77.961681006427682</v>
      </c>
      <c r="N1026" s="4">
        <v>24800000</v>
      </c>
      <c r="O1026" s="5">
        <f>1240000*J1026</f>
        <v>7471000</v>
      </c>
      <c r="P1026" s="5">
        <f>(1240000*J1026)/(M1026/100)</f>
        <v>9582912.9176730309</v>
      </c>
      <c r="Q1026" s="5">
        <f t="shared" ref="Q1026:Q1089" si="54">N1026-P1026</f>
        <v>15217087.082326969</v>
      </c>
      <c r="R1026" s="3" t="str">
        <f t="shared" ref="R1026:R1089" si="55">IF(M1026&lt;=65, "하", IF(M1026&lt;80, "중", "상"))</f>
        <v>중</v>
      </c>
    </row>
    <row r="1027" spans="1:18" x14ac:dyDescent="0.3">
      <c r="A1027">
        <v>1026</v>
      </c>
      <c r="B1027" s="3" t="s">
        <v>13</v>
      </c>
      <c r="C1027" s="3" t="s">
        <v>59</v>
      </c>
      <c r="D1027" s="3" t="s">
        <v>118</v>
      </c>
      <c r="E1027" s="4">
        <v>2023</v>
      </c>
      <c r="F1027" s="1">
        <v>44842</v>
      </c>
      <c r="G1027" s="3" t="s">
        <v>102</v>
      </c>
      <c r="H1027" s="5">
        <v>3.8999999999999968</v>
      </c>
      <c r="I1027" s="5">
        <v>89.372092693470634</v>
      </c>
      <c r="J1027" s="5">
        <v>2.7777777777777781</v>
      </c>
      <c r="K1027" s="6">
        <v>3.3333333333333333E-2</v>
      </c>
      <c r="L1027" s="6">
        <v>2.5805900041882209E-2</v>
      </c>
      <c r="M1027" s="5">
        <v>94.086076662478447</v>
      </c>
      <c r="N1027" s="4">
        <v>21600000</v>
      </c>
      <c r="O1027" s="5">
        <f>2160000*J1027</f>
        <v>6000000.0000000009</v>
      </c>
      <c r="P1027" s="5">
        <f>(2160000*J1027)/(M1027/100)</f>
        <v>6377139.1186011722</v>
      </c>
      <c r="Q1027" s="5">
        <f t="shared" si="54"/>
        <v>15222860.881398827</v>
      </c>
      <c r="R1027" s="3" t="str">
        <f t="shared" si="55"/>
        <v>상</v>
      </c>
    </row>
    <row r="1028" spans="1:18" x14ac:dyDescent="0.3">
      <c r="A1028">
        <v>1027</v>
      </c>
      <c r="B1028" s="3" t="s">
        <v>13</v>
      </c>
      <c r="C1028" s="3" t="s">
        <v>59</v>
      </c>
      <c r="D1028" s="3" t="s">
        <v>118</v>
      </c>
      <c r="E1028" s="4">
        <v>2023</v>
      </c>
      <c r="F1028" s="1">
        <v>44842</v>
      </c>
      <c r="G1028" s="3" t="s">
        <v>102</v>
      </c>
      <c r="H1028" s="5">
        <v>3.89377777777778</v>
      </c>
      <c r="I1028" s="5">
        <v>89.184211974992181</v>
      </c>
      <c r="J1028" s="5">
        <v>2.7777777777777781</v>
      </c>
      <c r="K1028" s="6">
        <v>3.3333333333333333E-2</v>
      </c>
      <c r="L1028" s="6">
        <v>2.5315784448471108E-2</v>
      </c>
      <c r="M1028" s="5">
        <v>94.135088221819558</v>
      </c>
      <c r="N1028" s="4">
        <v>21600000</v>
      </c>
      <c r="O1028" s="5">
        <f>2160000*J1028</f>
        <v>6000000.0000000009</v>
      </c>
      <c r="P1028" s="5">
        <f>(2160000*J1028)/(M1028/100)</f>
        <v>6373818.852606399</v>
      </c>
      <c r="Q1028" s="5">
        <f t="shared" si="54"/>
        <v>15226181.147393601</v>
      </c>
      <c r="R1028" s="3" t="str">
        <f t="shared" si="55"/>
        <v>상</v>
      </c>
    </row>
    <row r="1029" spans="1:18" hidden="1" x14ac:dyDescent="0.3">
      <c r="A1029">
        <v>1028</v>
      </c>
      <c r="B1029" s="3" t="s">
        <v>12</v>
      </c>
      <c r="C1029" s="3" t="s">
        <v>37</v>
      </c>
      <c r="D1029" s="3" t="s">
        <v>116</v>
      </c>
      <c r="E1029" s="4">
        <v>2021</v>
      </c>
      <c r="F1029" s="1">
        <v>44509</v>
      </c>
      <c r="G1029" s="3" t="s">
        <v>102</v>
      </c>
      <c r="H1029" s="5">
        <v>4.0400000000000036</v>
      </c>
      <c r="I1029" s="5">
        <v>93.385705726483295</v>
      </c>
      <c r="J1029" s="5">
        <v>3.6916666666666669</v>
      </c>
      <c r="K1029" s="6">
        <v>3.8427420765212272E-2</v>
      </c>
      <c r="L1029" s="6">
        <v>4.6432306492759909E-2</v>
      </c>
      <c r="M1029" s="5">
        <v>91.514027274202775</v>
      </c>
      <c r="N1029" s="4">
        <v>21600000</v>
      </c>
      <c r="O1029" s="5">
        <f>1580000*J1029</f>
        <v>5832833.333333334</v>
      </c>
      <c r="P1029" s="5">
        <f>(1580000*J1029)/(M1029/100)</f>
        <v>6373704.1271896614</v>
      </c>
      <c r="Q1029" s="5">
        <f t="shared" si="54"/>
        <v>15226295.872810338</v>
      </c>
      <c r="R1029" s="3" t="str">
        <f t="shared" si="55"/>
        <v>상</v>
      </c>
    </row>
    <row r="1030" spans="1:18" x14ac:dyDescent="0.3">
      <c r="A1030">
        <v>1029</v>
      </c>
      <c r="B1030" s="3" t="s">
        <v>13</v>
      </c>
      <c r="C1030" s="3" t="s">
        <v>59</v>
      </c>
      <c r="D1030" s="3" t="s">
        <v>118</v>
      </c>
      <c r="E1030" s="4">
        <v>2023</v>
      </c>
      <c r="F1030" s="1">
        <v>44860</v>
      </c>
      <c r="G1030" s="3" t="s">
        <v>102</v>
      </c>
      <c r="H1030" s="5">
        <v>3.954222222222223</v>
      </c>
      <c r="I1030" s="5">
        <v>90.951388172760673</v>
      </c>
      <c r="J1030" s="5">
        <v>2.7277777777777779</v>
      </c>
      <c r="K1030" s="6">
        <v>3.3031971044899987E-2</v>
      </c>
      <c r="L1030" s="6">
        <v>4.2218992164549593E-2</v>
      </c>
      <c r="M1030" s="5">
        <v>92.474903679055046</v>
      </c>
      <c r="N1030" s="4">
        <v>21600000</v>
      </c>
      <c r="O1030" s="5">
        <f>2160000*J1030</f>
        <v>5892000</v>
      </c>
      <c r="P1030" s="5">
        <f>(2160000*J1030)/(M1030/100)</f>
        <v>6371458.3801556304</v>
      </c>
      <c r="Q1030" s="5">
        <f t="shared" si="54"/>
        <v>15228541.61984437</v>
      </c>
      <c r="R1030" s="3" t="str">
        <f t="shared" si="55"/>
        <v>상</v>
      </c>
    </row>
    <row r="1031" spans="1:18" hidden="1" x14ac:dyDescent="0.3">
      <c r="A1031">
        <v>1030</v>
      </c>
      <c r="B1031" s="3" t="s">
        <v>13</v>
      </c>
      <c r="C1031" s="3" t="s">
        <v>36</v>
      </c>
      <c r="D1031" s="3" t="s">
        <v>117</v>
      </c>
      <c r="E1031" s="4">
        <v>2019</v>
      </c>
      <c r="F1031" s="1">
        <v>43491</v>
      </c>
      <c r="G1031" s="3" t="s">
        <v>102</v>
      </c>
      <c r="H1031" s="5">
        <v>3.699999999999994</v>
      </c>
      <c r="I1031" s="5">
        <v>82.278685744892314</v>
      </c>
      <c r="J1031" s="5">
        <v>6.4777777777777779</v>
      </c>
      <c r="K1031" s="6">
        <v>5.090295778352287E-2</v>
      </c>
      <c r="L1031" s="6">
        <v>0.18213900002575101</v>
      </c>
      <c r="M1031" s="5">
        <v>76.695804219072599</v>
      </c>
      <c r="N1031" s="4">
        <v>26300000</v>
      </c>
      <c r="O1031" s="5">
        <f>1310000*J1031</f>
        <v>8485888.8888888881</v>
      </c>
      <c r="P1031" s="5">
        <f>(1310000*J1031)/(M1031/100)</f>
        <v>11064345.664398979</v>
      </c>
      <c r="Q1031" s="5">
        <f t="shared" si="54"/>
        <v>15235654.335601021</v>
      </c>
      <c r="R1031" s="3" t="str">
        <f t="shared" si="55"/>
        <v>중</v>
      </c>
    </row>
    <row r="1032" spans="1:18" hidden="1" x14ac:dyDescent="0.3">
      <c r="A1032">
        <v>1031</v>
      </c>
      <c r="B1032" s="3" t="s">
        <v>12</v>
      </c>
      <c r="C1032" s="3" t="s">
        <v>34</v>
      </c>
      <c r="D1032" s="3" t="s">
        <v>113</v>
      </c>
      <c r="E1032" s="4">
        <v>2019</v>
      </c>
      <c r="F1032" s="1">
        <v>43607</v>
      </c>
      <c r="G1032" s="3" t="s">
        <v>102</v>
      </c>
      <c r="H1032" s="5">
        <v>4.1200000000000037</v>
      </c>
      <c r="I1032" s="5">
        <v>95.681105916803389</v>
      </c>
      <c r="J1032" s="5">
        <v>6.1555555555555559</v>
      </c>
      <c r="K1032" s="6">
        <v>4.9620784175809063E-2</v>
      </c>
      <c r="L1032" s="6">
        <v>0.15215022767139419</v>
      </c>
      <c r="M1032" s="5">
        <v>79.822898815279657</v>
      </c>
      <c r="N1032" s="4">
        <v>24800000</v>
      </c>
      <c r="O1032" s="5">
        <f>1240000*J1032</f>
        <v>7632888.888888889</v>
      </c>
      <c r="P1032" s="5">
        <f>(1240000*J1032)/(M1032/100)</f>
        <v>9562279.7495144419</v>
      </c>
      <c r="Q1032" s="5">
        <f t="shared" si="54"/>
        <v>15237720.250485558</v>
      </c>
      <c r="R1032" s="3" t="str">
        <f t="shared" si="55"/>
        <v>중</v>
      </c>
    </row>
    <row r="1033" spans="1:18" x14ac:dyDescent="0.3">
      <c r="A1033">
        <v>1032</v>
      </c>
      <c r="B1033" s="3" t="s">
        <v>13</v>
      </c>
      <c r="C1033" s="3" t="s">
        <v>35</v>
      </c>
      <c r="D1033" s="3" t="s">
        <v>118</v>
      </c>
      <c r="E1033" s="4">
        <v>2022</v>
      </c>
      <c r="F1033" s="1">
        <v>44834</v>
      </c>
      <c r="G1033" s="3" t="s">
        <v>102</v>
      </c>
      <c r="H1033" s="5">
        <v>4</v>
      </c>
      <c r="I1033" s="5">
        <v>92.26804225875226</v>
      </c>
      <c r="J1033" s="5">
        <v>2.8</v>
      </c>
      <c r="K1033" s="6">
        <v>3.3466401061363032E-2</v>
      </c>
      <c r="L1033" s="6">
        <v>1.5870252027928879E-2</v>
      </c>
      <c r="M1033" s="5">
        <v>95.066334691070807</v>
      </c>
      <c r="N1033" s="4">
        <v>21600000</v>
      </c>
      <c r="O1033" s="5">
        <f>2160000*J1033</f>
        <v>6048000</v>
      </c>
      <c r="P1033" s="5">
        <f>(2160000*J1033)/(M1033/100)</f>
        <v>6361873.5482478468</v>
      </c>
      <c r="Q1033" s="5">
        <f t="shared" si="54"/>
        <v>15238126.451752152</v>
      </c>
      <c r="R1033" s="3" t="str">
        <f t="shared" si="55"/>
        <v>상</v>
      </c>
    </row>
    <row r="1034" spans="1:18" hidden="1" x14ac:dyDescent="0.3">
      <c r="A1034">
        <v>1033</v>
      </c>
      <c r="B1034" s="3" t="s">
        <v>13</v>
      </c>
      <c r="C1034" s="3" t="s">
        <v>36</v>
      </c>
      <c r="D1034" s="3" t="s">
        <v>117</v>
      </c>
      <c r="E1034" s="4">
        <v>2019</v>
      </c>
      <c r="F1034" s="1">
        <v>43418</v>
      </c>
      <c r="G1034" s="3" t="s">
        <v>102</v>
      </c>
      <c r="H1034" s="5">
        <v>4.0400000000000054</v>
      </c>
      <c r="I1034" s="5">
        <v>93.385705726483309</v>
      </c>
      <c r="J1034" s="5">
        <v>6.677777777777778</v>
      </c>
      <c r="K1034" s="6">
        <v>5.1682793182171491E-2</v>
      </c>
      <c r="L1034" s="6">
        <v>0.15731698951873541</v>
      </c>
      <c r="M1034" s="5">
        <v>79.100021729909315</v>
      </c>
      <c r="N1034" s="4">
        <v>26300000</v>
      </c>
      <c r="O1034" s="5">
        <f>1310000*J1034</f>
        <v>8747888.8888888899</v>
      </c>
      <c r="P1034" s="5">
        <f>(1310000*J1034)/(M1034/100)</f>
        <v>11059274.950339409</v>
      </c>
      <c r="Q1034" s="5">
        <f t="shared" si="54"/>
        <v>15240725.049660591</v>
      </c>
      <c r="R1034" s="3" t="str">
        <f t="shared" si="55"/>
        <v>중</v>
      </c>
    </row>
    <row r="1035" spans="1:18" hidden="1" x14ac:dyDescent="0.3">
      <c r="A1035">
        <v>1034</v>
      </c>
      <c r="B1035" s="3" t="s">
        <v>12</v>
      </c>
      <c r="C1035" s="3" t="s">
        <v>37</v>
      </c>
      <c r="D1035" s="3" t="s">
        <v>116</v>
      </c>
      <c r="E1035" s="4">
        <v>2021</v>
      </c>
      <c r="F1035" s="1">
        <v>44510</v>
      </c>
      <c r="G1035" s="3" t="s">
        <v>102</v>
      </c>
      <c r="H1035" s="5">
        <v>4.0064444444444449</v>
      </c>
      <c r="I1035" s="5">
        <v>92.449502802515624</v>
      </c>
      <c r="J1035" s="5">
        <v>3.6888888888888891</v>
      </c>
      <c r="K1035" s="6">
        <v>3.8412960775701159E-2</v>
      </c>
      <c r="L1035" s="6">
        <v>4.4575295351794143E-2</v>
      </c>
      <c r="M1035" s="5">
        <v>91.701174387250475</v>
      </c>
      <c r="N1035" s="4">
        <v>21600000</v>
      </c>
      <c r="O1035" s="5">
        <f>1580000*J1035</f>
        <v>5828444.444444445</v>
      </c>
      <c r="P1035" s="5">
        <f>(1580000*J1035)/(M1035/100)</f>
        <v>6355910.3614433026</v>
      </c>
      <c r="Q1035" s="5">
        <f t="shared" si="54"/>
        <v>15244089.638556696</v>
      </c>
      <c r="R1035" s="3" t="str">
        <f t="shared" si="55"/>
        <v>상</v>
      </c>
    </row>
    <row r="1036" spans="1:18" hidden="1" x14ac:dyDescent="0.3">
      <c r="A1036">
        <v>1035</v>
      </c>
      <c r="B1036" s="3" t="s">
        <v>12</v>
      </c>
      <c r="C1036" s="3" t="s">
        <v>42</v>
      </c>
      <c r="D1036" s="3" t="s">
        <v>114</v>
      </c>
      <c r="E1036" s="4">
        <v>2018</v>
      </c>
      <c r="F1036" s="1">
        <v>43283</v>
      </c>
      <c r="G1036" s="3" t="s">
        <v>102</v>
      </c>
      <c r="H1036" s="5">
        <v>3.9200000000000008</v>
      </c>
      <c r="I1036" s="5">
        <v>89.959074094082723</v>
      </c>
      <c r="J1036" s="5">
        <v>7.0444444444444443</v>
      </c>
      <c r="K1036" s="6">
        <v>5.3082744633051682E-2</v>
      </c>
      <c r="L1036" s="6">
        <v>8.4358507657596449E-2</v>
      </c>
      <c r="M1036" s="5">
        <v>86.255874770935193</v>
      </c>
      <c r="N1036" s="4">
        <v>25700000</v>
      </c>
      <c r="O1036" s="5">
        <f>1280000*J1036</f>
        <v>9016888.8888888881</v>
      </c>
      <c r="P1036" s="5">
        <f>(1280000*J1036)/(M1036/100)</f>
        <v>10453651.896563018</v>
      </c>
      <c r="Q1036" s="5">
        <f t="shared" si="54"/>
        <v>15246348.103436982</v>
      </c>
      <c r="R1036" s="3" t="str">
        <f t="shared" si="55"/>
        <v>상</v>
      </c>
    </row>
    <row r="1037" spans="1:18" hidden="1" x14ac:dyDescent="0.3">
      <c r="A1037">
        <v>1036</v>
      </c>
      <c r="B1037" s="3" t="s">
        <v>12</v>
      </c>
      <c r="C1037" s="3" t="s">
        <v>34</v>
      </c>
      <c r="D1037" s="3" t="s">
        <v>113</v>
      </c>
      <c r="E1037" s="4">
        <v>2019</v>
      </c>
      <c r="F1037" s="1">
        <v>43612</v>
      </c>
      <c r="G1037" s="3" t="s">
        <v>102</v>
      </c>
      <c r="H1037" s="5">
        <v>3.9202083333333348</v>
      </c>
      <c r="I1037" s="5">
        <v>89.965114967104796</v>
      </c>
      <c r="J1037" s="5">
        <v>6.1416666666666666</v>
      </c>
      <c r="K1037" s="6">
        <v>4.9564772436345023E-2</v>
      </c>
      <c r="L1037" s="6">
        <v>0.15315582751712231</v>
      </c>
      <c r="M1037" s="5">
        <v>79.727940004653263</v>
      </c>
      <c r="N1037" s="4">
        <v>24800000</v>
      </c>
      <c r="O1037" s="5">
        <f>1240000*J1037</f>
        <v>7615666.666666667</v>
      </c>
      <c r="P1037" s="5">
        <f>(1240000*J1037)/(M1037/100)</f>
        <v>9552067.526418196</v>
      </c>
      <c r="Q1037" s="5">
        <f t="shared" si="54"/>
        <v>15247932.473581804</v>
      </c>
      <c r="R1037" s="3" t="str">
        <f t="shared" si="55"/>
        <v>중</v>
      </c>
    </row>
    <row r="1038" spans="1:18" hidden="1" x14ac:dyDescent="0.3">
      <c r="A1038">
        <v>1037</v>
      </c>
      <c r="B1038" s="3" t="s">
        <v>12</v>
      </c>
      <c r="C1038" s="3" t="s">
        <v>37</v>
      </c>
      <c r="D1038" s="3" t="s">
        <v>116</v>
      </c>
      <c r="E1038" s="4">
        <v>2021</v>
      </c>
      <c r="F1038" s="1">
        <v>44505</v>
      </c>
      <c r="G1038" s="3" t="s">
        <v>102</v>
      </c>
      <c r="H1038" s="5">
        <v>3.92</v>
      </c>
      <c r="I1038" s="5">
        <v>89.959074094082681</v>
      </c>
      <c r="J1038" s="5">
        <v>3.7027777777777779</v>
      </c>
      <c r="K1038" s="6">
        <v>3.8485206392990953E-2</v>
      </c>
      <c r="L1038" s="6">
        <v>4.0170687990943962E-2</v>
      </c>
      <c r="M1038" s="5">
        <v>92.134410561606501</v>
      </c>
      <c r="N1038" s="4">
        <v>21600000</v>
      </c>
      <c r="O1038" s="5">
        <f>1580000*J1038</f>
        <v>5850388.888888889</v>
      </c>
      <c r="P1038" s="5">
        <f>(1580000*J1038)/(M1038/100)</f>
        <v>6349841.338570212</v>
      </c>
      <c r="Q1038" s="5">
        <f t="shared" si="54"/>
        <v>15250158.661429789</v>
      </c>
      <c r="R1038" s="3" t="str">
        <f t="shared" si="55"/>
        <v>상</v>
      </c>
    </row>
    <row r="1039" spans="1:18" hidden="1" x14ac:dyDescent="0.3">
      <c r="A1039">
        <v>1038</v>
      </c>
      <c r="B1039" s="3" t="s">
        <v>12</v>
      </c>
      <c r="C1039" s="3" t="s">
        <v>76</v>
      </c>
      <c r="D1039" s="3" t="s">
        <v>113</v>
      </c>
      <c r="E1039" s="4">
        <v>2019</v>
      </c>
      <c r="F1039" s="1">
        <v>43656</v>
      </c>
      <c r="G1039" s="3" t="s">
        <v>102</v>
      </c>
      <c r="H1039" s="5">
        <v>3.978958333333336</v>
      </c>
      <c r="I1039" s="5">
        <v>91.668641174471077</v>
      </c>
      <c r="J1039" s="5">
        <v>6.0222222222222221</v>
      </c>
      <c r="K1039" s="6">
        <v>4.9080432851482572E-2</v>
      </c>
      <c r="L1039" s="6">
        <v>0.16895981538464441</v>
      </c>
      <c r="M1039" s="5">
        <v>78.195975176387293</v>
      </c>
      <c r="N1039" s="4">
        <v>24800000</v>
      </c>
      <c r="O1039" s="5">
        <f>1240000*J1039</f>
        <v>7467555.555555555</v>
      </c>
      <c r="P1039" s="5">
        <f>(1240000*J1039)/(M1039/100)</f>
        <v>9549795.2915235478</v>
      </c>
      <c r="Q1039" s="5">
        <f t="shared" si="54"/>
        <v>15250204.708476452</v>
      </c>
      <c r="R1039" s="3" t="str">
        <f t="shared" si="55"/>
        <v>중</v>
      </c>
    </row>
    <row r="1040" spans="1:18" hidden="1" x14ac:dyDescent="0.3">
      <c r="A1040">
        <v>1039</v>
      </c>
      <c r="B1040" s="3" t="s">
        <v>12</v>
      </c>
      <c r="C1040" s="3" t="s">
        <v>42</v>
      </c>
      <c r="D1040" s="3" t="s">
        <v>114</v>
      </c>
      <c r="E1040" s="4">
        <v>2018</v>
      </c>
      <c r="F1040" s="1">
        <v>43250</v>
      </c>
      <c r="G1040" s="3" t="s">
        <v>102</v>
      </c>
      <c r="H1040" s="5">
        <v>3.9987499999999989</v>
      </c>
      <c r="I1040" s="5">
        <v>92.232845170522282</v>
      </c>
      <c r="J1040" s="5">
        <v>7.1333333333333337</v>
      </c>
      <c r="K1040" s="6">
        <v>5.3416601664027008E-2</v>
      </c>
      <c r="L1040" s="6">
        <v>7.2505212844766562E-2</v>
      </c>
      <c r="M1040" s="5">
        <v>87.407818549120648</v>
      </c>
      <c r="N1040" s="4">
        <v>25700000</v>
      </c>
      <c r="O1040" s="5">
        <f>1280000*J1040</f>
        <v>9130666.6666666679</v>
      </c>
      <c r="P1040" s="5">
        <f>(1280000*J1040)/(M1040/100)</f>
        <v>10446052.55940062</v>
      </c>
      <c r="Q1040" s="5">
        <f t="shared" si="54"/>
        <v>15253947.44059938</v>
      </c>
      <c r="R1040" s="3" t="str">
        <f t="shared" si="55"/>
        <v>상</v>
      </c>
    </row>
    <row r="1041" spans="1:18" hidden="1" x14ac:dyDescent="0.3">
      <c r="A1041">
        <v>1040</v>
      </c>
      <c r="B1041" s="3" t="s">
        <v>12</v>
      </c>
      <c r="C1041" s="3" t="s">
        <v>42</v>
      </c>
      <c r="D1041" s="3" t="s">
        <v>114</v>
      </c>
      <c r="E1041" s="4">
        <v>2018</v>
      </c>
      <c r="F1041" s="1">
        <v>43250</v>
      </c>
      <c r="G1041" s="3" t="s">
        <v>102</v>
      </c>
      <c r="H1041" s="5">
        <v>3.7595833333333291</v>
      </c>
      <c r="I1041" s="5">
        <v>84.639097629851349</v>
      </c>
      <c r="J1041" s="5">
        <v>7.1333333333333337</v>
      </c>
      <c r="K1041" s="6">
        <v>5.3416601664027008E-2</v>
      </c>
      <c r="L1041" s="6">
        <v>7.2337068291250528E-2</v>
      </c>
      <c r="M1041" s="5">
        <v>87.424633004472255</v>
      </c>
      <c r="N1041" s="4">
        <v>25700000</v>
      </c>
      <c r="O1041" s="5">
        <f>1280000*J1041</f>
        <v>9130666.6666666679</v>
      </c>
      <c r="P1041" s="5">
        <f>(1280000*J1041)/(M1041/100)</f>
        <v>10444043.461068442</v>
      </c>
      <c r="Q1041" s="5">
        <f t="shared" si="54"/>
        <v>15255956.538931558</v>
      </c>
      <c r="R1041" s="3" t="str">
        <f t="shared" si="55"/>
        <v>상</v>
      </c>
    </row>
    <row r="1042" spans="1:18" hidden="1" x14ac:dyDescent="0.3">
      <c r="A1042">
        <v>1041</v>
      </c>
      <c r="B1042" s="3" t="s">
        <v>12</v>
      </c>
      <c r="C1042" s="3" t="s">
        <v>34</v>
      </c>
      <c r="D1042" s="3" t="s">
        <v>113</v>
      </c>
      <c r="E1042" s="4">
        <v>2019</v>
      </c>
      <c r="F1042" s="1">
        <v>43628</v>
      </c>
      <c r="G1042" s="3" t="s">
        <v>102</v>
      </c>
      <c r="H1042" s="5">
        <v>4.0600000000000014</v>
      </c>
      <c r="I1042" s="5">
        <v>93.933031421115999</v>
      </c>
      <c r="J1042" s="5">
        <v>6.1</v>
      </c>
      <c r="K1042" s="6">
        <v>4.9396356140913873E-2</v>
      </c>
      <c r="L1042" s="6">
        <v>0.15749523953416611</v>
      </c>
      <c r="M1042" s="5">
        <v>79.310840432492</v>
      </c>
      <c r="N1042" s="4">
        <v>24800000</v>
      </c>
      <c r="O1042" s="5">
        <f>1240000*J1042</f>
        <v>7564000</v>
      </c>
      <c r="P1042" s="5">
        <f>(1240000*J1042)/(M1042/100)</f>
        <v>9537157.7942593414</v>
      </c>
      <c r="Q1042" s="5">
        <f t="shared" si="54"/>
        <v>15262842.205740659</v>
      </c>
      <c r="R1042" s="3" t="str">
        <f t="shared" si="55"/>
        <v>중</v>
      </c>
    </row>
    <row r="1043" spans="1:18" hidden="1" x14ac:dyDescent="0.3">
      <c r="A1043">
        <v>1042</v>
      </c>
      <c r="B1043" s="3" t="s">
        <v>12</v>
      </c>
      <c r="C1043" s="3" t="s">
        <v>42</v>
      </c>
      <c r="D1043" s="3" t="s">
        <v>114</v>
      </c>
      <c r="E1043" s="4">
        <v>2018</v>
      </c>
      <c r="F1043" s="1">
        <v>43256</v>
      </c>
      <c r="G1043" s="3" t="s">
        <v>102</v>
      </c>
      <c r="H1043" s="5">
        <v>4.0102083333333303</v>
      </c>
      <c r="I1043" s="5">
        <v>92.555485145963516</v>
      </c>
      <c r="J1043" s="5">
        <v>7.1194444444444436</v>
      </c>
      <c r="K1043" s="6">
        <v>5.3364574183420388E-2</v>
      </c>
      <c r="L1043" s="6">
        <v>7.344604518604568E-2</v>
      </c>
      <c r="M1043" s="5">
        <v>87.318938063053395</v>
      </c>
      <c r="N1043" s="4">
        <v>25700000</v>
      </c>
      <c r="O1043" s="5">
        <f>1280000*J1043</f>
        <v>9112888.8888888881</v>
      </c>
      <c r="P1043" s="5">
        <f>(1280000*J1043)/(M1043/100)</f>
        <v>10436325.831526294</v>
      </c>
      <c r="Q1043" s="5">
        <f t="shared" si="54"/>
        <v>15263674.168473706</v>
      </c>
      <c r="R1043" s="3" t="str">
        <f t="shared" si="55"/>
        <v>상</v>
      </c>
    </row>
    <row r="1044" spans="1:18" hidden="1" x14ac:dyDescent="0.3">
      <c r="A1044">
        <v>1043</v>
      </c>
      <c r="B1044" s="3" t="s">
        <v>12</v>
      </c>
      <c r="C1044" s="3" t="s">
        <v>43</v>
      </c>
      <c r="D1044" s="3" t="s">
        <v>113</v>
      </c>
      <c r="E1044" s="4">
        <v>2019</v>
      </c>
      <c r="F1044" s="1">
        <v>43668</v>
      </c>
      <c r="G1044" s="3" t="s">
        <v>102</v>
      </c>
      <c r="H1044" s="5">
        <v>4.019999999999996</v>
      </c>
      <c r="I1044" s="5">
        <v>92.831195670431498</v>
      </c>
      <c r="J1044" s="5">
        <v>5.9888888888888889</v>
      </c>
      <c r="K1044" s="6">
        <v>4.8944412914607077E-2</v>
      </c>
      <c r="L1044" s="6">
        <v>0.17230243895394329</v>
      </c>
      <c r="M1044" s="5">
        <v>77.875314813144954</v>
      </c>
      <c r="N1044" s="4">
        <v>24800000</v>
      </c>
      <c r="O1044" s="5">
        <f>1240000*J1044</f>
        <v>7426222.222222222</v>
      </c>
      <c r="P1044" s="5">
        <f>(1240000*J1044)/(M1044/100)</f>
        <v>9536041.3502543084</v>
      </c>
      <c r="Q1044" s="5">
        <f t="shared" si="54"/>
        <v>15263958.649745692</v>
      </c>
      <c r="R1044" s="3" t="str">
        <f t="shared" si="55"/>
        <v>중</v>
      </c>
    </row>
    <row r="1045" spans="1:18" hidden="1" x14ac:dyDescent="0.3">
      <c r="A1045">
        <v>1044</v>
      </c>
      <c r="B1045" s="3" t="s">
        <v>12</v>
      </c>
      <c r="C1045" s="3" t="s">
        <v>42</v>
      </c>
      <c r="D1045" s="3" t="s">
        <v>114</v>
      </c>
      <c r="E1045" s="4">
        <v>2018</v>
      </c>
      <c r="F1045" s="1">
        <v>43256</v>
      </c>
      <c r="G1045" s="3" t="s">
        <v>102</v>
      </c>
      <c r="H1045" s="5">
        <v>3.6200000000000032</v>
      </c>
      <c r="I1045" s="5">
        <v>78.861366460791714</v>
      </c>
      <c r="J1045" s="5">
        <v>7.1194444444444436</v>
      </c>
      <c r="K1045" s="6">
        <v>5.3364574183420388E-2</v>
      </c>
      <c r="L1045" s="6">
        <v>7.2648599788240897E-2</v>
      </c>
      <c r="M1045" s="5">
        <v>87.398682602833873</v>
      </c>
      <c r="N1045" s="4">
        <v>25700000</v>
      </c>
      <c r="O1045" s="5">
        <f>1280000*J1045</f>
        <v>9112888.8888888881</v>
      </c>
      <c r="P1045" s="5">
        <f>(1280000*J1045)/(M1045/100)</f>
        <v>10426803.491192903</v>
      </c>
      <c r="Q1045" s="5">
        <f t="shared" si="54"/>
        <v>15273196.508807097</v>
      </c>
      <c r="R1045" s="3" t="str">
        <f t="shared" si="55"/>
        <v>상</v>
      </c>
    </row>
    <row r="1046" spans="1:18" hidden="1" x14ac:dyDescent="0.3">
      <c r="A1046">
        <v>1045</v>
      </c>
      <c r="B1046" s="3" t="s">
        <v>12</v>
      </c>
      <c r="C1046" s="3" t="s">
        <v>37</v>
      </c>
      <c r="D1046" s="3" t="s">
        <v>116</v>
      </c>
      <c r="E1046" s="4">
        <v>2021</v>
      </c>
      <c r="F1046" s="1">
        <v>44522</v>
      </c>
      <c r="G1046" s="3" t="s">
        <v>102</v>
      </c>
      <c r="H1046" s="5">
        <v>3.6397777777777698</v>
      </c>
      <c r="I1046" s="5">
        <v>79.772298329953927</v>
      </c>
      <c r="J1046" s="5">
        <v>3.655555555555555</v>
      </c>
      <c r="K1046" s="6">
        <v>3.823901439919996E-2</v>
      </c>
      <c r="L1046" s="6">
        <v>4.839891494500536E-2</v>
      </c>
      <c r="M1046" s="5">
        <v>91.336207065579472</v>
      </c>
      <c r="N1046" s="4">
        <v>21600000</v>
      </c>
      <c r="O1046" s="5">
        <f>1580000*J1046</f>
        <v>5775777.7777777771</v>
      </c>
      <c r="P1046" s="5">
        <f>(1580000*J1046)/(M1046/100)</f>
        <v>6323645.3136605108</v>
      </c>
      <c r="Q1046" s="5">
        <f t="shared" si="54"/>
        <v>15276354.68633949</v>
      </c>
      <c r="R1046" s="3" t="str">
        <f t="shared" si="55"/>
        <v>상</v>
      </c>
    </row>
    <row r="1047" spans="1:18" hidden="1" x14ac:dyDescent="0.3">
      <c r="A1047">
        <v>1046</v>
      </c>
      <c r="B1047" s="3" t="s">
        <v>12</v>
      </c>
      <c r="C1047" s="3" t="s">
        <v>34</v>
      </c>
      <c r="D1047" s="3" t="s">
        <v>113</v>
      </c>
      <c r="E1047" s="4">
        <v>2019</v>
      </c>
      <c r="F1047" s="1">
        <v>43607</v>
      </c>
      <c r="G1047" s="3" t="s">
        <v>102</v>
      </c>
      <c r="H1047" s="5">
        <v>3.839999999999995</v>
      </c>
      <c r="I1047" s="5">
        <v>87.487322394430734</v>
      </c>
      <c r="J1047" s="5">
        <v>6.1555555555555559</v>
      </c>
      <c r="K1047" s="6">
        <v>4.9620784175809063E-2</v>
      </c>
      <c r="L1047" s="6">
        <v>0.14823081426859661</v>
      </c>
      <c r="M1047" s="5">
        <v>80.214840155559429</v>
      </c>
      <c r="N1047" s="4">
        <v>24800000</v>
      </c>
      <c r="O1047" s="5">
        <f>1240000*J1047</f>
        <v>7632888.888888889</v>
      </c>
      <c r="P1047" s="5">
        <f>(1240000*J1047)/(M1047/100)</f>
        <v>9515557.0641125049</v>
      </c>
      <c r="Q1047" s="5">
        <f t="shared" si="54"/>
        <v>15284442.935887495</v>
      </c>
      <c r="R1047" s="3" t="str">
        <f t="shared" si="55"/>
        <v>상</v>
      </c>
    </row>
    <row r="1048" spans="1:18" hidden="1" x14ac:dyDescent="0.3">
      <c r="A1048">
        <v>1047</v>
      </c>
      <c r="B1048" s="3" t="s">
        <v>12</v>
      </c>
      <c r="C1048" s="3" t="s">
        <v>34</v>
      </c>
      <c r="D1048" s="3" t="s">
        <v>113</v>
      </c>
      <c r="E1048" s="4">
        <v>2019</v>
      </c>
      <c r="F1048" s="1">
        <v>43689</v>
      </c>
      <c r="G1048" s="3" t="s">
        <v>102</v>
      </c>
      <c r="H1048" s="5">
        <v>3.7200000000000069</v>
      </c>
      <c r="I1048" s="5">
        <v>83.050476246131879</v>
      </c>
      <c r="J1048" s="5">
        <v>5.9333333333333336</v>
      </c>
      <c r="K1048" s="6">
        <v>4.8716869083853628E-2</v>
      </c>
      <c r="L1048" s="6">
        <v>0.17781579128595021</v>
      </c>
      <c r="M1048" s="5">
        <v>77.346733963019616</v>
      </c>
      <c r="N1048" s="4">
        <v>24800000</v>
      </c>
      <c r="O1048" s="5">
        <f>1240000*J1048</f>
        <v>7357333.333333334</v>
      </c>
      <c r="P1048" s="5">
        <f>(1240000*J1048)/(M1048/100)</f>
        <v>9512144.800905183</v>
      </c>
      <c r="Q1048" s="5">
        <f t="shared" si="54"/>
        <v>15287855.199094817</v>
      </c>
      <c r="R1048" s="3" t="str">
        <f t="shared" si="55"/>
        <v>중</v>
      </c>
    </row>
    <row r="1049" spans="1:18" hidden="1" x14ac:dyDescent="0.3">
      <c r="A1049">
        <v>1048</v>
      </c>
      <c r="B1049" s="3" t="s">
        <v>12</v>
      </c>
      <c r="C1049" s="3" t="s">
        <v>34</v>
      </c>
      <c r="D1049" s="3" t="s">
        <v>113</v>
      </c>
      <c r="E1049" s="4">
        <v>2019</v>
      </c>
      <c r="F1049" s="1">
        <v>43523</v>
      </c>
      <c r="G1049" s="3" t="s">
        <v>102</v>
      </c>
      <c r="H1049" s="5">
        <v>4.1000000000000059</v>
      </c>
      <c r="I1049" s="5">
        <v>95.081152661611114</v>
      </c>
      <c r="J1049" s="5">
        <v>6.3916666666666666</v>
      </c>
      <c r="K1049" s="6">
        <v>5.0563491440630028E-2</v>
      </c>
      <c r="L1049" s="6">
        <v>0.1158695928295846</v>
      </c>
      <c r="M1049" s="5">
        <v>83.356691572978534</v>
      </c>
      <c r="N1049" s="4">
        <v>24800000</v>
      </c>
      <c r="O1049" s="5">
        <f>1240000*J1049</f>
        <v>7925666.666666667</v>
      </c>
      <c r="P1049" s="5">
        <f>(1240000*J1049)/(M1049/100)</f>
        <v>9508134.8804825936</v>
      </c>
      <c r="Q1049" s="5">
        <f t="shared" si="54"/>
        <v>15291865.119517406</v>
      </c>
      <c r="R1049" s="3" t="str">
        <f t="shared" si="55"/>
        <v>상</v>
      </c>
    </row>
    <row r="1050" spans="1:18" hidden="1" x14ac:dyDescent="0.3">
      <c r="A1050">
        <v>1049</v>
      </c>
      <c r="B1050" s="3" t="s">
        <v>13</v>
      </c>
      <c r="C1050" s="3" t="s">
        <v>36</v>
      </c>
      <c r="D1050" s="3" t="s">
        <v>117</v>
      </c>
      <c r="E1050" s="4">
        <v>2019</v>
      </c>
      <c r="F1050" s="1">
        <v>43545</v>
      </c>
      <c r="G1050" s="3" t="s">
        <v>102</v>
      </c>
      <c r="H1050" s="5">
        <v>4.1399999999999908</v>
      </c>
      <c r="I1050" s="5">
        <v>96.304335034886961</v>
      </c>
      <c r="J1050" s="5">
        <v>6.3250000000000002</v>
      </c>
      <c r="K1050" s="6">
        <v>5.0299105359837171E-2</v>
      </c>
      <c r="L1050" s="6">
        <v>0.19688545316506459</v>
      </c>
      <c r="M1050" s="5">
        <v>75.281544147509834</v>
      </c>
      <c r="N1050" s="4">
        <v>26300000</v>
      </c>
      <c r="O1050" s="5">
        <f>1310000*J1050</f>
        <v>8285750</v>
      </c>
      <c r="P1050" s="5">
        <f>(1310000*J1050)/(M1050/100)</f>
        <v>11006349.688795637</v>
      </c>
      <c r="Q1050" s="5">
        <f t="shared" si="54"/>
        <v>15293650.311204363</v>
      </c>
      <c r="R1050" s="3" t="str">
        <f t="shared" si="55"/>
        <v>중</v>
      </c>
    </row>
    <row r="1051" spans="1:18" x14ac:dyDescent="0.3">
      <c r="A1051">
        <v>1050</v>
      </c>
      <c r="B1051" s="3" t="s">
        <v>13</v>
      </c>
      <c r="C1051" s="3" t="s">
        <v>59</v>
      </c>
      <c r="D1051" s="3" t="s">
        <v>118</v>
      </c>
      <c r="E1051" s="4">
        <v>2023</v>
      </c>
      <c r="F1051" s="1">
        <v>44858</v>
      </c>
      <c r="G1051" s="3" t="s">
        <v>102</v>
      </c>
      <c r="H1051" s="5">
        <v>3.6593333333333362</v>
      </c>
      <c r="I1051" s="5">
        <v>80.60511538207966</v>
      </c>
      <c r="J1051" s="5">
        <v>2.7333333333333329</v>
      </c>
      <c r="K1051" s="6">
        <v>3.3065591380365987E-2</v>
      </c>
      <c r="L1051" s="6">
        <v>3.0173431736788551E-2</v>
      </c>
      <c r="M1051" s="5">
        <v>93.676097688284543</v>
      </c>
      <c r="N1051" s="4">
        <v>21600000</v>
      </c>
      <c r="O1051" s="5">
        <f>2160000*J1051</f>
        <v>5903999.9999999991</v>
      </c>
      <c r="P1051" s="5">
        <f>(2160000*J1051)/(M1051/100)</f>
        <v>6302568.2598842643</v>
      </c>
      <c r="Q1051" s="5">
        <f t="shared" si="54"/>
        <v>15297431.740115736</v>
      </c>
      <c r="R1051" s="3" t="str">
        <f t="shared" si="55"/>
        <v>상</v>
      </c>
    </row>
    <row r="1052" spans="1:18" hidden="1" x14ac:dyDescent="0.3">
      <c r="A1052">
        <v>1051</v>
      </c>
      <c r="B1052" s="3" t="s">
        <v>12</v>
      </c>
      <c r="C1052" s="3" t="s">
        <v>65</v>
      </c>
      <c r="D1052" s="3" t="s">
        <v>116</v>
      </c>
      <c r="E1052" s="4">
        <v>2021</v>
      </c>
      <c r="F1052" s="1">
        <v>44504</v>
      </c>
      <c r="G1052" s="3" t="s">
        <v>102</v>
      </c>
      <c r="H1052" s="5">
        <v>4.0199999999999969</v>
      </c>
      <c r="I1052" s="5">
        <v>92.831195670431526</v>
      </c>
      <c r="J1052" s="5">
        <v>3.7055555555555562</v>
      </c>
      <c r="K1052" s="6">
        <v>3.8499639247949087E-2</v>
      </c>
      <c r="L1052" s="6">
        <v>3.1613736581695723E-2</v>
      </c>
      <c r="M1052" s="5">
        <v>92.988662417035513</v>
      </c>
      <c r="N1052" s="4">
        <v>21600000</v>
      </c>
      <c r="O1052" s="5">
        <f>1580000*J1052</f>
        <v>5854777.7777777789</v>
      </c>
      <c r="P1052" s="5">
        <f>(1580000*J1052)/(M1052/100)</f>
        <v>6296227.5460209055</v>
      </c>
      <c r="Q1052" s="5">
        <f t="shared" si="54"/>
        <v>15303772.453979094</v>
      </c>
      <c r="R1052" s="3" t="str">
        <f t="shared" si="55"/>
        <v>상</v>
      </c>
    </row>
    <row r="1053" spans="1:18" hidden="1" x14ac:dyDescent="0.3">
      <c r="A1053">
        <v>1052</v>
      </c>
      <c r="B1053" s="3" t="s">
        <v>12</v>
      </c>
      <c r="C1053" s="3" t="s">
        <v>43</v>
      </c>
      <c r="D1053" s="3" t="s">
        <v>113</v>
      </c>
      <c r="E1053" s="4">
        <v>2019</v>
      </c>
      <c r="F1053" s="1">
        <v>43539</v>
      </c>
      <c r="G1053" s="3" t="s">
        <v>102</v>
      </c>
      <c r="H1053" s="5">
        <v>4.1000000000000059</v>
      </c>
      <c r="I1053" s="5">
        <v>95.081152661611114</v>
      </c>
      <c r="J1053" s="5">
        <v>6.3416666666666668</v>
      </c>
      <c r="K1053" s="6">
        <v>5.0365331992022713E-2</v>
      </c>
      <c r="L1053" s="6">
        <v>0.1205977162756711</v>
      </c>
      <c r="M1053" s="5">
        <v>82.903695173230616</v>
      </c>
      <c r="N1053" s="4">
        <v>24800000</v>
      </c>
      <c r="O1053" s="5">
        <f>1240000*J1053</f>
        <v>7863666.666666667</v>
      </c>
      <c r="P1053" s="5">
        <f>(1240000*J1053)/(M1053/100)</f>
        <v>9485302.9774308838</v>
      </c>
      <c r="Q1053" s="5">
        <f t="shared" si="54"/>
        <v>15314697.022569116</v>
      </c>
      <c r="R1053" s="3" t="str">
        <f t="shared" si="55"/>
        <v>상</v>
      </c>
    </row>
    <row r="1054" spans="1:18" x14ac:dyDescent="0.3">
      <c r="A1054">
        <v>1053</v>
      </c>
      <c r="B1054" s="3" t="s">
        <v>13</v>
      </c>
      <c r="C1054" s="3" t="s">
        <v>59</v>
      </c>
      <c r="D1054" s="3" t="s">
        <v>118</v>
      </c>
      <c r="E1054" s="4">
        <v>2023</v>
      </c>
      <c r="F1054" s="1">
        <v>44853</v>
      </c>
      <c r="G1054" s="3" t="s">
        <v>102</v>
      </c>
      <c r="H1054" s="5">
        <v>3.699999999999994</v>
      </c>
      <c r="I1054" s="5">
        <v>82.278685744892314</v>
      </c>
      <c r="J1054" s="5">
        <v>2.7472222222222218</v>
      </c>
      <c r="K1054" s="6">
        <v>3.3149493041204847E-2</v>
      </c>
      <c r="L1054" s="6">
        <v>2.23317671317824E-2</v>
      </c>
      <c r="M1054" s="5">
        <v>94.451873982701272</v>
      </c>
      <c r="N1054" s="4">
        <v>21600000</v>
      </c>
      <c r="O1054" s="5">
        <f>2160000*J1054</f>
        <v>5933999.9999999991</v>
      </c>
      <c r="P1054" s="5">
        <f>(2160000*J1054)/(M1054/100)</f>
        <v>6282564.6011923524</v>
      </c>
      <c r="Q1054" s="5">
        <f t="shared" si="54"/>
        <v>15317435.398807649</v>
      </c>
      <c r="R1054" s="3" t="str">
        <f t="shared" si="55"/>
        <v>상</v>
      </c>
    </row>
    <row r="1055" spans="1:18" x14ac:dyDescent="0.3">
      <c r="A1055">
        <v>1054</v>
      </c>
      <c r="B1055" s="3" t="s">
        <v>13</v>
      </c>
      <c r="C1055" s="3" t="s">
        <v>59</v>
      </c>
      <c r="D1055" s="3" t="s">
        <v>118</v>
      </c>
      <c r="E1055" s="4">
        <v>2023</v>
      </c>
      <c r="F1055" s="1">
        <v>44851</v>
      </c>
      <c r="G1055" s="3" t="s">
        <v>102</v>
      </c>
      <c r="H1055" s="5">
        <v>3.959999999999996</v>
      </c>
      <c r="I1055" s="5">
        <v>91.118921720605286</v>
      </c>
      <c r="J1055" s="5">
        <v>2.7527777777777782</v>
      </c>
      <c r="K1055" s="6">
        <v>3.3182994305986181E-2</v>
      </c>
      <c r="L1055" s="6">
        <v>1.964720821184035E-2</v>
      </c>
      <c r="M1055" s="5">
        <v>94.716979748217341</v>
      </c>
      <c r="N1055" s="4">
        <v>21600000</v>
      </c>
      <c r="O1055" s="5">
        <f>2160000*J1055</f>
        <v>5946000.0000000009</v>
      </c>
      <c r="P1055" s="5">
        <f>(2160000*J1055)/(M1055/100)</f>
        <v>6277649.4941097507</v>
      </c>
      <c r="Q1055" s="5">
        <f t="shared" si="54"/>
        <v>15322350.50589025</v>
      </c>
      <c r="R1055" s="3" t="str">
        <f t="shared" si="55"/>
        <v>상</v>
      </c>
    </row>
    <row r="1056" spans="1:18" hidden="1" x14ac:dyDescent="0.3">
      <c r="A1056">
        <v>1055</v>
      </c>
      <c r="B1056" s="3" t="s">
        <v>12</v>
      </c>
      <c r="C1056" s="3" t="s">
        <v>37</v>
      </c>
      <c r="D1056" s="3" t="s">
        <v>116</v>
      </c>
      <c r="E1056" s="4">
        <v>2021</v>
      </c>
      <c r="F1056" s="1">
        <v>44497</v>
      </c>
      <c r="G1056" s="3" t="s">
        <v>102</v>
      </c>
      <c r="H1056" s="5">
        <v>3.779999999999994</v>
      </c>
      <c r="I1056" s="5">
        <v>85.418770831190059</v>
      </c>
      <c r="J1056" s="5">
        <v>3.7222222222222219</v>
      </c>
      <c r="K1056" s="6">
        <v>3.8586123009300748E-2</v>
      </c>
      <c r="L1056" s="6">
        <v>2.4275956422041649E-2</v>
      </c>
      <c r="M1056" s="5">
        <v>93.713792056865771</v>
      </c>
      <c r="N1056" s="4">
        <v>21600000</v>
      </c>
      <c r="O1056" s="5">
        <f>1580000*J1056</f>
        <v>5881111.111111111</v>
      </c>
      <c r="P1056" s="5">
        <f>(1580000*J1056)/(M1056/100)</f>
        <v>6275608.9386954242</v>
      </c>
      <c r="Q1056" s="5">
        <f t="shared" si="54"/>
        <v>15324391.061304577</v>
      </c>
      <c r="R1056" s="3" t="str">
        <f t="shared" si="55"/>
        <v>상</v>
      </c>
    </row>
    <row r="1057" spans="1:18" hidden="1" x14ac:dyDescent="0.3">
      <c r="A1057">
        <v>1056</v>
      </c>
      <c r="B1057" s="3" t="s">
        <v>12</v>
      </c>
      <c r="C1057" s="3" t="s">
        <v>34</v>
      </c>
      <c r="D1057" s="3" t="s">
        <v>113</v>
      </c>
      <c r="E1057" s="4">
        <v>2019</v>
      </c>
      <c r="F1057" s="1">
        <v>43637</v>
      </c>
      <c r="G1057" s="3" t="s">
        <v>102</v>
      </c>
      <c r="H1057" s="5">
        <v>3.899999999999995</v>
      </c>
      <c r="I1057" s="5">
        <v>89.372092693470606</v>
      </c>
      <c r="J1057" s="5">
        <v>6.0750000000000002</v>
      </c>
      <c r="K1057" s="6">
        <v>4.9295030175464952E-2</v>
      </c>
      <c r="L1057" s="6">
        <v>0.15567491975395401</v>
      </c>
      <c r="M1057" s="5">
        <v>79.503005007058107</v>
      </c>
      <c r="N1057" s="4">
        <v>24800000</v>
      </c>
      <c r="O1057" s="5">
        <f>1240000*J1057</f>
        <v>7533000</v>
      </c>
      <c r="P1057" s="5">
        <f>(1240000*J1057)/(M1057/100)</f>
        <v>9475113.5498981923</v>
      </c>
      <c r="Q1057" s="5">
        <f t="shared" si="54"/>
        <v>15324886.450101808</v>
      </c>
      <c r="R1057" s="3" t="str">
        <f t="shared" si="55"/>
        <v>중</v>
      </c>
    </row>
    <row r="1058" spans="1:18" hidden="1" x14ac:dyDescent="0.3">
      <c r="A1058">
        <v>1057</v>
      </c>
      <c r="B1058" s="3" t="s">
        <v>12</v>
      </c>
      <c r="C1058" s="3" t="s">
        <v>42</v>
      </c>
      <c r="D1058" s="3" t="s">
        <v>114</v>
      </c>
      <c r="E1058" s="4">
        <v>2018</v>
      </c>
      <c r="F1058" s="1">
        <v>43277</v>
      </c>
      <c r="G1058" s="3" t="s">
        <v>102</v>
      </c>
      <c r="H1058" s="5">
        <v>3.899999999999995</v>
      </c>
      <c r="I1058" s="5">
        <v>89.372092693470606</v>
      </c>
      <c r="J1058" s="5">
        <v>7.0611111111111109</v>
      </c>
      <c r="K1058" s="6">
        <v>5.3145502579658083E-2</v>
      </c>
      <c r="L1058" s="6">
        <v>7.5569039149650866E-2</v>
      </c>
      <c r="M1058" s="5">
        <v>87.128545827069104</v>
      </c>
      <c r="N1058" s="4">
        <v>25700000</v>
      </c>
      <c r="O1058" s="5">
        <f>1280000*J1058</f>
        <v>9038222.222222222</v>
      </c>
      <c r="P1058" s="5">
        <f>(1280000*J1058)/(M1058/100)</f>
        <v>10373434.029486839</v>
      </c>
      <c r="Q1058" s="5">
        <f t="shared" si="54"/>
        <v>15326565.970513161</v>
      </c>
      <c r="R1058" s="3" t="str">
        <f t="shared" si="55"/>
        <v>상</v>
      </c>
    </row>
    <row r="1059" spans="1:18" hidden="1" x14ac:dyDescent="0.3">
      <c r="A1059">
        <v>1058</v>
      </c>
      <c r="B1059" s="3" t="s">
        <v>12</v>
      </c>
      <c r="C1059" s="3" t="s">
        <v>42</v>
      </c>
      <c r="D1059" s="3" t="s">
        <v>114</v>
      </c>
      <c r="E1059" s="4">
        <v>2018</v>
      </c>
      <c r="F1059" s="1">
        <v>43287</v>
      </c>
      <c r="G1059" s="3" t="s">
        <v>102</v>
      </c>
      <c r="H1059" s="5">
        <v>3.6850000000000018</v>
      </c>
      <c r="I1059" s="5">
        <v>81.650408947002418</v>
      </c>
      <c r="J1059" s="5">
        <v>7.0333333333333332</v>
      </c>
      <c r="K1059" s="6">
        <v>5.3040864749109559E-2</v>
      </c>
      <c r="L1059" s="6">
        <v>7.8550776755707291E-2</v>
      </c>
      <c r="M1059" s="5">
        <v>86.840835849518314</v>
      </c>
      <c r="N1059" s="4">
        <v>25700000</v>
      </c>
      <c r="O1059" s="5">
        <f>1280000*J1059</f>
        <v>9002666.666666666</v>
      </c>
      <c r="P1059" s="5">
        <f>(1280000*J1059)/(M1059/100)</f>
        <v>10366858.608163202</v>
      </c>
      <c r="Q1059" s="5">
        <f t="shared" si="54"/>
        <v>15333141.391836798</v>
      </c>
      <c r="R1059" s="3" t="str">
        <f t="shared" si="55"/>
        <v>상</v>
      </c>
    </row>
    <row r="1060" spans="1:18" x14ac:dyDescent="0.3">
      <c r="A1060">
        <v>1059</v>
      </c>
      <c r="B1060" s="3" t="s">
        <v>13</v>
      </c>
      <c r="C1060" s="3" t="s">
        <v>90</v>
      </c>
      <c r="D1060" s="3" t="s">
        <v>118</v>
      </c>
      <c r="E1060" s="4">
        <v>2023</v>
      </c>
      <c r="F1060" s="1">
        <v>44872</v>
      </c>
      <c r="G1060" s="3" t="s">
        <v>102</v>
      </c>
      <c r="H1060" s="5">
        <v>4.1000000000000041</v>
      </c>
      <c r="I1060" s="5">
        <v>95.081152661611057</v>
      </c>
      <c r="J1060" s="5">
        <v>2.697222222222222</v>
      </c>
      <c r="K1060" s="6">
        <v>3.2846444082866702E-2</v>
      </c>
      <c r="L1060" s="6">
        <v>3.6774432647995708E-2</v>
      </c>
      <c r="M1060" s="5">
        <v>93.037912326913769</v>
      </c>
      <c r="N1060" s="4">
        <v>21600000</v>
      </c>
      <c r="O1060" s="5">
        <f>2160000*J1060</f>
        <v>5825999.9999999991</v>
      </c>
      <c r="P1060" s="5">
        <f>(2160000*J1060)/(M1060/100)</f>
        <v>6261963.3806149671</v>
      </c>
      <c r="Q1060" s="5">
        <f t="shared" si="54"/>
        <v>15338036.619385034</v>
      </c>
      <c r="R1060" s="3" t="str">
        <f t="shared" si="55"/>
        <v>상</v>
      </c>
    </row>
    <row r="1061" spans="1:18" x14ac:dyDescent="0.3">
      <c r="A1061">
        <v>1060</v>
      </c>
      <c r="B1061" s="3" t="s">
        <v>13</v>
      </c>
      <c r="C1061" s="3" t="s">
        <v>59</v>
      </c>
      <c r="D1061" s="3" t="s">
        <v>118</v>
      </c>
      <c r="E1061" s="4">
        <v>2023</v>
      </c>
      <c r="F1061" s="1">
        <v>44876</v>
      </c>
      <c r="G1061" s="3" t="s">
        <v>102</v>
      </c>
      <c r="H1061" s="5">
        <v>3.8399999999999959</v>
      </c>
      <c r="I1061" s="5">
        <v>87.487322394430777</v>
      </c>
      <c r="J1061" s="5">
        <v>2.6861111111111109</v>
      </c>
      <c r="K1061" s="6">
        <v>3.2778719383838723E-2</v>
      </c>
      <c r="L1061" s="6">
        <v>4.0527805632535489E-2</v>
      </c>
      <c r="M1061" s="5">
        <v>92.669347498362569</v>
      </c>
      <c r="N1061" s="4">
        <v>21600000</v>
      </c>
      <c r="O1061" s="5">
        <f>2160000*J1061</f>
        <v>5801999.9999999991</v>
      </c>
      <c r="P1061" s="5">
        <f>(2160000*J1061)/(M1061/100)</f>
        <v>6260969.950287519</v>
      </c>
      <c r="Q1061" s="5">
        <f t="shared" si="54"/>
        <v>15339030.049712481</v>
      </c>
      <c r="R1061" s="3" t="str">
        <f t="shared" si="55"/>
        <v>상</v>
      </c>
    </row>
    <row r="1062" spans="1:18" hidden="1" x14ac:dyDescent="0.3">
      <c r="A1062">
        <v>1061</v>
      </c>
      <c r="B1062" s="3" t="s">
        <v>12</v>
      </c>
      <c r="C1062" s="3" t="s">
        <v>37</v>
      </c>
      <c r="D1062" s="3" t="s">
        <v>116</v>
      </c>
      <c r="E1062" s="4">
        <v>2021</v>
      </c>
      <c r="F1062" s="1">
        <v>44531</v>
      </c>
      <c r="G1062" s="3" t="s">
        <v>102</v>
      </c>
      <c r="H1062" s="5">
        <v>3.5600000000000018</v>
      </c>
      <c r="I1062" s="5">
        <v>76.211904314211722</v>
      </c>
      <c r="J1062" s="5">
        <v>3.630555555555556</v>
      </c>
      <c r="K1062" s="6">
        <v>3.810803356540747E-2</v>
      </c>
      <c r="L1062" s="6">
        <v>4.5370535097783472E-2</v>
      </c>
      <c r="M1062" s="5">
        <v>91.652143133680909</v>
      </c>
      <c r="N1062" s="4">
        <v>21600000</v>
      </c>
      <c r="O1062" s="5">
        <f>1580000*J1062</f>
        <v>5736277.777777778</v>
      </c>
      <c r="P1062" s="5">
        <f>(1580000*J1062)/(M1062/100)</f>
        <v>6258749.2028539097</v>
      </c>
      <c r="Q1062" s="5">
        <f t="shared" si="54"/>
        <v>15341250.797146089</v>
      </c>
      <c r="R1062" s="3" t="str">
        <f t="shared" si="55"/>
        <v>상</v>
      </c>
    </row>
    <row r="1063" spans="1:18" hidden="1" x14ac:dyDescent="0.3">
      <c r="A1063">
        <v>1062</v>
      </c>
      <c r="B1063" s="3" t="s">
        <v>12</v>
      </c>
      <c r="C1063" s="3" t="s">
        <v>76</v>
      </c>
      <c r="D1063" s="3" t="s">
        <v>113</v>
      </c>
      <c r="E1063" s="4">
        <v>2019</v>
      </c>
      <c r="F1063" s="1">
        <v>43668</v>
      </c>
      <c r="G1063" s="3" t="s">
        <v>102</v>
      </c>
      <c r="H1063" s="5">
        <v>4.1200000000000037</v>
      </c>
      <c r="I1063" s="5">
        <v>95.681105916803389</v>
      </c>
      <c r="J1063" s="5">
        <v>5.9888888888888889</v>
      </c>
      <c r="K1063" s="6">
        <v>4.8944412914607077E-2</v>
      </c>
      <c r="L1063" s="6">
        <v>0.1657914819990714</v>
      </c>
      <c r="M1063" s="5">
        <v>78.526410508632154</v>
      </c>
      <c r="N1063" s="4">
        <v>24800000</v>
      </c>
      <c r="O1063" s="5">
        <f>1240000*J1063</f>
        <v>7426222.222222222</v>
      </c>
      <c r="P1063" s="5">
        <f>(1240000*J1063)/(M1063/100)</f>
        <v>9456973.9965458903</v>
      </c>
      <c r="Q1063" s="5">
        <f t="shared" si="54"/>
        <v>15343026.00345411</v>
      </c>
      <c r="R1063" s="3" t="str">
        <f t="shared" si="55"/>
        <v>중</v>
      </c>
    </row>
    <row r="1064" spans="1:18" hidden="1" x14ac:dyDescent="0.3">
      <c r="A1064">
        <v>1063</v>
      </c>
      <c r="B1064" s="3" t="s">
        <v>12</v>
      </c>
      <c r="C1064" s="3" t="s">
        <v>34</v>
      </c>
      <c r="D1064" s="3" t="s">
        <v>113</v>
      </c>
      <c r="E1064" s="4">
        <v>2019</v>
      </c>
      <c r="F1064" s="1">
        <v>43544</v>
      </c>
      <c r="G1064" s="3" t="s">
        <v>102</v>
      </c>
      <c r="H1064" s="5">
        <v>4.0600000000000014</v>
      </c>
      <c r="I1064" s="5">
        <v>93.933031421115999</v>
      </c>
      <c r="J1064" s="5">
        <v>6.3277777777777784</v>
      </c>
      <c r="K1064" s="6">
        <v>5.0310149185935737E-2</v>
      </c>
      <c r="L1064" s="6">
        <v>0.11996323455020121</v>
      </c>
      <c r="M1064" s="5">
        <v>82.972661626386312</v>
      </c>
      <c r="N1064" s="4">
        <v>24800000</v>
      </c>
      <c r="O1064" s="5">
        <f>1240000*J1064</f>
        <v>7846444.444444445</v>
      </c>
      <c r="P1064" s="5">
        <f>(1240000*J1064)/(M1064/100)</f>
        <v>9456662.3399112225</v>
      </c>
      <c r="Q1064" s="5">
        <f t="shared" si="54"/>
        <v>15343337.660088778</v>
      </c>
      <c r="R1064" s="3" t="str">
        <f t="shared" si="55"/>
        <v>상</v>
      </c>
    </row>
    <row r="1065" spans="1:18" hidden="1" x14ac:dyDescent="0.3">
      <c r="A1065">
        <v>1064</v>
      </c>
      <c r="B1065" s="3" t="s">
        <v>12</v>
      </c>
      <c r="C1065" s="3" t="s">
        <v>47</v>
      </c>
      <c r="D1065" s="3" t="s">
        <v>116</v>
      </c>
      <c r="E1065" s="4">
        <v>2022</v>
      </c>
      <c r="F1065" s="1">
        <v>44557</v>
      </c>
      <c r="G1065" s="3" t="s">
        <v>102</v>
      </c>
      <c r="H1065" s="5">
        <v>3.9559999999999969</v>
      </c>
      <c r="I1065" s="5">
        <v>91.002936956712787</v>
      </c>
      <c r="J1065" s="5">
        <v>3.5583333333333331</v>
      </c>
      <c r="K1065" s="6">
        <v>3.7727090178455762E-2</v>
      </c>
      <c r="L1065" s="6">
        <v>6.3546602503388394E-2</v>
      </c>
      <c r="M1065" s="5">
        <v>89.87263073181559</v>
      </c>
      <c r="N1065" s="4">
        <v>21600000</v>
      </c>
      <c r="O1065" s="5">
        <f>1580000*J1065</f>
        <v>5622166.666666666</v>
      </c>
      <c r="P1065" s="5">
        <f>(1580000*J1065)/(M1065/100)</f>
        <v>6255705.0137360413</v>
      </c>
      <c r="Q1065" s="5">
        <f t="shared" si="54"/>
        <v>15344294.986263959</v>
      </c>
      <c r="R1065" s="3" t="str">
        <f t="shared" si="55"/>
        <v>상</v>
      </c>
    </row>
    <row r="1066" spans="1:18" hidden="1" x14ac:dyDescent="0.3">
      <c r="A1066">
        <v>1065</v>
      </c>
      <c r="B1066" s="3" t="s">
        <v>12</v>
      </c>
      <c r="C1066" s="3" t="s">
        <v>34</v>
      </c>
      <c r="D1066" s="3" t="s">
        <v>113</v>
      </c>
      <c r="E1066" s="4">
        <v>2019</v>
      </c>
      <c r="F1066" s="1">
        <v>43657</v>
      </c>
      <c r="G1066" s="3" t="s">
        <v>102</v>
      </c>
      <c r="H1066" s="5">
        <v>3.6997916666666599</v>
      </c>
      <c r="I1066" s="5">
        <v>82.269959678254963</v>
      </c>
      <c r="J1066" s="5">
        <v>6.0194444444444448</v>
      </c>
      <c r="K1066" s="6">
        <v>4.9069112257893739E-2</v>
      </c>
      <c r="L1066" s="6">
        <v>0.161434369275335</v>
      </c>
      <c r="M1066" s="5">
        <v>78.949651846677128</v>
      </c>
      <c r="N1066" s="4">
        <v>24800000</v>
      </c>
      <c r="O1066" s="5">
        <f>1240000*J1066</f>
        <v>7464111.1111111119</v>
      </c>
      <c r="P1066" s="5">
        <f>(1240000*J1066)/(M1066/100)</f>
        <v>9454267.2912689541</v>
      </c>
      <c r="Q1066" s="5">
        <f t="shared" si="54"/>
        <v>15345732.708731046</v>
      </c>
      <c r="R1066" s="3" t="str">
        <f t="shared" si="55"/>
        <v>중</v>
      </c>
    </row>
    <row r="1067" spans="1:18" hidden="1" x14ac:dyDescent="0.3">
      <c r="A1067">
        <v>1066</v>
      </c>
      <c r="B1067" s="3" t="s">
        <v>13</v>
      </c>
      <c r="C1067" s="3" t="s">
        <v>36</v>
      </c>
      <c r="D1067" s="3" t="s">
        <v>117</v>
      </c>
      <c r="E1067" s="4">
        <v>2019</v>
      </c>
      <c r="F1067" s="1">
        <v>43490</v>
      </c>
      <c r="G1067" s="3" t="s">
        <v>102</v>
      </c>
      <c r="H1067" s="5">
        <v>4.019999999999996</v>
      </c>
      <c r="I1067" s="5">
        <v>92.831195670431498</v>
      </c>
      <c r="J1067" s="5">
        <v>6.4805555555555552</v>
      </c>
      <c r="K1067" s="6">
        <v>5.0913870626993409E-2</v>
      </c>
      <c r="L1067" s="6">
        <v>0.17406939419445269</v>
      </c>
      <c r="M1067" s="5">
        <v>77.501673517855394</v>
      </c>
      <c r="N1067" s="4">
        <v>26300000</v>
      </c>
      <c r="O1067" s="5">
        <f>1310000*J1067</f>
        <v>8489527.777777778</v>
      </c>
      <c r="P1067" s="5">
        <f>(1310000*J1067)/(M1067/100)</f>
        <v>10953992.852582594</v>
      </c>
      <c r="Q1067" s="5">
        <f t="shared" si="54"/>
        <v>15346007.147417406</v>
      </c>
      <c r="R1067" s="3" t="str">
        <f t="shared" si="55"/>
        <v>중</v>
      </c>
    </row>
    <row r="1068" spans="1:18" hidden="1" x14ac:dyDescent="0.3">
      <c r="A1068">
        <v>1067</v>
      </c>
      <c r="B1068" s="3" t="s">
        <v>12</v>
      </c>
      <c r="C1068" s="3" t="s">
        <v>34</v>
      </c>
      <c r="D1068" s="3" t="s">
        <v>113</v>
      </c>
      <c r="E1068" s="4">
        <v>2019</v>
      </c>
      <c r="F1068" s="1">
        <v>43636</v>
      </c>
      <c r="G1068" s="3" t="s">
        <v>102</v>
      </c>
      <c r="H1068" s="5">
        <v>4.0799999999999983</v>
      </c>
      <c r="I1068" s="5">
        <v>94.495414527125206</v>
      </c>
      <c r="J1068" s="5">
        <v>6.0777777777777784</v>
      </c>
      <c r="K1068" s="6">
        <v>4.9306298898934918E-2</v>
      </c>
      <c r="L1068" s="6">
        <v>0.15307046417644621</v>
      </c>
      <c r="M1068" s="5">
        <v>79.762323692461891</v>
      </c>
      <c r="N1068" s="4">
        <v>24800000</v>
      </c>
      <c r="O1068" s="5">
        <f>1240000*J1068</f>
        <v>7536444.444444445</v>
      </c>
      <c r="P1068" s="5">
        <f>(1240000*J1068)/(M1068/100)</f>
        <v>9448626.9902348556</v>
      </c>
      <c r="Q1068" s="5">
        <f t="shared" si="54"/>
        <v>15351373.009765144</v>
      </c>
      <c r="R1068" s="3" t="str">
        <f t="shared" si="55"/>
        <v>중</v>
      </c>
    </row>
    <row r="1069" spans="1:18" hidden="1" x14ac:dyDescent="0.3">
      <c r="A1069">
        <v>1068</v>
      </c>
      <c r="B1069" s="3" t="s">
        <v>12</v>
      </c>
      <c r="C1069" s="3" t="s">
        <v>34</v>
      </c>
      <c r="D1069" s="3" t="s">
        <v>113</v>
      </c>
      <c r="E1069" s="4">
        <v>2019</v>
      </c>
      <c r="F1069" s="1">
        <v>43531</v>
      </c>
      <c r="G1069" s="3" t="s">
        <v>102</v>
      </c>
      <c r="H1069" s="5">
        <v>4.1139583333333389</v>
      </c>
      <c r="I1069" s="5">
        <v>95.492838787382254</v>
      </c>
      <c r="J1069" s="5">
        <v>6.3638888888888889</v>
      </c>
      <c r="K1069" s="6">
        <v>5.0453498942645753E-2</v>
      </c>
      <c r="L1069" s="6">
        <v>0.11427741584513219</v>
      </c>
      <c r="M1069" s="5">
        <v>83.526908521222197</v>
      </c>
      <c r="N1069" s="4">
        <v>24800000</v>
      </c>
      <c r="O1069" s="5">
        <f>1240000*J1069</f>
        <v>7891222.222222222</v>
      </c>
      <c r="P1069" s="5">
        <f>(1240000*J1069)/(M1069/100)</f>
        <v>9447520.9988374598</v>
      </c>
      <c r="Q1069" s="5">
        <f t="shared" si="54"/>
        <v>15352479.00116254</v>
      </c>
      <c r="R1069" s="3" t="str">
        <f t="shared" si="55"/>
        <v>상</v>
      </c>
    </row>
    <row r="1070" spans="1:18" hidden="1" x14ac:dyDescent="0.3">
      <c r="A1070">
        <v>1069</v>
      </c>
      <c r="B1070" s="3" t="s">
        <v>12</v>
      </c>
      <c r="C1070" s="3" t="s">
        <v>66</v>
      </c>
      <c r="D1070" s="3" t="s">
        <v>113</v>
      </c>
      <c r="E1070" s="4">
        <v>2020</v>
      </c>
      <c r="F1070" s="1">
        <v>43755</v>
      </c>
      <c r="G1070" s="3" t="s">
        <v>102</v>
      </c>
      <c r="H1070" s="5">
        <v>3.680000000000005</v>
      </c>
      <c r="I1070" s="5">
        <v>81.44098334770581</v>
      </c>
      <c r="J1070" s="5">
        <v>5.7527777777777782</v>
      </c>
      <c r="K1070" s="6">
        <v>4.7969897968529303E-2</v>
      </c>
      <c r="L1070" s="6">
        <v>0.19583895912315799</v>
      </c>
      <c r="M1070" s="5">
        <v>75.619114290831263</v>
      </c>
      <c r="N1070" s="4">
        <v>24800000</v>
      </c>
      <c r="O1070" s="5">
        <f>1240000*J1070</f>
        <v>7133444.444444445</v>
      </c>
      <c r="P1070" s="5">
        <f>(1240000*J1070)/(M1070/100)</f>
        <v>9433387.9883982819</v>
      </c>
      <c r="Q1070" s="5">
        <f t="shared" si="54"/>
        <v>15366612.011601718</v>
      </c>
      <c r="R1070" s="3" t="str">
        <f t="shared" si="55"/>
        <v>중</v>
      </c>
    </row>
    <row r="1071" spans="1:18" x14ac:dyDescent="0.3">
      <c r="A1071">
        <v>1070</v>
      </c>
      <c r="B1071" s="3" t="s">
        <v>13</v>
      </c>
      <c r="C1071" s="3" t="s">
        <v>59</v>
      </c>
      <c r="D1071" s="3" t="s">
        <v>118</v>
      </c>
      <c r="E1071" s="4">
        <v>2023</v>
      </c>
      <c r="F1071" s="1">
        <v>44856</v>
      </c>
      <c r="G1071" s="3" t="s">
        <v>102</v>
      </c>
      <c r="H1071" s="5">
        <v>3.8399999999999959</v>
      </c>
      <c r="I1071" s="5">
        <v>87.487322394430777</v>
      </c>
      <c r="J1071" s="5">
        <v>2.7388888888888889</v>
      </c>
      <c r="K1071" s="6">
        <v>3.3099177566150433E-2</v>
      </c>
      <c r="L1071" s="6">
        <v>1.761069121023336E-2</v>
      </c>
      <c r="M1071" s="5">
        <v>94.92901312236161</v>
      </c>
      <c r="N1071" s="4">
        <v>21600000</v>
      </c>
      <c r="O1071" s="5">
        <f>2160000*J1071</f>
        <v>5916000</v>
      </c>
      <c r="P1071" s="5">
        <f>(2160000*J1071)/(M1071/100)</f>
        <v>6232025.1790402522</v>
      </c>
      <c r="Q1071" s="5">
        <f t="shared" si="54"/>
        <v>15367974.820959747</v>
      </c>
      <c r="R1071" s="3" t="str">
        <f t="shared" si="55"/>
        <v>상</v>
      </c>
    </row>
    <row r="1072" spans="1:18" hidden="1" x14ac:dyDescent="0.3">
      <c r="A1072">
        <v>1071</v>
      </c>
      <c r="B1072" s="3" t="s">
        <v>12</v>
      </c>
      <c r="C1072" s="3" t="s">
        <v>34</v>
      </c>
      <c r="D1072" s="3" t="s">
        <v>113</v>
      </c>
      <c r="E1072" s="4">
        <v>2019</v>
      </c>
      <c r="F1072" s="1">
        <v>43563</v>
      </c>
      <c r="G1072" s="3" t="s">
        <v>102</v>
      </c>
      <c r="H1072" s="5">
        <v>4.1200000000000037</v>
      </c>
      <c r="I1072" s="5">
        <v>95.681105916803389</v>
      </c>
      <c r="J1072" s="5">
        <v>6.2777777777777777</v>
      </c>
      <c r="K1072" s="6">
        <v>5.0110987927909703E-2</v>
      </c>
      <c r="L1072" s="6">
        <v>0.1245575682364945</v>
      </c>
      <c r="M1072" s="5">
        <v>82.533144383559588</v>
      </c>
      <c r="N1072" s="4">
        <v>24800000</v>
      </c>
      <c r="O1072" s="5">
        <f>1240000*J1072</f>
        <v>7784444.444444444</v>
      </c>
      <c r="P1072" s="5">
        <f>(1240000*J1072)/(M1072/100)</f>
        <v>9431900.9684975576</v>
      </c>
      <c r="Q1072" s="5">
        <f t="shared" si="54"/>
        <v>15368099.031502442</v>
      </c>
      <c r="R1072" s="3" t="str">
        <f t="shared" si="55"/>
        <v>상</v>
      </c>
    </row>
    <row r="1073" spans="1:18" hidden="1" x14ac:dyDescent="0.3">
      <c r="A1073">
        <v>1072</v>
      </c>
      <c r="B1073" s="3" t="s">
        <v>12</v>
      </c>
      <c r="C1073" s="3" t="s">
        <v>42</v>
      </c>
      <c r="D1073" s="3" t="s">
        <v>114</v>
      </c>
      <c r="E1073" s="4">
        <v>2018</v>
      </c>
      <c r="F1073" s="1">
        <v>43283</v>
      </c>
      <c r="G1073" s="3" t="s">
        <v>102</v>
      </c>
      <c r="H1073" s="5">
        <v>3.9599999999999951</v>
      </c>
      <c r="I1073" s="5">
        <v>91.118921720605258</v>
      </c>
      <c r="J1073" s="5">
        <v>7.0444444444444443</v>
      </c>
      <c r="K1073" s="6">
        <v>5.3082744633051682E-2</v>
      </c>
      <c r="L1073" s="6">
        <v>7.372283397433875E-2</v>
      </c>
      <c r="M1073" s="5">
        <v>87.319442139260957</v>
      </c>
      <c r="N1073" s="4">
        <v>25700000</v>
      </c>
      <c r="O1073" s="5">
        <f>1280000*J1073</f>
        <v>9016888.8888888881</v>
      </c>
      <c r="P1073" s="5">
        <f>(1280000*J1073)/(M1073/100)</f>
        <v>10326324.433576144</v>
      </c>
      <c r="Q1073" s="5">
        <f t="shared" si="54"/>
        <v>15373675.566423856</v>
      </c>
      <c r="R1073" s="3" t="str">
        <f t="shared" si="55"/>
        <v>상</v>
      </c>
    </row>
    <row r="1074" spans="1:18" hidden="1" x14ac:dyDescent="0.3">
      <c r="A1074">
        <v>1073</v>
      </c>
      <c r="B1074" s="3" t="s">
        <v>12</v>
      </c>
      <c r="C1074" s="3" t="s">
        <v>37</v>
      </c>
      <c r="D1074" s="3" t="s">
        <v>116</v>
      </c>
      <c r="E1074" s="4">
        <v>2021</v>
      </c>
      <c r="F1074" s="1">
        <v>44495</v>
      </c>
      <c r="G1074" s="3" t="s">
        <v>102</v>
      </c>
      <c r="H1074" s="5">
        <v>3.8822222222222198</v>
      </c>
      <c r="I1074" s="5">
        <v>88.835290640674657</v>
      </c>
      <c r="J1074" s="5">
        <v>3.7277777777777779</v>
      </c>
      <c r="K1074" s="6">
        <v>3.861490788686555E-2</v>
      </c>
      <c r="L1074" s="6">
        <v>1.527532815501354E-2</v>
      </c>
      <c r="M1074" s="5">
        <v>94.610976395812088</v>
      </c>
      <c r="N1074" s="4">
        <v>21600000</v>
      </c>
      <c r="O1074" s="5">
        <f>1580000*J1074</f>
        <v>5889888.888888889</v>
      </c>
      <c r="P1074" s="5">
        <f>(1580000*J1074)/(M1074/100)</f>
        <v>6225375.863629289</v>
      </c>
      <c r="Q1074" s="5">
        <f t="shared" si="54"/>
        <v>15374624.136370711</v>
      </c>
      <c r="R1074" s="3" t="str">
        <f t="shared" si="55"/>
        <v>상</v>
      </c>
    </row>
    <row r="1075" spans="1:18" hidden="1" x14ac:dyDescent="0.3">
      <c r="A1075">
        <v>1074</v>
      </c>
      <c r="B1075" s="3" t="s">
        <v>12</v>
      </c>
      <c r="C1075" s="3" t="s">
        <v>37</v>
      </c>
      <c r="D1075" s="3" t="s">
        <v>116</v>
      </c>
      <c r="E1075" s="4">
        <v>2021</v>
      </c>
      <c r="F1075" s="1">
        <v>44512</v>
      </c>
      <c r="G1075" s="3" t="s">
        <v>102</v>
      </c>
      <c r="H1075" s="5">
        <v>4.0799999999999992</v>
      </c>
      <c r="I1075" s="5">
        <v>94.495414527125234</v>
      </c>
      <c r="J1075" s="5">
        <v>3.6833333333333331</v>
      </c>
      <c r="K1075" s="6">
        <v>3.8384024454626083E-2</v>
      </c>
      <c r="L1075" s="6">
        <v>2.5293288191885199E-2</v>
      </c>
      <c r="M1075" s="5">
        <v>93.632268735348873</v>
      </c>
      <c r="N1075" s="4">
        <v>21600000</v>
      </c>
      <c r="O1075" s="5">
        <f>1580000*J1075</f>
        <v>5819666.666666666</v>
      </c>
      <c r="P1075" s="5">
        <f>(1580000*J1075)/(M1075/100)</f>
        <v>6215449.8072837731</v>
      </c>
      <c r="Q1075" s="5">
        <f t="shared" si="54"/>
        <v>15384550.192716226</v>
      </c>
      <c r="R1075" s="3" t="str">
        <f t="shared" si="55"/>
        <v>상</v>
      </c>
    </row>
    <row r="1076" spans="1:18" x14ac:dyDescent="0.3">
      <c r="A1076">
        <v>1075</v>
      </c>
      <c r="B1076" s="3" t="s">
        <v>13</v>
      </c>
      <c r="C1076" s="3" t="s">
        <v>59</v>
      </c>
      <c r="D1076" s="3" t="s">
        <v>118</v>
      </c>
      <c r="E1076" s="4">
        <v>2023</v>
      </c>
      <c r="F1076" s="1">
        <v>44861</v>
      </c>
      <c r="G1076" s="3" t="s">
        <v>102</v>
      </c>
      <c r="H1076" s="5">
        <v>3.8919999999999981</v>
      </c>
      <c r="I1076" s="5">
        <v>89.130531769712462</v>
      </c>
      <c r="J1076" s="5">
        <v>2.7250000000000001</v>
      </c>
      <c r="K1076" s="6">
        <v>3.3015148038438358E-2</v>
      </c>
      <c r="L1076" s="6">
        <v>1.964720821184035E-2</v>
      </c>
      <c r="M1076" s="5">
        <v>94.733764374972125</v>
      </c>
      <c r="N1076" s="4">
        <v>21600000</v>
      </c>
      <c r="O1076" s="5">
        <f>2160000*J1076</f>
        <v>5886000</v>
      </c>
      <c r="P1076" s="5">
        <f>(2160000*J1076)/(M1076/100)</f>
        <v>6213201.8492395431</v>
      </c>
      <c r="Q1076" s="5">
        <f t="shared" si="54"/>
        <v>15386798.150760457</v>
      </c>
      <c r="R1076" s="3" t="str">
        <f t="shared" si="55"/>
        <v>상</v>
      </c>
    </row>
    <row r="1077" spans="1:18" hidden="1" x14ac:dyDescent="0.3">
      <c r="A1077">
        <v>1076</v>
      </c>
      <c r="B1077" s="3" t="s">
        <v>12</v>
      </c>
      <c r="C1077" s="3" t="s">
        <v>34</v>
      </c>
      <c r="D1077" s="3" t="s">
        <v>113</v>
      </c>
      <c r="E1077" s="4">
        <v>2019</v>
      </c>
      <c r="F1077" s="1">
        <v>43657</v>
      </c>
      <c r="G1077" s="3" t="s">
        <v>102</v>
      </c>
      <c r="H1077" s="5">
        <v>3.6797916666666719</v>
      </c>
      <c r="I1077" s="5">
        <v>81.432257281068431</v>
      </c>
      <c r="J1077" s="5">
        <v>6.0194444444444448</v>
      </c>
      <c r="K1077" s="6">
        <v>4.9069112257893739E-2</v>
      </c>
      <c r="L1077" s="6">
        <v>0.1579212530881533</v>
      </c>
      <c r="M1077" s="5">
        <v>79.300963465395299</v>
      </c>
      <c r="N1077" s="4">
        <v>24800000</v>
      </c>
      <c r="O1077" s="5">
        <f>1240000*J1077</f>
        <v>7464111.1111111119</v>
      </c>
      <c r="P1077" s="5">
        <f>(1240000*J1077)/(M1077/100)</f>
        <v>9412383.891613422</v>
      </c>
      <c r="Q1077" s="5">
        <f t="shared" si="54"/>
        <v>15387616.108386578</v>
      </c>
      <c r="R1077" s="3" t="str">
        <f t="shared" si="55"/>
        <v>중</v>
      </c>
    </row>
    <row r="1078" spans="1:18" hidden="1" x14ac:dyDescent="0.3">
      <c r="A1078">
        <v>1077</v>
      </c>
      <c r="B1078" s="3" t="s">
        <v>12</v>
      </c>
      <c r="C1078" s="3" t="s">
        <v>37</v>
      </c>
      <c r="D1078" s="3" t="s">
        <v>116</v>
      </c>
      <c r="E1078" s="4">
        <v>2021</v>
      </c>
      <c r="F1078" s="1">
        <v>44517</v>
      </c>
      <c r="G1078" s="3" t="s">
        <v>102</v>
      </c>
      <c r="H1078" s="5">
        <v>3.9195555555555561</v>
      </c>
      <c r="I1078" s="5">
        <v>89.946186898302287</v>
      </c>
      <c r="J1078" s="5">
        <v>3.6694444444444438</v>
      </c>
      <c r="K1078" s="6">
        <v>3.8311588035185619E-2</v>
      </c>
      <c r="L1078" s="6">
        <v>2.8001598424274118E-2</v>
      </c>
      <c r="M1078" s="5">
        <v>93.368681354054033</v>
      </c>
      <c r="N1078" s="4">
        <v>21600000</v>
      </c>
      <c r="O1078" s="5">
        <f>1580000*J1078</f>
        <v>5797722.2222222211</v>
      </c>
      <c r="P1078" s="5">
        <f>(1580000*J1078)/(M1078/100)</f>
        <v>6209493.524105004</v>
      </c>
      <c r="Q1078" s="5">
        <f t="shared" si="54"/>
        <v>15390506.475894995</v>
      </c>
      <c r="R1078" s="3" t="str">
        <f t="shared" si="55"/>
        <v>상</v>
      </c>
    </row>
    <row r="1079" spans="1:18" hidden="1" x14ac:dyDescent="0.3">
      <c r="A1079">
        <v>1078</v>
      </c>
      <c r="B1079" s="3" t="s">
        <v>13</v>
      </c>
      <c r="C1079" s="3" t="s">
        <v>36</v>
      </c>
      <c r="D1079" s="3" t="s">
        <v>117</v>
      </c>
      <c r="E1079" s="4">
        <v>2019</v>
      </c>
      <c r="F1079" s="1">
        <v>43486</v>
      </c>
      <c r="G1079" s="3" t="s">
        <v>102</v>
      </c>
      <c r="H1079" s="5">
        <v>4.1410416666666583</v>
      </c>
      <c r="I1079" s="5">
        <v>96.336794884787182</v>
      </c>
      <c r="J1079" s="5">
        <v>6.4916666666666663</v>
      </c>
      <c r="K1079" s="6">
        <v>5.0957498630394588E-2</v>
      </c>
      <c r="L1079" s="6">
        <v>0.169303868440488</v>
      </c>
      <c r="M1079" s="5">
        <v>77.973863292911744</v>
      </c>
      <c r="N1079" s="4">
        <v>26300000</v>
      </c>
      <c r="O1079" s="5">
        <f>1310000*J1079</f>
        <v>8504083.3333333321</v>
      </c>
      <c r="P1079" s="5">
        <f>(1310000*J1079)/(M1079/100)</f>
        <v>10906325.497028951</v>
      </c>
      <c r="Q1079" s="5">
        <f t="shared" si="54"/>
        <v>15393674.502971049</v>
      </c>
      <c r="R1079" s="3" t="str">
        <f t="shared" si="55"/>
        <v>중</v>
      </c>
    </row>
    <row r="1080" spans="1:18" hidden="1" x14ac:dyDescent="0.3">
      <c r="A1080">
        <v>1079</v>
      </c>
      <c r="B1080" s="3" t="s">
        <v>13</v>
      </c>
      <c r="C1080" s="3" t="s">
        <v>36</v>
      </c>
      <c r="D1080" s="3" t="s">
        <v>117</v>
      </c>
      <c r="E1080" s="4">
        <v>2019</v>
      </c>
      <c r="F1080" s="1">
        <v>43418</v>
      </c>
      <c r="G1080" s="3" t="s">
        <v>102</v>
      </c>
      <c r="H1080" s="5">
        <v>4.0400000000000054</v>
      </c>
      <c r="I1080" s="5">
        <v>93.385705726483309</v>
      </c>
      <c r="J1080" s="5">
        <v>6.677777777777778</v>
      </c>
      <c r="K1080" s="6">
        <v>5.1682793182171491E-2</v>
      </c>
      <c r="L1080" s="6">
        <v>0.14591201589157521</v>
      </c>
      <c r="M1080" s="5">
        <v>80.240519092625334</v>
      </c>
      <c r="N1080" s="4">
        <v>26300000</v>
      </c>
      <c r="O1080" s="5">
        <f>1310000*J1080</f>
        <v>8747888.8888888899</v>
      </c>
      <c r="P1080" s="5">
        <f>(1310000*J1080)/(M1080/100)</f>
        <v>10902084.118861193</v>
      </c>
      <c r="Q1080" s="5">
        <f t="shared" si="54"/>
        <v>15397915.881138807</v>
      </c>
      <c r="R1080" s="3" t="str">
        <f t="shared" si="55"/>
        <v>상</v>
      </c>
    </row>
    <row r="1081" spans="1:18" hidden="1" x14ac:dyDescent="0.3">
      <c r="A1081">
        <v>1080</v>
      </c>
      <c r="B1081" s="3" t="s">
        <v>12</v>
      </c>
      <c r="C1081" s="3" t="s">
        <v>37</v>
      </c>
      <c r="D1081" s="3" t="s">
        <v>116</v>
      </c>
      <c r="E1081" s="4">
        <v>2021</v>
      </c>
      <c r="F1081" s="1">
        <v>44518</v>
      </c>
      <c r="G1081" s="3" t="s">
        <v>102</v>
      </c>
      <c r="H1081" s="5">
        <v>3.9142222222222118</v>
      </c>
      <c r="I1081" s="5">
        <v>89.791540548936979</v>
      </c>
      <c r="J1081" s="5">
        <v>3.666666666666667</v>
      </c>
      <c r="K1081" s="6">
        <v>3.8297084310253533E-2</v>
      </c>
      <c r="L1081" s="6">
        <v>2.7455531955029339E-2</v>
      </c>
      <c r="M1081" s="5">
        <v>93.424738373471712</v>
      </c>
      <c r="N1081" s="4">
        <v>21600000</v>
      </c>
      <c r="O1081" s="5">
        <f>1580000*J1081</f>
        <v>5793333.333333334</v>
      </c>
      <c r="P1081" s="5">
        <f>(1580000*J1081)/(M1081/100)</f>
        <v>6201069.9031064892</v>
      </c>
      <c r="Q1081" s="5">
        <f t="shared" si="54"/>
        <v>15398930.096893512</v>
      </c>
      <c r="R1081" s="3" t="str">
        <f t="shared" si="55"/>
        <v>상</v>
      </c>
    </row>
    <row r="1082" spans="1:18" hidden="1" x14ac:dyDescent="0.3">
      <c r="A1082">
        <v>1081</v>
      </c>
      <c r="B1082" s="3" t="s">
        <v>12</v>
      </c>
      <c r="C1082" s="3" t="s">
        <v>47</v>
      </c>
      <c r="D1082" s="3" t="s">
        <v>116</v>
      </c>
      <c r="E1082" s="4">
        <v>2022</v>
      </c>
      <c r="F1082" s="1">
        <v>44560</v>
      </c>
      <c r="G1082" s="3" t="s">
        <v>102</v>
      </c>
      <c r="H1082" s="5">
        <v>4.1148888888888928</v>
      </c>
      <c r="I1082" s="5">
        <v>95.52183625329306</v>
      </c>
      <c r="J1082" s="5">
        <v>3.55</v>
      </c>
      <c r="K1082" s="6">
        <v>3.7682887362833553E-2</v>
      </c>
      <c r="L1082" s="6">
        <v>5.7447919354732743E-2</v>
      </c>
      <c r="M1082" s="5">
        <v>90.486919328243374</v>
      </c>
      <c r="N1082" s="4">
        <v>21600000</v>
      </c>
      <c r="O1082" s="5">
        <f>1580000*J1082</f>
        <v>5609000</v>
      </c>
      <c r="P1082" s="5">
        <f>(1580000*J1082)/(M1082/100)</f>
        <v>6198685.9997445857</v>
      </c>
      <c r="Q1082" s="5">
        <f t="shared" si="54"/>
        <v>15401314.000255413</v>
      </c>
      <c r="R1082" s="3" t="str">
        <f t="shared" si="55"/>
        <v>상</v>
      </c>
    </row>
    <row r="1083" spans="1:18" hidden="1" x14ac:dyDescent="0.3">
      <c r="A1083">
        <v>1082</v>
      </c>
      <c r="B1083" s="3" t="s">
        <v>12</v>
      </c>
      <c r="C1083" s="3" t="s">
        <v>53</v>
      </c>
      <c r="D1083" s="3" t="s">
        <v>114</v>
      </c>
      <c r="E1083" s="4">
        <v>2018</v>
      </c>
      <c r="F1083" s="1">
        <v>43328</v>
      </c>
      <c r="G1083" s="3" t="s">
        <v>102</v>
      </c>
      <c r="H1083" s="5">
        <v>4</v>
      </c>
      <c r="I1083" s="5">
        <v>92.26804225875226</v>
      </c>
      <c r="J1083" s="5">
        <v>6.9222222222222216</v>
      </c>
      <c r="K1083" s="6">
        <v>5.2620232695122983E-2</v>
      </c>
      <c r="L1083" s="6">
        <v>8.6976026399045739E-2</v>
      </c>
      <c r="M1083" s="5">
        <v>86.040374090583128</v>
      </c>
      <c r="N1083" s="4">
        <v>25700000</v>
      </c>
      <c r="O1083" s="5">
        <f>1280000*J1083</f>
        <v>8860444.444444444</v>
      </c>
      <c r="P1083" s="5">
        <f>(1280000*J1083)/(M1083/100)</f>
        <v>10298007.810979746</v>
      </c>
      <c r="Q1083" s="5">
        <f t="shared" si="54"/>
        <v>15401992.189020254</v>
      </c>
      <c r="R1083" s="3" t="str">
        <f t="shared" si="55"/>
        <v>상</v>
      </c>
    </row>
    <row r="1084" spans="1:18" hidden="1" x14ac:dyDescent="0.3">
      <c r="A1084">
        <v>1083</v>
      </c>
      <c r="B1084" s="3" t="s">
        <v>12</v>
      </c>
      <c r="C1084" s="3" t="s">
        <v>42</v>
      </c>
      <c r="D1084" s="3" t="s">
        <v>114</v>
      </c>
      <c r="E1084" s="4">
        <v>2018</v>
      </c>
      <c r="F1084" s="1">
        <v>43252</v>
      </c>
      <c r="G1084" s="3" t="s">
        <v>102</v>
      </c>
      <c r="H1084" s="5">
        <v>4.1000000000000059</v>
      </c>
      <c r="I1084" s="5">
        <v>95.081152661611114</v>
      </c>
      <c r="J1084" s="5">
        <v>7.1305555555555564</v>
      </c>
      <c r="K1084" s="6">
        <v>5.3406200222654132E-2</v>
      </c>
      <c r="L1084" s="6">
        <v>6.0210847733685721E-2</v>
      </c>
      <c r="M1084" s="5">
        <v>88.638295204366017</v>
      </c>
      <c r="N1084" s="4">
        <v>25700000</v>
      </c>
      <c r="O1084" s="5">
        <f>1280000*J1084</f>
        <v>9127111.1111111119</v>
      </c>
      <c r="P1084" s="5">
        <f>(1280000*J1084)/(M1084/100)</f>
        <v>10297029.167886728</v>
      </c>
      <c r="Q1084" s="5">
        <f t="shared" si="54"/>
        <v>15402970.832113272</v>
      </c>
      <c r="R1084" s="3" t="str">
        <f t="shared" si="55"/>
        <v>상</v>
      </c>
    </row>
    <row r="1085" spans="1:18" hidden="1" x14ac:dyDescent="0.3">
      <c r="A1085">
        <v>1084</v>
      </c>
      <c r="B1085" s="3" t="s">
        <v>12</v>
      </c>
      <c r="C1085" s="3" t="s">
        <v>50</v>
      </c>
      <c r="D1085" s="3" t="s">
        <v>116</v>
      </c>
      <c r="E1085" s="4">
        <v>2021</v>
      </c>
      <c r="F1085" s="1">
        <v>44538</v>
      </c>
      <c r="G1085" s="3" t="s">
        <v>102</v>
      </c>
      <c r="H1085" s="5">
        <v>3.8399999999999959</v>
      </c>
      <c r="I1085" s="5">
        <v>87.487322394430777</v>
      </c>
      <c r="J1085" s="5">
        <v>3.6111111111111112</v>
      </c>
      <c r="K1085" s="6">
        <v>3.8005847503304602E-2</v>
      </c>
      <c r="L1085" s="6">
        <v>4.0293994434977679E-2</v>
      </c>
      <c r="M1085" s="5">
        <v>92.170015806171762</v>
      </c>
      <c r="N1085" s="4">
        <v>21600000</v>
      </c>
      <c r="O1085" s="5">
        <f>1580000*J1085</f>
        <v>5705555.555555556</v>
      </c>
      <c r="P1085" s="5">
        <f>(1580000*J1085)/(M1085/100)</f>
        <v>6190251.2499878611</v>
      </c>
      <c r="Q1085" s="5">
        <f t="shared" si="54"/>
        <v>15409748.750012139</v>
      </c>
      <c r="R1085" s="3" t="str">
        <f t="shared" si="55"/>
        <v>상</v>
      </c>
    </row>
    <row r="1086" spans="1:18" hidden="1" x14ac:dyDescent="0.3">
      <c r="A1086">
        <v>1085</v>
      </c>
      <c r="B1086" s="3" t="s">
        <v>12</v>
      </c>
      <c r="C1086" s="3" t="s">
        <v>34</v>
      </c>
      <c r="D1086" s="3" t="s">
        <v>113</v>
      </c>
      <c r="E1086" s="4">
        <v>2019</v>
      </c>
      <c r="F1086" s="1">
        <v>43531</v>
      </c>
      <c r="G1086" s="3" t="s">
        <v>102</v>
      </c>
      <c r="H1086" s="5">
        <v>3.899999999999995</v>
      </c>
      <c r="I1086" s="5">
        <v>89.372092693470606</v>
      </c>
      <c r="J1086" s="5">
        <v>6.3638888888888889</v>
      </c>
      <c r="K1086" s="6">
        <v>5.0453498942645753E-2</v>
      </c>
      <c r="L1086" s="6">
        <v>0.1089016091482036</v>
      </c>
      <c r="M1086" s="5">
        <v>84.064489190915069</v>
      </c>
      <c r="N1086" s="4">
        <v>24800000</v>
      </c>
      <c r="O1086" s="5">
        <f>1240000*J1086</f>
        <v>7891222.222222222</v>
      </c>
      <c r="P1086" s="5">
        <f>(1240000*J1086)/(M1086/100)</f>
        <v>9387105.4212924838</v>
      </c>
      <c r="Q1086" s="5">
        <f t="shared" si="54"/>
        <v>15412894.578707516</v>
      </c>
      <c r="R1086" s="3" t="str">
        <f t="shared" si="55"/>
        <v>상</v>
      </c>
    </row>
    <row r="1087" spans="1:18" hidden="1" x14ac:dyDescent="0.3">
      <c r="A1087">
        <v>1086</v>
      </c>
      <c r="B1087" s="3" t="s">
        <v>12</v>
      </c>
      <c r="C1087" s="3" t="s">
        <v>47</v>
      </c>
      <c r="D1087" s="3" t="s">
        <v>116</v>
      </c>
      <c r="E1087" s="4">
        <v>2022</v>
      </c>
      <c r="F1087" s="1">
        <v>44559</v>
      </c>
      <c r="G1087" s="3" t="s">
        <v>102</v>
      </c>
      <c r="H1087" s="5">
        <v>3.7400000000000051</v>
      </c>
      <c r="I1087" s="5">
        <v>83.81884738812262</v>
      </c>
      <c r="J1087" s="5">
        <v>3.552777777777778</v>
      </c>
      <c r="K1087" s="6">
        <v>3.7697627393658492E-2</v>
      </c>
      <c r="L1087" s="6">
        <v>5.420803179896725E-2</v>
      </c>
      <c r="M1087" s="5">
        <v>90.809434080737432</v>
      </c>
      <c r="N1087" s="4">
        <v>21600000</v>
      </c>
      <c r="O1087" s="5">
        <f>1580000*J1087</f>
        <v>5613388.888888889</v>
      </c>
      <c r="P1087" s="5">
        <f>(1580000*J1087)/(M1087/100)</f>
        <v>6181504.0977990255</v>
      </c>
      <c r="Q1087" s="5">
        <f t="shared" si="54"/>
        <v>15418495.902200975</v>
      </c>
      <c r="R1087" s="3" t="str">
        <f t="shared" si="55"/>
        <v>상</v>
      </c>
    </row>
    <row r="1088" spans="1:18" x14ac:dyDescent="0.3">
      <c r="A1088">
        <v>1087</v>
      </c>
      <c r="B1088" s="3" t="s">
        <v>13</v>
      </c>
      <c r="C1088" s="3" t="s">
        <v>59</v>
      </c>
      <c r="D1088" s="3" t="s">
        <v>118</v>
      </c>
      <c r="E1088" s="4">
        <v>2023</v>
      </c>
      <c r="F1088" s="1">
        <v>44854</v>
      </c>
      <c r="G1088" s="3" t="s">
        <v>102</v>
      </c>
      <c r="H1088" s="5">
        <v>3.92</v>
      </c>
      <c r="I1088" s="5">
        <v>89.959074094082681</v>
      </c>
      <c r="J1088" s="5">
        <v>2.744444444444444</v>
      </c>
      <c r="K1088" s="6">
        <v>3.3132729706104473E-2</v>
      </c>
      <c r="L1088" s="6">
        <v>7.3511253137667782E-3</v>
      </c>
      <c r="M1088" s="5">
        <v>95.951614498012873</v>
      </c>
      <c r="N1088" s="4">
        <v>21600000</v>
      </c>
      <c r="O1088" s="5">
        <f>2160000*J1088</f>
        <v>5927999.9999999991</v>
      </c>
      <c r="P1088" s="5">
        <f>(2160000*J1088)/(M1088/100)</f>
        <v>6178113.8660493996</v>
      </c>
      <c r="Q1088" s="5">
        <f t="shared" si="54"/>
        <v>15421886.1339506</v>
      </c>
      <c r="R1088" s="3" t="str">
        <f t="shared" si="55"/>
        <v>상</v>
      </c>
    </row>
    <row r="1089" spans="1:18" hidden="1" x14ac:dyDescent="0.3">
      <c r="A1089">
        <v>1088</v>
      </c>
      <c r="B1089" s="3" t="s">
        <v>12</v>
      </c>
      <c r="C1089" s="3" t="s">
        <v>34</v>
      </c>
      <c r="D1089" s="3" t="s">
        <v>113</v>
      </c>
      <c r="E1089" s="4">
        <v>2019</v>
      </c>
      <c r="F1089" s="1">
        <v>43712</v>
      </c>
      <c r="G1089" s="3" t="s">
        <v>102</v>
      </c>
      <c r="H1089" s="5">
        <v>3.7993750000000062</v>
      </c>
      <c r="I1089" s="5">
        <v>86.126039559185685</v>
      </c>
      <c r="J1089" s="5">
        <v>5.8722222222222218</v>
      </c>
      <c r="K1089" s="6">
        <v>4.8465336983135571E-2</v>
      </c>
      <c r="L1089" s="6">
        <v>0.17506718237807189</v>
      </c>
      <c r="M1089" s="5">
        <v>77.646748063879258</v>
      </c>
      <c r="N1089" s="4">
        <v>24800000</v>
      </c>
      <c r="O1089" s="5">
        <f>1240000*J1089</f>
        <v>7281555.555555555</v>
      </c>
      <c r="P1089" s="5">
        <f>(1240000*J1089)/(M1089/100)</f>
        <v>9377798.4746574145</v>
      </c>
      <c r="Q1089" s="5">
        <f t="shared" si="54"/>
        <v>15422201.525342586</v>
      </c>
      <c r="R1089" s="3" t="str">
        <f t="shared" si="55"/>
        <v>중</v>
      </c>
    </row>
    <row r="1090" spans="1:18" x14ac:dyDescent="0.3">
      <c r="A1090">
        <v>1089</v>
      </c>
      <c r="B1090" s="3" t="s">
        <v>13</v>
      </c>
      <c r="C1090" s="3" t="s">
        <v>59</v>
      </c>
      <c r="D1090" s="3" t="s">
        <v>118</v>
      </c>
      <c r="E1090" s="4">
        <v>2023</v>
      </c>
      <c r="F1090" s="1">
        <v>44896</v>
      </c>
      <c r="G1090" s="3" t="s">
        <v>102</v>
      </c>
      <c r="H1090" s="5">
        <v>3.680000000000005</v>
      </c>
      <c r="I1090" s="5">
        <v>81.44098334770581</v>
      </c>
      <c r="J1090" s="5">
        <v>2.630555555555556</v>
      </c>
      <c r="K1090" s="6">
        <v>3.2437975001874307E-2</v>
      </c>
      <c r="L1090" s="6">
        <v>4.7286614013365702E-2</v>
      </c>
      <c r="M1090" s="5">
        <v>92.027541098475993</v>
      </c>
      <c r="N1090" s="4">
        <v>21600000</v>
      </c>
      <c r="O1090" s="5">
        <f>2160000*J1090</f>
        <v>5682000.0000000009</v>
      </c>
      <c r="P1090" s="5">
        <f>(2160000*J1090)/(M1090/100)</f>
        <v>6174238.6378876055</v>
      </c>
      <c r="Q1090" s="5">
        <f t="shared" ref="Q1090:Q1153" si="56">N1090-P1090</f>
        <v>15425761.362112395</v>
      </c>
      <c r="R1090" s="3" t="str">
        <f t="shared" ref="R1090:R1153" si="57">IF(M1090&lt;=65, "하", IF(M1090&lt;80, "중", "상"))</f>
        <v>상</v>
      </c>
    </row>
    <row r="1091" spans="1:18" hidden="1" x14ac:dyDescent="0.3">
      <c r="A1091">
        <v>1090</v>
      </c>
      <c r="B1091" s="3" t="s">
        <v>12</v>
      </c>
      <c r="C1091" s="3" t="s">
        <v>50</v>
      </c>
      <c r="D1091" s="3" t="s">
        <v>116</v>
      </c>
      <c r="E1091" s="4">
        <v>2021</v>
      </c>
      <c r="F1091" s="1">
        <v>44551</v>
      </c>
      <c r="G1091" s="3" t="s">
        <v>102</v>
      </c>
      <c r="H1091" s="5">
        <v>3.6995555555555502</v>
      </c>
      <c r="I1091" s="5">
        <v>82.260070136065963</v>
      </c>
      <c r="J1091" s="5">
        <v>3.5750000000000002</v>
      </c>
      <c r="K1091" s="6">
        <v>3.7815340802378077E-2</v>
      </c>
      <c r="L1091" s="6">
        <v>4.7234202244988283E-2</v>
      </c>
      <c r="M1091" s="5">
        <v>91.495045695263371</v>
      </c>
      <c r="N1091" s="4">
        <v>21600000</v>
      </c>
      <c r="O1091" s="5">
        <f>1580000*J1091</f>
        <v>5648500</v>
      </c>
      <c r="P1091" s="5">
        <f>(1580000*J1091)/(M1091/100)</f>
        <v>6173558.3135431111</v>
      </c>
      <c r="Q1091" s="5">
        <f t="shared" si="56"/>
        <v>15426441.686456889</v>
      </c>
      <c r="R1091" s="3" t="str">
        <f t="shared" si="57"/>
        <v>상</v>
      </c>
    </row>
    <row r="1092" spans="1:18" hidden="1" x14ac:dyDescent="0.3">
      <c r="A1092">
        <v>1091</v>
      </c>
      <c r="B1092" s="3" t="s">
        <v>13</v>
      </c>
      <c r="C1092" s="3" t="s">
        <v>33</v>
      </c>
      <c r="D1092" s="3" t="s">
        <v>117</v>
      </c>
      <c r="E1092" s="4">
        <v>2019</v>
      </c>
      <c r="F1092" s="1">
        <v>43551</v>
      </c>
      <c r="G1092" s="3" t="s">
        <v>102</v>
      </c>
      <c r="H1092" s="5">
        <v>3.6000000000000032</v>
      </c>
      <c r="I1092" s="5">
        <v>78.03550597032131</v>
      </c>
      <c r="J1092" s="5">
        <v>6.3083333333333336</v>
      </c>
      <c r="K1092" s="6">
        <v>5.0232791414904797E-2</v>
      </c>
      <c r="L1092" s="6">
        <v>0.18965326702979421</v>
      </c>
      <c r="M1092" s="5">
        <v>76.011394155530112</v>
      </c>
      <c r="N1092" s="4">
        <v>26300000</v>
      </c>
      <c r="O1092" s="5">
        <f>1310000*J1092</f>
        <v>8263916.666666667</v>
      </c>
      <c r="P1092" s="5">
        <f>(1310000*J1092)/(M1092/100)</f>
        <v>10871944.605775181</v>
      </c>
      <c r="Q1092" s="5">
        <f t="shared" si="56"/>
        <v>15428055.394224819</v>
      </c>
      <c r="R1092" s="3" t="str">
        <f t="shared" si="57"/>
        <v>중</v>
      </c>
    </row>
    <row r="1093" spans="1:18" hidden="1" x14ac:dyDescent="0.3">
      <c r="A1093">
        <v>1092</v>
      </c>
      <c r="B1093" s="3" t="s">
        <v>12</v>
      </c>
      <c r="C1093" s="3" t="s">
        <v>34</v>
      </c>
      <c r="D1093" s="3" t="s">
        <v>113</v>
      </c>
      <c r="E1093" s="4">
        <v>2019</v>
      </c>
      <c r="F1093" s="1">
        <v>43529</v>
      </c>
      <c r="G1093" s="3" t="s">
        <v>102</v>
      </c>
      <c r="H1093" s="5">
        <v>3.8622916666666738</v>
      </c>
      <c r="I1093" s="5">
        <v>88.221102020289294</v>
      </c>
      <c r="J1093" s="5">
        <v>6.3694444444444436</v>
      </c>
      <c r="K1093" s="6">
        <v>5.0475516617245017E-2</v>
      </c>
      <c r="L1093" s="6">
        <v>0.1066400916494268</v>
      </c>
      <c r="M1093" s="5">
        <v>84.288439173332819</v>
      </c>
      <c r="N1093" s="4">
        <v>24800000</v>
      </c>
      <c r="O1093" s="5">
        <f>1240000*J1093</f>
        <v>7898111.1111111101</v>
      </c>
      <c r="P1093" s="5">
        <f>(1240000*J1093)/(M1093/100)</f>
        <v>9370337.366040485</v>
      </c>
      <c r="Q1093" s="5">
        <f t="shared" si="56"/>
        <v>15429662.633959515</v>
      </c>
      <c r="R1093" s="3" t="str">
        <f t="shared" si="57"/>
        <v>상</v>
      </c>
    </row>
    <row r="1094" spans="1:18" hidden="1" x14ac:dyDescent="0.3">
      <c r="A1094">
        <v>1093</v>
      </c>
      <c r="B1094" s="3" t="s">
        <v>12</v>
      </c>
      <c r="C1094" s="3" t="s">
        <v>47</v>
      </c>
      <c r="D1094" s="3" t="s">
        <v>116</v>
      </c>
      <c r="E1094" s="4">
        <v>2022</v>
      </c>
      <c r="F1094" s="1">
        <v>44596</v>
      </c>
      <c r="G1094" s="3" t="s">
        <v>102</v>
      </c>
      <c r="H1094" s="5">
        <v>3.48</v>
      </c>
      <c r="I1094" s="5">
        <v>72.816889994434646</v>
      </c>
      <c r="J1094" s="5">
        <v>3.4555555555555562</v>
      </c>
      <c r="K1094" s="6">
        <v>3.7178249316263158E-2</v>
      </c>
      <c r="L1094" s="6">
        <v>7.7907674211868561E-2</v>
      </c>
      <c r="M1094" s="5">
        <v>88.491407647186833</v>
      </c>
      <c r="N1094" s="4">
        <v>21600000</v>
      </c>
      <c r="O1094" s="5">
        <f>1580000*J1094</f>
        <v>5459777.7777777789</v>
      </c>
      <c r="P1094" s="5">
        <f>(1580000*J1094)/(M1094/100)</f>
        <v>6169839.4487584429</v>
      </c>
      <c r="Q1094" s="5">
        <f t="shared" si="56"/>
        <v>15430160.551241558</v>
      </c>
      <c r="R1094" s="3" t="str">
        <f t="shared" si="57"/>
        <v>상</v>
      </c>
    </row>
    <row r="1095" spans="1:18" hidden="1" x14ac:dyDescent="0.3">
      <c r="A1095">
        <v>1094</v>
      </c>
      <c r="B1095" s="3" t="s">
        <v>12</v>
      </c>
      <c r="C1095" s="3" t="s">
        <v>34</v>
      </c>
      <c r="D1095" s="3" t="s">
        <v>113</v>
      </c>
      <c r="E1095" s="4">
        <v>2019</v>
      </c>
      <c r="F1095" s="1">
        <v>43735</v>
      </c>
      <c r="G1095" s="3" t="s">
        <v>102</v>
      </c>
      <c r="H1095" s="5">
        <v>4.1399999999999908</v>
      </c>
      <c r="I1095" s="5">
        <v>96.304335034886961</v>
      </c>
      <c r="J1095" s="5">
        <v>5.8083333333333336</v>
      </c>
      <c r="K1095" s="6">
        <v>4.8200968178381383E-2</v>
      </c>
      <c r="L1095" s="6">
        <v>0.1824835533136025</v>
      </c>
      <c r="M1095" s="5">
        <v>76.931547850801607</v>
      </c>
      <c r="N1095" s="4">
        <v>24800000</v>
      </c>
      <c r="O1095" s="5">
        <f>1240000*J1095</f>
        <v>7202333.333333334</v>
      </c>
      <c r="P1095" s="5">
        <f>(1240000*J1095)/(M1095/100)</f>
        <v>9362002.3703426477</v>
      </c>
      <c r="Q1095" s="5">
        <f t="shared" si="56"/>
        <v>15437997.629657352</v>
      </c>
      <c r="R1095" s="3" t="str">
        <f t="shared" si="57"/>
        <v>중</v>
      </c>
    </row>
    <row r="1096" spans="1:18" hidden="1" x14ac:dyDescent="0.3">
      <c r="A1096">
        <v>1095</v>
      </c>
      <c r="B1096" s="3" t="s">
        <v>12</v>
      </c>
      <c r="C1096" s="3" t="s">
        <v>34</v>
      </c>
      <c r="D1096" s="3" t="s">
        <v>113</v>
      </c>
      <c r="E1096" s="4">
        <v>2019</v>
      </c>
      <c r="F1096" s="1">
        <v>43530</v>
      </c>
      <c r="G1096" s="3" t="s">
        <v>102</v>
      </c>
      <c r="H1096" s="5">
        <v>3.5802083333333332</v>
      </c>
      <c r="I1096" s="5">
        <v>77.129071257787984</v>
      </c>
      <c r="J1096" s="5">
        <v>6.3666666666666663</v>
      </c>
      <c r="K1096" s="6">
        <v>5.0464508980734832E-2</v>
      </c>
      <c r="L1096" s="6">
        <v>0.1057974724875215</v>
      </c>
      <c r="M1096" s="5">
        <v>84.373801853174371</v>
      </c>
      <c r="N1096" s="4">
        <v>24800000</v>
      </c>
      <c r="O1096" s="5">
        <f>1240000*J1096</f>
        <v>7894666.666666666</v>
      </c>
      <c r="P1096" s="5">
        <f>(1240000*J1096)/(M1096/100)</f>
        <v>9356774.8439317811</v>
      </c>
      <c r="Q1096" s="5">
        <f t="shared" si="56"/>
        <v>15443225.156068219</v>
      </c>
      <c r="R1096" s="3" t="str">
        <f t="shared" si="57"/>
        <v>상</v>
      </c>
    </row>
    <row r="1097" spans="1:18" hidden="1" x14ac:dyDescent="0.3">
      <c r="A1097">
        <v>1096</v>
      </c>
      <c r="B1097" s="3" t="s">
        <v>13</v>
      </c>
      <c r="C1097" s="3" t="s">
        <v>36</v>
      </c>
      <c r="D1097" s="3" t="s">
        <v>117</v>
      </c>
      <c r="E1097" s="4">
        <v>2019</v>
      </c>
      <c r="F1097" s="1">
        <v>43490</v>
      </c>
      <c r="G1097" s="3" t="s">
        <v>102</v>
      </c>
      <c r="H1097" s="5">
        <v>3.6399999999999921</v>
      </c>
      <c r="I1097" s="5">
        <v>79.782644610449623</v>
      </c>
      <c r="J1097" s="5">
        <v>6.4805555555555552</v>
      </c>
      <c r="K1097" s="6">
        <v>5.0913870626993409E-2</v>
      </c>
      <c r="L1097" s="6">
        <v>0.16668892408560351</v>
      </c>
      <c r="M1097" s="5">
        <v>78.239720528740307</v>
      </c>
      <c r="N1097" s="4">
        <v>26300000</v>
      </c>
      <c r="O1097" s="5">
        <f>1310000*J1097</f>
        <v>8489527.777777778</v>
      </c>
      <c r="P1097" s="5">
        <f>(1310000*J1097)/(M1097/100)</f>
        <v>10850662.196140213</v>
      </c>
      <c r="Q1097" s="5">
        <f t="shared" si="56"/>
        <v>15449337.803859787</v>
      </c>
      <c r="R1097" s="3" t="str">
        <f t="shared" si="57"/>
        <v>중</v>
      </c>
    </row>
    <row r="1098" spans="1:18" hidden="1" x14ac:dyDescent="0.3">
      <c r="A1098">
        <v>1097</v>
      </c>
      <c r="B1098" s="3" t="s">
        <v>12</v>
      </c>
      <c r="C1098" s="3" t="s">
        <v>34</v>
      </c>
      <c r="D1098" s="3" t="s">
        <v>113</v>
      </c>
      <c r="E1098" s="4">
        <v>2019</v>
      </c>
      <c r="F1098" s="1">
        <v>43553</v>
      </c>
      <c r="G1098" s="3" t="s">
        <v>102</v>
      </c>
      <c r="H1098" s="5">
        <v>4.1200000000000037</v>
      </c>
      <c r="I1098" s="5">
        <v>95.681105916803389</v>
      </c>
      <c r="J1098" s="5">
        <v>6.302777777777778</v>
      </c>
      <c r="K1098" s="6">
        <v>5.0210667303981438E-2</v>
      </c>
      <c r="L1098" s="6">
        <v>0.11395324499016191</v>
      </c>
      <c r="M1098" s="5">
        <v>83.58360877058567</v>
      </c>
      <c r="N1098" s="4">
        <v>24800000</v>
      </c>
      <c r="O1098" s="5">
        <f>1240000*J1098</f>
        <v>7815444.444444445</v>
      </c>
      <c r="P1098" s="5">
        <f>(1240000*J1098)/(M1098/100)</f>
        <v>9350451.0745590311</v>
      </c>
      <c r="Q1098" s="5">
        <f t="shared" si="56"/>
        <v>15449548.925440969</v>
      </c>
      <c r="R1098" s="3" t="str">
        <f t="shared" si="57"/>
        <v>상</v>
      </c>
    </row>
    <row r="1099" spans="1:18" x14ac:dyDescent="0.3">
      <c r="A1099">
        <v>1098</v>
      </c>
      <c r="B1099" s="3" t="s">
        <v>13</v>
      </c>
      <c r="C1099" s="3" t="s">
        <v>59</v>
      </c>
      <c r="D1099" s="3" t="s">
        <v>118</v>
      </c>
      <c r="E1099" s="4">
        <v>2023</v>
      </c>
      <c r="F1099" s="1">
        <v>44872</v>
      </c>
      <c r="G1099" s="3" t="s">
        <v>102</v>
      </c>
      <c r="H1099" s="5">
        <v>3.6600000000000041</v>
      </c>
      <c r="I1099" s="5">
        <v>80.631887165108466</v>
      </c>
      <c r="J1099" s="5">
        <v>2.697222222222222</v>
      </c>
      <c r="K1099" s="6">
        <v>3.2846444082866702E-2</v>
      </c>
      <c r="L1099" s="6">
        <v>1.8554512092040051E-2</v>
      </c>
      <c r="M1099" s="5">
        <v>94.859904382509328</v>
      </c>
      <c r="N1099" s="4">
        <v>21600000</v>
      </c>
      <c r="O1099" s="5">
        <f>2160000*J1099</f>
        <v>5825999.9999999991</v>
      </c>
      <c r="P1099" s="5">
        <f>(2160000*J1099)/(M1099/100)</f>
        <v>6141688.6701756166</v>
      </c>
      <c r="Q1099" s="5">
        <f t="shared" si="56"/>
        <v>15458311.329824384</v>
      </c>
      <c r="R1099" s="3" t="str">
        <f t="shared" si="57"/>
        <v>상</v>
      </c>
    </row>
    <row r="1100" spans="1:18" hidden="1" x14ac:dyDescent="0.3">
      <c r="A1100">
        <v>1099</v>
      </c>
      <c r="B1100" s="3" t="s">
        <v>12</v>
      </c>
      <c r="C1100" s="3" t="s">
        <v>34</v>
      </c>
      <c r="D1100" s="3" t="s">
        <v>113</v>
      </c>
      <c r="E1100" s="4">
        <v>2019</v>
      </c>
      <c r="F1100" s="1">
        <v>43551</v>
      </c>
      <c r="G1100" s="3" t="s">
        <v>102</v>
      </c>
      <c r="H1100" s="5">
        <v>4.1000000000000059</v>
      </c>
      <c r="I1100" s="5">
        <v>95.081152661611114</v>
      </c>
      <c r="J1100" s="5">
        <v>6.3083333333333336</v>
      </c>
      <c r="K1100" s="6">
        <v>5.0232791414904797E-2</v>
      </c>
      <c r="L1100" s="6">
        <v>0.1119884624809421</v>
      </c>
      <c r="M1100" s="5">
        <v>83.77787461041531</v>
      </c>
      <c r="N1100" s="4">
        <v>24800000</v>
      </c>
      <c r="O1100" s="5">
        <f>1240000*J1100</f>
        <v>7822333.333333334</v>
      </c>
      <c r="P1100" s="5">
        <f>(1240000*J1100)/(M1100/100)</f>
        <v>9336991.8605703767</v>
      </c>
      <c r="Q1100" s="5">
        <f t="shared" si="56"/>
        <v>15463008.139429623</v>
      </c>
      <c r="R1100" s="3" t="str">
        <f t="shared" si="57"/>
        <v>상</v>
      </c>
    </row>
    <row r="1101" spans="1:18" hidden="1" x14ac:dyDescent="0.3">
      <c r="A1101">
        <v>1100</v>
      </c>
      <c r="B1101" s="3" t="s">
        <v>12</v>
      </c>
      <c r="C1101" s="3" t="s">
        <v>34</v>
      </c>
      <c r="D1101" s="3" t="s">
        <v>113</v>
      </c>
      <c r="E1101" s="4">
        <v>2019</v>
      </c>
      <c r="F1101" s="1">
        <v>43578</v>
      </c>
      <c r="G1101" s="3" t="s">
        <v>102</v>
      </c>
      <c r="H1101" s="5">
        <v>3.660000000000005</v>
      </c>
      <c r="I1101" s="5">
        <v>80.631887165108523</v>
      </c>
      <c r="J1101" s="5">
        <v>6.2361111111111107</v>
      </c>
      <c r="K1101" s="6">
        <v>4.9944413545905661E-2</v>
      </c>
      <c r="L1101" s="6">
        <v>0.12185742412810879</v>
      </c>
      <c r="M1101" s="5">
        <v>82.819816232598555</v>
      </c>
      <c r="N1101" s="4">
        <v>24800000</v>
      </c>
      <c r="O1101" s="5">
        <f>1240000*J1101</f>
        <v>7732777.7777777771</v>
      </c>
      <c r="P1101" s="5">
        <f>(1240000*J1101)/(M1101/100)</f>
        <v>9336869.0363431312</v>
      </c>
      <c r="Q1101" s="5">
        <f t="shared" si="56"/>
        <v>15463130.963656869</v>
      </c>
      <c r="R1101" s="3" t="str">
        <f t="shared" si="57"/>
        <v>상</v>
      </c>
    </row>
    <row r="1102" spans="1:18" hidden="1" x14ac:dyDescent="0.3">
      <c r="A1102">
        <v>1101</v>
      </c>
      <c r="B1102" s="3" t="s">
        <v>12</v>
      </c>
      <c r="C1102" s="3" t="s">
        <v>37</v>
      </c>
      <c r="D1102" s="3" t="s">
        <v>116</v>
      </c>
      <c r="E1102" s="4">
        <v>2021</v>
      </c>
      <c r="F1102" s="1">
        <v>44536</v>
      </c>
      <c r="G1102" s="3" t="s">
        <v>102</v>
      </c>
      <c r="H1102" s="5">
        <v>3.8177777777777742</v>
      </c>
      <c r="I1102" s="5">
        <v>86.745775136087659</v>
      </c>
      <c r="J1102" s="5">
        <v>3.6166666666666671</v>
      </c>
      <c r="K1102" s="6">
        <v>3.8035071534922429E-2</v>
      </c>
      <c r="L1102" s="6">
        <v>3.0798644184822751E-2</v>
      </c>
      <c r="M1102" s="5">
        <v>93.116628428025479</v>
      </c>
      <c r="N1102" s="4">
        <v>21600000</v>
      </c>
      <c r="O1102" s="5">
        <f>1580000*J1102</f>
        <v>5714333.333333334</v>
      </c>
      <c r="P1102" s="5">
        <f>(1580000*J1102)/(M1102/100)</f>
        <v>6136748.5376150934</v>
      </c>
      <c r="Q1102" s="5">
        <f t="shared" si="56"/>
        <v>15463251.462384906</v>
      </c>
      <c r="R1102" s="3" t="str">
        <f t="shared" si="57"/>
        <v>상</v>
      </c>
    </row>
    <row r="1103" spans="1:18" hidden="1" x14ac:dyDescent="0.3">
      <c r="A1103">
        <v>1102</v>
      </c>
      <c r="B1103" s="3" t="s">
        <v>13</v>
      </c>
      <c r="C1103" s="3" t="s">
        <v>33</v>
      </c>
      <c r="D1103" s="3" t="s">
        <v>117</v>
      </c>
      <c r="E1103" s="4">
        <v>2019</v>
      </c>
      <c r="F1103" s="1">
        <v>43309</v>
      </c>
      <c r="G1103" s="3" t="s">
        <v>102</v>
      </c>
      <c r="H1103" s="5">
        <v>3.7391666666666712</v>
      </c>
      <c r="I1103" s="5">
        <v>83.78394312251713</v>
      </c>
      <c r="J1103" s="5">
        <v>6.9722222222222223</v>
      </c>
      <c r="K1103" s="6">
        <v>5.2809931725849531E-2</v>
      </c>
      <c r="L1103" s="6">
        <v>0.1042288652208668</v>
      </c>
      <c r="M1103" s="5">
        <v>84.296120305328358</v>
      </c>
      <c r="N1103" s="4">
        <v>26300000</v>
      </c>
      <c r="O1103" s="5">
        <f>1310000*J1103</f>
        <v>9133611.1111111119</v>
      </c>
      <c r="P1103" s="5">
        <f>(1310000*J1103)/(M1103/100)</f>
        <v>10835150.037781484</v>
      </c>
      <c r="Q1103" s="5">
        <f t="shared" si="56"/>
        <v>15464849.962218516</v>
      </c>
      <c r="R1103" s="3" t="str">
        <f t="shared" si="57"/>
        <v>상</v>
      </c>
    </row>
    <row r="1104" spans="1:18" hidden="1" x14ac:dyDescent="0.3">
      <c r="A1104">
        <v>1103</v>
      </c>
      <c r="B1104" s="3" t="s">
        <v>12</v>
      </c>
      <c r="C1104" s="3" t="s">
        <v>34</v>
      </c>
      <c r="D1104" s="3" t="s">
        <v>113</v>
      </c>
      <c r="E1104" s="4">
        <v>2019</v>
      </c>
      <c r="F1104" s="1">
        <v>43658</v>
      </c>
      <c r="G1104" s="3" t="s">
        <v>102</v>
      </c>
      <c r="H1104" s="5">
        <v>3.5947916666666688</v>
      </c>
      <c r="I1104" s="5">
        <v>77.820438134261309</v>
      </c>
      <c r="J1104" s="5">
        <v>6.0166666666666666</v>
      </c>
      <c r="K1104" s="6">
        <v>4.9057789051960607E-2</v>
      </c>
      <c r="L1104" s="6">
        <v>0.15173529515861151</v>
      </c>
      <c r="M1104" s="5">
        <v>79.920691578942794</v>
      </c>
      <c r="N1104" s="4">
        <v>24800000</v>
      </c>
      <c r="O1104" s="5">
        <f>1240000*J1104</f>
        <v>7460666.666666667</v>
      </c>
      <c r="P1104" s="5">
        <f>(1240000*J1104)/(M1104/100)</f>
        <v>9335087.7216787953</v>
      </c>
      <c r="Q1104" s="5">
        <f t="shared" si="56"/>
        <v>15464912.278321205</v>
      </c>
      <c r="R1104" s="3" t="str">
        <f t="shared" si="57"/>
        <v>중</v>
      </c>
    </row>
    <row r="1105" spans="1:18" hidden="1" x14ac:dyDescent="0.3">
      <c r="A1105">
        <v>1104</v>
      </c>
      <c r="B1105" s="3" t="s">
        <v>12</v>
      </c>
      <c r="C1105" s="3" t="s">
        <v>34</v>
      </c>
      <c r="D1105" s="3" t="s">
        <v>113</v>
      </c>
      <c r="E1105" s="4">
        <v>2019</v>
      </c>
      <c r="F1105" s="1">
        <v>43662</v>
      </c>
      <c r="G1105" s="3" t="s">
        <v>102</v>
      </c>
      <c r="H1105" s="5">
        <v>3.6399999999999921</v>
      </c>
      <c r="I1105" s="5">
        <v>79.782644610449623</v>
      </c>
      <c r="J1105" s="5">
        <v>6.0055555555555564</v>
      </c>
      <c r="K1105" s="6">
        <v>4.9012470068567467E-2</v>
      </c>
      <c r="L1105" s="6">
        <v>0.1532497357106867</v>
      </c>
      <c r="M1105" s="5">
        <v>79.773779422074568</v>
      </c>
      <c r="N1105" s="4">
        <v>24800000</v>
      </c>
      <c r="O1105" s="5">
        <f>1240000*J1105</f>
        <v>7446888.8888888899</v>
      </c>
      <c r="P1105" s="5">
        <f>(1240000*J1105)/(M1105/100)</f>
        <v>9335008.2481214721</v>
      </c>
      <c r="Q1105" s="5">
        <f t="shared" si="56"/>
        <v>15464991.751878528</v>
      </c>
      <c r="R1105" s="3" t="str">
        <f t="shared" si="57"/>
        <v>중</v>
      </c>
    </row>
    <row r="1106" spans="1:18" hidden="1" x14ac:dyDescent="0.3">
      <c r="A1106">
        <v>1105</v>
      </c>
      <c r="B1106" s="3" t="s">
        <v>12</v>
      </c>
      <c r="C1106" s="3" t="s">
        <v>37</v>
      </c>
      <c r="D1106" s="3" t="s">
        <v>116</v>
      </c>
      <c r="E1106" s="4">
        <v>2021</v>
      </c>
      <c r="F1106" s="1">
        <v>44530</v>
      </c>
      <c r="G1106" s="3" t="s">
        <v>102</v>
      </c>
      <c r="H1106" s="5">
        <v>4.003555555555554</v>
      </c>
      <c r="I1106" s="5">
        <v>92.36815842082855</v>
      </c>
      <c r="J1106" s="5">
        <v>3.6333333333333329</v>
      </c>
      <c r="K1106" s="6">
        <v>3.8122609214655462E-2</v>
      </c>
      <c r="L1106" s="6">
        <v>2.541909610141202E-2</v>
      </c>
      <c r="M1106" s="5">
        <v>93.645829468393245</v>
      </c>
      <c r="N1106" s="4">
        <v>21600000</v>
      </c>
      <c r="O1106" s="5">
        <f>1580000*J1106</f>
        <v>5740666.666666666</v>
      </c>
      <c r="P1106" s="5">
        <f>(1580000*J1106)/(M1106/100)</f>
        <v>6130189.3520033583</v>
      </c>
      <c r="Q1106" s="5">
        <f t="shared" si="56"/>
        <v>15469810.647996642</v>
      </c>
      <c r="R1106" s="3" t="str">
        <f t="shared" si="57"/>
        <v>상</v>
      </c>
    </row>
    <row r="1107" spans="1:18" hidden="1" x14ac:dyDescent="0.3">
      <c r="A1107">
        <v>1106</v>
      </c>
      <c r="B1107" s="3" t="s">
        <v>13</v>
      </c>
      <c r="C1107" s="3" t="s">
        <v>36</v>
      </c>
      <c r="D1107" s="3" t="s">
        <v>117</v>
      </c>
      <c r="E1107" s="4">
        <v>2019</v>
      </c>
      <c r="F1107" s="1">
        <v>43521</v>
      </c>
      <c r="G1107" s="3" t="s">
        <v>102</v>
      </c>
      <c r="H1107" s="5">
        <v>3.800000000000006</v>
      </c>
      <c r="I1107" s="5">
        <v>86.147087182552198</v>
      </c>
      <c r="J1107" s="5">
        <v>6.3972222222222221</v>
      </c>
      <c r="K1107" s="6">
        <v>5.0585461240250533E-2</v>
      </c>
      <c r="L1107" s="6">
        <v>0.17547909481495369</v>
      </c>
      <c r="M1107" s="5">
        <v>77.393544394479576</v>
      </c>
      <c r="N1107" s="4">
        <v>26300000</v>
      </c>
      <c r="O1107" s="5">
        <f>1310000*J1107</f>
        <v>8380361.111111111</v>
      </c>
      <c r="P1107" s="5">
        <f>(1310000*J1107)/(M1107/100)</f>
        <v>10828243.074636696</v>
      </c>
      <c r="Q1107" s="5">
        <f t="shared" si="56"/>
        <v>15471756.925363304</v>
      </c>
      <c r="R1107" s="3" t="str">
        <f t="shared" si="57"/>
        <v>중</v>
      </c>
    </row>
    <row r="1108" spans="1:18" hidden="1" x14ac:dyDescent="0.3">
      <c r="A1108">
        <v>1107</v>
      </c>
      <c r="B1108" s="3" t="s">
        <v>12</v>
      </c>
      <c r="C1108" s="3" t="s">
        <v>76</v>
      </c>
      <c r="D1108" s="3" t="s">
        <v>113</v>
      </c>
      <c r="E1108" s="4">
        <v>2019</v>
      </c>
      <c r="F1108" s="1">
        <v>43697</v>
      </c>
      <c r="G1108" s="3" t="s">
        <v>102</v>
      </c>
      <c r="H1108" s="5">
        <v>3.8231249999999939</v>
      </c>
      <c r="I1108" s="5">
        <v>86.925849247112055</v>
      </c>
      <c r="J1108" s="5">
        <v>5.9111111111111114</v>
      </c>
      <c r="K1108" s="6">
        <v>4.8625553410161247E-2</v>
      </c>
      <c r="L1108" s="6">
        <v>0.16551548560179399</v>
      </c>
      <c r="M1108" s="5">
        <v>78.585896098804469</v>
      </c>
      <c r="N1108" s="4">
        <v>24800000</v>
      </c>
      <c r="O1108" s="5">
        <f>1240000*J1108</f>
        <v>7329777.777777778</v>
      </c>
      <c r="P1108" s="5">
        <f>(1240000*J1108)/(M1108/100)</f>
        <v>9327090.663396135</v>
      </c>
      <c r="Q1108" s="5">
        <f t="shared" si="56"/>
        <v>15472909.336603865</v>
      </c>
      <c r="R1108" s="3" t="str">
        <f t="shared" si="57"/>
        <v>중</v>
      </c>
    </row>
    <row r="1109" spans="1:18" hidden="1" x14ac:dyDescent="0.3">
      <c r="A1109">
        <v>1108</v>
      </c>
      <c r="B1109" s="3" t="s">
        <v>12</v>
      </c>
      <c r="C1109" s="3" t="s">
        <v>42</v>
      </c>
      <c r="D1109" s="3" t="s">
        <v>114</v>
      </c>
      <c r="E1109" s="4">
        <v>2018</v>
      </c>
      <c r="F1109" s="1">
        <v>43249</v>
      </c>
      <c r="G1109" s="3" t="s">
        <v>102</v>
      </c>
      <c r="H1109" s="5">
        <v>3.6200000000000032</v>
      </c>
      <c r="I1109" s="5">
        <v>78.861366460791714</v>
      </c>
      <c r="J1109" s="5">
        <v>7.1361111111111111</v>
      </c>
      <c r="K1109" s="6">
        <v>5.3427001080394221E-2</v>
      </c>
      <c r="L1109" s="6">
        <v>5.2949216958410372E-2</v>
      </c>
      <c r="M1109" s="5">
        <v>89.362378196119536</v>
      </c>
      <c r="N1109" s="4">
        <v>25700000</v>
      </c>
      <c r="O1109" s="5">
        <f>1280000*J1109</f>
        <v>9134222.222222222</v>
      </c>
      <c r="P1109" s="5">
        <f>(1280000*J1109)/(M1109/100)</f>
        <v>10221552.298189469</v>
      </c>
      <c r="Q1109" s="5">
        <f t="shared" si="56"/>
        <v>15478447.701810531</v>
      </c>
      <c r="R1109" s="3" t="str">
        <f t="shared" si="57"/>
        <v>상</v>
      </c>
    </row>
    <row r="1110" spans="1:18" hidden="1" x14ac:dyDescent="0.3">
      <c r="A1110">
        <v>1109</v>
      </c>
      <c r="B1110" s="3" t="s">
        <v>12</v>
      </c>
      <c r="C1110" s="3" t="s">
        <v>43</v>
      </c>
      <c r="D1110" s="3" t="s">
        <v>113</v>
      </c>
      <c r="E1110" s="4">
        <v>2019</v>
      </c>
      <c r="F1110" s="1">
        <v>43676</v>
      </c>
      <c r="G1110" s="3" t="s">
        <v>102</v>
      </c>
      <c r="H1110" s="5">
        <v>4.123333333333334</v>
      </c>
      <c r="I1110" s="5">
        <v>95.784977436483956</v>
      </c>
      <c r="J1110" s="5">
        <v>5.9666666666666668</v>
      </c>
      <c r="K1110" s="6">
        <v>4.88535225614967E-2</v>
      </c>
      <c r="L1110" s="6">
        <v>0.15660352824716961</v>
      </c>
      <c r="M1110" s="5">
        <v>79.454294919133375</v>
      </c>
      <c r="N1110" s="4">
        <v>24800000</v>
      </c>
      <c r="O1110" s="5">
        <f>1240000*J1110</f>
        <v>7398666.666666667</v>
      </c>
      <c r="P1110" s="5">
        <f>(1240000*J1110)/(M1110/100)</f>
        <v>9311852.3979060519</v>
      </c>
      <c r="Q1110" s="5">
        <f t="shared" si="56"/>
        <v>15488147.602093948</v>
      </c>
      <c r="R1110" s="3" t="str">
        <f t="shared" si="57"/>
        <v>중</v>
      </c>
    </row>
    <row r="1111" spans="1:18" hidden="1" x14ac:dyDescent="0.3">
      <c r="A1111">
        <v>1110</v>
      </c>
      <c r="B1111" s="3" t="s">
        <v>12</v>
      </c>
      <c r="C1111" s="3" t="s">
        <v>43</v>
      </c>
      <c r="D1111" s="3" t="s">
        <v>113</v>
      </c>
      <c r="E1111" s="4">
        <v>2019</v>
      </c>
      <c r="F1111" s="1">
        <v>43647</v>
      </c>
      <c r="G1111" s="3" t="s">
        <v>102</v>
      </c>
      <c r="H1111" s="5">
        <v>3.406041666666666</v>
      </c>
      <c r="I1111" s="5">
        <v>69.692086190848613</v>
      </c>
      <c r="J1111" s="5">
        <v>6.0472222222222216</v>
      </c>
      <c r="K1111" s="6">
        <v>4.9182200935794743E-2</v>
      </c>
      <c r="L1111" s="6">
        <v>0.145112546916535</v>
      </c>
      <c r="M1111" s="5">
        <v>80.570525214767017</v>
      </c>
      <c r="N1111" s="4">
        <v>24800000</v>
      </c>
      <c r="O1111" s="5">
        <f>1240000*J1111</f>
        <v>7498555.555555555</v>
      </c>
      <c r="P1111" s="5">
        <f>(1240000*J1111)/(M1111/100)</f>
        <v>9306822.2350140698</v>
      </c>
      <c r="Q1111" s="5">
        <f t="shared" si="56"/>
        <v>15493177.76498593</v>
      </c>
      <c r="R1111" s="3" t="str">
        <f t="shared" si="57"/>
        <v>상</v>
      </c>
    </row>
    <row r="1112" spans="1:18" hidden="1" x14ac:dyDescent="0.3">
      <c r="A1112">
        <v>1111</v>
      </c>
      <c r="B1112" s="3" t="s">
        <v>12</v>
      </c>
      <c r="C1112" s="3" t="s">
        <v>34</v>
      </c>
      <c r="D1112" s="3" t="s">
        <v>113</v>
      </c>
      <c r="E1112" s="4">
        <v>2019</v>
      </c>
      <c r="F1112" s="1">
        <v>43691</v>
      </c>
      <c r="G1112" s="3" t="s">
        <v>102</v>
      </c>
      <c r="H1112" s="5">
        <v>3.8560416666666719</v>
      </c>
      <c r="I1112" s="5">
        <v>88.015369414908434</v>
      </c>
      <c r="J1112" s="5">
        <v>5.927777777777778</v>
      </c>
      <c r="K1112" s="6">
        <v>4.8694056219533731E-2</v>
      </c>
      <c r="L1112" s="6">
        <v>0.1614784013492199</v>
      </c>
      <c r="M1112" s="5">
        <v>78.982754243124646</v>
      </c>
      <c r="N1112" s="4">
        <v>24800000</v>
      </c>
      <c r="O1112" s="5">
        <f>1240000*J1112</f>
        <v>7350444.444444445</v>
      </c>
      <c r="P1112" s="5">
        <f>(1240000*J1112)/(M1112/100)</f>
        <v>9306391.6482556611</v>
      </c>
      <c r="Q1112" s="5">
        <f t="shared" si="56"/>
        <v>15493608.351744339</v>
      </c>
      <c r="R1112" s="3" t="str">
        <f t="shared" si="57"/>
        <v>중</v>
      </c>
    </row>
    <row r="1113" spans="1:18" hidden="1" x14ac:dyDescent="0.3">
      <c r="A1113">
        <v>1112</v>
      </c>
      <c r="B1113" s="3" t="s">
        <v>12</v>
      </c>
      <c r="C1113" s="3" t="s">
        <v>42</v>
      </c>
      <c r="D1113" s="3" t="s">
        <v>114</v>
      </c>
      <c r="E1113" s="4">
        <v>2018</v>
      </c>
      <c r="F1113" s="1">
        <v>43249</v>
      </c>
      <c r="G1113" s="3" t="s">
        <v>102</v>
      </c>
      <c r="H1113" s="5">
        <v>3.9399999999999982</v>
      </c>
      <c r="I1113" s="5">
        <v>90.538997904201381</v>
      </c>
      <c r="J1113" s="5">
        <v>7.1361111111111111</v>
      </c>
      <c r="K1113" s="6">
        <v>5.3427001080394221E-2</v>
      </c>
      <c r="L1113" s="6">
        <v>5.156382639725831E-2</v>
      </c>
      <c r="M1113" s="5">
        <v>89.500917252234743</v>
      </c>
      <c r="N1113" s="4">
        <v>25700000</v>
      </c>
      <c r="O1113" s="5">
        <f>1280000*J1113</f>
        <v>9134222.222222222</v>
      </c>
      <c r="P1113" s="5">
        <f>(1280000*J1113)/(M1113/100)</f>
        <v>10205730.290428001</v>
      </c>
      <c r="Q1113" s="5">
        <f t="shared" si="56"/>
        <v>15494269.709571999</v>
      </c>
      <c r="R1113" s="3" t="str">
        <f t="shared" si="57"/>
        <v>상</v>
      </c>
    </row>
    <row r="1114" spans="1:18" hidden="1" x14ac:dyDescent="0.3">
      <c r="A1114">
        <v>1113</v>
      </c>
      <c r="B1114" s="3" t="s">
        <v>12</v>
      </c>
      <c r="C1114" s="3" t="s">
        <v>34</v>
      </c>
      <c r="D1114" s="3" t="s">
        <v>113</v>
      </c>
      <c r="E1114" s="4">
        <v>2019</v>
      </c>
      <c r="F1114" s="1">
        <v>43670</v>
      </c>
      <c r="G1114" s="3" t="s">
        <v>102</v>
      </c>
      <c r="H1114" s="5">
        <v>3.639791666666659</v>
      </c>
      <c r="I1114" s="5">
        <v>79.772944972484879</v>
      </c>
      <c r="J1114" s="5">
        <v>5.9833333333333334</v>
      </c>
      <c r="K1114" s="6">
        <v>4.8921706157219552E-2</v>
      </c>
      <c r="L1114" s="6">
        <v>0.1534396922049602</v>
      </c>
      <c r="M1114" s="5">
        <v>79.763860163782013</v>
      </c>
      <c r="N1114" s="4">
        <v>24800000</v>
      </c>
      <c r="O1114" s="5">
        <f>1240000*J1114</f>
        <v>7419333.333333333</v>
      </c>
      <c r="P1114" s="5">
        <f>(1240000*J1114)/(M1114/100)</f>
        <v>9301622.7124652043</v>
      </c>
      <c r="Q1114" s="5">
        <f t="shared" si="56"/>
        <v>15498377.287534796</v>
      </c>
      <c r="R1114" s="3" t="str">
        <f t="shared" si="57"/>
        <v>중</v>
      </c>
    </row>
    <row r="1115" spans="1:18" hidden="1" x14ac:dyDescent="0.3">
      <c r="A1115">
        <v>1114</v>
      </c>
      <c r="B1115" s="3" t="s">
        <v>12</v>
      </c>
      <c r="C1115" s="3" t="s">
        <v>47</v>
      </c>
      <c r="D1115" s="3" t="s">
        <v>116</v>
      </c>
      <c r="E1115" s="4">
        <v>2022</v>
      </c>
      <c r="F1115" s="1">
        <v>44560</v>
      </c>
      <c r="G1115" s="3" t="s">
        <v>102</v>
      </c>
      <c r="H1115" s="5">
        <v>3.6399999999999921</v>
      </c>
      <c r="I1115" s="5">
        <v>79.782644610449651</v>
      </c>
      <c r="J1115" s="5">
        <v>3.55</v>
      </c>
      <c r="K1115" s="6">
        <v>3.7682887362833553E-2</v>
      </c>
      <c r="L1115" s="6">
        <v>4.2034281102098413E-2</v>
      </c>
      <c r="M1115" s="5">
        <v>92.028283153506806</v>
      </c>
      <c r="N1115" s="4">
        <v>21600000</v>
      </c>
      <c r="O1115" s="5">
        <f>1580000*J1115</f>
        <v>5609000</v>
      </c>
      <c r="P1115" s="5">
        <f>(1580000*J1115)/(M1115/100)</f>
        <v>6094865.4128904771</v>
      </c>
      <c r="Q1115" s="5">
        <f t="shared" si="56"/>
        <v>15505134.587109523</v>
      </c>
      <c r="R1115" s="3" t="str">
        <f t="shared" si="57"/>
        <v>상</v>
      </c>
    </row>
    <row r="1116" spans="1:18" hidden="1" x14ac:dyDescent="0.3">
      <c r="A1116">
        <v>1115</v>
      </c>
      <c r="B1116" s="3" t="s">
        <v>12</v>
      </c>
      <c r="C1116" s="3" t="s">
        <v>34</v>
      </c>
      <c r="D1116" s="3" t="s">
        <v>113</v>
      </c>
      <c r="E1116" s="4">
        <v>2019</v>
      </c>
      <c r="F1116" s="1">
        <v>43528</v>
      </c>
      <c r="G1116" s="3" t="s">
        <v>102</v>
      </c>
      <c r="H1116" s="5">
        <v>3.613125000000001</v>
      </c>
      <c r="I1116" s="5">
        <v>78.577476917192413</v>
      </c>
      <c r="J1116" s="5">
        <v>6.3722222222222218</v>
      </c>
      <c r="K1116" s="6">
        <v>5.0486521853747163E-2</v>
      </c>
      <c r="L1116" s="6">
        <v>9.8891902004760002E-2</v>
      </c>
      <c r="M1116" s="5">
        <v>85.062157614149285</v>
      </c>
      <c r="N1116" s="4">
        <v>24800000</v>
      </c>
      <c r="O1116" s="5">
        <f>1240000*J1116</f>
        <v>7901555.555555555</v>
      </c>
      <c r="P1116" s="5">
        <f>(1240000*J1116)/(M1116/100)</f>
        <v>9289154.8688405324</v>
      </c>
      <c r="Q1116" s="5">
        <f t="shared" si="56"/>
        <v>15510845.131159468</v>
      </c>
      <c r="R1116" s="3" t="str">
        <f t="shared" si="57"/>
        <v>상</v>
      </c>
    </row>
    <row r="1117" spans="1:18" hidden="1" x14ac:dyDescent="0.3">
      <c r="A1117">
        <v>1116</v>
      </c>
      <c r="B1117" s="3" t="s">
        <v>12</v>
      </c>
      <c r="C1117" s="3" t="s">
        <v>42</v>
      </c>
      <c r="D1117" s="3" t="s">
        <v>114</v>
      </c>
      <c r="E1117" s="4">
        <v>2018</v>
      </c>
      <c r="F1117" s="1">
        <v>43273</v>
      </c>
      <c r="G1117" s="3" t="s">
        <v>102</v>
      </c>
      <c r="H1117" s="5">
        <v>3.9800000000000031</v>
      </c>
      <c r="I1117" s="5">
        <v>91.698845540068092</v>
      </c>
      <c r="J1117" s="5">
        <v>7.072222222222222</v>
      </c>
      <c r="K1117" s="6">
        <v>5.3187300071435177E-2</v>
      </c>
      <c r="L1117" s="6">
        <v>5.7950031601284792E-2</v>
      </c>
      <c r="M1117" s="5">
        <v>88.886266832727998</v>
      </c>
      <c r="N1117" s="4">
        <v>25700000</v>
      </c>
      <c r="O1117" s="5">
        <f>1280000*J1117</f>
        <v>9052444.444444444</v>
      </c>
      <c r="P1117" s="5">
        <f>(1280000*J1117)/(M1117/100)</f>
        <v>10184300.417836117</v>
      </c>
      <c r="Q1117" s="5">
        <f t="shared" si="56"/>
        <v>15515699.582163883</v>
      </c>
      <c r="R1117" s="3" t="str">
        <f t="shared" si="57"/>
        <v>상</v>
      </c>
    </row>
    <row r="1118" spans="1:18" hidden="1" x14ac:dyDescent="0.3">
      <c r="A1118">
        <v>1117</v>
      </c>
      <c r="B1118" s="3" t="s">
        <v>12</v>
      </c>
      <c r="C1118" s="3" t="s">
        <v>34</v>
      </c>
      <c r="D1118" s="3" t="s">
        <v>113</v>
      </c>
      <c r="E1118" s="4">
        <v>2019</v>
      </c>
      <c r="F1118" s="1">
        <v>43584</v>
      </c>
      <c r="G1118" s="3" t="s">
        <v>102</v>
      </c>
      <c r="H1118" s="5">
        <v>4.0400000000000054</v>
      </c>
      <c r="I1118" s="5">
        <v>93.385705726483309</v>
      </c>
      <c r="J1118" s="5">
        <v>6.2194444444444441</v>
      </c>
      <c r="K1118" s="6">
        <v>4.9877628028784378E-2</v>
      </c>
      <c r="L1118" s="6">
        <v>0.11923475200953319</v>
      </c>
      <c r="M1118" s="5">
        <v>83.08876199616823</v>
      </c>
      <c r="N1118" s="4">
        <v>24800000</v>
      </c>
      <c r="O1118" s="5">
        <f>1240000*J1118</f>
        <v>7712111.111111111</v>
      </c>
      <c r="P1118" s="5">
        <f>(1240000*J1118)/(M1118/100)</f>
        <v>9281774.0038860701</v>
      </c>
      <c r="Q1118" s="5">
        <f t="shared" si="56"/>
        <v>15518225.99611393</v>
      </c>
      <c r="R1118" s="3" t="str">
        <f t="shared" si="57"/>
        <v>상</v>
      </c>
    </row>
    <row r="1119" spans="1:18" hidden="1" x14ac:dyDescent="0.3">
      <c r="A1119">
        <v>1118</v>
      </c>
      <c r="B1119" s="3" t="s">
        <v>13</v>
      </c>
      <c r="C1119" s="3" t="s">
        <v>36</v>
      </c>
      <c r="D1119" s="3" t="s">
        <v>117</v>
      </c>
      <c r="E1119" s="4">
        <v>2019</v>
      </c>
      <c r="F1119" s="1">
        <v>43578</v>
      </c>
      <c r="G1119" s="3" t="s">
        <v>102</v>
      </c>
      <c r="H1119" s="5">
        <v>3.8600000000000092</v>
      </c>
      <c r="I1119" s="5">
        <v>88.145666731649712</v>
      </c>
      <c r="J1119" s="5">
        <v>6.2361111111111107</v>
      </c>
      <c r="K1119" s="6">
        <v>4.9944413545905661E-2</v>
      </c>
      <c r="L1119" s="6">
        <v>0.19230926037311821</v>
      </c>
      <c r="M1119" s="5">
        <v>75.774632608097619</v>
      </c>
      <c r="N1119" s="4">
        <v>26300000</v>
      </c>
      <c r="O1119" s="5">
        <f>1310000*J1119</f>
        <v>8169305.555555555</v>
      </c>
      <c r="P1119" s="5">
        <f>(1310000*J1119)/(M1119/100)</f>
        <v>10781055.973978482</v>
      </c>
      <c r="Q1119" s="5">
        <f t="shared" si="56"/>
        <v>15518944.026021518</v>
      </c>
      <c r="R1119" s="3" t="str">
        <f t="shared" si="57"/>
        <v>중</v>
      </c>
    </row>
    <row r="1120" spans="1:18" hidden="1" x14ac:dyDescent="0.3">
      <c r="A1120">
        <v>1119</v>
      </c>
      <c r="B1120" s="3" t="s">
        <v>13</v>
      </c>
      <c r="C1120" s="3" t="s">
        <v>36</v>
      </c>
      <c r="D1120" s="3" t="s">
        <v>117</v>
      </c>
      <c r="E1120" s="4">
        <v>2019</v>
      </c>
      <c r="F1120" s="1">
        <v>43510</v>
      </c>
      <c r="G1120" s="3" t="s">
        <v>102</v>
      </c>
      <c r="H1120" s="5">
        <v>4.1399999999999908</v>
      </c>
      <c r="I1120" s="5">
        <v>96.304335034886961</v>
      </c>
      <c r="J1120" s="5">
        <v>6.427777777777778</v>
      </c>
      <c r="K1120" s="6">
        <v>5.0706124986150451E-2</v>
      </c>
      <c r="L1120" s="6">
        <v>0.16740107513755539</v>
      </c>
      <c r="M1120" s="5">
        <v>78.189279987629419</v>
      </c>
      <c r="N1120" s="4">
        <v>26300000</v>
      </c>
      <c r="O1120" s="5">
        <f>1310000*J1120</f>
        <v>8420388.8888888899</v>
      </c>
      <c r="P1120" s="5">
        <f>(1310000*J1120)/(M1120/100)</f>
        <v>10769237.023567818</v>
      </c>
      <c r="Q1120" s="5">
        <f t="shared" si="56"/>
        <v>15530762.976432182</v>
      </c>
      <c r="R1120" s="3" t="str">
        <f t="shared" si="57"/>
        <v>중</v>
      </c>
    </row>
    <row r="1121" spans="1:18" hidden="1" x14ac:dyDescent="0.3">
      <c r="A1121">
        <v>1120</v>
      </c>
      <c r="B1121" s="3" t="s">
        <v>12</v>
      </c>
      <c r="C1121" s="3" t="s">
        <v>34</v>
      </c>
      <c r="D1121" s="3" t="s">
        <v>113</v>
      </c>
      <c r="E1121" s="4">
        <v>2019</v>
      </c>
      <c r="F1121" s="1">
        <v>43545</v>
      </c>
      <c r="G1121" s="3" t="s">
        <v>102</v>
      </c>
      <c r="H1121" s="5">
        <v>4.0799999999999983</v>
      </c>
      <c r="I1121" s="5">
        <v>94.495414527125206</v>
      </c>
      <c r="J1121" s="5">
        <v>6.3250000000000002</v>
      </c>
      <c r="K1121" s="6">
        <v>5.0299105359837171E-2</v>
      </c>
      <c r="L1121" s="6">
        <v>0.1035474162088019</v>
      </c>
      <c r="M1121" s="5">
        <v>84.615347843136092</v>
      </c>
      <c r="N1121" s="4">
        <v>24800000</v>
      </c>
      <c r="O1121" s="5">
        <f>1240000*J1121</f>
        <v>7843000</v>
      </c>
      <c r="P1121" s="5">
        <f>(1240000*J1121)/(M1121/100)</f>
        <v>9269004.0281341411</v>
      </c>
      <c r="Q1121" s="5">
        <f t="shared" si="56"/>
        <v>15530995.971865859</v>
      </c>
      <c r="R1121" s="3" t="str">
        <f t="shared" si="57"/>
        <v>상</v>
      </c>
    </row>
    <row r="1122" spans="1:18" hidden="1" x14ac:dyDescent="0.3">
      <c r="A1122">
        <v>1121</v>
      </c>
      <c r="B1122" s="3" t="s">
        <v>12</v>
      </c>
      <c r="C1122" s="3" t="s">
        <v>47</v>
      </c>
      <c r="D1122" s="3" t="s">
        <v>116</v>
      </c>
      <c r="E1122" s="4">
        <v>2022</v>
      </c>
      <c r="F1122" s="1">
        <v>44603</v>
      </c>
      <c r="G1122" s="3" t="s">
        <v>102</v>
      </c>
      <c r="H1122" s="5">
        <v>3.92</v>
      </c>
      <c r="I1122" s="5">
        <v>89.959074094082681</v>
      </c>
      <c r="J1122" s="5">
        <v>3.4361111111111109</v>
      </c>
      <c r="K1122" s="6">
        <v>3.7073500569064749E-2</v>
      </c>
      <c r="L1122" s="6">
        <v>6.7843656364461269E-2</v>
      </c>
      <c r="M1122" s="5">
        <v>89.508284306647397</v>
      </c>
      <c r="N1122" s="4">
        <v>21600000</v>
      </c>
      <c r="O1122" s="5">
        <f>1580000*J1122</f>
        <v>5429055.555555555</v>
      </c>
      <c r="P1122" s="5">
        <f>(1580000*J1122)/(M1122/100)</f>
        <v>6065422.4328064369</v>
      </c>
      <c r="Q1122" s="5">
        <f t="shared" si="56"/>
        <v>15534577.567193564</v>
      </c>
      <c r="R1122" s="3" t="str">
        <f t="shared" si="57"/>
        <v>상</v>
      </c>
    </row>
    <row r="1123" spans="1:18" hidden="1" x14ac:dyDescent="0.3">
      <c r="A1123">
        <v>1122</v>
      </c>
      <c r="B1123" s="3" t="s">
        <v>12</v>
      </c>
      <c r="C1123" s="3" t="s">
        <v>47</v>
      </c>
      <c r="D1123" s="3" t="s">
        <v>116</v>
      </c>
      <c r="E1123" s="4">
        <v>2022</v>
      </c>
      <c r="F1123" s="1">
        <v>44560</v>
      </c>
      <c r="G1123" s="3" t="s">
        <v>102</v>
      </c>
      <c r="H1123" s="5">
        <v>4.1200000000000037</v>
      </c>
      <c r="I1123" s="5">
        <v>95.681105916803389</v>
      </c>
      <c r="J1123" s="5">
        <v>3.55</v>
      </c>
      <c r="K1123" s="6">
        <v>3.7682887362833553E-2</v>
      </c>
      <c r="L1123" s="6">
        <v>3.7288704659586107E-2</v>
      </c>
      <c r="M1123" s="5">
        <v>92.50284079775804</v>
      </c>
      <c r="N1123" s="4">
        <v>21600000</v>
      </c>
      <c r="O1123" s="5">
        <f>1580000*J1123</f>
        <v>5609000</v>
      </c>
      <c r="P1123" s="5">
        <f>(1580000*J1123)/(M1123/100)</f>
        <v>6063597.5626555504</v>
      </c>
      <c r="Q1123" s="5">
        <f t="shared" si="56"/>
        <v>15536402.437344451</v>
      </c>
      <c r="R1123" s="3" t="str">
        <f t="shared" si="57"/>
        <v>상</v>
      </c>
    </row>
    <row r="1124" spans="1:18" hidden="1" x14ac:dyDescent="0.3">
      <c r="A1124">
        <v>1123</v>
      </c>
      <c r="B1124" s="3" t="s">
        <v>12</v>
      </c>
      <c r="C1124" s="3" t="s">
        <v>34</v>
      </c>
      <c r="D1124" s="3" t="s">
        <v>113</v>
      </c>
      <c r="E1124" s="4">
        <v>2019</v>
      </c>
      <c r="F1124" s="1">
        <v>43609</v>
      </c>
      <c r="G1124" s="3" t="s">
        <v>102</v>
      </c>
      <c r="H1124" s="5">
        <v>3.7200000000000069</v>
      </c>
      <c r="I1124" s="5">
        <v>83.050476246131879</v>
      </c>
      <c r="J1124" s="5">
        <v>6.15</v>
      </c>
      <c r="K1124" s="6">
        <v>4.9598387070548977E-2</v>
      </c>
      <c r="L1124" s="6">
        <v>0.12690520643927539</v>
      </c>
      <c r="M1124" s="5">
        <v>82.349640649017559</v>
      </c>
      <c r="N1124" s="4">
        <v>24800000</v>
      </c>
      <c r="O1124" s="5">
        <f>1240000*J1124</f>
        <v>7626000</v>
      </c>
      <c r="P1124" s="5">
        <f>(1240000*J1124)/(M1124/100)</f>
        <v>9260513.9984796997</v>
      </c>
      <c r="Q1124" s="5">
        <f t="shared" si="56"/>
        <v>15539486.0015203</v>
      </c>
      <c r="R1124" s="3" t="str">
        <f t="shared" si="57"/>
        <v>상</v>
      </c>
    </row>
    <row r="1125" spans="1:18" hidden="1" x14ac:dyDescent="0.3">
      <c r="A1125">
        <v>1124</v>
      </c>
      <c r="B1125" s="3" t="s">
        <v>13</v>
      </c>
      <c r="C1125" s="3" t="s">
        <v>33</v>
      </c>
      <c r="D1125" s="3" t="s">
        <v>117</v>
      </c>
      <c r="E1125" s="4">
        <v>2019</v>
      </c>
      <c r="F1125" s="1">
        <v>43420</v>
      </c>
      <c r="G1125" s="3" t="s">
        <v>102</v>
      </c>
      <c r="H1125" s="5">
        <v>4.1200000000000037</v>
      </c>
      <c r="I1125" s="5">
        <v>95.681105916803389</v>
      </c>
      <c r="J1125" s="5">
        <v>6.6722222222222216</v>
      </c>
      <c r="K1125" s="6">
        <v>5.1661290042824992E-2</v>
      </c>
      <c r="L1125" s="6">
        <v>0.13602262694919501</v>
      </c>
      <c r="M1125" s="5">
        <v>81.231608300798001</v>
      </c>
      <c r="N1125" s="4">
        <v>26300000</v>
      </c>
      <c r="O1125" s="5">
        <f>1310000*J1125</f>
        <v>8740611.1111111101</v>
      </c>
      <c r="P1125" s="5">
        <f>(1310000*J1125)/(M1125/100)</f>
        <v>10760110.865643471</v>
      </c>
      <c r="Q1125" s="5">
        <f t="shared" si="56"/>
        <v>15539889.134356529</v>
      </c>
      <c r="R1125" s="3" t="str">
        <f t="shared" si="57"/>
        <v>상</v>
      </c>
    </row>
    <row r="1126" spans="1:18" hidden="1" x14ac:dyDescent="0.3">
      <c r="A1126">
        <v>1125</v>
      </c>
      <c r="B1126" s="3" t="s">
        <v>12</v>
      </c>
      <c r="C1126" s="3" t="s">
        <v>34</v>
      </c>
      <c r="D1126" s="3" t="s">
        <v>113</v>
      </c>
      <c r="E1126" s="4">
        <v>2019</v>
      </c>
      <c r="F1126" s="1">
        <v>43560</v>
      </c>
      <c r="G1126" s="3" t="s">
        <v>102</v>
      </c>
      <c r="H1126" s="5">
        <v>3.6000000000000032</v>
      </c>
      <c r="I1126" s="5">
        <v>78.03550597032131</v>
      </c>
      <c r="J1126" s="5">
        <v>6.2861111111111114</v>
      </c>
      <c r="K1126" s="6">
        <v>5.0144236403044808E-2</v>
      </c>
      <c r="L1126" s="6">
        <v>0.107961914551455</v>
      </c>
      <c r="M1126" s="5">
        <v>84.189384904550025</v>
      </c>
      <c r="N1126" s="4">
        <v>24800000</v>
      </c>
      <c r="O1126" s="5">
        <f>1240000*J1126</f>
        <v>7794777.777777778</v>
      </c>
      <c r="P1126" s="5">
        <f>(1240000*J1126)/(M1126/100)</f>
        <v>9258623.0278498065</v>
      </c>
      <c r="Q1126" s="5">
        <f t="shared" si="56"/>
        <v>15541376.972150194</v>
      </c>
      <c r="R1126" s="3" t="str">
        <f t="shared" si="57"/>
        <v>상</v>
      </c>
    </row>
    <row r="1127" spans="1:18" hidden="1" x14ac:dyDescent="0.3">
      <c r="A1127">
        <v>1126</v>
      </c>
      <c r="B1127" s="3" t="s">
        <v>12</v>
      </c>
      <c r="C1127" s="3" t="s">
        <v>37</v>
      </c>
      <c r="D1127" s="3" t="s">
        <v>116</v>
      </c>
      <c r="E1127" s="4">
        <v>2021</v>
      </c>
      <c r="F1127" s="1">
        <v>44544</v>
      </c>
      <c r="G1127" s="3" t="s">
        <v>102</v>
      </c>
      <c r="H1127" s="5">
        <v>3.7400000000000051</v>
      </c>
      <c r="I1127" s="5">
        <v>83.81884738812262</v>
      </c>
      <c r="J1127" s="5">
        <v>3.594444444444445</v>
      </c>
      <c r="K1127" s="6">
        <v>3.7918040268159661E-2</v>
      </c>
      <c r="L1127" s="6">
        <v>2.3211895351968711E-2</v>
      </c>
      <c r="M1127" s="5">
        <v>93.887006437987168</v>
      </c>
      <c r="N1127" s="4">
        <v>21600000</v>
      </c>
      <c r="O1127" s="5">
        <f>1580000*J1127</f>
        <v>5679222.2222222229</v>
      </c>
      <c r="P1127" s="5">
        <f>(1580000*J1127)/(M1127/100)</f>
        <v>6048997.0206616158</v>
      </c>
      <c r="Q1127" s="5">
        <f t="shared" si="56"/>
        <v>15551002.979338385</v>
      </c>
      <c r="R1127" s="3" t="str">
        <f t="shared" si="57"/>
        <v>상</v>
      </c>
    </row>
    <row r="1128" spans="1:18" hidden="1" x14ac:dyDescent="0.3">
      <c r="A1128">
        <v>1127</v>
      </c>
      <c r="B1128" s="3" t="s">
        <v>12</v>
      </c>
      <c r="C1128" s="3" t="s">
        <v>47</v>
      </c>
      <c r="D1128" s="3" t="s">
        <v>116</v>
      </c>
      <c r="E1128" s="4">
        <v>2022</v>
      </c>
      <c r="F1128" s="1">
        <v>44578</v>
      </c>
      <c r="G1128" s="3" t="s">
        <v>102</v>
      </c>
      <c r="H1128" s="5">
        <v>4</v>
      </c>
      <c r="I1128" s="5">
        <v>92.26804225875226</v>
      </c>
      <c r="J1128" s="5">
        <v>3.5027777777777782</v>
      </c>
      <c r="K1128" s="6">
        <v>3.7431418769679453E-2</v>
      </c>
      <c r="L1128" s="6">
        <v>4.7416980981528432E-2</v>
      </c>
      <c r="M1128" s="5">
        <v>91.515160024879222</v>
      </c>
      <c r="N1128" s="4">
        <v>21600000</v>
      </c>
      <c r="O1128" s="5">
        <f>1580000*J1128</f>
        <v>5534388.8888888899</v>
      </c>
      <c r="P1128" s="5">
        <f>(1580000*J1128)/(M1128/100)</f>
        <v>6047510.4751871889</v>
      </c>
      <c r="Q1128" s="5">
        <f t="shared" si="56"/>
        <v>15552489.52481281</v>
      </c>
      <c r="R1128" s="3" t="str">
        <f t="shared" si="57"/>
        <v>상</v>
      </c>
    </row>
    <row r="1129" spans="1:18" hidden="1" x14ac:dyDescent="0.3">
      <c r="A1129">
        <v>1128</v>
      </c>
      <c r="B1129" s="3" t="s">
        <v>13</v>
      </c>
      <c r="C1129" s="3" t="s">
        <v>33</v>
      </c>
      <c r="D1129" s="3" t="s">
        <v>117</v>
      </c>
      <c r="E1129" s="4">
        <v>2019</v>
      </c>
      <c r="F1129" s="1">
        <v>43515</v>
      </c>
      <c r="G1129" s="3" t="s">
        <v>102</v>
      </c>
      <c r="H1129" s="5">
        <v>3.819999999999995</v>
      </c>
      <c r="I1129" s="5">
        <v>86.820611130279588</v>
      </c>
      <c r="J1129" s="5">
        <v>6.4138888888888888</v>
      </c>
      <c r="K1129" s="6">
        <v>5.0651313463281042E-2</v>
      </c>
      <c r="L1129" s="6">
        <v>0.16753424571667869</v>
      </c>
      <c r="M1129" s="5">
        <v>78.18144408200402</v>
      </c>
      <c r="N1129" s="4">
        <v>26300000</v>
      </c>
      <c r="O1129" s="5">
        <f>1310000*J1129</f>
        <v>8402194.444444444</v>
      </c>
      <c r="P1129" s="5">
        <f>(1310000*J1129)/(M1129/100)</f>
        <v>10747044.318638366</v>
      </c>
      <c r="Q1129" s="5">
        <f t="shared" si="56"/>
        <v>15552955.681361634</v>
      </c>
      <c r="R1129" s="3" t="str">
        <f t="shared" si="57"/>
        <v>중</v>
      </c>
    </row>
    <row r="1130" spans="1:18" hidden="1" x14ac:dyDescent="0.3">
      <c r="A1130">
        <v>1129</v>
      </c>
      <c r="B1130" s="3" t="s">
        <v>12</v>
      </c>
      <c r="C1130" s="3" t="s">
        <v>34</v>
      </c>
      <c r="D1130" s="3" t="s">
        <v>113</v>
      </c>
      <c r="E1130" s="4">
        <v>2019</v>
      </c>
      <c r="F1130" s="1">
        <v>43504</v>
      </c>
      <c r="G1130" s="3" t="s">
        <v>102</v>
      </c>
      <c r="H1130" s="5">
        <v>4.0802083333333314</v>
      </c>
      <c r="I1130" s="5">
        <v>94.501515966026091</v>
      </c>
      <c r="J1130" s="5">
        <v>6.4444444444444446</v>
      </c>
      <c r="K1130" s="6">
        <v>5.0771820705759377E-2</v>
      </c>
      <c r="L1130" s="6">
        <v>8.4243535642566605E-2</v>
      </c>
      <c r="M1130" s="5">
        <v>86.498464365167408</v>
      </c>
      <c r="N1130" s="4">
        <v>24800000</v>
      </c>
      <c r="O1130" s="5">
        <f>1240000*J1130</f>
        <v>7991111.111111111</v>
      </c>
      <c r="P1130" s="5">
        <f>(1240000*J1130)/(M1130/100)</f>
        <v>9238442.7512785997</v>
      </c>
      <c r="Q1130" s="5">
        <f t="shared" si="56"/>
        <v>15561557.2487214</v>
      </c>
      <c r="R1130" s="3" t="str">
        <f t="shared" si="57"/>
        <v>상</v>
      </c>
    </row>
    <row r="1131" spans="1:18" hidden="1" x14ac:dyDescent="0.3">
      <c r="A1131">
        <v>1130</v>
      </c>
      <c r="B1131" s="3" t="s">
        <v>13</v>
      </c>
      <c r="C1131" s="3" t="s">
        <v>36</v>
      </c>
      <c r="D1131" s="3" t="s">
        <v>117</v>
      </c>
      <c r="E1131" s="4">
        <v>2019</v>
      </c>
      <c r="F1131" s="1">
        <v>43511</v>
      </c>
      <c r="G1131" s="3" t="s">
        <v>102</v>
      </c>
      <c r="H1131" s="5">
        <v>4.0799999999999983</v>
      </c>
      <c r="I1131" s="5">
        <v>94.495414527125206</v>
      </c>
      <c r="J1131" s="5">
        <v>6.4249999999999998</v>
      </c>
      <c r="K1131" s="6">
        <v>5.0695167422546303E-2</v>
      </c>
      <c r="L1131" s="6">
        <v>0.1654455807078441</v>
      </c>
      <c r="M1131" s="5">
        <v>78.385925186960975</v>
      </c>
      <c r="N1131" s="4">
        <v>26300000</v>
      </c>
      <c r="O1131" s="5">
        <f>1310000*J1131</f>
        <v>8416750</v>
      </c>
      <c r="P1131" s="5">
        <f>(1310000*J1131)/(M1131/100)</f>
        <v>10737578.181191228</v>
      </c>
      <c r="Q1131" s="5">
        <f t="shared" si="56"/>
        <v>15562421.818808772</v>
      </c>
      <c r="R1131" s="3" t="str">
        <f t="shared" si="57"/>
        <v>중</v>
      </c>
    </row>
    <row r="1132" spans="1:18" hidden="1" x14ac:dyDescent="0.3">
      <c r="A1132">
        <v>1131</v>
      </c>
      <c r="B1132" s="3" t="s">
        <v>12</v>
      </c>
      <c r="C1132" s="3" t="s">
        <v>47</v>
      </c>
      <c r="D1132" s="3" t="s">
        <v>116</v>
      </c>
      <c r="E1132" s="4">
        <v>2022</v>
      </c>
      <c r="F1132" s="1">
        <v>44630</v>
      </c>
      <c r="G1132" s="3" t="s">
        <v>102</v>
      </c>
      <c r="H1132" s="5">
        <v>3.680000000000005</v>
      </c>
      <c r="I1132" s="5">
        <v>81.44098334770581</v>
      </c>
      <c r="J1132" s="5">
        <v>3.3555555555555561</v>
      </c>
      <c r="K1132" s="6">
        <v>3.66363511040909E-2</v>
      </c>
      <c r="L1132" s="6">
        <v>8.5053511909361404E-2</v>
      </c>
      <c r="M1132" s="5">
        <v>87.831013698654772</v>
      </c>
      <c r="N1132" s="4">
        <v>21600000</v>
      </c>
      <c r="O1132" s="5">
        <f>1580000*J1132</f>
        <v>5301777.7777777789</v>
      </c>
      <c r="P1132" s="5">
        <f>(1580000*J1132)/(M1132/100)</f>
        <v>6036339.049857717</v>
      </c>
      <c r="Q1132" s="5">
        <f t="shared" si="56"/>
        <v>15563660.950142283</v>
      </c>
      <c r="R1132" s="3" t="str">
        <f t="shared" si="57"/>
        <v>상</v>
      </c>
    </row>
    <row r="1133" spans="1:18" hidden="1" x14ac:dyDescent="0.3">
      <c r="A1133">
        <v>1132</v>
      </c>
      <c r="B1133" s="3" t="s">
        <v>12</v>
      </c>
      <c r="C1133" s="3" t="s">
        <v>47</v>
      </c>
      <c r="D1133" s="3" t="s">
        <v>116</v>
      </c>
      <c r="E1133" s="4">
        <v>2022</v>
      </c>
      <c r="F1133" s="1">
        <v>44606</v>
      </c>
      <c r="G1133" s="3" t="s">
        <v>102</v>
      </c>
      <c r="H1133" s="5">
        <v>4</v>
      </c>
      <c r="I1133" s="5">
        <v>92.26804225875226</v>
      </c>
      <c r="J1133" s="5">
        <v>3.427777777777778</v>
      </c>
      <c r="K1133" s="6">
        <v>3.7028517538663507E-2</v>
      </c>
      <c r="L1133" s="6">
        <v>6.4742136208575496E-2</v>
      </c>
      <c r="M1133" s="5">
        <v>89.822934625276091</v>
      </c>
      <c r="N1133" s="4">
        <v>21600000</v>
      </c>
      <c r="O1133" s="5">
        <f>1580000*J1133</f>
        <v>5415888.888888889</v>
      </c>
      <c r="P1133" s="5">
        <f>(1580000*J1133)/(M1133/100)</f>
        <v>6029516.7503521573</v>
      </c>
      <c r="Q1133" s="5">
        <f t="shared" si="56"/>
        <v>15570483.249647843</v>
      </c>
      <c r="R1133" s="3" t="str">
        <f t="shared" si="57"/>
        <v>상</v>
      </c>
    </row>
    <row r="1134" spans="1:18" hidden="1" x14ac:dyDescent="0.3">
      <c r="A1134">
        <v>1133</v>
      </c>
      <c r="B1134" s="3" t="s">
        <v>12</v>
      </c>
      <c r="C1134" s="3" t="s">
        <v>34</v>
      </c>
      <c r="D1134" s="3" t="s">
        <v>113</v>
      </c>
      <c r="E1134" s="4">
        <v>2019</v>
      </c>
      <c r="F1134" s="1">
        <v>43529</v>
      </c>
      <c r="G1134" s="3" t="s">
        <v>102</v>
      </c>
      <c r="H1134" s="5">
        <v>3.5400000000000031</v>
      </c>
      <c r="I1134" s="5">
        <v>75.37251486501448</v>
      </c>
      <c r="J1134" s="5">
        <v>6.3694444444444436</v>
      </c>
      <c r="K1134" s="6">
        <v>5.0475516617245017E-2</v>
      </c>
      <c r="L1134" s="6">
        <v>9.3186452895247171E-2</v>
      </c>
      <c r="M1134" s="5">
        <v>85.633803048750778</v>
      </c>
      <c r="N1134" s="4">
        <v>24800000</v>
      </c>
      <c r="O1134" s="5">
        <f>1240000*J1134</f>
        <v>7898111.1111111101</v>
      </c>
      <c r="P1134" s="5">
        <f>(1240000*J1134)/(M1134/100)</f>
        <v>9223123.1475434601</v>
      </c>
      <c r="Q1134" s="5">
        <f t="shared" si="56"/>
        <v>15576876.85245654</v>
      </c>
      <c r="R1134" s="3" t="str">
        <f t="shared" si="57"/>
        <v>상</v>
      </c>
    </row>
    <row r="1135" spans="1:18" hidden="1" x14ac:dyDescent="0.3">
      <c r="A1135">
        <v>1134</v>
      </c>
      <c r="B1135" s="3" t="s">
        <v>12</v>
      </c>
      <c r="C1135" s="3" t="s">
        <v>42</v>
      </c>
      <c r="D1135" s="3" t="s">
        <v>114</v>
      </c>
      <c r="E1135" s="4">
        <v>2018</v>
      </c>
      <c r="F1135" s="1">
        <v>43293</v>
      </c>
      <c r="G1135" s="3" t="s">
        <v>102</v>
      </c>
      <c r="H1135" s="5">
        <v>4.0572916666666687</v>
      </c>
      <c r="I1135" s="5">
        <v>93.85891439996783</v>
      </c>
      <c r="J1135" s="5">
        <v>7.0166666666666666</v>
      </c>
      <c r="K1135" s="6">
        <v>5.2977982848223533E-2</v>
      </c>
      <c r="L1135" s="6">
        <v>5.8886753413756952E-2</v>
      </c>
      <c r="M1135" s="5">
        <v>88.813526373801949</v>
      </c>
      <c r="N1135" s="4">
        <v>25700000</v>
      </c>
      <c r="O1135" s="5">
        <f>1280000*J1135</f>
        <v>8981333.333333334</v>
      </c>
      <c r="P1135" s="5">
        <f>(1280000*J1135)/(M1135/100)</f>
        <v>10112573.726137543</v>
      </c>
      <c r="Q1135" s="5">
        <f t="shared" si="56"/>
        <v>15587426.273862457</v>
      </c>
      <c r="R1135" s="3" t="str">
        <f t="shared" si="57"/>
        <v>상</v>
      </c>
    </row>
    <row r="1136" spans="1:18" hidden="1" x14ac:dyDescent="0.3">
      <c r="A1136">
        <v>1135</v>
      </c>
      <c r="B1136" s="3" t="s">
        <v>12</v>
      </c>
      <c r="C1136" s="3" t="s">
        <v>34</v>
      </c>
      <c r="D1136" s="3" t="s">
        <v>113</v>
      </c>
      <c r="E1136" s="4">
        <v>2019</v>
      </c>
      <c r="F1136" s="1">
        <v>43691</v>
      </c>
      <c r="G1136" s="3" t="s">
        <v>102</v>
      </c>
      <c r="H1136" s="5">
        <v>3.8799999999999968</v>
      </c>
      <c r="I1136" s="5">
        <v>88.768190384075126</v>
      </c>
      <c r="J1136" s="5">
        <v>5.927777777777778</v>
      </c>
      <c r="K1136" s="6">
        <v>4.8694056219533731E-2</v>
      </c>
      <c r="L1136" s="6">
        <v>0.15330028577393681</v>
      </c>
      <c r="M1136" s="5">
        <v>79.800565800652961</v>
      </c>
      <c r="N1136" s="4">
        <v>24800000</v>
      </c>
      <c r="O1136" s="5">
        <f>1240000*J1136</f>
        <v>7350444.444444445</v>
      </c>
      <c r="P1136" s="5">
        <f>(1240000*J1136)/(M1136/100)</f>
        <v>9211017.955444498</v>
      </c>
      <c r="Q1136" s="5">
        <f t="shared" si="56"/>
        <v>15588982.044555502</v>
      </c>
      <c r="R1136" s="3" t="str">
        <f t="shared" si="57"/>
        <v>중</v>
      </c>
    </row>
    <row r="1137" spans="1:18" hidden="1" x14ac:dyDescent="0.3">
      <c r="A1137">
        <v>1136</v>
      </c>
      <c r="B1137" s="3" t="s">
        <v>12</v>
      </c>
      <c r="C1137" s="3" t="s">
        <v>37</v>
      </c>
      <c r="D1137" s="3" t="s">
        <v>116</v>
      </c>
      <c r="E1137" s="4">
        <v>2021</v>
      </c>
      <c r="F1137" s="1">
        <v>44543</v>
      </c>
      <c r="G1137" s="3" t="s">
        <v>102</v>
      </c>
      <c r="H1137" s="5">
        <v>3.8600000000000092</v>
      </c>
      <c r="I1137" s="5">
        <v>88.145666731649712</v>
      </c>
      <c r="J1137" s="5">
        <v>3.5972222222222219</v>
      </c>
      <c r="K1137" s="6">
        <v>3.7932688922470141E-2</v>
      </c>
      <c r="L1137" s="6">
        <v>1.6320419396440088E-2</v>
      </c>
      <c r="M1137" s="5">
        <v>94.574689168108975</v>
      </c>
      <c r="N1137" s="4">
        <v>21600000</v>
      </c>
      <c r="O1137" s="5">
        <f>1580000*J1137</f>
        <v>5683611.111111111</v>
      </c>
      <c r="P1137" s="5">
        <f>(1580000*J1137)/(M1137/100)</f>
        <v>6009653.4930274468</v>
      </c>
      <c r="Q1137" s="5">
        <f t="shared" si="56"/>
        <v>15590346.506972553</v>
      </c>
      <c r="R1137" s="3" t="str">
        <f t="shared" si="57"/>
        <v>상</v>
      </c>
    </row>
    <row r="1138" spans="1:18" hidden="1" x14ac:dyDescent="0.3">
      <c r="A1138">
        <v>1137</v>
      </c>
      <c r="B1138" s="3" t="s">
        <v>12</v>
      </c>
      <c r="C1138" s="3" t="s">
        <v>47</v>
      </c>
      <c r="D1138" s="3" t="s">
        <v>116</v>
      </c>
      <c r="E1138" s="4">
        <v>2022</v>
      </c>
      <c r="F1138" s="1">
        <v>44565</v>
      </c>
      <c r="G1138" s="3" t="s">
        <v>102</v>
      </c>
      <c r="H1138" s="5">
        <v>3.800000000000006</v>
      </c>
      <c r="I1138" s="5">
        <v>86.147087182552198</v>
      </c>
      <c r="J1138" s="5">
        <v>3.5388888888888892</v>
      </c>
      <c r="K1138" s="6">
        <v>3.7623869492059897E-2</v>
      </c>
      <c r="L1138" s="6">
        <v>3.1890902427566183E-2</v>
      </c>
      <c r="M1138" s="5">
        <v>93.04852280803739</v>
      </c>
      <c r="N1138" s="4">
        <v>21600000</v>
      </c>
      <c r="O1138" s="5">
        <f>1580000*J1138</f>
        <v>5591444.444444445</v>
      </c>
      <c r="P1138" s="5">
        <f>(1580000*J1138)/(M1138/100)</f>
        <v>6009170.5657485882</v>
      </c>
      <c r="Q1138" s="5">
        <f t="shared" si="56"/>
        <v>15590829.434251413</v>
      </c>
      <c r="R1138" s="3" t="str">
        <f t="shared" si="57"/>
        <v>상</v>
      </c>
    </row>
    <row r="1139" spans="1:18" hidden="1" x14ac:dyDescent="0.3">
      <c r="A1139">
        <v>1138</v>
      </c>
      <c r="B1139" s="3" t="s">
        <v>13</v>
      </c>
      <c r="C1139" s="3" t="s">
        <v>36</v>
      </c>
      <c r="D1139" s="3" t="s">
        <v>117</v>
      </c>
      <c r="E1139" s="4">
        <v>2019</v>
      </c>
      <c r="F1139" s="1">
        <v>43489</v>
      </c>
      <c r="G1139" s="3" t="s">
        <v>102</v>
      </c>
      <c r="H1139" s="5">
        <v>3.8799999999999968</v>
      </c>
      <c r="I1139" s="5">
        <v>88.768190384075126</v>
      </c>
      <c r="J1139" s="5">
        <v>6.4833333333333334</v>
      </c>
      <c r="K1139" s="6">
        <v>5.0924781131913899E-2</v>
      </c>
      <c r="L1139" s="6">
        <v>0.15592850157454879</v>
      </c>
      <c r="M1139" s="5">
        <v>79.314671729353719</v>
      </c>
      <c r="N1139" s="4">
        <v>26300000</v>
      </c>
      <c r="O1139" s="5">
        <f>1310000*J1139</f>
        <v>8493166.666666666</v>
      </c>
      <c r="P1139" s="5">
        <f>(1310000*J1139)/(M1139/100)</f>
        <v>10708191.159950819</v>
      </c>
      <c r="Q1139" s="5">
        <f t="shared" si="56"/>
        <v>15591808.840049181</v>
      </c>
      <c r="R1139" s="3" t="str">
        <f t="shared" si="57"/>
        <v>중</v>
      </c>
    </row>
    <row r="1140" spans="1:18" hidden="1" x14ac:dyDescent="0.3">
      <c r="A1140">
        <v>1139</v>
      </c>
      <c r="B1140" s="3" t="s">
        <v>12</v>
      </c>
      <c r="C1140" s="3" t="s">
        <v>43</v>
      </c>
      <c r="D1140" s="3" t="s">
        <v>113</v>
      </c>
      <c r="E1140" s="4">
        <v>2019</v>
      </c>
      <c r="F1140" s="1">
        <v>43517</v>
      </c>
      <c r="G1140" s="3" t="s">
        <v>102</v>
      </c>
      <c r="H1140" s="5">
        <v>3.839999999999995</v>
      </c>
      <c r="I1140" s="5">
        <v>87.487322394430734</v>
      </c>
      <c r="J1140" s="5">
        <v>6.4083333333333332</v>
      </c>
      <c r="K1140" s="6">
        <v>5.0629372239178842E-2</v>
      </c>
      <c r="L1140" s="6">
        <v>8.6401872675331712E-2</v>
      </c>
      <c r="M1140" s="5">
        <v>86.296875508548936</v>
      </c>
      <c r="N1140" s="4">
        <v>24800000</v>
      </c>
      <c r="O1140" s="5">
        <f>1240000*J1140</f>
        <v>7946333.333333333</v>
      </c>
      <c r="P1140" s="5">
        <f>(1240000*J1140)/(M1140/100)</f>
        <v>9208135.62079213</v>
      </c>
      <c r="Q1140" s="5">
        <f t="shared" si="56"/>
        <v>15591864.37920787</v>
      </c>
      <c r="R1140" s="3" t="str">
        <f t="shared" si="57"/>
        <v>상</v>
      </c>
    </row>
    <row r="1141" spans="1:18" hidden="1" x14ac:dyDescent="0.3">
      <c r="A1141">
        <v>1140</v>
      </c>
      <c r="B1141" s="3" t="s">
        <v>12</v>
      </c>
      <c r="C1141" s="3" t="s">
        <v>55</v>
      </c>
      <c r="D1141" s="3" t="s">
        <v>116</v>
      </c>
      <c r="E1141" s="4">
        <v>2021</v>
      </c>
      <c r="F1141" s="1">
        <v>44552</v>
      </c>
      <c r="G1141" s="3" t="s">
        <v>102</v>
      </c>
      <c r="H1141" s="5">
        <v>3.6600000000000041</v>
      </c>
      <c r="I1141" s="5">
        <v>80.631887165108466</v>
      </c>
      <c r="J1141" s="5">
        <v>3.572222222222222</v>
      </c>
      <c r="K1141" s="6">
        <v>3.7800646672892901E-2</v>
      </c>
      <c r="L1141" s="6">
        <v>2.2623905164703691E-2</v>
      </c>
      <c r="M1141" s="5">
        <v>93.957544816240343</v>
      </c>
      <c r="N1141" s="4">
        <v>21600000</v>
      </c>
      <c r="O1141" s="5">
        <f>1580000*J1141</f>
        <v>5644111.111111111</v>
      </c>
      <c r="P1141" s="5">
        <f>(1580000*J1141)/(M1141/100)</f>
        <v>6007086.6284870608</v>
      </c>
      <c r="Q1141" s="5">
        <f t="shared" si="56"/>
        <v>15592913.371512938</v>
      </c>
      <c r="R1141" s="3" t="str">
        <f t="shared" si="57"/>
        <v>상</v>
      </c>
    </row>
    <row r="1142" spans="1:18" hidden="1" x14ac:dyDescent="0.3">
      <c r="A1142">
        <v>1141</v>
      </c>
      <c r="B1142" s="3" t="s">
        <v>12</v>
      </c>
      <c r="C1142" s="3" t="s">
        <v>47</v>
      </c>
      <c r="D1142" s="3" t="s">
        <v>116</v>
      </c>
      <c r="E1142" s="4">
        <v>2022</v>
      </c>
      <c r="F1142" s="1">
        <v>44564</v>
      </c>
      <c r="G1142" s="3" t="s">
        <v>102</v>
      </c>
      <c r="H1142" s="5">
        <v>3.5</v>
      </c>
      <c r="I1142" s="5">
        <v>73.639540816098901</v>
      </c>
      <c r="J1142" s="5">
        <v>3.541666666666667</v>
      </c>
      <c r="K1142" s="6">
        <v>3.7638632635454049E-2</v>
      </c>
      <c r="L1142" s="6">
        <v>3.062201334334105E-2</v>
      </c>
      <c r="M1142" s="5">
        <v>93.173935402120492</v>
      </c>
      <c r="N1142" s="4">
        <v>21600000</v>
      </c>
      <c r="O1142" s="5">
        <f>1580000*J1142</f>
        <v>5595833.333333334</v>
      </c>
      <c r="P1142" s="5">
        <f>(1580000*J1142)/(M1142/100)</f>
        <v>6005792.6169832917</v>
      </c>
      <c r="Q1142" s="5">
        <f t="shared" si="56"/>
        <v>15594207.383016709</v>
      </c>
      <c r="R1142" s="3" t="str">
        <f t="shared" si="57"/>
        <v>상</v>
      </c>
    </row>
    <row r="1143" spans="1:18" hidden="1" x14ac:dyDescent="0.3">
      <c r="A1143">
        <v>1142</v>
      </c>
      <c r="B1143" s="3" t="s">
        <v>12</v>
      </c>
      <c r="C1143" s="3" t="s">
        <v>47</v>
      </c>
      <c r="D1143" s="3" t="s">
        <v>116</v>
      </c>
      <c r="E1143" s="4">
        <v>2022</v>
      </c>
      <c r="F1143" s="1">
        <v>44564</v>
      </c>
      <c r="G1143" s="3" t="s">
        <v>102</v>
      </c>
      <c r="H1143" s="5">
        <v>4.0520000000000049</v>
      </c>
      <c r="I1143" s="5">
        <v>93.71410114326298</v>
      </c>
      <c r="J1143" s="5">
        <v>3.541666666666667</v>
      </c>
      <c r="K1143" s="6">
        <v>3.7638632635454049E-2</v>
      </c>
      <c r="L1143" s="6">
        <v>3.0197432524357099E-2</v>
      </c>
      <c r="M1143" s="5">
        <v>93.216393484018894</v>
      </c>
      <c r="N1143" s="4">
        <v>21600000</v>
      </c>
      <c r="O1143" s="5">
        <f>1580000*J1143</f>
        <v>5595833.333333334</v>
      </c>
      <c r="P1143" s="5">
        <f>(1580000*J1143)/(M1143/100)</f>
        <v>6003057.1063583242</v>
      </c>
      <c r="Q1143" s="5">
        <f t="shared" si="56"/>
        <v>15596942.893641677</v>
      </c>
      <c r="R1143" s="3" t="str">
        <f t="shared" si="57"/>
        <v>상</v>
      </c>
    </row>
    <row r="1144" spans="1:18" hidden="1" x14ac:dyDescent="0.3">
      <c r="A1144">
        <v>1143</v>
      </c>
      <c r="B1144" s="3" t="s">
        <v>12</v>
      </c>
      <c r="C1144" s="3" t="s">
        <v>43</v>
      </c>
      <c r="D1144" s="3" t="s">
        <v>113</v>
      </c>
      <c r="E1144" s="4">
        <v>2019</v>
      </c>
      <c r="F1144" s="1">
        <v>43641</v>
      </c>
      <c r="G1144" s="3" t="s">
        <v>102</v>
      </c>
      <c r="H1144" s="5">
        <v>4.1000000000000059</v>
      </c>
      <c r="I1144" s="5">
        <v>95.081152661611114</v>
      </c>
      <c r="J1144" s="5">
        <v>6.0638888888888891</v>
      </c>
      <c r="K1144" s="6">
        <v>4.9249929497975492E-2</v>
      </c>
      <c r="L1144" s="6">
        <v>0.13301419643681719</v>
      </c>
      <c r="M1144" s="5">
        <v>81.773587406520733</v>
      </c>
      <c r="N1144" s="4">
        <v>24800000</v>
      </c>
      <c r="O1144" s="5">
        <f>1240000*J1144</f>
        <v>7519222.2222222229</v>
      </c>
      <c r="P1144" s="5">
        <f>(1240000*J1144)/(M1144/100)</f>
        <v>9195172.2563447561</v>
      </c>
      <c r="Q1144" s="5">
        <f t="shared" si="56"/>
        <v>15604827.743655244</v>
      </c>
      <c r="R1144" s="3" t="str">
        <f t="shared" si="57"/>
        <v>상</v>
      </c>
    </row>
    <row r="1145" spans="1:18" hidden="1" x14ac:dyDescent="0.3">
      <c r="A1145">
        <v>1144</v>
      </c>
      <c r="B1145" s="3" t="s">
        <v>12</v>
      </c>
      <c r="C1145" s="3" t="s">
        <v>34</v>
      </c>
      <c r="D1145" s="3" t="s">
        <v>113</v>
      </c>
      <c r="E1145" s="4">
        <v>2019</v>
      </c>
      <c r="F1145" s="1">
        <v>43712</v>
      </c>
      <c r="G1145" s="3" t="s">
        <v>102</v>
      </c>
      <c r="H1145" s="5">
        <v>4</v>
      </c>
      <c r="I1145" s="5">
        <v>92.26804225875226</v>
      </c>
      <c r="J1145" s="5">
        <v>5.8722222222222218</v>
      </c>
      <c r="K1145" s="6">
        <v>4.8465336983135571E-2</v>
      </c>
      <c r="L1145" s="6">
        <v>0.15960979952074669</v>
      </c>
      <c r="M1145" s="5">
        <v>79.192486349611784</v>
      </c>
      <c r="N1145" s="4">
        <v>24800000</v>
      </c>
      <c r="O1145" s="5">
        <f>1240000*J1145</f>
        <v>7281555.555555555</v>
      </c>
      <c r="P1145" s="5">
        <f>(1240000*J1145)/(M1145/100)</f>
        <v>9194755.5774541628</v>
      </c>
      <c r="Q1145" s="5">
        <f t="shared" si="56"/>
        <v>15605244.422545837</v>
      </c>
      <c r="R1145" s="3" t="str">
        <f t="shared" si="57"/>
        <v>중</v>
      </c>
    </row>
    <row r="1146" spans="1:18" hidden="1" x14ac:dyDescent="0.3">
      <c r="A1146">
        <v>1145</v>
      </c>
      <c r="B1146" s="3" t="s">
        <v>12</v>
      </c>
      <c r="C1146" s="3" t="s">
        <v>34</v>
      </c>
      <c r="D1146" s="3" t="s">
        <v>113</v>
      </c>
      <c r="E1146" s="4">
        <v>2019</v>
      </c>
      <c r="F1146" s="1">
        <v>43579</v>
      </c>
      <c r="G1146" s="3" t="s">
        <v>102</v>
      </c>
      <c r="H1146" s="5">
        <v>3.9399999999999982</v>
      </c>
      <c r="I1146" s="5">
        <v>90.538997904201381</v>
      </c>
      <c r="J1146" s="5">
        <v>6.2333333333333334</v>
      </c>
      <c r="K1146" s="6">
        <v>4.993328882953068E-2</v>
      </c>
      <c r="L1146" s="6">
        <v>0.108741114117263</v>
      </c>
      <c r="M1146" s="5">
        <v>84.132559705320631</v>
      </c>
      <c r="N1146" s="4">
        <v>24800000</v>
      </c>
      <c r="O1146" s="5">
        <f>1240000*J1146</f>
        <v>7729333.333333333</v>
      </c>
      <c r="P1146" s="5">
        <f>(1240000*J1146)/(M1146/100)</f>
        <v>9187089.232047366</v>
      </c>
      <c r="Q1146" s="5">
        <f t="shared" si="56"/>
        <v>15612910.767952634</v>
      </c>
      <c r="R1146" s="3" t="str">
        <f t="shared" si="57"/>
        <v>상</v>
      </c>
    </row>
    <row r="1147" spans="1:18" hidden="1" x14ac:dyDescent="0.3">
      <c r="A1147">
        <v>1146</v>
      </c>
      <c r="B1147" s="3" t="s">
        <v>12</v>
      </c>
      <c r="C1147" s="3" t="s">
        <v>34</v>
      </c>
      <c r="D1147" s="3" t="s">
        <v>113</v>
      </c>
      <c r="E1147" s="4">
        <v>2019</v>
      </c>
      <c r="F1147" s="1">
        <v>43564</v>
      </c>
      <c r="G1147" s="3" t="s">
        <v>102</v>
      </c>
      <c r="H1147" s="5">
        <v>3.6399999999999921</v>
      </c>
      <c r="I1147" s="5">
        <v>79.782644610449623</v>
      </c>
      <c r="J1147" s="5">
        <v>6.2750000000000004</v>
      </c>
      <c r="K1147" s="6">
        <v>5.0099900199501397E-2</v>
      </c>
      <c r="L1147" s="6">
        <v>0.1027156902697404</v>
      </c>
      <c r="M1147" s="5">
        <v>84.718440953075827</v>
      </c>
      <c r="N1147" s="4">
        <v>24800000</v>
      </c>
      <c r="O1147" s="5">
        <f>1240000*J1147</f>
        <v>7781000</v>
      </c>
      <c r="P1147" s="5">
        <f>(1240000*J1147)/(M1147/100)</f>
        <v>9184541.0662240237</v>
      </c>
      <c r="Q1147" s="5">
        <f t="shared" si="56"/>
        <v>15615458.933775976</v>
      </c>
      <c r="R1147" s="3" t="str">
        <f t="shared" si="57"/>
        <v>상</v>
      </c>
    </row>
    <row r="1148" spans="1:18" hidden="1" x14ac:dyDescent="0.3">
      <c r="A1148">
        <v>1147</v>
      </c>
      <c r="B1148" s="3" t="s">
        <v>12</v>
      </c>
      <c r="C1148" s="3" t="s">
        <v>66</v>
      </c>
      <c r="D1148" s="3" t="s">
        <v>113</v>
      </c>
      <c r="E1148" s="4">
        <v>2020</v>
      </c>
      <c r="F1148" s="1">
        <v>43755</v>
      </c>
      <c r="G1148" s="3" t="s">
        <v>102</v>
      </c>
      <c r="H1148" s="5">
        <v>3.6000000000000032</v>
      </c>
      <c r="I1148" s="5">
        <v>78.03550597032131</v>
      </c>
      <c r="J1148" s="5">
        <v>5.7527777777777782</v>
      </c>
      <c r="K1148" s="6">
        <v>4.7969897968529303E-2</v>
      </c>
      <c r="L1148" s="6">
        <v>0.17460704163110419</v>
      </c>
      <c r="M1148" s="5">
        <v>77.742306040036652</v>
      </c>
      <c r="N1148" s="4">
        <v>24800000</v>
      </c>
      <c r="O1148" s="5">
        <f>1240000*J1148</f>
        <v>7133444.444444445</v>
      </c>
      <c r="P1148" s="5">
        <f>(1240000*J1148)/(M1148/100)</f>
        <v>9175756.1716406755</v>
      </c>
      <c r="Q1148" s="5">
        <f t="shared" si="56"/>
        <v>15624243.828359324</v>
      </c>
      <c r="R1148" s="3" t="str">
        <f t="shared" si="57"/>
        <v>중</v>
      </c>
    </row>
    <row r="1149" spans="1:18" hidden="1" x14ac:dyDescent="0.3">
      <c r="A1149">
        <v>1148</v>
      </c>
      <c r="B1149" s="3" t="s">
        <v>13</v>
      </c>
      <c r="C1149" s="3" t="s">
        <v>36</v>
      </c>
      <c r="D1149" s="3" t="s">
        <v>117</v>
      </c>
      <c r="E1149" s="4">
        <v>2019</v>
      </c>
      <c r="F1149" s="1">
        <v>43564</v>
      </c>
      <c r="G1149" s="3" t="s">
        <v>102</v>
      </c>
      <c r="H1149" s="5">
        <v>4.1000000000000059</v>
      </c>
      <c r="I1149" s="5">
        <v>95.081152661611114</v>
      </c>
      <c r="J1149" s="5">
        <v>6.2750000000000004</v>
      </c>
      <c r="K1149" s="6">
        <v>5.0099900199501397E-2</v>
      </c>
      <c r="L1149" s="6">
        <v>0.17945614762028561</v>
      </c>
      <c r="M1149" s="5">
        <v>77.044395218021293</v>
      </c>
      <c r="N1149" s="4">
        <v>26300000</v>
      </c>
      <c r="O1149" s="5">
        <f>1310000*J1149</f>
        <v>8220250</v>
      </c>
      <c r="P1149" s="5">
        <f>(1310000*J1149)/(M1149/100)</f>
        <v>10669497.731454993</v>
      </c>
      <c r="Q1149" s="5">
        <f t="shared" si="56"/>
        <v>15630502.268545007</v>
      </c>
      <c r="R1149" s="3" t="str">
        <f t="shared" si="57"/>
        <v>중</v>
      </c>
    </row>
    <row r="1150" spans="1:18" hidden="1" x14ac:dyDescent="0.3">
      <c r="A1150">
        <v>1149</v>
      </c>
      <c r="B1150" s="3" t="s">
        <v>13</v>
      </c>
      <c r="C1150" s="3" t="s">
        <v>32</v>
      </c>
      <c r="D1150" s="3" t="s">
        <v>115</v>
      </c>
      <c r="E1150" s="4">
        <v>2022</v>
      </c>
      <c r="F1150" s="1">
        <v>44419</v>
      </c>
      <c r="G1150" s="3" t="s">
        <v>102</v>
      </c>
      <c r="H1150" s="5">
        <v>3.8799999999999968</v>
      </c>
      <c r="I1150" s="5">
        <v>88.768190384075126</v>
      </c>
      <c r="J1150" s="5">
        <v>3.9361111111111109</v>
      </c>
      <c r="K1150" s="6">
        <v>3.967926970654128E-2</v>
      </c>
      <c r="L1150" s="6">
        <v>0.20450380302858689</v>
      </c>
      <c r="M1150" s="5">
        <v>75.581692726487177</v>
      </c>
      <c r="N1150" s="4">
        <v>21100000</v>
      </c>
      <c r="O1150" s="5">
        <f>1050000*J1150</f>
        <v>4132916.6666666665</v>
      </c>
      <c r="P1150" s="5">
        <f>(1050000*J1150)/(M1150/100)</f>
        <v>5468145.1520578461</v>
      </c>
      <c r="Q1150" s="5">
        <f t="shared" si="56"/>
        <v>15631854.847942155</v>
      </c>
      <c r="R1150" s="3" t="str">
        <f t="shared" si="57"/>
        <v>중</v>
      </c>
    </row>
    <row r="1151" spans="1:18" hidden="1" x14ac:dyDescent="0.3">
      <c r="A1151">
        <v>1150</v>
      </c>
      <c r="B1151" s="3" t="s">
        <v>12</v>
      </c>
      <c r="C1151" s="3" t="s">
        <v>65</v>
      </c>
      <c r="D1151" s="3" t="s">
        <v>116</v>
      </c>
      <c r="E1151" s="4">
        <v>2021</v>
      </c>
      <c r="F1151" s="1">
        <v>44546</v>
      </c>
      <c r="G1151" s="3" t="s">
        <v>102</v>
      </c>
      <c r="H1151" s="5">
        <v>3.777777777777771</v>
      </c>
      <c r="I1151" s="5">
        <v>85.336331545016463</v>
      </c>
      <c r="J1151" s="5">
        <v>3.588888888888889</v>
      </c>
      <c r="K1151" s="6">
        <v>3.7888725969020862E-2</v>
      </c>
      <c r="L1151" s="6">
        <v>9.7686342785678459E-3</v>
      </c>
      <c r="M1151" s="5">
        <v>95.234263975241134</v>
      </c>
      <c r="N1151" s="4">
        <v>21600000</v>
      </c>
      <c r="O1151" s="5">
        <f>1580000*J1151</f>
        <v>5670444.444444445</v>
      </c>
      <c r="P1151" s="5">
        <f>(1580000*J1151)/(M1151/100)</f>
        <v>5954206.1940213442</v>
      </c>
      <c r="Q1151" s="5">
        <f t="shared" si="56"/>
        <v>15645793.805978656</v>
      </c>
      <c r="R1151" s="3" t="str">
        <f t="shared" si="57"/>
        <v>상</v>
      </c>
    </row>
    <row r="1152" spans="1:18" hidden="1" x14ac:dyDescent="0.3">
      <c r="A1152">
        <v>1151</v>
      </c>
      <c r="B1152" s="3" t="s">
        <v>13</v>
      </c>
      <c r="C1152" s="3" t="s">
        <v>60</v>
      </c>
      <c r="D1152" s="3" t="s">
        <v>117</v>
      </c>
      <c r="E1152" s="4">
        <v>2019</v>
      </c>
      <c r="F1152" s="1">
        <v>43677</v>
      </c>
      <c r="G1152" s="3" t="s">
        <v>102</v>
      </c>
      <c r="H1152" s="5">
        <v>3.9037499999999952</v>
      </c>
      <c r="I1152" s="5">
        <v>89.485324376482254</v>
      </c>
      <c r="J1152" s="5">
        <v>5.9666666666666668</v>
      </c>
      <c r="K1152" s="6">
        <v>4.88535225614967E-2</v>
      </c>
      <c r="L1152" s="6">
        <v>0.2174427934797199</v>
      </c>
      <c r="M1152" s="5">
        <v>73.370368395878344</v>
      </c>
      <c r="N1152" s="4">
        <v>26300000</v>
      </c>
      <c r="O1152" s="5">
        <f>1310000*J1152</f>
        <v>7816333.333333334</v>
      </c>
      <c r="P1152" s="5">
        <f>(1310000*J1152)/(M1152/100)</f>
        <v>10653256.218040776</v>
      </c>
      <c r="Q1152" s="5">
        <f t="shared" si="56"/>
        <v>15646743.781959224</v>
      </c>
      <c r="R1152" s="3" t="str">
        <f t="shared" si="57"/>
        <v>중</v>
      </c>
    </row>
    <row r="1153" spans="1:18" hidden="1" x14ac:dyDescent="0.3">
      <c r="A1153">
        <v>1152</v>
      </c>
      <c r="B1153" s="3" t="s">
        <v>13</v>
      </c>
      <c r="C1153" s="3" t="s">
        <v>33</v>
      </c>
      <c r="D1153" s="3" t="s">
        <v>117</v>
      </c>
      <c r="E1153" s="4">
        <v>2019</v>
      </c>
      <c r="F1153" s="1">
        <v>43487</v>
      </c>
      <c r="G1153" s="3" t="s">
        <v>102</v>
      </c>
      <c r="H1153" s="5">
        <v>4.1429166666666593</v>
      </c>
      <c r="I1153" s="5">
        <v>96.39522261460759</v>
      </c>
      <c r="J1153" s="5">
        <v>6.4888888888888889</v>
      </c>
      <c r="K1153" s="6">
        <v>5.0946595132114129E-2</v>
      </c>
      <c r="L1153" s="6">
        <v>0.15095696010248741</v>
      </c>
      <c r="M1153" s="5">
        <v>79.809644476539845</v>
      </c>
      <c r="N1153" s="4">
        <v>26300000</v>
      </c>
      <c r="O1153" s="5">
        <f>1310000*J1153</f>
        <v>8500444.444444444</v>
      </c>
      <c r="P1153" s="5">
        <f>(1310000*J1153)/(M1153/100)</f>
        <v>10650898.773196718</v>
      </c>
      <c r="Q1153" s="5">
        <f t="shared" si="56"/>
        <v>15649101.226803282</v>
      </c>
      <c r="R1153" s="3" t="str">
        <f t="shared" si="57"/>
        <v>중</v>
      </c>
    </row>
    <row r="1154" spans="1:18" hidden="1" x14ac:dyDescent="0.3">
      <c r="A1154">
        <v>1153</v>
      </c>
      <c r="B1154" s="3" t="s">
        <v>12</v>
      </c>
      <c r="C1154" s="3" t="s">
        <v>34</v>
      </c>
      <c r="D1154" s="3" t="s">
        <v>113</v>
      </c>
      <c r="E1154" s="4">
        <v>2019</v>
      </c>
      <c r="F1154" s="1">
        <v>43630</v>
      </c>
      <c r="G1154" s="3" t="s">
        <v>102</v>
      </c>
      <c r="H1154" s="5">
        <v>3.660000000000005</v>
      </c>
      <c r="I1154" s="5">
        <v>80.631887165108523</v>
      </c>
      <c r="J1154" s="5">
        <v>6.0944444444444441</v>
      </c>
      <c r="K1154" s="6">
        <v>4.9373857230094728E-2</v>
      </c>
      <c r="L1154" s="6">
        <v>0.12464254814715919</v>
      </c>
      <c r="M1154" s="5">
        <v>82.598359462274601</v>
      </c>
      <c r="N1154" s="4">
        <v>24800000</v>
      </c>
      <c r="O1154" s="5">
        <f>1240000*J1154</f>
        <v>7557111.111111111</v>
      </c>
      <c r="P1154" s="5">
        <f>(1240000*J1154)/(M1154/100)</f>
        <v>9149226.6436147466</v>
      </c>
      <c r="Q1154" s="5">
        <f t="shared" ref="Q1154:Q1217" si="58">N1154-P1154</f>
        <v>15650773.356385253</v>
      </c>
      <c r="R1154" s="3" t="str">
        <f t="shared" ref="R1154:R1217" si="59">IF(M1154&lt;=65, "하", IF(M1154&lt;80, "중", "상"))</f>
        <v>상</v>
      </c>
    </row>
    <row r="1155" spans="1:18" hidden="1" x14ac:dyDescent="0.3">
      <c r="A1155">
        <v>1154</v>
      </c>
      <c r="B1155" s="3" t="s">
        <v>13</v>
      </c>
      <c r="C1155" s="3" t="s">
        <v>33</v>
      </c>
      <c r="D1155" s="3" t="s">
        <v>117</v>
      </c>
      <c r="E1155" s="4">
        <v>2019</v>
      </c>
      <c r="F1155" s="1">
        <v>43595</v>
      </c>
      <c r="G1155" s="3" t="s">
        <v>102</v>
      </c>
      <c r="H1155" s="5">
        <v>4.1399999999999908</v>
      </c>
      <c r="I1155" s="5">
        <v>96.304335034886961</v>
      </c>
      <c r="J1155" s="5">
        <v>6.1888888888888891</v>
      </c>
      <c r="K1155" s="6">
        <v>4.9754955085454113E-2</v>
      </c>
      <c r="L1155" s="6">
        <v>0.18892552337760141</v>
      </c>
      <c r="M1155" s="5">
        <v>76.131952153694442</v>
      </c>
      <c r="N1155" s="4">
        <v>26300000</v>
      </c>
      <c r="O1155" s="5">
        <f>1310000*J1155</f>
        <v>8107444.444444445</v>
      </c>
      <c r="P1155" s="5">
        <f>(1310000*J1155)/(M1155/100)</f>
        <v>10649200.782448368</v>
      </c>
      <c r="Q1155" s="5">
        <f t="shared" si="58"/>
        <v>15650799.217551632</v>
      </c>
      <c r="R1155" s="3" t="str">
        <f t="shared" si="59"/>
        <v>중</v>
      </c>
    </row>
    <row r="1156" spans="1:18" hidden="1" x14ac:dyDescent="0.3">
      <c r="A1156">
        <v>1155</v>
      </c>
      <c r="B1156" s="3" t="s">
        <v>12</v>
      </c>
      <c r="C1156" s="3" t="s">
        <v>47</v>
      </c>
      <c r="D1156" s="3" t="s">
        <v>116</v>
      </c>
      <c r="E1156" s="4">
        <v>2022</v>
      </c>
      <c r="F1156" s="1">
        <v>44569</v>
      </c>
      <c r="G1156" s="3" t="s">
        <v>102</v>
      </c>
      <c r="H1156" s="5">
        <v>3.580000000000001</v>
      </c>
      <c r="I1156" s="5">
        <v>77.119052240705855</v>
      </c>
      <c r="J1156" s="5">
        <v>3.5277777777777781</v>
      </c>
      <c r="K1156" s="6">
        <v>3.7564758898615477E-2</v>
      </c>
      <c r="L1156" s="6">
        <v>2.5410123599975149E-2</v>
      </c>
      <c r="M1156" s="5">
        <v>93.702511750140943</v>
      </c>
      <c r="N1156" s="4">
        <v>21600000</v>
      </c>
      <c r="O1156" s="5">
        <f>1580000*J1156</f>
        <v>5573888.888888889</v>
      </c>
      <c r="P1156" s="5">
        <f>(1580000*J1156)/(M1156/100)</f>
        <v>5948494.6398787489</v>
      </c>
      <c r="Q1156" s="5">
        <f t="shared" si="58"/>
        <v>15651505.36012125</v>
      </c>
      <c r="R1156" s="3" t="str">
        <f t="shared" si="59"/>
        <v>상</v>
      </c>
    </row>
    <row r="1157" spans="1:18" hidden="1" x14ac:dyDescent="0.3">
      <c r="A1157">
        <v>1156</v>
      </c>
      <c r="B1157" s="3" t="s">
        <v>12</v>
      </c>
      <c r="C1157" s="3" t="s">
        <v>34</v>
      </c>
      <c r="D1157" s="3" t="s">
        <v>113</v>
      </c>
      <c r="E1157" s="4">
        <v>2019</v>
      </c>
      <c r="F1157" s="1">
        <v>43530</v>
      </c>
      <c r="G1157" s="3" t="s">
        <v>102</v>
      </c>
      <c r="H1157" s="5">
        <v>3.6533333333333351</v>
      </c>
      <c r="I1157" s="5">
        <v>80.364169334820559</v>
      </c>
      <c r="J1157" s="5">
        <v>6.3666666666666663</v>
      </c>
      <c r="K1157" s="6">
        <v>5.0464508980734832E-2</v>
      </c>
      <c r="L1157" s="6">
        <v>8.6575045783125484E-2</v>
      </c>
      <c r="M1157" s="5">
        <v>86.296044523613972</v>
      </c>
      <c r="N1157" s="4">
        <v>24800000</v>
      </c>
      <c r="O1157" s="5">
        <f>1240000*J1157</f>
        <v>7894666.666666666</v>
      </c>
      <c r="P1157" s="5">
        <f>(1240000*J1157)/(M1157/100)</f>
        <v>9148352.8709202614</v>
      </c>
      <c r="Q1157" s="5">
        <f t="shared" si="58"/>
        <v>15651647.129079739</v>
      </c>
      <c r="R1157" s="3" t="str">
        <f t="shared" si="59"/>
        <v>상</v>
      </c>
    </row>
    <row r="1158" spans="1:18" hidden="1" x14ac:dyDescent="0.3">
      <c r="A1158">
        <v>1157</v>
      </c>
      <c r="B1158" s="3" t="s">
        <v>12</v>
      </c>
      <c r="C1158" s="3" t="s">
        <v>47</v>
      </c>
      <c r="D1158" s="3" t="s">
        <v>116</v>
      </c>
      <c r="E1158" s="4">
        <v>2022</v>
      </c>
      <c r="F1158" s="1">
        <v>44600</v>
      </c>
      <c r="G1158" s="3" t="s">
        <v>102</v>
      </c>
      <c r="H1158" s="5">
        <v>3.600000000000001</v>
      </c>
      <c r="I1158" s="5">
        <v>78.035505970321253</v>
      </c>
      <c r="J1158" s="5">
        <v>3.4444444444444451</v>
      </c>
      <c r="K1158" s="6">
        <v>3.7118429085533478E-2</v>
      </c>
      <c r="L1158" s="6">
        <v>4.7016228031146801E-2</v>
      </c>
      <c r="M1158" s="5">
        <v>91.586534288331961</v>
      </c>
      <c r="N1158" s="4">
        <v>21600000</v>
      </c>
      <c r="O1158" s="5">
        <f>1580000*J1158</f>
        <v>5442222.2222222229</v>
      </c>
      <c r="P1158" s="5">
        <f>(1580000*J1158)/(M1158/100)</f>
        <v>5942164.166938629</v>
      </c>
      <c r="Q1158" s="5">
        <f t="shared" si="58"/>
        <v>15657835.833061371</v>
      </c>
      <c r="R1158" s="3" t="str">
        <f t="shared" si="59"/>
        <v>상</v>
      </c>
    </row>
    <row r="1159" spans="1:18" hidden="1" x14ac:dyDescent="0.3">
      <c r="A1159">
        <v>1158</v>
      </c>
      <c r="B1159" s="3" t="s">
        <v>12</v>
      </c>
      <c r="C1159" s="3" t="s">
        <v>47</v>
      </c>
      <c r="D1159" s="3" t="s">
        <v>116</v>
      </c>
      <c r="E1159" s="4">
        <v>2022</v>
      </c>
      <c r="F1159" s="1">
        <v>44581</v>
      </c>
      <c r="G1159" s="3" t="s">
        <v>102</v>
      </c>
      <c r="H1159" s="5">
        <v>3.8600000000000092</v>
      </c>
      <c r="I1159" s="5">
        <v>88.145666731649712</v>
      </c>
      <c r="J1159" s="5">
        <v>3.494444444444444</v>
      </c>
      <c r="K1159" s="6">
        <v>3.7386866380826542E-2</v>
      </c>
      <c r="L1159" s="6">
        <v>3.2800069127989447E-2</v>
      </c>
      <c r="M1159" s="5">
        <v>92.981306449118392</v>
      </c>
      <c r="N1159" s="4">
        <v>21600000</v>
      </c>
      <c r="O1159" s="5">
        <f>1580000*J1159</f>
        <v>5521222.222222222</v>
      </c>
      <c r="P1159" s="5">
        <f>(1580000*J1159)/(M1159/100)</f>
        <v>5937991.6599080777</v>
      </c>
      <c r="Q1159" s="5">
        <f t="shared" si="58"/>
        <v>15662008.340091921</v>
      </c>
      <c r="R1159" s="3" t="str">
        <f t="shared" si="59"/>
        <v>상</v>
      </c>
    </row>
    <row r="1160" spans="1:18" hidden="1" x14ac:dyDescent="0.3">
      <c r="A1160">
        <v>1159</v>
      </c>
      <c r="B1160" s="3" t="s">
        <v>12</v>
      </c>
      <c r="C1160" s="3" t="s">
        <v>47</v>
      </c>
      <c r="D1160" s="3" t="s">
        <v>116</v>
      </c>
      <c r="E1160" s="4">
        <v>2022</v>
      </c>
      <c r="F1160" s="1">
        <v>44559</v>
      </c>
      <c r="G1160" s="3" t="s">
        <v>102</v>
      </c>
      <c r="H1160" s="5">
        <v>4.0400000000000036</v>
      </c>
      <c r="I1160" s="5">
        <v>93.385705726483295</v>
      </c>
      <c r="J1160" s="5">
        <v>3.552777777777778</v>
      </c>
      <c r="K1160" s="6">
        <v>3.7697627393658492E-2</v>
      </c>
      <c r="L1160" s="6">
        <v>1.6572270086699939E-2</v>
      </c>
      <c r="M1160" s="5">
        <v>94.573010251964163</v>
      </c>
      <c r="N1160" s="4">
        <v>21600000</v>
      </c>
      <c r="O1160" s="5">
        <f>1580000*J1160</f>
        <v>5613388.888888889</v>
      </c>
      <c r="P1160" s="5">
        <f>(1580000*J1160)/(M1160/100)</f>
        <v>5935508.3167317351</v>
      </c>
      <c r="Q1160" s="5">
        <f t="shared" si="58"/>
        <v>15664491.683268264</v>
      </c>
      <c r="R1160" s="3" t="str">
        <f t="shared" si="59"/>
        <v>상</v>
      </c>
    </row>
    <row r="1161" spans="1:18" hidden="1" x14ac:dyDescent="0.3">
      <c r="A1161">
        <v>1160</v>
      </c>
      <c r="B1161" s="3" t="s">
        <v>12</v>
      </c>
      <c r="C1161" s="3" t="s">
        <v>34</v>
      </c>
      <c r="D1161" s="3" t="s">
        <v>113</v>
      </c>
      <c r="E1161" s="4">
        <v>2019</v>
      </c>
      <c r="F1161" s="1">
        <v>43733</v>
      </c>
      <c r="G1161" s="3" t="s">
        <v>102</v>
      </c>
      <c r="H1161" s="5">
        <v>3.9399999999999982</v>
      </c>
      <c r="I1161" s="5">
        <v>90.538997904201381</v>
      </c>
      <c r="J1161" s="5">
        <v>5.8138888888888891</v>
      </c>
      <c r="K1161" s="6">
        <v>4.8224014303618022E-2</v>
      </c>
      <c r="L1161" s="6">
        <v>0.16256012447273541</v>
      </c>
      <c r="M1161" s="5">
        <v>78.921586122364644</v>
      </c>
      <c r="N1161" s="4">
        <v>24800000</v>
      </c>
      <c r="O1161" s="5">
        <f>1240000*J1161</f>
        <v>7209222.2222222229</v>
      </c>
      <c r="P1161" s="5">
        <f>(1240000*J1161)/(M1161/100)</f>
        <v>9134664.6417427845</v>
      </c>
      <c r="Q1161" s="5">
        <f t="shared" si="58"/>
        <v>15665335.358257215</v>
      </c>
      <c r="R1161" s="3" t="str">
        <f t="shared" si="59"/>
        <v>중</v>
      </c>
    </row>
    <row r="1162" spans="1:18" hidden="1" x14ac:dyDescent="0.3">
      <c r="A1162">
        <v>1161</v>
      </c>
      <c r="B1162" s="3" t="s">
        <v>13</v>
      </c>
      <c r="C1162" s="3" t="s">
        <v>36</v>
      </c>
      <c r="D1162" s="3" t="s">
        <v>117</v>
      </c>
      <c r="E1162" s="4">
        <v>2019</v>
      </c>
      <c r="F1162" s="1">
        <v>43511</v>
      </c>
      <c r="G1162" s="3" t="s">
        <v>102</v>
      </c>
      <c r="H1162" s="5">
        <v>3.7599999999999949</v>
      </c>
      <c r="I1162" s="5">
        <v>84.65654976265408</v>
      </c>
      <c r="J1162" s="5">
        <v>6.4249999999999998</v>
      </c>
      <c r="K1162" s="6">
        <v>5.0695167422546303E-2</v>
      </c>
      <c r="L1162" s="6">
        <v>0.15754177522418611</v>
      </c>
      <c r="M1162" s="5">
        <v>79.176305735326764</v>
      </c>
      <c r="N1162" s="4">
        <v>26300000</v>
      </c>
      <c r="O1162" s="5">
        <f>1310000*J1162</f>
        <v>8416750</v>
      </c>
      <c r="P1162" s="5">
        <f>(1310000*J1162)/(M1162/100)</f>
        <v>10630389.889793288</v>
      </c>
      <c r="Q1162" s="5">
        <f t="shared" si="58"/>
        <v>15669610.110206712</v>
      </c>
      <c r="R1162" s="3" t="str">
        <f t="shared" si="59"/>
        <v>중</v>
      </c>
    </row>
    <row r="1163" spans="1:18" hidden="1" x14ac:dyDescent="0.3">
      <c r="A1163">
        <v>1162</v>
      </c>
      <c r="B1163" s="3" t="s">
        <v>12</v>
      </c>
      <c r="C1163" s="3" t="s">
        <v>42</v>
      </c>
      <c r="D1163" s="3" t="s">
        <v>114</v>
      </c>
      <c r="E1163" s="4">
        <v>2018</v>
      </c>
      <c r="F1163" s="1">
        <v>43288</v>
      </c>
      <c r="G1163" s="3" t="s">
        <v>102</v>
      </c>
      <c r="H1163" s="5">
        <v>3.9399999999999982</v>
      </c>
      <c r="I1163" s="5">
        <v>90.538997904201381</v>
      </c>
      <c r="J1163" s="5">
        <v>7.0305555555555559</v>
      </c>
      <c r="K1163" s="6">
        <v>5.3030389610318932E-2</v>
      </c>
      <c r="L1163" s="6">
        <v>4.9546191363828547E-2</v>
      </c>
      <c r="M1163" s="5">
        <v>89.742341902585252</v>
      </c>
      <c r="N1163" s="4">
        <v>25700000</v>
      </c>
      <c r="O1163" s="5">
        <f>1280000*J1163</f>
        <v>8999111.1111111119</v>
      </c>
      <c r="P1163" s="5">
        <f>(1280000*J1163)/(M1163/100)</f>
        <v>10027720.382959908</v>
      </c>
      <c r="Q1163" s="5">
        <f t="shared" si="58"/>
        <v>15672279.617040092</v>
      </c>
      <c r="R1163" s="3" t="str">
        <f t="shared" si="59"/>
        <v>상</v>
      </c>
    </row>
    <row r="1164" spans="1:18" hidden="1" x14ac:dyDescent="0.3">
      <c r="A1164">
        <v>1163</v>
      </c>
      <c r="B1164" s="3" t="s">
        <v>12</v>
      </c>
      <c r="C1164" s="3" t="s">
        <v>43</v>
      </c>
      <c r="D1164" s="3" t="s">
        <v>113</v>
      </c>
      <c r="E1164" s="4">
        <v>2019</v>
      </c>
      <c r="F1164" s="1">
        <v>43732</v>
      </c>
      <c r="G1164" s="3" t="s">
        <v>102</v>
      </c>
      <c r="H1164" s="5">
        <v>4.1189583333333371</v>
      </c>
      <c r="I1164" s="5">
        <v>95.648646066903183</v>
      </c>
      <c r="J1164" s="5">
        <v>5.8166666666666664</v>
      </c>
      <c r="K1164" s="6">
        <v>4.823553323709262E-2</v>
      </c>
      <c r="L1164" s="6">
        <v>0.16131443936426201</v>
      </c>
      <c r="M1164" s="5">
        <v>79.045002739864543</v>
      </c>
      <c r="N1164" s="4">
        <v>24800000</v>
      </c>
      <c r="O1164" s="5">
        <f>1240000*J1164</f>
        <v>7212666.666666666</v>
      </c>
      <c r="P1164" s="5">
        <f>(1240000*J1164)/(M1164/100)</f>
        <v>9124759.841432862</v>
      </c>
      <c r="Q1164" s="5">
        <f t="shared" si="58"/>
        <v>15675240.158567138</v>
      </c>
      <c r="R1164" s="3" t="str">
        <f t="shared" si="59"/>
        <v>중</v>
      </c>
    </row>
    <row r="1165" spans="1:18" hidden="1" x14ac:dyDescent="0.3">
      <c r="A1165">
        <v>1164</v>
      </c>
      <c r="B1165" s="3" t="s">
        <v>12</v>
      </c>
      <c r="C1165" s="3" t="s">
        <v>34</v>
      </c>
      <c r="D1165" s="3" t="s">
        <v>113</v>
      </c>
      <c r="E1165" s="4">
        <v>2019</v>
      </c>
      <c r="F1165" s="1">
        <v>43612</v>
      </c>
      <c r="G1165" s="3" t="s">
        <v>102</v>
      </c>
      <c r="H1165" s="5">
        <v>3.889791666666663</v>
      </c>
      <c r="I1165" s="5">
        <v>89.063850889716676</v>
      </c>
      <c r="J1165" s="5">
        <v>6.1416666666666666</v>
      </c>
      <c r="K1165" s="6">
        <v>4.9564772436345023E-2</v>
      </c>
      <c r="L1165" s="6">
        <v>0.1148566487584953</v>
      </c>
      <c r="M1165" s="5">
        <v>83.557857880515968</v>
      </c>
      <c r="N1165" s="4">
        <v>24800000</v>
      </c>
      <c r="O1165" s="5">
        <f>1240000*J1165</f>
        <v>7615666.666666667</v>
      </c>
      <c r="P1165" s="5">
        <f>(1240000*J1165)/(M1165/100)</f>
        <v>9114243.5431467518</v>
      </c>
      <c r="Q1165" s="5">
        <f t="shared" si="58"/>
        <v>15685756.456853248</v>
      </c>
      <c r="R1165" s="3" t="str">
        <f t="shared" si="59"/>
        <v>상</v>
      </c>
    </row>
    <row r="1166" spans="1:18" hidden="1" x14ac:dyDescent="0.3">
      <c r="A1166">
        <v>1165</v>
      </c>
      <c r="B1166" s="3" t="s">
        <v>12</v>
      </c>
      <c r="C1166" s="3" t="s">
        <v>47</v>
      </c>
      <c r="D1166" s="3" t="s">
        <v>116</v>
      </c>
      <c r="E1166" s="4">
        <v>2022</v>
      </c>
      <c r="F1166" s="1">
        <v>44607</v>
      </c>
      <c r="G1166" s="3" t="s">
        <v>102</v>
      </c>
      <c r="H1166" s="5">
        <v>3.699999999999994</v>
      </c>
      <c r="I1166" s="5">
        <v>82.278685744892314</v>
      </c>
      <c r="J1166" s="5">
        <v>3.4249999999999998</v>
      </c>
      <c r="K1166" s="6">
        <v>3.7013511046643487E-2</v>
      </c>
      <c r="L1166" s="6">
        <v>4.7618972541650623E-2</v>
      </c>
      <c r="M1166" s="5">
        <v>91.536751641170582</v>
      </c>
      <c r="N1166" s="4">
        <v>21600000</v>
      </c>
      <c r="O1166" s="5">
        <f>1580000*J1166</f>
        <v>5411500</v>
      </c>
      <c r="P1166" s="5">
        <f>(1580000*J1166)/(M1166/100)</f>
        <v>5911833.1194593804</v>
      </c>
      <c r="Q1166" s="5">
        <f t="shared" si="58"/>
        <v>15688166.880540621</v>
      </c>
      <c r="R1166" s="3" t="str">
        <f t="shared" si="59"/>
        <v>상</v>
      </c>
    </row>
    <row r="1167" spans="1:18" hidden="1" x14ac:dyDescent="0.3">
      <c r="A1167">
        <v>1166</v>
      </c>
      <c r="B1167" s="3" t="s">
        <v>12</v>
      </c>
      <c r="C1167" s="3" t="s">
        <v>34</v>
      </c>
      <c r="D1167" s="3" t="s">
        <v>113</v>
      </c>
      <c r="E1167" s="4">
        <v>2019</v>
      </c>
      <c r="F1167" s="1">
        <v>43543</v>
      </c>
      <c r="G1167" s="3" t="s">
        <v>102</v>
      </c>
      <c r="H1167" s="5">
        <v>3.7400000000000051</v>
      </c>
      <c r="I1167" s="5">
        <v>83.818847388122649</v>
      </c>
      <c r="J1167" s="5">
        <v>6.3305555555555557</v>
      </c>
      <c r="K1167" s="6">
        <v>5.0321190588282223E-2</v>
      </c>
      <c r="L1167" s="6">
        <v>8.8173606009827016E-2</v>
      </c>
      <c r="M1167" s="5">
        <v>86.150520340189075</v>
      </c>
      <c r="N1167" s="4">
        <v>24800000</v>
      </c>
      <c r="O1167" s="5">
        <f>1240000*J1167</f>
        <v>7849888.888888889</v>
      </c>
      <c r="P1167" s="5">
        <f>(1240000*J1167)/(M1167/100)</f>
        <v>9111829.9203434158</v>
      </c>
      <c r="Q1167" s="5">
        <f t="shared" si="58"/>
        <v>15688170.079656584</v>
      </c>
      <c r="R1167" s="3" t="str">
        <f t="shared" si="59"/>
        <v>상</v>
      </c>
    </row>
    <row r="1168" spans="1:18" hidden="1" x14ac:dyDescent="0.3">
      <c r="A1168">
        <v>1167</v>
      </c>
      <c r="B1168" s="3" t="s">
        <v>12</v>
      </c>
      <c r="C1168" s="3" t="s">
        <v>43</v>
      </c>
      <c r="D1168" s="3" t="s">
        <v>113</v>
      </c>
      <c r="E1168" s="4">
        <v>2019</v>
      </c>
      <c r="F1168" s="1">
        <v>43551</v>
      </c>
      <c r="G1168" s="3" t="s">
        <v>102</v>
      </c>
      <c r="H1168" s="5">
        <v>3.7599999999999949</v>
      </c>
      <c r="I1168" s="5">
        <v>84.65654976265408</v>
      </c>
      <c r="J1168" s="5">
        <v>6.3083333333333336</v>
      </c>
      <c r="K1168" s="6">
        <v>5.0232791414904797E-2</v>
      </c>
      <c r="L1168" s="6">
        <v>9.1084542698500012E-2</v>
      </c>
      <c r="M1168" s="5">
        <v>85.868266588659509</v>
      </c>
      <c r="N1168" s="4">
        <v>24800000</v>
      </c>
      <c r="O1168" s="5">
        <f>1240000*J1168</f>
        <v>7822333.333333334</v>
      </c>
      <c r="P1168" s="5">
        <f>(1240000*J1168)/(M1168/100)</f>
        <v>9109690.5109371543</v>
      </c>
      <c r="Q1168" s="5">
        <f t="shared" si="58"/>
        <v>15690309.489062846</v>
      </c>
      <c r="R1168" s="3" t="str">
        <f t="shared" si="59"/>
        <v>상</v>
      </c>
    </row>
    <row r="1169" spans="1:18" hidden="1" x14ac:dyDescent="0.3">
      <c r="A1169">
        <v>1168</v>
      </c>
      <c r="B1169" s="3" t="s">
        <v>12</v>
      </c>
      <c r="C1169" s="3" t="s">
        <v>34</v>
      </c>
      <c r="D1169" s="3" t="s">
        <v>113</v>
      </c>
      <c r="E1169" s="4">
        <v>2019</v>
      </c>
      <c r="F1169" s="1">
        <v>43628</v>
      </c>
      <c r="G1169" s="3" t="s">
        <v>102</v>
      </c>
      <c r="H1169" s="5">
        <v>4.1000000000000059</v>
      </c>
      <c r="I1169" s="5">
        <v>95.081152661611114</v>
      </c>
      <c r="J1169" s="5">
        <v>6.1</v>
      </c>
      <c r="K1169" s="6">
        <v>4.9396356140913873E-2</v>
      </c>
      <c r="L1169" s="6">
        <v>0.120164006069322</v>
      </c>
      <c r="M1169" s="5">
        <v>83.043963778976419</v>
      </c>
      <c r="N1169" s="4">
        <v>24800000</v>
      </c>
      <c r="O1169" s="5">
        <f>1240000*J1169</f>
        <v>7564000</v>
      </c>
      <c r="P1169" s="5">
        <f>(1240000*J1169)/(M1169/100)</f>
        <v>9108428.4224820659</v>
      </c>
      <c r="Q1169" s="5">
        <f t="shared" si="58"/>
        <v>15691571.577517934</v>
      </c>
      <c r="R1169" s="3" t="str">
        <f t="shared" si="59"/>
        <v>상</v>
      </c>
    </row>
    <row r="1170" spans="1:18" hidden="1" x14ac:dyDescent="0.3">
      <c r="A1170">
        <v>1169</v>
      </c>
      <c r="B1170" s="3" t="s">
        <v>12</v>
      </c>
      <c r="C1170" s="3" t="s">
        <v>47</v>
      </c>
      <c r="D1170" s="3" t="s">
        <v>116</v>
      </c>
      <c r="E1170" s="4">
        <v>2022</v>
      </c>
      <c r="F1170" s="1">
        <v>44618</v>
      </c>
      <c r="G1170" s="3" t="s">
        <v>102</v>
      </c>
      <c r="H1170" s="5">
        <v>4.0851111111111083</v>
      </c>
      <c r="I1170" s="5">
        <v>94.645103161493736</v>
      </c>
      <c r="J1170" s="5">
        <v>3.3944444444444439</v>
      </c>
      <c r="K1170" s="6">
        <v>3.6848036281161282E-2</v>
      </c>
      <c r="L1170" s="6">
        <v>5.5138598624106867E-2</v>
      </c>
      <c r="M1170" s="5">
        <v>90.801336509473188</v>
      </c>
      <c r="N1170" s="4">
        <v>21600000</v>
      </c>
      <c r="O1170" s="5">
        <f>1580000*J1170</f>
        <v>5363222.2222222211</v>
      </c>
      <c r="P1170" s="5">
        <f>(1580000*J1170)/(M1170/100)</f>
        <v>5906545.4633067911</v>
      </c>
      <c r="Q1170" s="5">
        <f t="shared" si="58"/>
        <v>15693454.536693208</v>
      </c>
      <c r="R1170" s="3" t="str">
        <f t="shared" si="59"/>
        <v>상</v>
      </c>
    </row>
    <row r="1171" spans="1:18" hidden="1" x14ac:dyDescent="0.3">
      <c r="A1171">
        <v>1170</v>
      </c>
      <c r="B1171" s="3" t="s">
        <v>12</v>
      </c>
      <c r="C1171" s="3" t="s">
        <v>34</v>
      </c>
      <c r="D1171" s="3" t="s">
        <v>113</v>
      </c>
      <c r="E1171" s="4">
        <v>2019</v>
      </c>
      <c r="F1171" s="1">
        <v>43718</v>
      </c>
      <c r="G1171" s="3" t="s">
        <v>102</v>
      </c>
      <c r="H1171" s="5">
        <v>4.0345833333333383</v>
      </c>
      <c r="I1171" s="5">
        <v>93.237471684186914</v>
      </c>
      <c r="J1171" s="5">
        <v>5.8555555555555552</v>
      </c>
      <c r="K1171" s="6">
        <v>4.839651043435076E-2</v>
      </c>
      <c r="L1171" s="6">
        <v>0.15399287638369991</v>
      </c>
      <c r="M1171" s="5">
        <v>79.761061318194933</v>
      </c>
      <c r="N1171" s="4">
        <v>24800000</v>
      </c>
      <c r="O1171" s="5">
        <f>1240000*J1171</f>
        <v>7260888.8888888881</v>
      </c>
      <c r="P1171" s="5">
        <f>(1240000*J1171)/(M1171/100)</f>
        <v>9103300.243113175</v>
      </c>
      <c r="Q1171" s="5">
        <f t="shared" si="58"/>
        <v>15696699.756886825</v>
      </c>
      <c r="R1171" s="3" t="str">
        <f t="shared" si="59"/>
        <v>중</v>
      </c>
    </row>
    <row r="1172" spans="1:18" hidden="1" x14ac:dyDescent="0.3">
      <c r="A1172">
        <v>1171</v>
      </c>
      <c r="B1172" s="3" t="s">
        <v>12</v>
      </c>
      <c r="C1172" s="3" t="s">
        <v>34</v>
      </c>
      <c r="D1172" s="3" t="s">
        <v>113</v>
      </c>
      <c r="E1172" s="4">
        <v>2019</v>
      </c>
      <c r="F1172" s="1">
        <v>43635</v>
      </c>
      <c r="G1172" s="3" t="s">
        <v>102</v>
      </c>
      <c r="H1172" s="5">
        <v>3.6399999999999921</v>
      </c>
      <c r="I1172" s="5">
        <v>79.782644610449623</v>
      </c>
      <c r="J1172" s="5">
        <v>6.0805555555555557</v>
      </c>
      <c r="K1172" s="6">
        <v>4.9317565047579372E-2</v>
      </c>
      <c r="L1172" s="6">
        <v>0.1221664018105971</v>
      </c>
      <c r="M1172" s="5">
        <v>82.851603314182356</v>
      </c>
      <c r="N1172" s="4">
        <v>24800000</v>
      </c>
      <c r="O1172" s="5">
        <f>1240000*J1172</f>
        <v>7539888.888888889</v>
      </c>
      <c r="P1172" s="5">
        <f>(1240000*J1172)/(M1172/100)</f>
        <v>9100474.3267270327</v>
      </c>
      <c r="Q1172" s="5">
        <f t="shared" si="58"/>
        <v>15699525.673272967</v>
      </c>
      <c r="R1172" s="3" t="str">
        <f t="shared" si="59"/>
        <v>상</v>
      </c>
    </row>
    <row r="1173" spans="1:18" hidden="1" x14ac:dyDescent="0.3">
      <c r="A1173">
        <v>1172</v>
      </c>
      <c r="B1173" s="3" t="s">
        <v>12</v>
      </c>
      <c r="C1173" s="3" t="s">
        <v>47</v>
      </c>
      <c r="D1173" s="3" t="s">
        <v>116</v>
      </c>
      <c r="E1173" s="4">
        <v>2022</v>
      </c>
      <c r="F1173" s="1">
        <v>44636</v>
      </c>
      <c r="G1173" s="3" t="s">
        <v>102</v>
      </c>
      <c r="H1173" s="5">
        <v>3.8999999999999968</v>
      </c>
      <c r="I1173" s="5">
        <v>89.372092693470634</v>
      </c>
      <c r="J1173" s="5">
        <v>3.338888888888889</v>
      </c>
      <c r="K1173" s="6">
        <v>3.6545253529775321E-2</v>
      </c>
      <c r="L1173" s="6">
        <v>6.902500274819498E-2</v>
      </c>
      <c r="M1173" s="5">
        <v>89.442974372202968</v>
      </c>
      <c r="N1173" s="4">
        <v>21600000</v>
      </c>
      <c r="O1173" s="5">
        <f>1580000*J1173</f>
        <v>5275444.444444445</v>
      </c>
      <c r="P1173" s="5">
        <f>(1580000*J1173)/(M1173/100)</f>
        <v>5898109.361269122</v>
      </c>
      <c r="Q1173" s="5">
        <f t="shared" si="58"/>
        <v>15701890.638730878</v>
      </c>
      <c r="R1173" s="3" t="str">
        <f t="shared" si="59"/>
        <v>상</v>
      </c>
    </row>
    <row r="1174" spans="1:18" hidden="1" x14ac:dyDescent="0.3">
      <c r="A1174">
        <v>1173</v>
      </c>
      <c r="B1174" s="3" t="s">
        <v>12</v>
      </c>
      <c r="C1174" s="3" t="s">
        <v>34</v>
      </c>
      <c r="D1174" s="3" t="s">
        <v>113</v>
      </c>
      <c r="E1174" s="4">
        <v>2019</v>
      </c>
      <c r="F1174" s="1">
        <v>43748</v>
      </c>
      <c r="G1174" s="3" t="s">
        <v>102</v>
      </c>
      <c r="H1174" s="5">
        <v>3.7200000000000069</v>
      </c>
      <c r="I1174" s="5">
        <v>83.050476246131879</v>
      </c>
      <c r="J1174" s="5">
        <v>5.7722222222222221</v>
      </c>
      <c r="K1174" s="6">
        <v>4.8050898939446383E-2</v>
      </c>
      <c r="L1174" s="6">
        <v>0.16518465725098411</v>
      </c>
      <c r="M1174" s="5">
        <v>78.676444380956951</v>
      </c>
      <c r="N1174" s="4">
        <v>24800000</v>
      </c>
      <c r="O1174" s="5">
        <f>1240000*J1174</f>
        <v>7157555.555555555</v>
      </c>
      <c r="P1174" s="5">
        <f>(1240000*J1174)/(M1174/100)</f>
        <v>9097456.8206185829</v>
      </c>
      <c r="Q1174" s="5">
        <f t="shared" si="58"/>
        <v>15702543.179381417</v>
      </c>
      <c r="R1174" s="3" t="str">
        <f t="shared" si="59"/>
        <v>중</v>
      </c>
    </row>
    <row r="1175" spans="1:18" hidden="1" x14ac:dyDescent="0.3">
      <c r="A1175">
        <v>1174</v>
      </c>
      <c r="B1175" s="3" t="s">
        <v>12</v>
      </c>
      <c r="C1175" s="3" t="s">
        <v>43</v>
      </c>
      <c r="D1175" s="3" t="s">
        <v>113</v>
      </c>
      <c r="E1175" s="4">
        <v>2019</v>
      </c>
      <c r="F1175" s="1">
        <v>43731</v>
      </c>
      <c r="G1175" s="3" t="s">
        <v>102</v>
      </c>
      <c r="H1175" s="5">
        <v>3.9108333333333301</v>
      </c>
      <c r="I1175" s="5">
        <v>89.693275681111515</v>
      </c>
      <c r="J1175" s="5">
        <v>5.8194444444444446</v>
      </c>
      <c r="K1175" s="6">
        <v>4.8247049420433757E-2</v>
      </c>
      <c r="L1175" s="6">
        <v>0.1583685833725621</v>
      </c>
      <c r="M1175" s="5">
        <v>79.338436720700429</v>
      </c>
      <c r="N1175" s="4">
        <v>24800000</v>
      </c>
      <c r="O1175" s="5">
        <f>1240000*J1175</f>
        <v>7216111.111111111</v>
      </c>
      <c r="P1175" s="5">
        <f>(1240000*J1175)/(M1175/100)</f>
        <v>9095353.2857149597</v>
      </c>
      <c r="Q1175" s="5">
        <f t="shared" si="58"/>
        <v>15704646.71428504</v>
      </c>
      <c r="R1175" s="3" t="str">
        <f t="shared" si="59"/>
        <v>중</v>
      </c>
    </row>
    <row r="1176" spans="1:18" hidden="1" x14ac:dyDescent="0.3">
      <c r="A1176">
        <v>1175</v>
      </c>
      <c r="B1176" s="3" t="s">
        <v>12</v>
      </c>
      <c r="C1176" s="3" t="s">
        <v>34</v>
      </c>
      <c r="D1176" s="3" t="s">
        <v>113</v>
      </c>
      <c r="E1176" s="4">
        <v>2019</v>
      </c>
      <c r="F1176" s="1">
        <v>43565</v>
      </c>
      <c r="G1176" s="3" t="s">
        <v>102</v>
      </c>
      <c r="H1176" s="5">
        <v>4</v>
      </c>
      <c r="I1176" s="5">
        <v>92.26804225875226</v>
      </c>
      <c r="J1176" s="5">
        <v>6.2722222222222221</v>
      </c>
      <c r="K1176" s="6">
        <v>5.0088810016698231E-2</v>
      </c>
      <c r="L1176" s="6">
        <v>9.4333273672829912E-2</v>
      </c>
      <c r="M1176" s="5">
        <v>85.557791631047181</v>
      </c>
      <c r="N1176" s="4">
        <v>24800000</v>
      </c>
      <c r="O1176" s="5">
        <f>1240000*J1176</f>
        <v>7777555.555555555</v>
      </c>
      <c r="P1176" s="5">
        <f>(1240000*J1176)/(M1176/100)</f>
        <v>9090411.7641265057</v>
      </c>
      <c r="Q1176" s="5">
        <f t="shared" si="58"/>
        <v>15709588.235873494</v>
      </c>
      <c r="R1176" s="3" t="str">
        <f t="shared" si="59"/>
        <v>상</v>
      </c>
    </row>
    <row r="1177" spans="1:18" hidden="1" x14ac:dyDescent="0.3">
      <c r="A1177">
        <v>1176</v>
      </c>
      <c r="B1177" s="3" t="s">
        <v>12</v>
      </c>
      <c r="C1177" s="3" t="s">
        <v>34</v>
      </c>
      <c r="D1177" s="3" t="s">
        <v>113</v>
      </c>
      <c r="E1177" s="4">
        <v>2019</v>
      </c>
      <c r="F1177" s="1">
        <v>43530</v>
      </c>
      <c r="G1177" s="3" t="s">
        <v>102</v>
      </c>
      <c r="H1177" s="5">
        <v>3.899999999999995</v>
      </c>
      <c r="I1177" s="5">
        <v>89.372092693470606</v>
      </c>
      <c r="J1177" s="5">
        <v>6.3666666666666663</v>
      </c>
      <c r="K1177" s="6">
        <v>5.0464508980734832E-2</v>
      </c>
      <c r="L1177" s="6">
        <v>8.0223347321685609E-2</v>
      </c>
      <c r="M1177" s="5">
        <v>86.931214369757953</v>
      </c>
      <c r="N1177" s="4">
        <v>24800000</v>
      </c>
      <c r="O1177" s="5">
        <f>1240000*J1177</f>
        <v>7894666.666666666</v>
      </c>
      <c r="P1177" s="5">
        <f>(1240000*J1177)/(M1177/100)</f>
        <v>9081509.7015521508</v>
      </c>
      <c r="Q1177" s="5">
        <f t="shared" si="58"/>
        <v>15718490.298447849</v>
      </c>
      <c r="R1177" s="3" t="str">
        <f t="shared" si="59"/>
        <v>상</v>
      </c>
    </row>
    <row r="1178" spans="1:18" hidden="1" x14ac:dyDescent="0.3">
      <c r="A1178">
        <v>1177</v>
      </c>
      <c r="B1178" s="3" t="s">
        <v>12</v>
      </c>
      <c r="C1178" s="3" t="s">
        <v>47</v>
      </c>
      <c r="D1178" s="3" t="s">
        <v>116</v>
      </c>
      <c r="E1178" s="4">
        <v>2022</v>
      </c>
      <c r="F1178" s="1">
        <v>44599</v>
      </c>
      <c r="G1178" s="3" t="s">
        <v>102</v>
      </c>
      <c r="H1178" s="5">
        <v>3.9395555555555539</v>
      </c>
      <c r="I1178" s="5">
        <v>90.526110708420987</v>
      </c>
      <c r="J1178" s="5">
        <v>3.447222222222222</v>
      </c>
      <c r="K1178" s="6">
        <v>3.7133393177689662E-2</v>
      </c>
      <c r="L1178" s="6">
        <v>3.5883509866199127E-2</v>
      </c>
      <c r="M1178" s="5">
        <v>92.69830969561113</v>
      </c>
      <c r="N1178" s="4">
        <v>21600000</v>
      </c>
      <c r="O1178" s="5">
        <f>1580000*J1178</f>
        <v>5446611.111111111</v>
      </c>
      <c r="P1178" s="5">
        <f>(1580000*J1178)/(M1178/100)</f>
        <v>5875631.5287688412</v>
      </c>
      <c r="Q1178" s="5">
        <f t="shared" si="58"/>
        <v>15724368.471231159</v>
      </c>
      <c r="R1178" s="3" t="str">
        <f t="shared" si="59"/>
        <v>상</v>
      </c>
    </row>
    <row r="1179" spans="1:18" hidden="1" x14ac:dyDescent="0.3">
      <c r="A1179">
        <v>1178</v>
      </c>
      <c r="B1179" s="3" t="s">
        <v>13</v>
      </c>
      <c r="C1179" s="3" t="s">
        <v>36</v>
      </c>
      <c r="D1179" s="3" t="s">
        <v>117</v>
      </c>
      <c r="E1179" s="4">
        <v>2019</v>
      </c>
      <c r="F1179" s="1">
        <v>43581</v>
      </c>
      <c r="G1179" s="3" t="s">
        <v>102</v>
      </c>
      <c r="H1179" s="5">
        <v>3.6200000000000032</v>
      </c>
      <c r="I1179" s="5">
        <v>78.861366460791714</v>
      </c>
      <c r="J1179" s="5">
        <v>6.2277777777777779</v>
      </c>
      <c r="K1179" s="6">
        <v>4.9911031957986109E-2</v>
      </c>
      <c r="L1179" s="6">
        <v>0.1785991170160682</v>
      </c>
      <c r="M1179" s="5">
        <v>77.148985102594565</v>
      </c>
      <c r="N1179" s="4">
        <v>26300000</v>
      </c>
      <c r="O1179" s="5">
        <f>1310000*J1179</f>
        <v>8158388.888888889</v>
      </c>
      <c r="P1179" s="5">
        <f>(1310000*J1179)/(M1179/100)</f>
        <v>10574849.271237552</v>
      </c>
      <c r="Q1179" s="5">
        <f t="shared" si="58"/>
        <v>15725150.728762448</v>
      </c>
      <c r="R1179" s="3" t="str">
        <f t="shared" si="59"/>
        <v>중</v>
      </c>
    </row>
    <row r="1180" spans="1:18" hidden="1" x14ac:dyDescent="0.3">
      <c r="A1180">
        <v>1179</v>
      </c>
      <c r="B1180" s="3" t="s">
        <v>13</v>
      </c>
      <c r="C1180" s="3" t="s">
        <v>33</v>
      </c>
      <c r="D1180" s="3" t="s">
        <v>117</v>
      </c>
      <c r="E1180" s="4">
        <v>2019</v>
      </c>
      <c r="F1180" s="1">
        <v>43515</v>
      </c>
      <c r="G1180" s="3" t="s">
        <v>102</v>
      </c>
      <c r="H1180" s="5">
        <v>4.0600000000000014</v>
      </c>
      <c r="I1180" s="5">
        <v>93.933031421115999</v>
      </c>
      <c r="J1180" s="5">
        <v>6.4138888888888888</v>
      </c>
      <c r="K1180" s="6">
        <v>5.0651313463281042E-2</v>
      </c>
      <c r="L1180" s="6">
        <v>0.15465647922080919</v>
      </c>
      <c r="M1180" s="5">
        <v>79.46922073159098</v>
      </c>
      <c r="N1180" s="4">
        <v>26300000</v>
      </c>
      <c r="O1180" s="5">
        <f>1310000*J1180</f>
        <v>8402194.444444444</v>
      </c>
      <c r="P1180" s="5">
        <f>(1310000*J1180)/(M1180/100)</f>
        <v>10572891.450418318</v>
      </c>
      <c r="Q1180" s="5">
        <f t="shared" si="58"/>
        <v>15727108.549581682</v>
      </c>
      <c r="R1180" s="3" t="str">
        <f t="shared" si="59"/>
        <v>중</v>
      </c>
    </row>
    <row r="1181" spans="1:18" hidden="1" x14ac:dyDescent="0.3">
      <c r="A1181">
        <v>1180</v>
      </c>
      <c r="B1181" s="3" t="s">
        <v>12</v>
      </c>
      <c r="C1181" s="3" t="s">
        <v>34</v>
      </c>
      <c r="D1181" s="3" t="s">
        <v>113</v>
      </c>
      <c r="E1181" s="4">
        <v>2019</v>
      </c>
      <c r="F1181" s="1">
        <v>43563</v>
      </c>
      <c r="G1181" s="3" t="s">
        <v>102</v>
      </c>
      <c r="H1181" s="5">
        <v>3.899999999999995</v>
      </c>
      <c r="I1181" s="5">
        <v>89.372092693470606</v>
      </c>
      <c r="J1181" s="5">
        <v>6.2777777777777777</v>
      </c>
      <c r="K1181" s="6">
        <v>5.0110987927909703E-2</v>
      </c>
      <c r="L1181" s="6">
        <v>9.1150296500419586E-2</v>
      </c>
      <c r="M1181" s="5">
        <v>85.873871557167064</v>
      </c>
      <c r="N1181" s="4">
        <v>24800000</v>
      </c>
      <c r="O1181" s="5">
        <f>1240000*J1181</f>
        <v>7784444.444444444</v>
      </c>
      <c r="P1181" s="5">
        <f>(1240000*J1181)/(M1181/100)</f>
        <v>9064974.3668098915</v>
      </c>
      <c r="Q1181" s="5">
        <f t="shared" si="58"/>
        <v>15735025.633190108</v>
      </c>
      <c r="R1181" s="3" t="str">
        <f t="shared" si="59"/>
        <v>상</v>
      </c>
    </row>
    <row r="1182" spans="1:18" hidden="1" x14ac:dyDescent="0.3">
      <c r="A1182">
        <v>1181</v>
      </c>
      <c r="B1182" s="3" t="s">
        <v>12</v>
      </c>
      <c r="C1182" s="3" t="s">
        <v>34</v>
      </c>
      <c r="D1182" s="3" t="s">
        <v>113</v>
      </c>
      <c r="E1182" s="4">
        <v>2019</v>
      </c>
      <c r="F1182" s="1">
        <v>43731</v>
      </c>
      <c r="G1182" s="3" t="s">
        <v>102</v>
      </c>
      <c r="H1182" s="5">
        <v>4.1197916666666714</v>
      </c>
      <c r="I1182" s="5">
        <v>95.674613946823357</v>
      </c>
      <c r="J1182" s="5">
        <v>5.8194444444444446</v>
      </c>
      <c r="K1182" s="6">
        <v>4.8247049420433757E-2</v>
      </c>
      <c r="L1182" s="6">
        <v>0.15570395274920859</v>
      </c>
      <c r="M1182" s="5">
        <v>79.604899783035762</v>
      </c>
      <c r="N1182" s="4">
        <v>24800000</v>
      </c>
      <c r="O1182" s="5">
        <f>1240000*J1182</f>
        <v>7216111.111111111</v>
      </c>
      <c r="P1182" s="5">
        <f>(1240000*J1182)/(M1182/100)</f>
        <v>9064908.2289893199</v>
      </c>
      <c r="Q1182" s="5">
        <f t="shared" si="58"/>
        <v>15735091.77101068</v>
      </c>
      <c r="R1182" s="3" t="str">
        <f t="shared" si="59"/>
        <v>중</v>
      </c>
    </row>
    <row r="1183" spans="1:18" hidden="1" x14ac:dyDescent="0.3">
      <c r="A1183">
        <v>1182</v>
      </c>
      <c r="B1183" s="3" t="s">
        <v>12</v>
      </c>
      <c r="C1183" s="3" t="s">
        <v>34</v>
      </c>
      <c r="D1183" s="3" t="s">
        <v>113</v>
      </c>
      <c r="E1183" s="4">
        <v>2019</v>
      </c>
      <c r="F1183" s="1">
        <v>43560</v>
      </c>
      <c r="G1183" s="3" t="s">
        <v>102</v>
      </c>
      <c r="H1183" s="5">
        <v>3.9599999999999951</v>
      </c>
      <c r="I1183" s="5">
        <v>91.118921720605258</v>
      </c>
      <c r="J1183" s="5">
        <v>6.2861111111111114</v>
      </c>
      <c r="K1183" s="6">
        <v>5.0144236403044808E-2</v>
      </c>
      <c r="L1183" s="6">
        <v>8.9763390803115406E-2</v>
      </c>
      <c r="M1183" s="5">
        <v>86.009237279383981</v>
      </c>
      <c r="N1183" s="4">
        <v>24800000</v>
      </c>
      <c r="O1183" s="5">
        <f>1240000*J1183</f>
        <v>7794777.777777778</v>
      </c>
      <c r="P1183" s="5">
        <f>(1240000*J1183)/(M1183/100)</f>
        <v>9062721.6614629254</v>
      </c>
      <c r="Q1183" s="5">
        <f t="shared" si="58"/>
        <v>15737278.338537075</v>
      </c>
      <c r="R1183" s="3" t="str">
        <f t="shared" si="59"/>
        <v>상</v>
      </c>
    </row>
    <row r="1184" spans="1:18" hidden="1" x14ac:dyDescent="0.3">
      <c r="A1184">
        <v>1183</v>
      </c>
      <c r="B1184" s="3" t="s">
        <v>13</v>
      </c>
      <c r="C1184" s="3" t="s">
        <v>60</v>
      </c>
      <c r="D1184" s="3" t="s">
        <v>117</v>
      </c>
      <c r="E1184" s="4">
        <v>2019</v>
      </c>
      <c r="F1184" s="1">
        <v>43645</v>
      </c>
      <c r="G1184" s="3" t="s">
        <v>102</v>
      </c>
      <c r="H1184" s="5">
        <v>3.899999999999995</v>
      </c>
      <c r="I1184" s="5">
        <v>89.372092693470606</v>
      </c>
      <c r="J1184" s="5">
        <v>6.052777777777778</v>
      </c>
      <c r="K1184" s="6">
        <v>4.9204787481617183E-2</v>
      </c>
      <c r="L1184" s="6">
        <v>0.1996224625063929</v>
      </c>
      <c r="M1184" s="5">
        <v>75.11727500119899</v>
      </c>
      <c r="N1184" s="4">
        <v>26300000</v>
      </c>
      <c r="O1184" s="5">
        <f>1310000*J1184</f>
        <v>7929138.888888889</v>
      </c>
      <c r="P1184" s="5">
        <f>(1310000*J1184)/(M1184/100)</f>
        <v>10555679.620649613</v>
      </c>
      <c r="Q1184" s="5">
        <f t="shared" si="58"/>
        <v>15744320.379350387</v>
      </c>
      <c r="R1184" s="3" t="str">
        <f t="shared" si="59"/>
        <v>중</v>
      </c>
    </row>
    <row r="1185" spans="1:18" hidden="1" x14ac:dyDescent="0.3">
      <c r="A1185">
        <v>1184</v>
      </c>
      <c r="B1185" s="3" t="s">
        <v>12</v>
      </c>
      <c r="C1185" s="3" t="s">
        <v>47</v>
      </c>
      <c r="D1185" s="3" t="s">
        <v>116</v>
      </c>
      <c r="E1185" s="4">
        <v>2022</v>
      </c>
      <c r="F1185" s="1">
        <v>44631</v>
      </c>
      <c r="G1185" s="3" t="s">
        <v>102</v>
      </c>
      <c r="H1185" s="5">
        <v>3.6202222222222251</v>
      </c>
      <c r="I1185" s="5">
        <v>78.870542688463601</v>
      </c>
      <c r="J1185" s="5">
        <v>3.3527777777777779</v>
      </c>
      <c r="K1185" s="6">
        <v>3.6621183911926043E-2</v>
      </c>
      <c r="L1185" s="6">
        <v>5.7810943804289888E-2</v>
      </c>
      <c r="M1185" s="5">
        <v>90.556787228378411</v>
      </c>
      <c r="N1185" s="4">
        <v>21600000</v>
      </c>
      <c r="O1185" s="5">
        <f>1580000*J1185</f>
        <v>5297388.888888889</v>
      </c>
      <c r="P1185" s="5">
        <f>(1580000*J1185)/(M1185/100)</f>
        <v>5849797.7357889405</v>
      </c>
      <c r="Q1185" s="5">
        <f t="shared" si="58"/>
        <v>15750202.264211059</v>
      </c>
      <c r="R1185" s="3" t="str">
        <f t="shared" si="59"/>
        <v>상</v>
      </c>
    </row>
    <row r="1186" spans="1:18" hidden="1" x14ac:dyDescent="0.3">
      <c r="A1186">
        <v>1185</v>
      </c>
      <c r="B1186" s="3" t="s">
        <v>12</v>
      </c>
      <c r="C1186" s="3" t="s">
        <v>34</v>
      </c>
      <c r="D1186" s="3" t="s">
        <v>113</v>
      </c>
      <c r="E1186" s="4">
        <v>2019</v>
      </c>
      <c r="F1186" s="1">
        <v>43556</v>
      </c>
      <c r="G1186" s="3" t="s">
        <v>102</v>
      </c>
      <c r="H1186" s="5">
        <v>4.019999999999996</v>
      </c>
      <c r="I1186" s="5">
        <v>92.831195670431498</v>
      </c>
      <c r="J1186" s="5">
        <v>6.2972222222222216</v>
      </c>
      <c r="K1186" s="6">
        <v>5.0188533440307749E-2</v>
      </c>
      <c r="L1186" s="6">
        <v>8.677503099010854E-2</v>
      </c>
      <c r="M1186" s="5">
        <v>86.303643556958363</v>
      </c>
      <c r="N1186" s="4">
        <v>24800000</v>
      </c>
      <c r="O1186" s="5">
        <f>1240000*J1186</f>
        <v>7808555.555555555</v>
      </c>
      <c r="P1186" s="5">
        <f>(1240000*J1186)/(M1186/100)</f>
        <v>9047770.445985971</v>
      </c>
      <c r="Q1186" s="5">
        <f t="shared" si="58"/>
        <v>15752229.554014029</v>
      </c>
      <c r="R1186" s="3" t="str">
        <f t="shared" si="59"/>
        <v>상</v>
      </c>
    </row>
    <row r="1187" spans="1:18" hidden="1" x14ac:dyDescent="0.3">
      <c r="A1187">
        <v>1186</v>
      </c>
      <c r="B1187" s="3" t="s">
        <v>12</v>
      </c>
      <c r="C1187" s="3" t="s">
        <v>34</v>
      </c>
      <c r="D1187" s="3" t="s">
        <v>113</v>
      </c>
      <c r="E1187" s="4">
        <v>2019</v>
      </c>
      <c r="F1187" s="1">
        <v>43647</v>
      </c>
      <c r="G1187" s="3" t="s">
        <v>102</v>
      </c>
      <c r="H1187" s="5">
        <v>3.899999999999995</v>
      </c>
      <c r="I1187" s="5">
        <v>89.372092693470606</v>
      </c>
      <c r="J1187" s="5">
        <v>6.0472222222222216</v>
      </c>
      <c r="K1187" s="6">
        <v>4.9182200935794743E-2</v>
      </c>
      <c r="L1187" s="6">
        <v>0.1220051469089293</v>
      </c>
      <c r="M1187" s="5">
        <v>82.881265215527606</v>
      </c>
      <c r="N1187" s="4">
        <v>24800000</v>
      </c>
      <c r="O1187" s="5">
        <f>1240000*J1187</f>
        <v>7498555.555555555</v>
      </c>
      <c r="P1187" s="5">
        <f>(1240000*J1187)/(M1187/100)</f>
        <v>9047346.8715228029</v>
      </c>
      <c r="Q1187" s="5">
        <f t="shared" si="58"/>
        <v>15752653.128477197</v>
      </c>
      <c r="R1187" s="3" t="str">
        <f t="shared" si="59"/>
        <v>상</v>
      </c>
    </row>
    <row r="1188" spans="1:18" hidden="1" x14ac:dyDescent="0.3">
      <c r="A1188">
        <v>1187</v>
      </c>
      <c r="B1188" s="3" t="s">
        <v>12</v>
      </c>
      <c r="C1188" s="3" t="s">
        <v>43</v>
      </c>
      <c r="D1188" s="3" t="s">
        <v>113</v>
      </c>
      <c r="E1188" s="4">
        <v>2019</v>
      </c>
      <c r="F1188" s="1">
        <v>43558</v>
      </c>
      <c r="G1188" s="3" t="s">
        <v>102</v>
      </c>
      <c r="H1188" s="5">
        <v>3.5600000000000018</v>
      </c>
      <c r="I1188" s="5">
        <v>76.211904314211722</v>
      </c>
      <c r="J1188" s="5">
        <v>6.291666666666667</v>
      </c>
      <c r="K1188" s="6">
        <v>5.0166389810974703E-2</v>
      </c>
      <c r="L1188" s="6">
        <v>8.6441551054674867E-2</v>
      </c>
      <c r="M1188" s="5">
        <v>86.339205913435052</v>
      </c>
      <c r="N1188" s="4">
        <v>24800000</v>
      </c>
      <c r="O1188" s="5">
        <f>1240000*J1188</f>
        <v>7801666.666666667</v>
      </c>
      <c r="P1188" s="5">
        <f>(1240000*J1188)/(M1188/100)</f>
        <v>9036064.8839980438</v>
      </c>
      <c r="Q1188" s="5">
        <f t="shared" si="58"/>
        <v>15763935.116001956</v>
      </c>
      <c r="R1188" s="3" t="str">
        <f t="shared" si="59"/>
        <v>상</v>
      </c>
    </row>
    <row r="1189" spans="1:18" hidden="1" x14ac:dyDescent="0.3">
      <c r="A1189">
        <v>1188</v>
      </c>
      <c r="B1189" s="3" t="s">
        <v>12</v>
      </c>
      <c r="C1189" s="3" t="s">
        <v>34</v>
      </c>
      <c r="D1189" s="3" t="s">
        <v>113</v>
      </c>
      <c r="E1189" s="4">
        <v>2019</v>
      </c>
      <c r="F1189" s="1">
        <v>43570</v>
      </c>
      <c r="G1189" s="3" t="s">
        <v>102</v>
      </c>
      <c r="H1189" s="5">
        <v>3.839999999999995</v>
      </c>
      <c r="I1189" s="5">
        <v>87.487322394430734</v>
      </c>
      <c r="J1189" s="5">
        <v>6.2583333333333337</v>
      </c>
      <c r="K1189" s="6">
        <v>5.0033322229623471E-2</v>
      </c>
      <c r="L1189" s="6">
        <v>9.0761058342879106E-2</v>
      </c>
      <c r="M1189" s="5">
        <v>85.920561942749742</v>
      </c>
      <c r="N1189" s="4">
        <v>24800000</v>
      </c>
      <c r="O1189" s="5">
        <f>1240000*J1189</f>
        <v>7760333.333333334</v>
      </c>
      <c r="P1189" s="5">
        <f>(1240000*J1189)/(M1189/100)</f>
        <v>9031986.2415520158</v>
      </c>
      <c r="Q1189" s="5">
        <f t="shared" si="58"/>
        <v>15768013.758447984</v>
      </c>
      <c r="R1189" s="3" t="str">
        <f t="shared" si="59"/>
        <v>상</v>
      </c>
    </row>
    <row r="1190" spans="1:18" hidden="1" x14ac:dyDescent="0.3">
      <c r="A1190">
        <v>1189</v>
      </c>
      <c r="B1190" s="3" t="s">
        <v>12</v>
      </c>
      <c r="C1190" s="3" t="s">
        <v>43</v>
      </c>
      <c r="D1190" s="3" t="s">
        <v>113</v>
      </c>
      <c r="E1190" s="4">
        <v>2019</v>
      </c>
      <c r="F1190" s="1">
        <v>43578</v>
      </c>
      <c r="G1190" s="3" t="s">
        <v>102</v>
      </c>
      <c r="H1190" s="5">
        <v>3.9399999999999982</v>
      </c>
      <c r="I1190" s="5">
        <v>90.538997904201381</v>
      </c>
      <c r="J1190" s="5">
        <v>6.2361111111111107</v>
      </c>
      <c r="K1190" s="6">
        <v>4.9944413545905661E-2</v>
      </c>
      <c r="L1190" s="6">
        <v>9.3859018688505019E-2</v>
      </c>
      <c r="M1190" s="5">
        <v>85.619656776558941</v>
      </c>
      <c r="N1190" s="4">
        <v>24800000</v>
      </c>
      <c r="O1190" s="5">
        <f>1240000*J1190</f>
        <v>7732777.7777777771</v>
      </c>
      <c r="P1190" s="5">
        <f>(1240000*J1190)/(M1190/100)</f>
        <v>9031544.9382820539</v>
      </c>
      <c r="Q1190" s="5">
        <f t="shared" si="58"/>
        <v>15768455.061717946</v>
      </c>
      <c r="R1190" s="3" t="str">
        <f t="shared" si="59"/>
        <v>상</v>
      </c>
    </row>
    <row r="1191" spans="1:18" hidden="1" x14ac:dyDescent="0.3">
      <c r="A1191">
        <v>1190</v>
      </c>
      <c r="B1191" s="3" t="s">
        <v>13</v>
      </c>
      <c r="C1191" s="3" t="s">
        <v>32</v>
      </c>
      <c r="D1191" s="3" t="s">
        <v>115</v>
      </c>
      <c r="E1191" s="4">
        <v>2022</v>
      </c>
      <c r="F1191" s="1">
        <v>44421</v>
      </c>
      <c r="G1191" s="3" t="s">
        <v>102</v>
      </c>
      <c r="H1191" s="5">
        <v>4.0400000000000036</v>
      </c>
      <c r="I1191" s="5">
        <v>93.385705726483266</v>
      </c>
      <c r="J1191" s="5">
        <v>3.9305555555555549</v>
      </c>
      <c r="K1191" s="6">
        <v>3.9651257511234397E-2</v>
      </c>
      <c r="L1191" s="6">
        <v>0.18598492914383691</v>
      </c>
      <c r="M1191" s="5">
        <v>77.436381334492864</v>
      </c>
      <c r="N1191" s="4">
        <v>21100000</v>
      </c>
      <c r="O1191" s="5">
        <f>1050000*J1191</f>
        <v>4127083.3333333326</v>
      </c>
      <c r="P1191" s="5">
        <f>(1050000*J1191)/(M1191/100)</f>
        <v>5329643.847258376</v>
      </c>
      <c r="Q1191" s="5">
        <f t="shared" si="58"/>
        <v>15770356.152741624</v>
      </c>
      <c r="R1191" s="3" t="str">
        <f t="shared" si="59"/>
        <v>중</v>
      </c>
    </row>
    <row r="1192" spans="1:18" hidden="1" x14ac:dyDescent="0.3">
      <c r="A1192">
        <v>1191</v>
      </c>
      <c r="B1192" s="3" t="s">
        <v>12</v>
      </c>
      <c r="C1192" s="3" t="s">
        <v>42</v>
      </c>
      <c r="D1192" s="3" t="s">
        <v>114</v>
      </c>
      <c r="E1192" s="4">
        <v>2018</v>
      </c>
      <c r="F1192" s="1">
        <v>43291</v>
      </c>
      <c r="G1192" s="3" t="s">
        <v>102</v>
      </c>
      <c r="H1192" s="5">
        <v>3.6399999999999921</v>
      </c>
      <c r="I1192" s="5">
        <v>79.782644610449623</v>
      </c>
      <c r="J1192" s="5">
        <v>7.0222222222222221</v>
      </c>
      <c r="K1192" s="6">
        <v>5.2998951771604783E-2</v>
      </c>
      <c r="L1192" s="6">
        <v>4.0798908611339453E-2</v>
      </c>
      <c r="M1192" s="5">
        <v>90.620213961705574</v>
      </c>
      <c r="N1192" s="4">
        <v>25700000</v>
      </c>
      <c r="O1192" s="5">
        <f>1280000*J1192</f>
        <v>8988444.444444444</v>
      </c>
      <c r="P1192" s="5">
        <f>(1280000*J1192)/(M1192/100)</f>
        <v>9918807.3515725695</v>
      </c>
      <c r="Q1192" s="5">
        <f t="shared" si="58"/>
        <v>15781192.648427431</v>
      </c>
      <c r="R1192" s="3" t="str">
        <f t="shared" si="59"/>
        <v>상</v>
      </c>
    </row>
    <row r="1193" spans="1:18" hidden="1" x14ac:dyDescent="0.3">
      <c r="A1193">
        <v>1192</v>
      </c>
      <c r="B1193" s="3" t="s">
        <v>13</v>
      </c>
      <c r="C1193" s="3" t="s">
        <v>36</v>
      </c>
      <c r="D1193" s="3" t="s">
        <v>117</v>
      </c>
      <c r="E1193" s="4">
        <v>2019</v>
      </c>
      <c r="F1193" s="1">
        <v>43512</v>
      </c>
      <c r="G1193" s="3" t="s">
        <v>102</v>
      </c>
      <c r="H1193" s="5">
        <v>3.6000000000000032</v>
      </c>
      <c r="I1193" s="5">
        <v>78.03550597032131</v>
      </c>
      <c r="J1193" s="5">
        <v>6.4222222222222216</v>
      </c>
      <c r="K1193" s="6">
        <v>5.0684207489995227E-2</v>
      </c>
      <c r="L1193" s="6">
        <v>0.1493958763173503</v>
      </c>
      <c r="M1193" s="5">
        <v>79.991991619265448</v>
      </c>
      <c r="N1193" s="4">
        <v>26300000</v>
      </c>
      <c r="O1193" s="5">
        <f>1310000*J1193</f>
        <v>8413111.1111111101</v>
      </c>
      <c r="P1193" s="5">
        <f>(1310000*J1193)/(M1193/100)</f>
        <v>10517441.734860966</v>
      </c>
      <c r="Q1193" s="5">
        <f t="shared" si="58"/>
        <v>15782558.265139034</v>
      </c>
      <c r="R1193" s="3" t="str">
        <f t="shared" si="59"/>
        <v>중</v>
      </c>
    </row>
    <row r="1194" spans="1:18" hidden="1" x14ac:dyDescent="0.3">
      <c r="A1194">
        <v>1193</v>
      </c>
      <c r="B1194" s="3" t="s">
        <v>12</v>
      </c>
      <c r="C1194" s="3" t="s">
        <v>42</v>
      </c>
      <c r="D1194" s="3" t="s">
        <v>114</v>
      </c>
      <c r="E1194" s="4">
        <v>2018</v>
      </c>
      <c r="F1194" s="1">
        <v>43286</v>
      </c>
      <c r="G1194" s="3" t="s">
        <v>102</v>
      </c>
      <c r="H1194" s="5">
        <v>3.5199999999999991</v>
      </c>
      <c r="I1194" s="5">
        <v>74.48384231244367</v>
      </c>
      <c r="J1194" s="5">
        <v>7.0361111111111114</v>
      </c>
      <c r="K1194" s="6">
        <v>5.305133781955404E-2</v>
      </c>
      <c r="L1194" s="6">
        <v>3.8790448185770821E-2</v>
      </c>
      <c r="M1194" s="5">
        <v>90.815821399467509</v>
      </c>
      <c r="N1194" s="4">
        <v>25700000</v>
      </c>
      <c r="O1194" s="5">
        <f>1280000*J1194</f>
        <v>9006222.222222222</v>
      </c>
      <c r="P1194" s="5">
        <f>(1280000*J1194)/(M1194/100)</f>
        <v>9917018.9548877757</v>
      </c>
      <c r="Q1194" s="5">
        <f t="shared" si="58"/>
        <v>15782981.045112224</v>
      </c>
      <c r="R1194" s="3" t="str">
        <f t="shared" si="59"/>
        <v>상</v>
      </c>
    </row>
    <row r="1195" spans="1:18" hidden="1" x14ac:dyDescent="0.3">
      <c r="A1195">
        <v>1194</v>
      </c>
      <c r="B1195" s="3" t="s">
        <v>12</v>
      </c>
      <c r="C1195" s="3" t="s">
        <v>34</v>
      </c>
      <c r="D1195" s="3" t="s">
        <v>113</v>
      </c>
      <c r="E1195" s="4">
        <v>2019</v>
      </c>
      <c r="F1195" s="1">
        <v>43608</v>
      </c>
      <c r="G1195" s="3" t="s">
        <v>102</v>
      </c>
      <c r="H1195" s="5">
        <v>3.7797916666666591</v>
      </c>
      <c r="I1195" s="5">
        <v>85.41104214811125</v>
      </c>
      <c r="J1195" s="5">
        <v>6.1527777777777777</v>
      </c>
      <c r="K1195" s="6">
        <v>4.9609586887124059E-2</v>
      </c>
      <c r="L1195" s="6">
        <v>0.10406827648581431</v>
      </c>
      <c r="M1195" s="5">
        <v>84.632213662706164</v>
      </c>
      <c r="N1195" s="4">
        <v>24800000</v>
      </c>
      <c r="O1195" s="5">
        <f>1240000*J1195</f>
        <v>7629444.444444444</v>
      </c>
      <c r="P1195" s="5">
        <f>(1240000*J1195)/(M1195/100)</f>
        <v>9014823.2147759795</v>
      </c>
      <c r="Q1195" s="5">
        <f t="shared" si="58"/>
        <v>15785176.78522402</v>
      </c>
      <c r="R1195" s="3" t="str">
        <f t="shared" si="59"/>
        <v>상</v>
      </c>
    </row>
    <row r="1196" spans="1:18" hidden="1" x14ac:dyDescent="0.3">
      <c r="A1196">
        <v>1195</v>
      </c>
      <c r="B1196" s="3" t="s">
        <v>13</v>
      </c>
      <c r="C1196" s="3" t="s">
        <v>36</v>
      </c>
      <c r="D1196" s="3" t="s">
        <v>117</v>
      </c>
      <c r="E1196" s="4">
        <v>2019</v>
      </c>
      <c r="F1196" s="1">
        <v>43575</v>
      </c>
      <c r="G1196" s="3" t="s">
        <v>102</v>
      </c>
      <c r="H1196" s="5">
        <v>3.5793750000000002</v>
      </c>
      <c r="I1196" s="5">
        <v>77.088995189459283</v>
      </c>
      <c r="J1196" s="5">
        <v>6.2444444444444436</v>
      </c>
      <c r="K1196" s="6">
        <v>4.9977772837310169E-2</v>
      </c>
      <c r="L1196" s="6">
        <v>0.171567483984368</v>
      </c>
      <c r="M1196" s="5">
        <v>77.845474317832185</v>
      </c>
      <c r="N1196" s="4">
        <v>26300000</v>
      </c>
      <c r="O1196" s="5">
        <f>1310000*J1196</f>
        <v>8180222.2222222211</v>
      </c>
      <c r="P1196" s="5">
        <f>(1310000*J1196)/(M1196/100)</f>
        <v>10508282.329713244</v>
      </c>
      <c r="Q1196" s="5">
        <f t="shared" si="58"/>
        <v>15791717.670286756</v>
      </c>
      <c r="R1196" s="3" t="str">
        <f t="shared" si="59"/>
        <v>중</v>
      </c>
    </row>
    <row r="1197" spans="1:18" hidden="1" x14ac:dyDescent="0.3">
      <c r="A1197">
        <v>1196</v>
      </c>
      <c r="B1197" s="3" t="s">
        <v>12</v>
      </c>
      <c r="C1197" s="3" t="s">
        <v>34</v>
      </c>
      <c r="D1197" s="3" t="s">
        <v>113</v>
      </c>
      <c r="E1197" s="4">
        <v>2019</v>
      </c>
      <c r="F1197" s="1">
        <v>43574</v>
      </c>
      <c r="G1197" s="3" t="s">
        <v>102</v>
      </c>
      <c r="H1197" s="5">
        <v>3.8799999999999968</v>
      </c>
      <c r="I1197" s="5">
        <v>88.768190384075126</v>
      </c>
      <c r="J1197" s="5">
        <v>6.2472222222222218</v>
      </c>
      <c r="K1197" s="6">
        <v>4.9988887654046563E-2</v>
      </c>
      <c r="L1197" s="6">
        <v>8.9689864644966324E-2</v>
      </c>
      <c r="M1197" s="5">
        <v>86.032124770098719</v>
      </c>
      <c r="N1197" s="4">
        <v>24800000</v>
      </c>
      <c r="O1197" s="5">
        <f>1240000*J1197</f>
        <v>7746555.555555555</v>
      </c>
      <c r="P1197" s="5">
        <f>(1240000*J1197)/(M1197/100)</f>
        <v>9004259.2534549888</v>
      </c>
      <c r="Q1197" s="5">
        <f t="shared" si="58"/>
        <v>15795740.746545011</v>
      </c>
      <c r="R1197" s="3" t="str">
        <f t="shared" si="59"/>
        <v>상</v>
      </c>
    </row>
    <row r="1198" spans="1:18" hidden="1" x14ac:dyDescent="0.3">
      <c r="A1198">
        <v>1197</v>
      </c>
      <c r="B1198" s="3" t="s">
        <v>12</v>
      </c>
      <c r="C1198" s="3" t="s">
        <v>47</v>
      </c>
      <c r="D1198" s="3" t="s">
        <v>116</v>
      </c>
      <c r="E1198" s="4">
        <v>2022</v>
      </c>
      <c r="F1198" s="1">
        <v>44624</v>
      </c>
      <c r="G1198" s="3" t="s">
        <v>102</v>
      </c>
      <c r="H1198" s="5">
        <v>3.8399999999999959</v>
      </c>
      <c r="I1198" s="5">
        <v>87.487322394430777</v>
      </c>
      <c r="J1198" s="5">
        <v>3.3722222222222218</v>
      </c>
      <c r="K1198" s="6">
        <v>3.6727222722238183E-2</v>
      </c>
      <c r="L1198" s="6">
        <v>4.514049045002734E-2</v>
      </c>
      <c r="M1198" s="5">
        <v>91.813228682773456</v>
      </c>
      <c r="N1198" s="4">
        <v>21600000</v>
      </c>
      <c r="O1198" s="5">
        <f>1580000*J1198</f>
        <v>5328111.1111111101</v>
      </c>
      <c r="P1198" s="5">
        <f>(1580000*J1198)/(M1198/100)</f>
        <v>5803206.3435220448</v>
      </c>
      <c r="Q1198" s="5">
        <f t="shared" si="58"/>
        <v>15796793.656477954</v>
      </c>
      <c r="R1198" s="3" t="str">
        <f t="shared" si="59"/>
        <v>상</v>
      </c>
    </row>
    <row r="1199" spans="1:18" hidden="1" x14ac:dyDescent="0.3">
      <c r="A1199">
        <v>1198</v>
      </c>
      <c r="B1199" s="3" t="s">
        <v>13</v>
      </c>
      <c r="C1199" s="3" t="s">
        <v>60</v>
      </c>
      <c r="D1199" s="3" t="s">
        <v>117</v>
      </c>
      <c r="E1199" s="4">
        <v>2019</v>
      </c>
      <c r="F1199" s="1">
        <v>43636</v>
      </c>
      <c r="G1199" s="3" t="s">
        <v>102</v>
      </c>
      <c r="H1199" s="5">
        <v>4.1408333333333243</v>
      </c>
      <c r="I1199" s="5">
        <v>96.33030291480712</v>
      </c>
      <c r="J1199" s="5">
        <v>6.0777777777777784</v>
      </c>
      <c r="K1199" s="6">
        <v>4.9306298898934918E-2</v>
      </c>
      <c r="L1199" s="6">
        <v>0.19236008226483831</v>
      </c>
      <c r="M1199" s="5">
        <v>75.833361883622672</v>
      </c>
      <c r="N1199" s="4">
        <v>26300000</v>
      </c>
      <c r="O1199" s="5">
        <f>1310000*J1199</f>
        <v>7961888.8888888899</v>
      </c>
      <c r="P1199" s="5">
        <f>(1310000*J1199)/(M1199/100)</f>
        <v>10499190.18638204</v>
      </c>
      <c r="Q1199" s="5">
        <f t="shared" si="58"/>
        <v>15800809.81361796</v>
      </c>
      <c r="R1199" s="3" t="str">
        <f t="shared" si="59"/>
        <v>중</v>
      </c>
    </row>
    <row r="1200" spans="1:18" hidden="1" x14ac:dyDescent="0.3">
      <c r="A1200">
        <v>1199</v>
      </c>
      <c r="B1200" s="3" t="s">
        <v>13</v>
      </c>
      <c r="C1200" s="3" t="s">
        <v>36</v>
      </c>
      <c r="D1200" s="3" t="s">
        <v>117</v>
      </c>
      <c r="E1200" s="4">
        <v>2019</v>
      </c>
      <c r="F1200" s="1">
        <v>43549</v>
      </c>
      <c r="G1200" s="3" t="s">
        <v>102</v>
      </c>
      <c r="H1200" s="5">
        <v>4.1012500000000056</v>
      </c>
      <c r="I1200" s="5">
        <v>95.11776129501645</v>
      </c>
      <c r="J1200" s="5">
        <v>6.3138888888888891</v>
      </c>
      <c r="K1200" s="6">
        <v>5.0254905785958412E-2</v>
      </c>
      <c r="L1200" s="6">
        <v>0.16157341360275049</v>
      </c>
      <c r="M1200" s="5">
        <v>78.817168061129109</v>
      </c>
      <c r="N1200" s="4">
        <v>26300000</v>
      </c>
      <c r="O1200" s="5">
        <f>1310000*J1200</f>
        <v>8271194.444444445</v>
      </c>
      <c r="P1200" s="5">
        <f>(1310000*J1200)/(M1200/100)</f>
        <v>10494153.301764742</v>
      </c>
      <c r="Q1200" s="5">
        <f t="shared" si="58"/>
        <v>15805846.698235258</v>
      </c>
      <c r="R1200" s="3" t="str">
        <f t="shared" si="59"/>
        <v>중</v>
      </c>
    </row>
    <row r="1201" spans="1:18" hidden="1" x14ac:dyDescent="0.3">
      <c r="A1201">
        <v>1200</v>
      </c>
      <c r="B1201" s="3" t="s">
        <v>13</v>
      </c>
      <c r="C1201" s="3" t="s">
        <v>36</v>
      </c>
      <c r="D1201" s="3" t="s">
        <v>117</v>
      </c>
      <c r="E1201" s="4">
        <v>2019</v>
      </c>
      <c r="F1201" s="1">
        <v>43514</v>
      </c>
      <c r="G1201" s="3" t="s">
        <v>102</v>
      </c>
      <c r="H1201" s="5">
        <v>4.019999999999996</v>
      </c>
      <c r="I1201" s="5">
        <v>92.831195670431498</v>
      </c>
      <c r="J1201" s="5">
        <v>6.416666666666667</v>
      </c>
      <c r="K1201" s="6">
        <v>5.0662280511902219E-2</v>
      </c>
      <c r="L1201" s="6">
        <v>0.14823081426859661</v>
      </c>
      <c r="M1201" s="5">
        <v>80.110690521950119</v>
      </c>
      <c r="N1201" s="4">
        <v>26300000</v>
      </c>
      <c r="O1201" s="5">
        <f>1310000*J1201</f>
        <v>8405833.333333334</v>
      </c>
      <c r="P1201" s="5">
        <f>(1310000*J1201)/(M1201/100)</f>
        <v>10492773.534426291</v>
      </c>
      <c r="Q1201" s="5">
        <f t="shared" si="58"/>
        <v>15807226.465573709</v>
      </c>
      <c r="R1201" s="3" t="str">
        <f t="shared" si="59"/>
        <v>상</v>
      </c>
    </row>
    <row r="1202" spans="1:18" hidden="1" x14ac:dyDescent="0.3">
      <c r="A1202">
        <v>1201</v>
      </c>
      <c r="B1202" s="3" t="s">
        <v>12</v>
      </c>
      <c r="C1202" s="3" t="s">
        <v>43</v>
      </c>
      <c r="D1202" s="3" t="s">
        <v>113</v>
      </c>
      <c r="E1202" s="4">
        <v>2019</v>
      </c>
      <c r="F1202" s="1">
        <v>43552</v>
      </c>
      <c r="G1202" s="3" t="s">
        <v>102</v>
      </c>
      <c r="H1202" s="5">
        <v>3.6200000000000032</v>
      </c>
      <c r="I1202" s="5">
        <v>78.861366460791714</v>
      </c>
      <c r="J1202" s="5">
        <v>6.3055555555555554</v>
      </c>
      <c r="K1202" s="6">
        <v>5.0221730577731209E-2</v>
      </c>
      <c r="L1202" s="6">
        <v>8.0098887707877972E-2</v>
      </c>
      <c r="M1202" s="5">
        <v>86.967938171439087</v>
      </c>
      <c r="N1202" s="4">
        <v>24800000</v>
      </c>
      <c r="O1202" s="5">
        <f>1240000*J1202</f>
        <v>7818888.888888889</v>
      </c>
      <c r="P1202" s="5">
        <f>(1240000*J1202)/(M1202/100)</f>
        <v>8990541.8632273264</v>
      </c>
      <c r="Q1202" s="5">
        <f t="shared" si="58"/>
        <v>15809458.136772674</v>
      </c>
      <c r="R1202" s="3" t="str">
        <f t="shared" si="59"/>
        <v>상</v>
      </c>
    </row>
    <row r="1203" spans="1:18" hidden="1" x14ac:dyDescent="0.3">
      <c r="A1203">
        <v>1202</v>
      </c>
      <c r="B1203" s="3" t="s">
        <v>13</v>
      </c>
      <c r="C1203" s="3" t="s">
        <v>33</v>
      </c>
      <c r="D1203" s="3" t="s">
        <v>117</v>
      </c>
      <c r="E1203" s="4">
        <v>2019</v>
      </c>
      <c r="F1203" s="1">
        <v>43529</v>
      </c>
      <c r="G1203" s="3" t="s">
        <v>102</v>
      </c>
      <c r="H1203" s="5">
        <v>4.1402083333333239</v>
      </c>
      <c r="I1203" s="5">
        <v>96.310827004866994</v>
      </c>
      <c r="J1203" s="5">
        <v>6.3694444444444436</v>
      </c>
      <c r="K1203" s="6">
        <v>5.0475516617245017E-2</v>
      </c>
      <c r="L1203" s="6">
        <v>0.15389566973327309</v>
      </c>
      <c r="M1203" s="5">
        <v>79.562881364948197</v>
      </c>
      <c r="N1203" s="4">
        <v>26300000</v>
      </c>
      <c r="O1203" s="5">
        <f>1310000*J1203</f>
        <v>8343972.2222222211</v>
      </c>
      <c r="P1203" s="5">
        <f>(1310000*J1203)/(M1203/100)</f>
        <v>10487267.528621955</v>
      </c>
      <c r="Q1203" s="5">
        <f t="shared" si="58"/>
        <v>15812732.471378045</v>
      </c>
      <c r="R1203" s="3" t="str">
        <f t="shared" si="59"/>
        <v>중</v>
      </c>
    </row>
    <row r="1204" spans="1:18" hidden="1" x14ac:dyDescent="0.3">
      <c r="A1204">
        <v>1203</v>
      </c>
      <c r="B1204" s="3" t="s">
        <v>12</v>
      </c>
      <c r="C1204" s="3" t="s">
        <v>34</v>
      </c>
      <c r="D1204" s="3" t="s">
        <v>113</v>
      </c>
      <c r="E1204" s="4">
        <v>2019</v>
      </c>
      <c r="F1204" s="1">
        <v>43579</v>
      </c>
      <c r="G1204" s="3" t="s">
        <v>102</v>
      </c>
      <c r="H1204" s="5">
        <v>4.0799999999999983</v>
      </c>
      <c r="I1204" s="5">
        <v>94.495414527125206</v>
      </c>
      <c r="J1204" s="5">
        <v>6.2333333333333334</v>
      </c>
      <c r="K1204" s="6">
        <v>4.993328882953068E-2</v>
      </c>
      <c r="L1204" s="6">
        <v>8.990452589734485E-2</v>
      </c>
      <c r="M1204" s="5">
        <v>86.016218527312446</v>
      </c>
      <c r="N1204" s="4">
        <v>24800000</v>
      </c>
      <c r="O1204" s="5">
        <f>1240000*J1204</f>
        <v>7729333.333333333</v>
      </c>
      <c r="P1204" s="5">
        <f>(1240000*J1204)/(M1204/100)</f>
        <v>8985902.270138815</v>
      </c>
      <c r="Q1204" s="5">
        <f t="shared" si="58"/>
        <v>15814097.729861185</v>
      </c>
      <c r="R1204" s="3" t="str">
        <f t="shared" si="59"/>
        <v>상</v>
      </c>
    </row>
    <row r="1205" spans="1:18" hidden="1" x14ac:dyDescent="0.3">
      <c r="A1205">
        <v>1204</v>
      </c>
      <c r="B1205" s="3" t="s">
        <v>12</v>
      </c>
      <c r="C1205" s="3" t="s">
        <v>47</v>
      </c>
      <c r="D1205" s="3" t="s">
        <v>116</v>
      </c>
      <c r="E1205" s="4">
        <v>2022</v>
      </c>
      <c r="F1205" s="1">
        <v>44634</v>
      </c>
      <c r="G1205" s="3" t="s">
        <v>102</v>
      </c>
      <c r="H1205" s="5">
        <v>4.0175555555555533</v>
      </c>
      <c r="I1205" s="5">
        <v>92.762365809004081</v>
      </c>
      <c r="J1205" s="5">
        <v>3.344444444444445</v>
      </c>
      <c r="K1205" s="6">
        <v>3.6575644598253867E-2</v>
      </c>
      <c r="L1205" s="6">
        <v>4.9653437731028219E-2</v>
      </c>
      <c r="M1205" s="5">
        <v>91.377091767071789</v>
      </c>
      <c r="N1205" s="4">
        <v>21600000</v>
      </c>
      <c r="O1205" s="5">
        <f>1580000*J1205</f>
        <v>5284222.2222222229</v>
      </c>
      <c r="P1205" s="5">
        <f>(1580000*J1205)/(M1205/100)</f>
        <v>5782874.1537235258</v>
      </c>
      <c r="Q1205" s="5">
        <f t="shared" si="58"/>
        <v>15817125.846276473</v>
      </c>
      <c r="R1205" s="3" t="str">
        <f t="shared" si="59"/>
        <v>상</v>
      </c>
    </row>
    <row r="1206" spans="1:18" hidden="1" x14ac:dyDescent="0.3">
      <c r="A1206">
        <v>1205</v>
      </c>
      <c r="B1206" s="3" t="s">
        <v>12</v>
      </c>
      <c r="C1206" s="3" t="s">
        <v>47</v>
      </c>
      <c r="D1206" s="3" t="s">
        <v>116</v>
      </c>
      <c r="E1206" s="4">
        <v>2022</v>
      </c>
      <c r="F1206" s="1">
        <v>44606</v>
      </c>
      <c r="G1206" s="3" t="s">
        <v>102</v>
      </c>
      <c r="H1206" s="5">
        <v>3.7533333333333299</v>
      </c>
      <c r="I1206" s="5">
        <v>84.377315637810213</v>
      </c>
      <c r="J1206" s="5">
        <v>3.427777777777778</v>
      </c>
      <c r="K1206" s="6">
        <v>3.7028517538663507E-2</v>
      </c>
      <c r="L1206" s="6">
        <v>2.497541353824807E-2</v>
      </c>
      <c r="M1206" s="5">
        <v>93.799606892308844</v>
      </c>
      <c r="N1206" s="4">
        <v>21600000</v>
      </c>
      <c r="O1206" s="5">
        <f>1580000*J1206</f>
        <v>5415888.888888889</v>
      </c>
      <c r="P1206" s="5">
        <f>(1580000*J1206)/(M1206/100)</f>
        <v>5773892.9493669001</v>
      </c>
      <c r="Q1206" s="5">
        <f t="shared" si="58"/>
        <v>15826107.050633099</v>
      </c>
      <c r="R1206" s="3" t="str">
        <f t="shared" si="59"/>
        <v>상</v>
      </c>
    </row>
    <row r="1207" spans="1:18" hidden="1" x14ac:dyDescent="0.3">
      <c r="A1207">
        <v>1206</v>
      </c>
      <c r="B1207" s="3" t="s">
        <v>12</v>
      </c>
      <c r="C1207" s="3" t="s">
        <v>34</v>
      </c>
      <c r="D1207" s="3" t="s">
        <v>113</v>
      </c>
      <c r="E1207" s="4">
        <v>2019</v>
      </c>
      <c r="F1207" s="1">
        <v>43518</v>
      </c>
      <c r="G1207" s="3" t="s">
        <v>102</v>
      </c>
      <c r="H1207" s="5">
        <v>4.0799999999999983</v>
      </c>
      <c r="I1207" s="5">
        <v>94.495414527125206</v>
      </c>
      <c r="J1207" s="5">
        <v>6.4055555555555559</v>
      </c>
      <c r="K1207" s="6">
        <v>5.0618398060608583E-2</v>
      </c>
      <c r="L1207" s="6">
        <v>6.4095391655751413E-2</v>
      </c>
      <c r="M1207" s="5">
        <v>88.528621028364</v>
      </c>
      <c r="N1207" s="4">
        <v>24800000</v>
      </c>
      <c r="O1207" s="5">
        <f>1240000*J1207</f>
        <v>7942888.888888889</v>
      </c>
      <c r="P1207" s="5">
        <f>(1240000*J1207)/(M1207/100)</f>
        <v>8972114.098946644</v>
      </c>
      <c r="Q1207" s="5">
        <f t="shared" si="58"/>
        <v>15827885.901053356</v>
      </c>
      <c r="R1207" s="3" t="str">
        <f t="shared" si="59"/>
        <v>상</v>
      </c>
    </row>
    <row r="1208" spans="1:18" hidden="1" x14ac:dyDescent="0.3">
      <c r="A1208">
        <v>1207</v>
      </c>
      <c r="B1208" s="3" t="s">
        <v>13</v>
      </c>
      <c r="C1208" s="3" t="s">
        <v>36</v>
      </c>
      <c r="D1208" s="3" t="s">
        <v>117</v>
      </c>
      <c r="E1208" s="4">
        <v>2019</v>
      </c>
      <c r="F1208" s="1">
        <v>43565</v>
      </c>
      <c r="G1208" s="3" t="s">
        <v>102</v>
      </c>
      <c r="H1208" s="5">
        <v>4.1000000000000059</v>
      </c>
      <c r="I1208" s="5">
        <v>95.081152661611114</v>
      </c>
      <c r="J1208" s="5">
        <v>6.2722222222222221</v>
      </c>
      <c r="K1208" s="6">
        <v>5.0088810016698231E-2</v>
      </c>
      <c r="L1208" s="6">
        <v>0.16518465725098411</v>
      </c>
      <c r="M1208" s="5">
        <v>78.472653273231771</v>
      </c>
      <c r="N1208" s="4">
        <v>26300000</v>
      </c>
      <c r="O1208" s="5">
        <f>1310000*J1208</f>
        <v>8216611.111111111</v>
      </c>
      <c r="P1208" s="5">
        <f>(1310000*J1208)/(M1208/100)</f>
        <v>10470668.147923989</v>
      </c>
      <c r="Q1208" s="5">
        <f t="shared" si="58"/>
        <v>15829331.852076011</v>
      </c>
      <c r="R1208" s="3" t="str">
        <f t="shared" si="59"/>
        <v>중</v>
      </c>
    </row>
    <row r="1209" spans="1:18" hidden="1" x14ac:dyDescent="0.3">
      <c r="A1209">
        <v>1208</v>
      </c>
      <c r="B1209" s="3" t="s">
        <v>12</v>
      </c>
      <c r="C1209" s="3" t="s">
        <v>47</v>
      </c>
      <c r="D1209" s="3" t="s">
        <v>116</v>
      </c>
      <c r="E1209" s="4">
        <v>2022</v>
      </c>
      <c r="F1209" s="1">
        <v>44623</v>
      </c>
      <c r="G1209" s="3" t="s">
        <v>102</v>
      </c>
      <c r="H1209" s="5">
        <v>3.92</v>
      </c>
      <c r="I1209" s="5">
        <v>89.959074094082681</v>
      </c>
      <c r="J1209" s="5">
        <v>3.375</v>
      </c>
      <c r="K1209" s="6">
        <v>3.6742346141747671E-2</v>
      </c>
      <c r="L1209" s="6">
        <v>3.9035849558001573E-2</v>
      </c>
      <c r="M1209" s="5">
        <v>92.42218043002508</v>
      </c>
      <c r="N1209" s="4">
        <v>21600000</v>
      </c>
      <c r="O1209" s="5">
        <f>1580000*J1209</f>
        <v>5332500</v>
      </c>
      <c r="P1209" s="5">
        <f>(1580000*J1209)/(M1209/100)</f>
        <v>5769718.8869476588</v>
      </c>
      <c r="Q1209" s="5">
        <f t="shared" si="58"/>
        <v>15830281.113052342</v>
      </c>
      <c r="R1209" s="3" t="str">
        <f t="shared" si="59"/>
        <v>상</v>
      </c>
    </row>
    <row r="1210" spans="1:18" hidden="1" x14ac:dyDescent="0.3">
      <c r="A1210">
        <v>1209</v>
      </c>
      <c r="B1210" s="3" t="s">
        <v>12</v>
      </c>
      <c r="C1210" s="3" t="s">
        <v>42</v>
      </c>
      <c r="D1210" s="3" t="s">
        <v>114</v>
      </c>
      <c r="E1210" s="4">
        <v>2018</v>
      </c>
      <c r="F1210" s="1">
        <v>43271</v>
      </c>
      <c r="G1210" s="3" t="s">
        <v>102</v>
      </c>
      <c r="H1210" s="5">
        <v>3.9399999999999982</v>
      </c>
      <c r="I1210" s="5">
        <v>90.538997904201381</v>
      </c>
      <c r="J1210" s="5">
        <v>7.0777777777777784</v>
      </c>
      <c r="K1210" s="6">
        <v>5.3208186504626442E-2</v>
      </c>
      <c r="L1210" s="6">
        <v>2.8361729439471531E-2</v>
      </c>
      <c r="M1210" s="5">
        <v>91.843008405590197</v>
      </c>
      <c r="N1210" s="4">
        <v>25700000</v>
      </c>
      <c r="O1210" s="5">
        <f>1280000*J1210</f>
        <v>9059555.555555556</v>
      </c>
      <c r="P1210" s="5">
        <f>(1280000*J1210)/(M1210/100)</f>
        <v>9864175.5238977224</v>
      </c>
      <c r="Q1210" s="5">
        <f t="shared" si="58"/>
        <v>15835824.476102278</v>
      </c>
      <c r="R1210" s="3" t="str">
        <f t="shared" si="59"/>
        <v>상</v>
      </c>
    </row>
    <row r="1211" spans="1:18" hidden="1" x14ac:dyDescent="0.3">
      <c r="A1211">
        <v>1210</v>
      </c>
      <c r="B1211" s="3" t="s">
        <v>13</v>
      </c>
      <c r="C1211" s="3" t="s">
        <v>36</v>
      </c>
      <c r="D1211" s="3" t="s">
        <v>117</v>
      </c>
      <c r="E1211" s="4">
        <v>2019</v>
      </c>
      <c r="F1211" s="1">
        <v>43603</v>
      </c>
      <c r="G1211" s="3" t="s">
        <v>102</v>
      </c>
      <c r="H1211" s="5">
        <v>4</v>
      </c>
      <c r="I1211" s="5">
        <v>92.26804225875226</v>
      </c>
      <c r="J1211" s="5">
        <v>6.166666666666667</v>
      </c>
      <c r="K1211" s="6">
        <v>4.9665548085837799E-2</v>
      </c>
      <c r="L1211" s="6">
        <v>0.17827528869495851</v>
      </c>
      <c r="M1211" s="5">
        <v>77.20591632192037</v>
      </c>
      <c r="N1211" s="4">
        <v>26300000</v>
      </c>
      <c r="O1211" s="5">
        <f>1310000*J1211</f>
        <v>8078333.333333334</v>
      </c>
      <c r="P1211" s="5">
        <f>(1310000*J1211)/(M1211/100)</f>
        <v>10463360.475704538</v>
      </c>
      <c r="Q1211" s="5">
        <f t="shared" si="58"/>
        <v>15836639.524295462</v>
      </c>
      <c r="R1211" s="3" t="str">
        <f t="shared" si="59"/>
        <v>중</v>
      </c>
    </row>
    <row r="1212" spans="1:18" hidden="1" x14ac:dyDescent="0.3">
      <c r="A1212">
        <v>1211</v>
      </c>
      <c r="B1212" s="3" t="s">
        <v>12</v>
      </c>
      <c r="C1212" s="3" t="s">
        <v>34</v>
      </c>
      <c r="D1212" s="3" t="s">
        <v>113</v>
      </c>
      <c r="E1212" s="4">
        <v>2019</v>
      </c>
      <c r="F1212" s="1">
        <v>43537</v>
      </c>
      <c r="G1212" s="3" t="s">
        <v>102</v>
      </c>
      <c r="H1212" s="5">
        <v>3.6445833333333271</v>
      </c>
      <c r="I1212" s="5">
        <v>79.996036645674351</v>
      </c>
      <c r="J1212" s="5">
        <v>6.3472222222222223</v>
      </c>
      <c r="K1212" s="6">
        <v>5.0387388192769923E-2</v>
      </c>
      <c r="L1212" s="6">
        <v>7.14383576132189E-2</v>
      </c>
      <c r="M1212" s="5">
        <v>87.817425419401118</v>
      </c>
      <c r="N1212" s="4">
        <v>24800000</v>
      </c>
      <c r="O1212" s="5">
        <f>1240000*J1212</f>
        <v>7870555.555555556</v>
      </c>
      <c r="P1212" s="5">
        <f>(1240000*J1212)/(M1212/100)</f>
        <v>8962407.538102055</v>
      </c>
      <c r="Q1212" s="5">
        <f t="shared" si="58"/>
        <v>15837592.461897945</v>
      </c>
      <c r="R1212" s="3" t="str">
        <f t="shared" si="59"/>
        <v>상</v>
      </c>
    </row>
    <row r="1213" spans="1:18" hidden="1" x14ac:dyDescent="0.3">
      <c r="A1213">
        <v>1212</v>
      </c>
      <c r="B1213" s="3" t="s">
        <v>13</v>
      </c>
      <c r="C1213" s="3" t="s">
        <v>33</v>
      </c>
      <c r="D1213" s="3" t="s">
        <v>117</v>
      </c>
      <c r="E1213" s="4">
        <v>2019</v>
      </c>
      <c r="F1213" s="1">
        <v>43615</v>
      </c>
      <c r="G1213" s="3" t="s">
        <v>102</v>
      </c>
      <c r="H1213" s="5">
        <v>3.9652083333333339</v>
      </c>
      <c r="I1213" s="5">
        <v>91.26994354859049</v>
      </c>
      <c r="J1213" s="5">
        <v>6.1333333333333337</v>
      </c>
      <c r="K1213" s="6">
        <v>4.953113498935123E-2</v>
      </c>
      <c r="L1213" s="6">
        <v>0.18217440007145161</v>
      </c>
      <c r="M1213" s="5">
        <v>76.829446493919718</v>
      </c>
      <c r="N1213" s="4">
        <v>26300000</v>
      </c>
      <c r="O1213" s="5">
        <f>1310000*J1213</f>
        <v>8034666.666666667</v>
      </c>
      <c r="P1213" s="5">
        <f>(1310000*J1213)/(M1213/100)</f>
        <v>10457795.849541269</v>
      </c>
      <c r="Q1213" s="5">
        <f t="shared" si="58"/>
        <v>15842204.150458731</v>
      </c>
      <c r="R1213" s="3" t="str">
        <f t="shared" si="59"/>
        <v>중</v>
      </c>
    </row>
    <row r="1214" spans="1:18" hidden="1" x14ac:dyDescent="0.3">
      <c r="A1214">
        <v>1213</v>
      </c>
      <c r="B1214" s="3" t="s">
        <v>12</v>
      </c>
      <c r="C1214" s="3" t="s">
        <v>34</v>
      </c>
      <c r="D1214" s="3" t="s">
        <v>113</v>
      </c>
      <c r="E1214" s="4">
        <v>2019</v>
      </c>
      <c r="F1214" s="1">
        <v>43563</v>
      </c>
      <c r="G1214" s="3" t="s">
        <v>102</v>
      </c>
      <c r="H1214" s="5">
        <v>3.899999999999995</v>
      </c>
      <c r="I1214" s="5">
        <v>89.372092693470606</v>
      </c>
      <c r="J1214" s="5">
        <v>6.2777777777777777</v>
      </c>
      <c r="K1214" s="6">
        <v>5.0110987927909703E-2</v>
      </c>
      <c r="L1214" s="6">
        <v>8.0285181583470699E-2</v>
      </c>
      <c r="M1214" s="5">
        <v>86.960383048861956</v>
      </c>
      <c r="N1214" s="4">
        <v>24800000</v>
      </c>
      <c r="O1214" s="5">
        <f>1240000*J1214</f>
        <v>7784444.444444444</v>
      </c>
      <c r="P1214" s="5">
        <f>(1240000*J1214)/(M1214/100)</f>
        <v>8951713.609714048</v>
      </c>
      <c r="Q1214" s="5">
        <f t="shared" si="58"/>
        <v>15848286.390285952</v>
      </c>
      <c r="R1214" s="3" t="str">
        <f t="shared" si="59"/>
        <v>상</v>
      </c>
    </row>
    <row r="1215" spans="1:18" hidden="1" x14ac:dyDescent="0.3">
      <c r="A1215">
        <v>1214</v>
      </c>
      <c r="B1215" s="3" t="s">
        <v>13</v>
      </c>
      <c r="C1215" s="3" t="s">
        <v>36</v>
      </c>
      <c r="D1215" s="3" t="s">
        <v>117</v>
      </c>
      <c r="E1215" s="4">
        <v>2019</v>
      </c>
      <c r="F1215" s="1">
        <v>43602</v>
      </c>
      <c r="G1215" s="3" t="s">
        <v>102</v>
      </c>
      <c r="H1215" s="5">
        <v>3.6200000000000032</v>
      </c>
      <c r="I1215" s="5">
        <v>78.861366460791714</v>
      </c>
      <c r="J1215" s="5">
        <v>6.1694444444444443</v>
      </c>
      <c r="K1215" s="6">
        <v>4.9676732760697721E-2</v>
      </c>
      <c r="L1215" s="6">
        <v>0.17694035254291871</v>
      </c>
      <c r="M1215" s="5">
        <v>77.338291469638349</v>
      </c>
      <c r="N1215" s="4">
        <v>26300000</v>
      </c>
      <c r="O1215" s="5">
        <f>1310000*J1215</f>
        <v>8081972.222222222</v>
      </c>
      <c r="P1215" s="5">
        <f>(1310000*J1215)/(M1215/100)</f>
        <v>10450156.149874426</v>
      </c>
      <c r="Q1215" s="5">
        <f t="shared" si="58"/>
        <v>15849843.850125574</v>
      </c>
      <c r="R1215" s="3" t="str">
        <f t="shared" si="59"/>
        <v>중</v>
      </c>
    </row>
    <row r="1216" spans="1:18" hidden="1" x14ac:dyDescent="0.3">
      <c r="A1216">
        <v>1215</v>
      </c>
      <c r="B1216" s="3" t="s">
        <v>13</v>
      </c>
      <c r="C1216" s="3" t="s">
        <v>33</v>
      </c>
      <c r="D1216" s="3" t="s">
        <v>117</v>
      </c>
      <c r="E1216" s="4">
        <v>2019</v>
      </c>
      <c r="F1216" s="1">
        <v>43581</v>
      </c>
      <c r="G1216" s="3" t="s">
        <v>102</v>
      </c>
      <c r="H1216" s="5">
        <v>3.680000000000005</v>
      </c>
      <c r="I1216" s="5">
        <v>81.44098334770581</v>
      </c>
      <c r="J1216" s="5">
        <v>6.2277777777777779</v>
      </c>
      <c r="K1216" s="6">
        <v>4.9911031957986109E-2</v>
      </c>
      <c r="L1216" s="6">
        <v>0.16893189872263839</v>
      </c>
      <c r="M1216" s="5">
        <v>78.115706931937552</v>
      </c>
      <c r="N1216" s="4">
        <v>26300000</v>
      </c>
      <c r="O1216" s="5">
        <f>1310000*J1216</f>
        <v>8158388.888888889</v>
      </c>
      <c r="P1216" s="5">
        <f>(1310000*J1216)/(M1216/100)</f>
        <v>10443980.102487348</v>
      </c>
      <c r="Q1216" s="5">
        <f t="shared" si="58"/>
        <v>15856019.897512652</v>
      </c>
      <c r="R1216" s="3" t="str">
        <f t="shared" si="59"/>
        <v>중</v>
      </c>
    </row>
    <row r="1217" spans="1:18" hidden="1" x14ac:dyDescent="0.3">
      <c r="A1217">
        <v>1216</v>
      </c>
      <c r="B1217" s="3" t="s">
        <v>12</v>
      </c>
      <c r="C1217" s="3" t="s">
        <v>43</v>
      </c>
      <c r="D1217" s="3" t="s">
        <v>113</v>
      </c>
      <c r="E1217" s="4">
        <v>2019</v>
      </c>
      <c r="F1217" s="1">
        <v>43556</v>
      </c>
      <c r="G1217" s="3" t="s">
        <v>102</v>
      </c>
      <c r="H1217" s="5">
        <v>3.6000000000000032</v>
      </c>
      <c r="I1217" s="5">
        <v>78.03550597032131</v>
      </c>
      <c r="J1217" s="5">
        <v>6.2972222222222216</v>
      </c>
      <c r="K1217" s="6">
        <v>5.0188533440307749E-2</v>
      </c>
      <c r="L1217" s="6">
        <v>7.5121945632738329E-2</v>
      </c>
      <c r="M1217" s="5">
        <v>87.468952092695389</v>
      </c>
      <c r="N1217" s="4">
        <v>24800000</v>
      </c>
      <c r="O1217" s="5">
        <f>1240000*J1217</f>
        <v>7808555.555555555</v>
      </c>
      <c r="P1217" s="5">
        <f>(1240000*J1217)/(M1217/100)</f>
        <v>8927231.1703019198</v>
      </c>
      <c r="Q1217" s="5">
        <f t="shared" si="58"/>
        <v>15872768.82969808</v>
      </c>
      <c r="R1217" s="3" t="str">
        <f t="shared" si="59"/>
        <v>상</v>
      </c>
    </row>
    <row r="1218" spans="1:18" hidden="1" x14ac:dyDescent="0.3">
      <c r="A1218">
        <v>1217</v>
      </c>
      <c r="B1218" s="3" t="s">
        <v>12</v>
      </c>
      <c r="C1218" s="3" t="s">
        <v>34</v>
      </c>
      <c r="D1218" s="3" t="s">
        <v>113</v>
      </c>
      <c r="E1218" s="4">
        <v>2019</v>
      </c>
      <c r="F1218" s="1">
        <v>43578</v>
      </c>
      <c r="G1218" s="3" t="s">
        <v>102</v>
      </c>
      <c r="H1218" s="5">
        <v>3.899999999999995</v>
      </c>
      <c r="I1218" s="5">
        <v>89.372092693470606</v>
      </c>
      <c r="J1218" s="5">
        <v>6.2361111111111107</v>
      </c>
      <c r="K1218" s="6">
        <v>4.9944413545905661E-2</v>
      </c>
      <c r="L1218" s="6">
        <v>8.3719795208622508E-2</v>
      </c>
      <c r="M1218" s="5">
        <v>86.633579124547182</v>
      </c>
      <c r="N1218" s="4">
        <v>24800000</v>
      </c>
      <c r="O1218" s="5">
        <f>1240000*J1218</f>
        <v>7732777.7777777771</v>
      </c>
      <c r="P1218" s="5">
        <f>(1240000*J1218)/(M1218/100)</f>
        <v>8925843.600044379</v>
      </c>
      <c r="Q1218" s="5">
        <f t="shared" ref="Q1218:Q1281" si="60">N1218-P1218</f>
        <v>15874156.399955621</v>
      </c>
      <c r="R1218" s="3" t="str">
        <f t="shared" ref="R1218:R1281" si="61">IF(M1218&lt;=65, "하", IF(M1218&lt;80, "중", "상"))</f>
        <v>상</v>
      </c>
    </row>
    <row r="1219" spans="1:18" hidden="1" x14ac:dyDescent="0.3">
      <c r="A1219">
        <v>1218</v>
      </c>
      <c r="B1219" s="3" t="s">
        <v>12</v>
      </c>
      <c r="C1219" s="3" t="s">
        <v>47</v>
      </c>
      <c r="D1219" s="3" t="s">
        <v>116</v>
      </c>
      <c r="E1219" s="4">
        <v>2022</v>
      </c>
      <c r="F1219" s="1">
        <v>44606</v>
      </c>
      <c r="G1219" s="3" t="s">
        <v>102</v>
      </c>
      <c r="H1219" s="5">
        <v>4.0799999999999992</v>
      </c>
      <c r="I1219" s="5">
        <v>94.495414527125234</v>
      </c>
      <c r="J1219" s="5">
        <v>3.427777777777778</v>
      </c>
      <c r="K1219" s="6">
        <v>3.7028517538663507E-2</v>
      </c>
      <c r="L1219" s="6">
        <v>1.697275317365211E-2</v>
      </c>
      <c r="M1219" s="5">
        <v>94.599872928768434</v>
      </c>
      <c r="N1219" s="4">
        <v>21600000</v>
      </c>
      <c r="O1219" s="5">
        <f>1580000*J1219</f>
        <v>5415888.888888889</v>
      </c>
      <c r="P1219" s="5">
        <f>(1580000*J1219)/(M1219/100)</f>
        <v>5725048.7989206193</v>
      </c>
      <c r="Q1219" s="5">
        <f t="shared" si="60"/>
        <v>15874951.20107938</v>
      </c>
      <c r="R1219" s="3" t="str">
        <f t="shared" si="61"/>
        <v>상</v>
      </c>
    </row>
    <row r="1220" spans="1:18" hidden="1" x14ac:dyDescent="0.3">
      <c r="A1220">
        <v>1219</v>
      </c>
      <c r="B1220" s="3" t="s">
        <v>12</v>
      </c>
      <c r="C1220" s="3" t="s">
        <v>34</v>
      </c>
      <c r="D1220" s="3" t="s">
        <v>113</v>
      </c>
      <c r="E1220" s="4">
        <v>2019</v>
      </c>
      <c r="F1220" s="1">
        <v>43545</v>
      </c>
      <c r="G1220" s="3" t="s">
        <v>102</v>
      </c>
      <c r="H1220" s="5">
        <v>4.0566666666666693</v>
      </c>
      <c r="I1220" s="5">
        <v>93.841810472010565</v>
      </c>
      <c r="J1220" s="5">
        <v>6.3250000000000002</v>
      </c>
      <c r="K1220" s="6">
        <v>5.0299105359837171E-2</v>
      </c>
      <c r="L1220" s="6">
        <v>7.0559302124820075E-2</v>
      </c>
      <c r="M1220" s="5">
        <v>87.914159251534272</v>
      </c>
      <c r="N1220" s="4">
        <v>24800000</v>
      </c>
      <c r="O1220" s="5">
        <f>1240000*J1220</f>
        <v>7843000</v>
      </c>
      <c r="P1220" s="5">
        <f>(1240000*J1220)/(M1220/100)</f>
        <v>8921202.303215025</v>
      </c>
      <c r="Q1220" s="5">
        <f t="shared" si="60"/>
        <v>15878797.696784975</v>
      </c>
      <c r="R1220" s="3" t="str">
        <f t="shared" si="61"/>
        <v>상</v>
      </c>
    </row>
    <row r="1221" spans="1:18" hidden="1" x14ac:dyDescent="0.3">
      <c r="A1221">
        <v>1220</v>
      </c>
      <c r="B1221" s="3" t="s">
        <v>12</v>
      </c>
      <c r="C1221" s="3" t="s">
        <v>47</v>
      </c>
      <c r="D1221" s="3" t="s">
        <v>116</v>
      </c>
      <c r="E1221" s="4">
        <v>2022</v>
      </c>
      <c r="F1221" s="1">
        <v>44632</v>
      </c>
      <c r="G1221" s="3" t="s">
        <v>102</v>
      </c>
      <c r="H1221" s="5">
        <v>3.7217777777777838</v>
      </c>
      <c r="I1221" s="5">
        <v>83.117276026655759</v>
      </c>
      <c r="J1221" s="5">
        <v>3.35</v>
      </c>
      <c r="K1221" s="6">
        <v>3.6606010435446257E-2</v>
      </c>
      <c r="L1221" s="6">
        <v>3.8170082765049067E-2</v>
      </c>
      <c r="M1221" s="5">
        <v>92.522390679950476</v>
      </c>
      <c r="N1221" s="4">
        <v>21600000</v>
      </c>
      <c r="O1221" s="5">
        <f>1580000*J1221</f>
        <v>5293000</v>
      </c>
      <c r="P1221" s="5">
        <f>(1580000*J1221)/(M1221/100)</f>
        <v>5720777.3827519445</v>
      </c>
      <c r="Q1221" s="5">
        <f t="shared" si="60"/>
        <v>15879222.617248055</v>
      </c>
      <c r="R1221" s="3" t="str">
        <f t="shared" si="61"/>
        <v>상</v>
      </c>
    </row>
    <row r="1222" spans="1:18" hidden="1" x14ac:dyDescent="0.3">
      <c r="A1222">
        <v>1221</v>
      </c>
      <c r="B1222" s="3" t="s">
        <v>13</v>
      </c>
      <c r="C1222" s="3" t="s">
        <v>36</v>
      </c>
      <c r="D1222" s="3" t="s">
        <v>117</v>
      </c>
      <c r="E1222" s="4">
        <v>2019</v>
      </c>
      <c r="F1222" s="1">
        <v>43545</v>
      </c>
      <c r="G1222" s="3" t="s">
        <v>102</v>
      </c>
      <c r="H1222" s="5">
        <v>3.9797916666666699</v>
      </c>
      <c r="I1222" s="5">
        <v>91.692804666948689</v>
      </c>
      <c r="J1222" s="5">
        <v>6.3250000000000002</v>
      </c>
      <c r="K1222" s="6">
        <v>5.0299105359837171E-2</v>
      </c>
      <c r="L1222" s="6">
        <v>0.15415929279667789</v>
      </c>
      <c r="M1222" s="5">
        <v>79.554160184348504</v>
      </c>
      <c r="N1222" s="4">
        <v>26300000</v>
      </c>
      <c r="O1222" s="5">
        <f>1310000*J1222</f>
        <v>8285750</v>
      </c>
      <c r="P1222" s="5">
        <f>(1310000*J1222)/(M1222/100)</f>
        <v>10415231.561491789</v>
      </c>
      <c r="Q1222" s="5">
        <f t="shared" si="60"/>
        <v>15884768.438508211</v>
      </c>
      <c r="R1222" s="3" t="str">
        <f t="shared" si="61"/>
        <v>중</v>
      </c>
    </row>
    <row r="1223" spans="1:18" hidden="1" x14ac:dyDescent="0.3">
      <c r="A1223">
        <v>1222</v>
      </c>
      <c r="B1223" s="3" t="s">
        <v>12</v>
      </c>
      <c r="C1223" s="3" t="s">
        <v>34</v>
      </c>
      <c r="D1223" s="3" t="s">
        <v>113</v>
      </c>
      <c r="E1223" s="4">
        <v>2019</v>
      </c>
      <c r="F1223" s="1">
        <v>43606</v>
      </c>
      <c r="G1223" s="3" t="s">
        <v>102</v>
      </c>
      <c r="H1223" s="5">
        <v>4</v>
      </c>
      <c r="I1223" s="5">
        <v>92.26804225875226</v>
      </c>
      <c r="J1223" s="5">
        <v>6.1583333333333332</v>
      </c>
      <c r="K1223" s="6">
        <v>4.9631978938314898E-2</v>
      </c>
      <c r="L1223" s="6">
        <v>9.3342961800719965E-2</v>
      </c>
      <c r="M1223" s="5">
        <v>85.702505926096521</v>
      </c>
      <c r="N1223" s="4">
        <v>24800000</v>
      </c>
      <c r="O1223" s="5">
        <f>1240000*J1223</f>
        <v>7636333.333333333</v>
      </c>
      <c r="P1223" s="5">
        <f>(1240000*J1223)/(M1223/100)</f>
        <v>8910280.1030326243</v>
      </c>
      <c r="Q1223" s="5">
        <f t="shared" si="60"/>
        <v>15889719.896967376</v>
      </c>
      <c r="R1223" s="3" t="str">
        <f t="shared" si="61"/>
        <v>상</v>
      </c>
    </row>
    <row r="1224" spans="1:18" hidden="1" x14ac:dyDescent="0.3">
      <c r="A1224">
        <v>1223</v>
      </c>
      <c r="B1224" s="3" t="s">
        <v>13</v>
      </c>
      <c r="C1224" s="3" t="s">
        <v>32</v>
      </c>
      <c r="D1224" s="3" t="s">
        <v>115</v>
      </c>
      <c r="E1224" s="4">
        <v>2022</v>
      </c>
      <c r="F1224" s="1">
        <v>44407</v>
      </c>
      <c r="G1224" s="3" t="s">
        <v>102</v>
      </c>
      <c r="H1224" s="5">
        <v>3.959999999999996</v>
      </c>
      <c r="I1224" s="5">
        <v>91.1189217206053</v>
      </c>
      <c r="J1224" s="5">
        <v>3.9666666666666668</v>
      </c>
      <c r="K1224" s="6">
        <v>3.9832984656772423E-2</v>
      </c>
      <c r="L1224" s="6">
        <v>0.16056822981178809</v>
      </c>
      <c r="M1224" s="5">
        <v>79.959878553143952</v>
      </c>
      <c r="N1224" s="4">
        <v>21100000</v>
      </c>
      <c r="O1224" s="5">
        <f>1050000*J1224</f>
        <v>4165000</v>
      </c>
      <c r="P1224" s="5">
        <f>(1050000*J1224)/(M1224/100)</f>
        <v>5208862.3386687674</v>
      </c>
      <c r="Q1224" s="5">
        <f t="shared" si="60"/>
        <v>15891137.661331233</v>
      </c>
      <c r="R1224" s="3" t="str">
        <f t="shared" si="61"/>
        <v>중</v>
      </c>
    </row>
    <row r="1225" spans="1:18" hidden="1" x14ac:dyDescent="0.3">
      <c r="A1225">
        <v>1224</v>
      </c>
      <c r="B1225" s="3" t="s">
        <v>13</v>
      </c>
      <c r="C1225" s="3" t="s">
        <v>36</v>
      </c>
      <c r="D1225" s="3" t="s">
        <v>117</v>
      </c>
      <c r="E1225" s="4">
        <v>2019</v>
      </c>
      <c r="F1225" s="1">
        <v>43654</v>
      </c>
      <c r="G1225" s="3" t="s">
        <v>102</v>
      </c>
      <c r="H1225" s="5">
        <v>3.8993749999999952</v>
      </c>
      <c r="I1225" s="5">
        <v>89.353220746301986</v>
      </c>
      <c r="J1225" s="5">
        <v>6.0277777777777777</v>
      </c>
      <c r="K1225" s="6">
        <v>4.9103066208854122E-2</v>
      </c>
      <c r="L1225" s="6">
        <v>0.19217226823789441</v>
      </c>
      <c r="M1225" s="5">
        <v>75.872466555325147</v>
      </c>
      <c r="N1225" s="4">
        <v>26300000</v>
      </c>
      <c r="O1225" s="5">
        <f>1310000*J1225</f>
        <v>7896388.888888889</v>
      </c>
      <c r="P1225" s="5">
        <f>(1310000*J1225)/(M1225/100)</f>
        <v>10407449.826520339</v>
      </c>
      <c r="Q1225" s="5">
        <f t="shared" si="60"/>
        <v>15892550.173479661</v>
      </c>
      <c r="R1225" s="3" t="str">
        <f t="shared" si="61"/>
        <v>중</v>
      </c>
    </row>
    <row r="1226" spans="1:18" hidden="1" x14ac:dyDescent="0.3">
      <c r="A1226">
        <v>1225</v>
      </c>
      <c r="B1226" s="3" t="s">
        <v>13</v>
      </c>
      <c r="C1226" s="3" t="s">
        <v>36</v>
      </c>
      <c r="D1226" s="3" t="s">
        <v>117</v>
      </c>
      <c r="E1226" s="4">
        <v>2019</v>
      </c>
      <c r="F1226" s="1">
        <v>43472</v>
      </c>
      <c r="G1226" s="3" t="s">
        <v>102</v>
      </c>
      <c r="H1226" s="5">
        <v>3.839999999999995</v>
      </c>
      <c r="I1226" s="5">
        <v>87.487322394430734</v>
      </c>
      <c r="J1226" s="5">
        <v>6.5305555555555559</v>
      </c>
      <c r="K1226" s="6">
        <v>5.1109903367373158E-2</v>
      </c>
      <c r="L1226" s="6">
        <v>0.12611322087356791</v>
      </c>
      <c r="M1226" s="5">
        <v>82.277687575905901</v>
      </c>
      <c r="N1226" s="4">
        <v>26300000</v>
      </c>
      <c r="O1226" s="5">
        <f>1310000*J1226</f>
        <v>8555027.777777778</v>
      </c>
      <c r="P1226" s="5">
        <f>(1310000*J1226)/(M1226/100)</f>
        <v>10397749.414001545</v>
      </c>
      <c r="Q1226" s="5">
        <f t="shared" si="60"/>
        <v>15902250.585998455</v>
      </c>
      <c r="R1226" s="3" t="str">
        <f t="shared" si="61"/>
        <v>상</v>
      </c>
    </row>
    <row r="1227" spans="1:18" hidden="1" x14ac:dyDescent="0.3">
      <c r="A1227">
        <v>1226</v>
      </c>
      <c r="B1227" s="3" t="s">
        <v>12</v>
      </c>
      <c r="C1227" s="3" t="s">
        <v>47</v>
      </c>
      <c r="D1227" s="3" t="s">
        <v>116</v>
      </c>
      <c r="E1227" s="4">
        <v>2022</v>
      </c>
      <c r="F1227" s="1">
        <v>44652</v>
      </c>
      <c r="G1227" s="3" t="s">
        <v>102</v>
      </c>
      <c r="H1227" s="5">
        <v>3.841999999999997</v>
      </c>
      <c r="I1227" s="5">
        <v>87.553156828152652</v>
      </c>
      <c r="J1227" s="5">
        <v>3.2972222222222221</v>
      </c>
      <c r="K1227" s="6">
        <v>3.6316509866572928E-2</v>
      </c>
      <c r="L1227" s="6">
        <v>4.8492294738694652E-2</v>
      </c>
      <c r="M1227" s="5">
        <v>91.519119539473252</v>
      </c>
      <c r="N1227" s="4">
        <v>21600000</v>
      </c>
      <c r="O1227" s="5">
        <f>1580000*J1227</f>
        <v>5209611.111111111</v>
      </c>
      <c r="P1227" s="5">
        <f>(1580000*J1227)/(M1227/100)</f>
        <v>5692374.595959859</v>
      </c>
      <c r="Q1227" s="5">
        <f t="shared" si="60"/>
        <v>15907625.404040141</v>
      </c>
      <c r="R1227" s="3" t="str">
        <f t="shared" si="61"/>
        <v>상</v>
      </c>
    </row>
    <row r="1228" spans="1:18" hidden="1" x14ac:dyDescent="0.3">
      <c r="A1228">
        <v>1227</v>
      </c>
      <c r="B1228" s="3" t="s">
        <v>13</v>
      </c>
      <c r="C1228" s="3" t="s">
        <v>60</v>
      </c>
      <c r="D1228" s="3" t="s">
        <v>117</v>
      </c>
      <c r="E1228" s="4">
        <v>2019</v>
      </c>
      <c r="F1228" s="1">
        <v>43648</v>
      </c>
      <c r="G1228" s="3" t="s">
        <v>102</v>
      </c>
      <c r="H1228" s="5">
        <v>3.6200000000000032</v>
      </c>
      <c r="I1228" s="5">
        <v>78.861366460791714</v>
      </c>
      <c r="J1228" s="5">
        <v>6.0444444444444443</v>
      </c>
      <c r="K1228" s="6">
        <v>4.9170903772228727E-2</v>
      </c>
      <c r="L1228" s="6">
        <v>0.18887408725697821</v>
      </c>
      <c r="M1228" s="5">
        <v>76.195500897079299</v>
      </c>
      <c r="N1228" s="4">
        <v>26300000</v>
      </c>
      <c r="O1228" s="5">
        <f>1310000*J1228</f>
        <v>7918222.222222222</v>
      </c>
      <c r="P1228" s="5">
        <f>(1310000*J1228)/(M1228/100)</f>
        <v>10391981.323041268</v>
      </c>
      <c r="Q1228" s="5">
        <f t="shared" si="60"/>
        <v>15908018.676958732</v>
      </c>
      <c r="R1228" s="3" t="str">
        <f t="shared" si="61"/>
        <v>중</v>
      </c>
    </row>
    <row r="1229" spans="1:18" hidden="1" x14ac:dyDescent="0.3">
      <c r="A1229">
        <v>1228</v>
      </c>
      <c r="B1229" s="3" t="s">
        <v>13</v>
      </c>
      <c r="C1229" s="3" t="s">
        <v>32</v>
      </c>
      <c r="D1229" s="3" t="s">
        <v>115</v>
      </c>
      <c r="E1229" s="4">
        <v>2022</v>
      </c>
      <c r="F1229" s="1">
        <v>44455</v>
      </c>
      <c r="G1229" s="3" t="s">
        <v>102</v>
      </c>
      <c r="H1229" s="5">
        <v>3.8399999999999959</v>
      </c>
      <c r="I1229" s="5">
        <v>87.487322394430805</v>
      </c>
      <c r="J1229" s="5">
        <v>3.838888888888889</v>
      </c>
      <c r="K1229" s="6">
        <v>3.9186165359161577E-2</v>
      </c>
      <c r="L1229" s="6">
        <v>0.18398255921982071</v>
      </c>
      <c r="M1229" s="5">
        <v>77.683127542101786</v>
      </c>
      <c r="N1229" s="4">
        <v>21100000</v>
      </c>
      <c r="O1229" s="5">
        <f>1050000*J1229</f>
        <v>4030833.3333333335</v>
      </c>
      <c r="P1229" s="5">
        <f>(1050000*J1229)/(M1229/100)</f>
        <v>5188814.4322571848</v>
      </c>
      <c r="Q1229" s="5">
        <f t="shared" si="60"/>
        <v>15911185.567742815</v>
      </c>
      <c r="R1229" s="3" t="str">
        <f t="shared" si="61"/>
        <v>중</v>
      </c>
    </row>
    <row r="1230" spans="1:18" hidden="1" x14ac:dyDescent="0.3">
      <c r="A1230">
        <v>1229</v>
      </c>
      <c r="B1230" s="3" t="s">
        <v>12</v>
      </c>
      <c r="C1230" s="3" t="s">
        <v>47</v>
      </c>
      <c r="D1230" s="3" t="s">
        <v>116</v>
      </c>
      <c r="E1230" s="4">
        <v>2022</v>
      </c>
      <c r="F1230" s="1">
        <v>44631</v>
      </c>
      <c r="G1230" s="3" t="s">
        <v>102</v>
      </c>
      <c r="H1230" s="5">
        <v>3.8999999999999968</v>
      </c>
      <c r="I1230" s="5">
        <v>89.372092693470634</v>
      </c>
      <c r="J1230" s="5">
        <v>3.3527777777777779</v>
      </c>
      <c r="K1230" s="6">
        <v>3.6621183911926043E-2</v>
      </c>
      <c r="L1230" s="6">
        <v>3.1455738541030107E-2</v>
      </c>
      <c r="M1230" s="5">
        <v>93.192307754704387</v>
      </c>
      <c r="N1230" s="4">
        <v>21600000</v>
      </c>
      <c r="O1230" s="5">
        <f>1580000*J1230</f>
        <v>5297388.888888889</v>
      </c>
      <c r="P1230" s="5">
        <f>(1580000*J1230)/(M1230/100)</f>
        <v>5684362.815472262</v>
      </c>
      <c r="Q1230" s="5">
        <f t="shared" si="60"/>
        <v>15915637.184527738</v>
      </c>
      <c r="R1230" s="3" t="str">
        <f t="shared" si="61"/>
        <v>상</v>
      </c>
    </row>
    <row r="1231" spans="1:18" hidden="1" x14ac:dyDescent="0.3">
      <c r="A1231">
        <v>1230</v>
      </c>
      <c r="B1231" s="3" t="s">
        <v>12</v>
      </c>
      <c r="C1231" s="3" t="s">
        <v>34</v>
      </c>
      <c r="D1231" s="3" t="s">
        <v>113</v>
      </c>
      <c r="E1231" s="4">
        <v>2019</v>
      </c>
      <c r="F1231" s="1">
        <v>43565</v>
      </c>
      <c r="G1231" s="3" t="s">
        <v>102</v>
      </c>
      <c r="H1231" s="5">
        <v>3.9599999999999951</v>
      </c>
      <c r="I1231" s="5">
        <v>91.118921720605258</v>
      </c>
      <c r="J1231" s="5">
        <v>6.2722222222222221</v>
      </c>
      <c r="K1231" s="6">
        <v>5.0088810016698231E-2</v>
      </c>
      <c r="L1231" s="6">
        <v>7.4284585926324795E-2</v>
      </c>
      <c r="M1231" s="5">
        <v>87.562660405697699</v>
      </c>
      <c r="N1231" s="4">
        <v>24800000</v>
      </c>
      <c r="O1231" s="5">
        <f>1240000*J1231</f>
        <v>7777555.555555555</v>
      </c>
      <c r="P1231" s="5">
        <f>(1240000*J1231)/(M1231/100)</f>
        <v>8882274.1560390852</v>
      </c>
      <c r="Q1231" s="5">
        <f t="shared" si="60"/>
        <v>15917725.843960915</v>
      </c>
      <c r="R1231" s="3" t="str">
        <f t="shared" si="61"/>
        <v>상</v>
      </c>
    </row>
    <row r="1232" spans="1:18" hidden="1" x14ac:dyDescent="0.3">
      <c r="A1232">
        <v>1231</v>
      </c>
      <c r="B1232" s="3" t="s">
        <v>13</v>
      </c>
      <c r="C1232" s="3" t="s">
        <v>36</v>
      </c>
      <c r="D1232" s="3" t="s">
        <v>117</v>
      </c>
      <c r="E1232" s="4">
        <v>2019</v>
      </c>
      <c r="F1232" s="1">
        <v>43556</v>
      </c>
      <c r="G1232" s="3" t="s">
        <v>102</v>
      </c>
      <c r="H1232" s="5">
        <v>3.8600000000000092</v>
      </c>
      <c r="I1232" s="5">
        <v>88.145666731649712</v>
      </c>
      <c r="J1232" s="5">
        <v>6.2972222222222216</v>
      </c>
      <c r="K1232" s="6">
        <v>5.0188533440307749E-2</v>
      </c>
      <c r="L1232" s="6">
        <v>0.15489279642720341</v>
      </c>
      <c r="M1232" s="5">
        <v>79.491867013248878</v>
      </c>
      <c r="N1232" s="4">
        <v>26300000</v>
      </c>
      <c r="O1232" s="5">
        <f>1310000*J1232</f>
        <v>8249361.1111111101</v>
      </c>
      <c r="P1232" s="5">
        <f>(1310000*J1232)/(M1232/100)</f>
        <v>10377616.504762925</v>
      </c>
      <c r="Q1232" s="5">
        <f t="shared" si="60"/>
        <v>15922383.495237075</v>
      </c>
      <c r="R1232" s="3" t="str">
        <f t="shared" si="61"/>
        <v>중</v>
      </c>
    </row>
    <row r="1233" spans="1:18" hidden="1" x14ac:dyDescent="0.3">
      <c r="A1233">
        <v>1232</v>
      </c>
      <c r="B1233" s="3" t="s">
        <v>13</v>
      </c>
      <c r="C1233" s="3" t="s">
        <v>36</v>
      </c>
      <c r="D1233" s="3" t="s">
        <v>117</v>
      </c>
      <c r="E1233" s="4">
        <v>2019</v>
      </c>
      <c r="F1233" s="1">
        <v>43568</v>
      </c>
      <c r="G1233" s="3" t="s">
        <v>102</v>
      </c>
      <c r="H1233" s="5">
        <v>4.019999999999996</v>
      </c>
      <c r="I1233" s="5">
        <v>92.831195670431498</v>
      </c>
      <c r="J1233" s="5">
        <v>6.2638888888888893</v>
      </c>
      <c r="K1233" s="6">
        <v>5.0055524725604032E-2</v>
      </c>
      <c r="L1233" s="6">
        <v>0.1589666535241995</v>
      </c>
      <c r="M1233" s="5">
        <v>79.097782175019631</v>
      </c>
      <c r="N1233" s="4">
        <v>26300000</v>
      </c>
      <c r="O1233" s="5">
        <f>1310000*J1233</f>
        <v>8205694.444444445</v>
      </c>
      <c r="P1233" s="5">
        <f>(1310000*J1233)/(M1233/100)</f>
        <v>10374114.442662511</v>
      </c>
      <c r="Q1233" s="5">
        <f t="shared" si="60"/>
        <v>15925885.557337489</v>
      </c>
      <c r="R1233" s="3" t="str">
        <f t="shared" si="61"/>
        <v>중</v>
      </c>
    </row>
    <row r="1234" spans="1:18" hidden="1" x14ac:dyDescent="0.3">
      <c r="A1234">
        <v>1233</v>
      </c>
      <c r="B1234" s="3" t="s">
        <v>12</v>
      </c>
      <c r="C1234" s="3" t="s">
        <v>47</v>
      </c>
      <c r="D1234" s="3" t="s">
        <v>116</v>
      </c>
      <c r="E1234" s="4">
        <v>2022</v>
      </c>
      <c r="F1234" s="1">
        <v>44622</v>
      </c>
      <c r="G1234" s="3" t="s">
        <v>102</v>
      </c>
      <c r="H1234" s="5">
        <v>3.8999999999999968</v>
      </c>
      <c r="I1234" s="5">
        <v>89.372092693470634</v>
      </c>
      <c r="J1234" s="5">
        <v>3.3777777777777782</v>
      </c>
      <c r="K1234" s="6">
        <v>3.6757463338907261E-2</v>
      </c>
      <c r="L1234" s="6">
        <v>2.1972858665743712E-2</v>
      </c>
      <c r="M1234" s="5">
        <v>94.126967799534896</v>
      </c>
      <c r="N1234" s="4">
        <v>21600000</v>
      </c>
      <c r="O1234" s="5">
        <f>1580000*J1234</f>
        <v>5336888.8888888899</v>
      </c>
      <c r="P1234" s="5">
        <f>(1580000*J1234)/(M1234/100)</f>
        <v>5669882.939664036</v>
      </c>
      <c r="Q1234" s="5">
        <f t="shared" si="60"/>
        <v>15930117.060335964</v>
      </c>
      <c r="R1234" s="3" t="str">
        <f t="shared" si="61"/>
        <v>상</v>
      </c>
    </row>
    <row r="1235" spans="1:18" hidden="1" x14ac:dyDescent="0.3">
      <c r="A1235">
        <v>1234</v>
      </c>
      <c r="B1235" s="3" t="s">
        <v>12</v>
      </c>
      <c r="C1235" s="3" t="s">
        <v>47</v>
      </c>
      <c r="D1235" s="3" t="s">
        <v>116</v>
      </c>
      <c r="E1235" s="4">
        <v>2022</v>
      </c>
      <c r="F1235" s="1">
        <v>44651</v>
      </c>
      <c r="G1235" s="3" t="s">
        <v>102</v>
      </c>
      <c r="H1235" s="5">
        <v>3.6600000000000041</v>
      </c>
      <c r="I1235" s="5">
        <v>80.631887165108466</v>
      </c>
      <c r="J1235" s="5">
        <v>3.3</v>
      </c>
      <c r="K1235" s="6">
        <v>3.6331804249169902E-2</v>
      </c>
      <c r="L1235" s="6">
        <v>4.4052970340455279E-2</v>
      </c>
      <c r="M1235" s="5">
        <v>91.961522541037482</v>
      </c>
      <c r="N1235" s="4">
        <v>21600000</v>
      </c>
      <c r="O1235" s="5">
        <f>1580000*J1235</f>
        <v>5214000</v>
      </c>
      <c r="P1235" s="5">
        <f>(1580000*J1235)/(M1235/100)</f>
        <v>5669762.5875792485</v>
      </c>
      <c r="Q1235" s="5">
        <f t="shared" si="60"/>
        <v>15930237.412420752</v>
      </c>
      <c r="R1235" s="3" t="str">
        <f t="shared" si="61"/>
        <v>상</v>
      </c>
    </row>
    <row r="1236" spans="1:18" hidden="1" x14ac:dyDescent="0.3">
      <c r="A1236">
        <v>1235</v>
      </c>
      <c r="B1236" s="3" t="s">
        <v>13</v>
      </c>
      <c r="C1236" s="3" t="s">
        <v>36</v>
      </c>
      <c r="D1236" s="3" t="s">
        <v>117</v>
      </c>
      <c r="E1236" s="4">
        <v>2019</v>
      </c>
      <c r="F1236" s="1">
        <v>43547</v>
      </c>
      <c r="G1236" s="3" t="s">
        <v>102</v>
      </c>
      <c r="H1236" s="5">
        <v>3.680000000000005</v>
      </c>
      <c r="I1236" s="5">
        <v>81.44098334770581</v>
      </c>
      <c r="J1236" s="5">
        <v>6.3194444444444446</v>
      </c>
      <c r="K1236" s="6">
        <v>5.0277010429994523E-2</v>
      </c>
      <c r="L1236" s="6">
        <v>0.15098477125512499</v>
      </c>
      <c r="M1236" s="5">
        <v>79.873821831488044</v>
      </c>
      <c r="N1236" s="4">
        <v>26300000</v>
      </c>
      <c r="O1236" s="5">
        <f>1310000*J1236</f>
        <v>8278472.222222222</v>
      </c>
      <c r="P1236" s="5">
        <f>(1310000*J1236)/(M1236/100)</f>
        <v>10364437.349307684</v>
      </c>
      <c r="Q1236" s="5">
        <f t="shared" si="60"/>
        <v>15935562.650692316</v>
      </c>
      <c r="R1236" s="3" t="str">
        <f t="shared" si="61"/>
        <v>중</v>
      </c>
    </row>
    <row r="1237" spans="1:18" hidden="1" x14ac:dyDescent="0.3">
      <c r="A1237">
        <v>1236</v>
      </c>
      <c r="B1237" s="3" t="s">
        <v>13</v>
      </c>
      <c r="C1237" s="3" t="s">
        <v>36</v>
      </c>
      <c r="D1237" s="3" t="s">
        <v>117</v>
      </c>
      <c r="E1237" s="4">
        <v>2019</v>
      </c>
      <c r="F1237" s="1">
        <v>43564</v>
      </c>
      <c r="G1237" s="3" t="s">
        <v>102</v>
      </c>
      <c r="H1237" s="5">
        <v>4.0906250000000073</v>
      </c>
      <c r="I1237" s="5">
        <v>94.806587911070991</v>
      </c>
      <c r="J1237" s="5">
        <v>6.2750000000000004</v>
      </c>
      <c r="K1237" s="6">
        <v>5.0099900199501397E-2</v>
      </c>
      <c r="L1237" s="6">
        <v>0.15673518816752749</v>
      </c>
      <c r="M1237" s="5">
        <v>79.316491163297115</v>
      </c>
      <c r="N1237" s="4">
        <v>26300000</v>
      </c>
      <c r="O1237" s="5">
        <f>1310000*J1237</f>
        <v>8220250</v>
      </c>
      <c r="P1237" s="5">
        <f>(1310000*J1237)/(M1237/100)</f>
        <v>10363859.872565612</v>
      </c>
      <c r="Q1237" s="5">
        <f t="shared" si="60"/>
        <v>15936140.127434388</v>
      </c>
      <c r="R1237" s="3" t="str">
        <f t="shared" si="61"/>
        <v>중</v>
      </c>
    </row>
    <row r="1238" spans="1:18" hidden="1" x14ac:dyDescent="0.3">
      <c r="A1238">
        <v>1237</v>
      </c>
      <c r="B1238" s="3" t="s">
        <v>13</v>
      </c>
      <c r="C1238" s="3" t="s">
        <v>33</v>
      </c>
      <c r="D1238" s="3" t="s">
        <v>117</v>
      </c>
      <c r="E1238" s="4">
        <v>2019</v>
      </c>
      <c r="F1238" s="1">
        <v>43642</v>
      </c>
      <c r="G1238" s="3" t="s">
        <v>102</v>
      </c>
      <c r="H1238" s="5">
        <v>3.699999999999994</v>
      </c>
      <c r="I1238" s="5">
        <v>82.278685744892314</v>
      </c>
      <c r="J1238" s="5">
        <v>6.0611111111111109</v>
      </c>
      <c r="K1238" s="6">
        <v>4.9238647873844431E-2</v>
      </c>
      <c r="L1238" s="6">
        <v>0.1844732405804328</v>
      </c>
      <c r="M1238" s="5">
        <v>76.628811154572276</v>
      </c>
      <c r="N1238" s="4">
        <v>26300000</v>
      </c>
      <c r="O1238" s="5">
        <f>1310000*J1238</f>
        <v>7940055.555555555</v>
      </c>
      <c r="P1238" s="5">
        <f>(1310000*J1238)/(M1238/100)</f>
        <v>10361710.479285948</v>
      </c>
      <c r="Q1238" s="5">
        <f t="shared" si="60"/>
        <v>15938289.520714052</v>
      </c>
      <c r="R1238" s="3" t="str">
        <f t="shared" si="61"/>
        <v>중</v>
      </c>
    </row>
    <row r="1239" spans="1:18" hidden="1" x14ac:dyDescent="0.3">
      <c r="A1239">
        <v>1238</v>
      </c>
      <c r="B1239" s="3" t="s">
        <v>12</v>
      </c>
      <c r="C1239" s="3" t="s">
        <v>93</v>
      </c>
      <c r="D1239" s="3" t="s">
        <v>116</v>
      </c>
      <c r="E1239" s="4">
        <v>2022</v>
      </c>
      <c r="F1239" s="1">
        <v>44699</v>
      </c>
      <c r="G1239" s="3" t="s">
        <v>102</v>
      </c>
      <c r="H1239" s="5">
        <v>4.0600000000000014</v>
      </c>
      <c r="I1239" s="5">
        <v>93.933031421115999</v>
      </c>
      <c r="J1239" s="5">
        <v>3.166666666666667</v>
      </c>
      <c r="K1239" s="6">
        <v>3.5590260840104367E-2</v>
      </c>
      <c r="L1239" s="6">
        <v>7.9887218989926553E-2</v>
      </c>
      <c r="M1239" s="5">
        <v>88.452252016996908</v>
      </c>
      <c r="N1239" s="4">
        <v>21600000</v>
      </c>
      <c r="O1239" s="5">
        <f>1580000*J1239</f>
        <v>5003333.333333334</v>
      </c>
      <c r="P1239" s="5">
        <f>(1580000*J1239)/(M1239/100)</f>
        <v>5656535.8362745782</v>
      </c>
      <c r="Q1239" s="5">
        <f t="shared" si="60"/>
        <v>15943464.163725421</v>
      </c>
      <c r="R1239" s="3" t="str">
        <f t="shared" si="61"/>
        <v>상</v>
      </c>
    </row>
    <row r="1240" spans="1:18" hidden="1" x14ac:dyDescent="0.3">
      <c r="A1240">
        <v>1239</v>
      </c>
      <c r="B1240" s="3" t="s">
        <v>12</v>
      </c>
      <c r="C1240" s="3" t="s">
        <v>34</v>
      </c>
      <c r="D1240" s="3" t="s">
        <v>113</v>
      </c>
      <c r="E1240" s="4">
        <v>2019</v>
      </c>
      <c r="F1240" s="1">
        <v>43650</v>
      </c>
      <c r="G1240" s="3" t="s">
        <v>102</v>
      </c>
      <c r="H1240" s="5">
        <v>3.9800000000000031</v>
      </c>
      <c r="I1240" s="5">
        <v>91.698845540068092</v>
      </c>
      <c r="J1240" s="5">
        <v>6.0388888888888888</v>
      </c>
      <c r="K1240" s="6">
        <v>4.9148301654844143E-2</v>
      </c>
      <c r="L1240" s="6">
        <v>0.1051106245396892</v>
      </c>
      <c r="M1240" s="5">
        <v>84.574107380546664</v>
      </c>
      <c r="N1240" s="4">
        <v>24800000</v>
      </c>
      <c r="O1240" s="5">
        <f>1240000*J1240</f>
        <v>7488222.222222222</v>
      </c>
      <c r="P1240" s="5">
        <f>(1240000*J1240)/(M1240/100)</f>
        <v>8854036.3642603792</v>
      </c>
      <c r="Q1240" s="5">
        <f t="shared" si="60"/>
        <v>15945963.635739621</v>
      </c>
      <c r="R1240" s="3" t="str">
        <f t="shared" si="61"/>
        <v>상</v>
      </c>
    </row>
    <row r="1241" spans="1:18" hidden="1" x14ac:dyDescent="0.3">
      <c r="A1241">
        <v>1240</v>
      </c>
      <c r="B1241" s="3" t="s">
        <v>12</v>
      </c>
      <c r="C1241" s="3" t="s">
        <v>34</v>
      </c>
      <c r="D1241" s="3" t="s">
        <v>113</v>
      </c>
      <c r="E1241" s="4">
        <v>2019</v>
      </c>
      <c r="F1241" s="1">
        <v>43642</v>
      </c>
      <c r="G1241" s="3" t="s">
        <v>102</v>
      </c>
      <c r="H1241" s="5">
        <v>3.660000000000005</v>
      </c>
      <c r="I1241" s="5">
        <v>80.631887165108523</v>
      </c>
      <c r="J1241" s="5">
        <v>6.0611111111111109</v>
      </c>
      <c r="K1241" s="6">
        <v>4.9238647873844431E-2</v>
      </c>
      <c r="L1241" s="6">
        <v>0.1014931803111957</v>
      </c>
      <c r="M1241" s="5">
        <v>84.926817181495991</v>
      </c>
      <c r="N1241" s="4">
        <v>24800000</v>
      </c>
      <c r="O1241" s="5">
        <f>1240000*J1241</f>
        <v>7515777.7777777771</v>
      </c>
      <c r="P1241" s="5">
        <f>(1240000*J1241)/(M1241/100)</f>
        <v>8849710.8772084396</v>
      </c>
      <c r="Q1241" s="5">
        <f t="shared" si="60"/>
        <v>15950289.12279156</v>
      </c>
      <c r="R1241" s="3" t="str">
        <f t="shared" si="61"/>
        <v>상</v>
      </c>
    </row>
    <row r="1242" spans="1:18" hidden="1" x14ac:dyDescent="0.3">
      <c r="A1242">
        <v>1241</v>
      </c>
      <c r="B1242" s="3" t="s">
        <v>13</v>
      </c>
      <c r="C1242" s="3" t="s">
        <v>36</v>
      </c>
      <c r="D1242" s="3" t="s">
        <v>117</v>
      </c>
      <c r="E1242" s="4">
        <v>2019</v>
      </c>
      <c r="F1242" s="1">
        <v>43677</v>
      </c>
      <c r="G1242" s="3" t="s">
        <v>102</v>
      </c>
      <c r="H1242" s="5">
        <v>4.0600000000000014</v>
      </c>
      <c r="I1242" s="5">
        <v>93.933031421115999</v>
      </c>
      <c r="J1242" s="5">
        <v>5.9666666666666668</v>
      </c>
      <c r="K1242" s="6">
        <v>4.88535225614967E-2</v>
      </c>
      <c r="L1242" s="6">
        <v>0.19540472948338111</v>
      </c>
      <c r="M1242" s="5">
        <v>75.574174795512221</v>
      </c>
      <c r="N1242" s="4">
        <v>26300000</v>
      </c>
      <c r="O1242" s="5">
        <f>1310000*J1242</f>
        <v>7816333.333333334</v>
      </c>
      <c r="P1242" s="5">
        <f>(1310000*J1242)/(M1242/100)</f>
        <v>10342598.320765901</v>
      </c>
      <c r="Q1242" s="5">
        <f t="shared" si="60"/>
        <v>15957401.679234099</v>
      </c>
      <c r="R1242" s="3" t="str">
        <f t="shared" si="61"/>
        <v>중</v>
      </c>
    </row>
    <row r="1243" spans="1:18" hidden="1" x14ac:dyDescent="0.3">
      <c r="A1243">
        <v>1242</v>
      </c>
      <c r="B1243" s="3" t="s">
        <v>12</v>
      </c>
      <c r="C1243" s="3" t="s">
        <v>34</v>
      </c>
      <c r="D1243" s="3" t="s">
        <v>113</v>
      </c>
      <c r="E1243" s="4">
        <v>2019</v>
      </c>
      <c r="F1243" s="1">
        <v>43656</v>
      </c>
      <c r="G1243" s="3" t="s">
        <v>102</v>
      </c>
      <c r="H1243" s="5">
        <v>4.0420833333333386</v>
      </c>
      <c r="I1243" s="5">
        <v>93.442718819674226</v>
      </c>
      <c r="J1243" s="5">
        <v>6.0222222222222221</v>
      </c>
      <c r="K1243" s="6">
        <v>4.9080432851482572E-2</v>
      </c>
      <c r="L1243" s="6">
        <v>0.106116716718101</v>
      </c>
      <c r="M1243" s="5">
        <v>84.480285043041633</v>
      </c>
      <c r="N1243" s="4">
        <v>24800000</v>
      </c>
      <c r="O1243" s="5">
        <f>1240000*J1243</f>
        <v>7467555.555555555</v>
      </c>
      <c r="P1243" s="5">
        <f>(1240000*J1243)/(M1243/100)</f>
        <v>8839406.2019924894</v>
      </c>
      <c r="Q1243" s="5">
        <f t="shared" si="60"/>
        <v>15960593.798007511</v>
      </c>
      <c r="R1243" s="3" t="str">
        <f t="shared" si="61"/>
        <v>상</v>
      </c>
    </row>
    <row r="1244" spans="1:18" hidden="1" x14ac:dyDescent="0.3">
      <c r="A1244">
        <v>1243</v>
      </c>
      <c r="B1244" s="3" t="s">
        <v>13</v>
      </c>
      <c r="C1244" s="3" t="s">
        <v>33</v>
      </c>
      <c r="D1244" s="3" t="s">
        <v>117</v>
      </c>
      <c r="E1244" s="4">
        <v>2019</v>
      </c>
      <c r="F1244" s="1">
        <v>43563</v>
      </c>
      <c r="G1244" s="3" t="s">
        <v>102</v>
      </c>
      <c r="H1244" s="5">
        <v>3.6000000000000032</v>
      </c>
      <c r="I1244" s="5">
        <v>78.03550597032131</v>
      </c>
      <c r="J1244" s="5">
        <v>6.2777777777777777</v>
      </c>
      <c r="K1244" s="6">
        <v>5.0110987927909703E-2</v>
      </c>
      <c r="L1244" s="6">
        <v>0.15448323635662661</v>
      </c>
      <c r="M1244" s="5">
        <v>79.540577571546379</v>
      </c>
      <c r="N1244" s="4">
        <v>26300000</v>
      </c>
      <c r="O1244" s="5">
        <f>1310000*J1244</f>
        <v>8223888.888888889</v>
      </c>
      <c r="P1244" s="5">
        <f>(1310000*J1244)/(M1244/100)</f>
        <v>10339237.078699283</v>
      </c>
      <c r="Q1244" s="5">
        <f t="shared" si="60"/>
        <v>15960762.921300717</v>
      </c>
      <c r="R1244" s="3" t="str">
        <f t="shared" si="61"/>
        <v>중</v>
      </c>
    </row>
    <row r="1245" spans="1:18" hidden="1" x14ac:dyDescent="0.3">
      <c r="A1245">
        <v>1244</v>
      </c>
      <c r="B1245" s="3" t="s">
        <v>12</v>
      </c>
      <c r="C1245" s="3" t="s">
        <v>34</v>
      </c>
      <c r="D1245" s="3" t="s">
        <v>113</v>
      </c>
      <c r="E1245" s="4">
        <v>2019</v>
      </c>
      <c r="F1245" s="1">
        <v>43609</v>
      </c>
      <c r="G1245" s="3" t="s">
        <v>102</v>
      </c>
      <c r="H1245" s="5">
        <v>4.1000000000000059</v>
      </c>
      <c r="I1245" s="5">
        <v>95.081152661611114</v>
      </c>
      <c r="J1245" s="5">
        <v>6.15</v>
      </c>
      <c r="K1245" s="6">
        <v>4.9598387070548977E-2</v>
      </c>
      <c r="L1245" s="6">
        <v>8.6739412575349534E-2</v>
      </c>
      <c r="M1245" s="5">
        <v>86.366220035410151</v>
      </c>
      <c r="N1245" s="4">
        <v>24800000</v>
      </c>
      <c r="O1245" s="5">
        <f>1240000*J1245</f>
        <v>7626000</v>
      </c>
      <c r="P1245" s="5">
        <f>(1240000*J1245)/(M1245/100)</f>
        <v>8829841.1078698821</v>
      </c>
      <c r="Q1245" s="5">
        <f t="shared" si="60"/>
        <v>15970158.892130118</v>
      </c>
      <c r="R1245" s="3" t="str">
        <f t="shared" si="61"/>
        <v>상</v>
      </c>
    </row>
    <row r="1246" spans="1:18" hidden="1" x14ac:dyDescent="0.3">
      <c r="A1246">
        <v>1245</v>
      </c>
      <c r="B1246" s="3" t="s">
        <v>12</v>
      </c>
      <c r="C1246" s="3" t="s">
        <v>34</v>
      </c>
      <c r="D1246" s="3" t="s">
        <v>113</v>
      </c>
      <c r="E1246" s="4">
        <v>2019</v>
      </c>
      <c r="F1246" s="1">
        <v>43621</v>
      </c>
      <c r="G1246" s="3" t="s">
        <v>102</v>
      </c>
      <c r="H1246" s="5">
        <v>4.0685416666666683</v>
      </c>
      <c r="I1246" s="5">
        <v>94.166785103198762</v>
      </c>
      <c r="J1246" s="5">
        <v>6.1194444444444436</v>
      </c>
      <c r="K1246" s="6">
        <v>4.947502175621328E-2</v>
      </c>
      <c r="L1246" s="6">
        <v>9.1097312902324812E-2</v>
      </c>
      <c r="M1246" s="5">
        <v>85.942766534146187</v>
      </c>
      <c r="N1246" s="4">
        <v>24800000</v>
      </c>
      <c r="O1246" s="5">
        <f>1240000*J1246</f>
        <v>7588111.1111111101</v>
      </c>
      <c r="P1246" s="5">
        <f>(1240000*J1246)/(M1246/100)</f>
        <v>8829260.9338986706</v>
      </c>
      <c r="Q1246" s="5">
        <f t="shared" si="60"/>
        <v>15970739.066101329</v>
      </c>
      <c r="R1246" s="3" t="str">
        <f t="shared" si="61"/>
        <v>상</v>
      </c>
    </row>
    <row r="1247" spans="1:18" hidden="1" x14ac:dyDescent="0.3">
      <c r="A1247">
        <v>1246</v>
      </c>
      <c r="B1247" s="3" t="s">
        <v>12</v>
      </c>
      <c r="C1247" s="3" t="s">
        <v>47</v>
      </c>
      <c r="D1247" s="3" t="s">
        <v>116</v>
      </c>
      <c r="E1247" s="4">
        <v>2022</v>
      </c>
      <c r="F1247" s="1">
        <v>44664</v>
      </c>
      <c r="G1247" s="3" t="s">
        <v>102</v>
      </c>
      <c r="H1247" s="5">
        <v>4.1000000000000041</v>
      </c>
      <c r="I1247" s="5">
        <v>95.081152661611057</v>
      </c>
      <c r="J1247" s="5">
        <v>3.2638888888888888</v>
      </c>
      <c r="K1247" s="6">
        <v>3.6132472314464668E-2</v>
      </c>
      <c r="L1247" s="6">
        <v>4.6546284436106498E-2</v>
      </c>
      <c r="M1247" s="5">
        <v>91.732124324942887</v>
      </c>
      <c r="N1247" s="4">
        <v>21600000</v>
      </c>
      <c r="O1247" s="5">
        <f>1580000*J1247</f>
        <v>5156944.444444444</v>
      </c>
      <c r="P1247" s="5">
        <f>(1580000*J1247)/(M1247/100)</f>
        <v>5621743.1814584276</v>
      </c>
      <c r="Q1247" s="5">
        <f t="shared" si="60"/>
        <v>15978256.818541571</v>
      </c>
      <c r="R1247" s="3" t="str">
        <f t="shared" si="61"/>
        <v>상</v>
      </c>
    </row>
    <row r="1248" spans="1:18" hidden="1" x14ac:dyDescent="0.3">
      <c r="A1248">
        <v>1247</v>
      </c>
      <c r="B1248" s="3" t="s">
        <v>12</v>
      </c>
      <c r="C1248" s="3" t="s">
        <v>34</v>
      </c>
      <c r="D1248" s="3" t="s">
        <v>113</v>
      </c>
      <c r="E1248" s="4">
        <v>2019</v>
      </c>
      <c r="F1248" s="1">
        <v>43756</v>
      </c>
      <c r="G1248" s="3" t="s">
        <v>102</v>
      </c>
      <c r="H1248" s="5">
        <v>4.0337500000000013</v>
      </c>
      <c r="I1248" s="5">
        <v>93.214666446910456</v>
      </c>
      <c r="J1248" s="5">
        <v>5.75</v>
      </c>
      <c r="K1248" s="6">
        <v>4.7958315233127193E-2</v>
      </c>
      <c r="L1248" s="6">
        <v>0.1429858148866005</v>
      </c>
      <c r="M1248" s="5">
        <v>80.905586988027238</v>
      </c>
      <c r="N1248" s="4">
        <v>24800000</v>
      </c>
      <c r="O1248" s="5">
        <f>1240000*J1248</f>
        <v>7130000</v>
      </c>
      <c r="P1248" s="5">
        <f>(1240000*J1248)/(M1248/100)</f>
        <v>8812741.2029717173</v>
      </c>
      <c r="Q1248" s="5">
        <f t="shared" si="60"/>
        <v>15987258.797028283</v>
      </c>
      <c r="R1248" s="3" t="str">
        <f t="shared" si="61"/>
        <v>상</v>
      </c>
    </row>
    <row r="1249" spans="1:18" hidden="1" x14ac:dyDescent="0.3">
      <c r="A1249">
        <v>1248</v>
      </c>
      <c r="B1249" s="3" t="s">
        <v>13</v>
      </c>
      <c r="C1249" s="3" t="s">
        <v>32</v>
      </c>
      <c r="D1249" s="3" t="s">
        <v>115</v>
      </c>
      <c r="E1249" s="4">
        <v>2022</v>
      </c>
      <c r="F1249" s="1">
        <v>44478</v>
      </c>
      <c r="G1249" s="3" t="s">
        <v>102</v>
      </c>
      <c r="H1249" s="5">
        <v>4.0799999999999992</v>
      </c>
      <c r="I1249" s="5">
        <v>94.495414527125234</v>
      </c>
      <c r="J1249" s="5">
        <v>3.7749999999999999</v>
      </c>
      <c r="K1249" s="6">
        <v>3.8858718455450893E-2</v>
      </c>
      <c r="L1249" s="6">
        <v>0.18559625574925409</v>
      </c>
      <c r="M1249" s="5">
        <v>77.554502579529498</v>
      </c>
      <c r="N1249" s="4">
        <v>21100000</v>
      </c>
      <c r="O1249" s="5">
        <f>1050000*J1249</f>
        <v>3963750</v>
      </c>
      <c r="P1249" s="5">
        <f>(1050000*J1249)/(M1249/100)</f>
        <v>5110921.8267956907</v>
      </c>
      <c r="Q1249" s="5">
        <f t="shared" si="60"/>
        <v>15989078.17320431</v>
      </c>
      <c r="R1249" s="3" t="str">
        <f t="shared" si="61"/>
        <v>중</v>
      </c>
    </row>
    <row r="1250" spans="1:18" hidden="1" x14ac:dyDescent="0.3">
      <c r="A1250">
        <v>1249</v>
      </c>
      <c r="B1250" s="3" t="s">
        <v>13</v>
      </c>
      <c r="C1250" s="3" t="s">
        <v>36</v>
      </c>
      <c r="D1250" s="3" t="s">
        <v>117</v>
      </c>
      <c r="E1250" s="4">
        <v>2019</v>
      </c>
      <c r="F1250" s="1">
        <v>43633</v>
      </c>
      <c r="G1250" s="3" t="s">
        <v>102</v>
      </c>
      <c r="H1250" s="5">
        <v>3.839999999999995</v>
      </c>
      <c r="I1250" s="5">
        <v>87.487322394430734</v>
      </c>
      <c r="J1250" s="5">
        <v>6.0861111111111112</v>
      </c>
      <c r="K1250" s="6">
        <v>4.9340089627446411E-2</v>
      </c>
      <c r="L1250" s="6">
        <v>0.17717607902765869</v>
      </c>
      <c r="M1250" s="5">
        <v>77.348383134489481</v>
      </c>
      <c r="N1250" s="4">
        <v>26300000</v>
      </c>
      <c r="O1250" s="5">
        <f>1310000*J1250</f>
        <v>7972805.555555556</v>
      </c>
      <c r="P1250" s="5">
        <f>(1310000*J1250)/(M1250/100)</f>
        <v>10307656.38848952</v>
      </c>
      <c r="Q1250" s="5">
        <f t="shared" si="60"/>
        <v>15992343.61151048</v>
      </c>
      <c r="R1250" s="3" t="str">
        <f t="shared" si="61"/>
        <v>중</v>
      </c>
    </row>
    <row r="1251" spans="1:18" hidden="1" x14ac:dyDescent="0.3">
      <c r="A1251">
        <v>1250</v>
      </c>
      <c r="B1251" s="3" t="s">
        <v>12</v>
      </c>
      <c r="C1251" s="3" t="s">
        <v>47</v>
      </c>
      <c r="D1251" s="3" t="s">
        <v>116</v>
      </c>
      <c r="E1251" s="4">
        <v>2022</v>
      </c>
      <c r="F1251" s="1">
        <v>44652</v>
      </c>
      <c r="G1251" s="3" t="s">
        <v>102</v>
      </c>
      <c r="H1251" s="5">
        <v>3.8600000000000092</v>
      </c>
      <c r="I1251" s="5">
        <v>88.145666731649712</v>
      </c>
      <c r="J1251" s="5">
        <v>3.2972222222222221</v>
      </c>
      <c r="K1251" s="6">
        <v>3.6316509866572928E-2</v>
      </c>
      <c r="L1251" s="6">
        <v>3.4480906627187953E-2</v>
      </c>
      <c r="M1251" s="5">
        <v>92.920258350623911</v>
      </c>
      <c r="N1251" s="4">
        <v>21600000</v>
      </c>
      <c r="O1251" s="5">
        <f>1580000*J1251</f>
        <v>5209611.111111111</v>
      </c>
      <c r="P1251" s="5">
        <f>(1580000*J1251)/(M1251/100)</f>
        <v>5606539.6325667137</v>
      </c>
      <c r="Q1251" s="5">
        <f t="shared" si="60"/>
        <v>15993460.367433287</v>
      </c>
      <c r="R1251" s="3" t="str">
        <f t="shared" si="61"/>
        <v>상</v>
      </c>
    </row>
    <row r="1252" spans="1:18" hidden="1" x14ac:dyDescent="0.3">
      <c r="A1252">
        <v>1251</v>
      </c>
      <c r="B1252" s="3" t="s">
        <v>12</v>
      </c>
      <c r="C1252" s="3" t="s">
        <v>34</v>
      </c>
      <c r="D1252" s="3" t="s">
        <v>113</v>
      </c>
      <c r="E1252" s="4">
        <v>2019</v>
      </c>
      <c r="F1252" s="1">
        <v>43628</v>
      </c>
      <c r="G1252" s="3" t="s">
        <v>102</v>
      </c>
      <c r="H1252" s="5">
        <v>3.662500000000005</v>
      </c>
      <c r="I1252" s="5">
        <v>80.732281351466469</v>
      </c>
      <c r="J1252" s="5">
        <v>6.1</v>
      </c>
      <c r="K1252" s="6">
        <v>4.9396356140913873E-2</v>
      </c>
      <c r="L1252" s="6">
        <v>9.1621140357368402E-2</v>
      </c>
      <c r="M1252" s="5">
        <v>85.898250350171779</v>
      </c>
      <c r="N1252" s="4">
        <v>24800000</v>
      </c>
      <c r="O1252" s="5">
        <f>1240000*J1252</f>
        <v>7564000</v>
      </c>
      <c r="P1252" s="5">
        <f>(1240000*J1252)/(M1252/100)</f>
        <v>8805767.2527259737</v>
      </c>
      <c r="Q1252" s="5">
        <f t="shared" si="60"/>
        <v>15994232.747274026</v>
      </c>
      <c r="R1252" s="3" t="str">
        <f t="shared" si="61"/>
        <v>상</v>
      </c>
    </row>
    <row r="1253" spans="1:18" hidden="1" x14ac:dyDescent="0.3">
      <c r="A1253">
        <v>1252</v>
      </c>
      <c r="B1253" s="3" t="s">
        <v>13</v>
      </c>
      <c r="C1253" s="3" t="s">
        <v>36</v>
      </c>
      <c r="D1253" s="3" t="s">
        <v>117</v>
      </c>
      <c r="E1253" s="4">
        <v>2019</v>
      </c>
      <c r="F1253" s="1">
        <v>43399</v>
      </c>
      <c r="G1253" s="3" t="s">
        <v>102</v>
      </c>
      <c r="H1253" s="5">
        <v>4.1200000000000037</v>
      </c>
      <c r="I1253" s="5">
        <v>95.681105916803389</v>
      </c>
      <c r="J1253" s="5">
        <v>6.7277777777777779</v>
      </c>
      <c r="K1253" s="6">
        <v>5.1875920339894799E-2</v>
      </c>
      <c r="L1253" s="6">
        <v>9.2898748655952934E-2</v>
      </c>
      <c r="M1253" s="5">
        <v>85.522533100415217</v>
      </c>
      <c r="N1253" s="4">
        <v>26300000</v>
      </c>
      <c r="O1253" s="5">
        <f>1310000*J1253</f>
        <v>8813388.8888888881</v>
      </c>
      <c r="P1253" s="5">
        <f>(1310000*J1253)/(M1253/100)</f>
        <v>10305341.258473666</v>
      </c>
      <c r="Q1253" s="5">
        <f t="shared" si="60"/>
        <v>15994658.741526334</v>
      </c>
      <c r="R1253" s="3" t="str">
        <f t="shared" si="61"/>
        <v>상</v>
      </c>
    </row>
    <row r="1254" spans="1:18" hidden="1" x14ac:dyDescent="0.3">
      <c r="A1254">
        <v>1253</v>
      </c>
      <c r="B1254" s="3" t="s">
        <v>12</v>
      </c>
      <c r="C1254" s="3" t="s">
        <v>34</v>
      </c>
      <c r="D1254" s="3" t="s">
        <v>113</v>
      </c>
      <c r="E1254" s="4">
        <v>2019</v>
      </c>
      <c r="F1254" s="1">
        <v>43657</v>
      </c>
      <c r="G1254" s="3" t="s">
        <v>102</v>
      </c>
      <c r="H1254" s="5">
        <v>3.9599999999999951</v>
      </c>
      <c r="I1254" s="5">
        <v>91.118921720605258</v>
      </c>
      <c r="J1254" s="5">
        <v>6.0194444444444448</v>
      </c>
      <c r="K1254" s="6">
        <v>4.9069112257893739E-2</v>
      </c>
      <c r="L1254" s="6">
        <v>0.1032287734184356</v>
      </c>
      <c r="M1254" s="5">
        <v>84.770211432367063</v>
      </c>
      <c r="N1254" s="4">
        <v>24800000</v>
      </c>
      <c r="O1254" s="5">
        <f>1240000*J1254</f>
        <v>7464111.1111111119</v>
      </c>
      <c r="P1254" s="5">
        <f>(1240000*J1254)/(M1254/100)</f>
        <v>8805110.8815108556</v>
      </c>
      <c r="Q1254" s="5">
        <f t="shared" si="60"/>
        <v>15994889.118489144</v>
      </c>
      <c r="R1254" s="3" t="str">
        <f t="shared" si="61"/>
        <v>상</v>
      </c>
    </row>
    <row r="1255" spans="1:18" hidden="1" x14ac:dyDescent="0.3">
      <c r="A1255">
        <v>1254</v>
      </c>
      <c r="B1255" s="3" t="s">
        <v>12</v>
      </c>
      <c r="C1255" s="3" t="s">
        <v>34</v>
      </c>
      <c r="D1255" s="3" t="s">
        <v>113</v>
      </c>
      <c r="E1255" s="4">
        <v>2019</v>
      </c>
      <c r="F1255" s="1">
        <v>43609</v>
      </c>
      <c r="G1255" s="3" t="s">
        <v>102</v>
      </c>
      <c r="H1255" s="5">
        <v>4.0799999999999983</v>
      </c>
      <c r="I1255" s="5">
        <v>94.495414527125206</v>
      </c>
      <c r="J1255" s="5">
        <v>6.15</v>
      </c>
      <c r="K1255" s="6">
        <v>4.9598387070548977E-2</v>
      </c>
      <c r="L1255" s="6">
        <v>8.371236493718999E-2</v>
      </c>
      <c r="M1255" s="5">
        <v>86.668924799226104</v>
      </c>
      <c r="N1255" s="4">
        <v>24800000</v>
      </c>
      <c r="O1255" s="5">
        <f>1240000*J1255</f>
        <v>7626000</v>
      </c>
      <c r="P1255" s="5">
        <f>(1240000*J1255)/(M1255/100)</f>
        <v>8799001.5079408195</v>
      </c>
      <c r="Q1255" s="5">
        <f t="shared" si="60"/>
        <v>16000998.492059181</v>
      </c>
      <c r="R1255" s="3" t="str">
        <f t="shared" si="61"/>
        <v>상</v>
      </c>
    </row>
    <row r="1256" spans="1:18" hidden="1" x14ac:dyDescent="0.3">
      <c r="A1256">
        <v>1255</v>
      </c>
      <c r="B1256" s="3" t="s">
        <v>12</v>
      </c>
      <c r="C1256" s="3" t="s">
        <v>47</v>
      </c>
      <c r="D1256" s="3" t="s">
        <v>116</v>
      </c>
      <c r="E1256" s="4">
        <v>2022</v>
      </c>
      <c r="F1256" s="1">
        <v>44635</v>
      </c>
      <c r="G1256" s="3" t="s">
        <v>102</v>
      </c>
      <c r="H1256" s="5">
        <v>3.5400000000000018</v>
      </c>
      <c r="I1256" s="5">
        <v>75.372514865014438</v>
      </c>
      <c r="J1256" s="5">
        <v>3.3416666666666668</v>
      </c>
      <c r="K1256" s="6">
        <v>3.65604522218567E-2</v>
      </c>
      <c r="L1256" s="6">
        <v>2.0279573822416411E-2</v>
      </c>
      <c r="M1256" s="5">
        <v>94.315997395572694</v>
      </c>
      <c r="N1256" s="4">
        <v>21600000</v>
      </c>
      <c r="O1256" s="5">
        <f>1580000*J1256</f>
        <v>5279833.333333334</v>
      </c>
      <c r="P1256" s="5">
        <f>(1580000*J1256)/(M1256/100)</f>
        <v>5598025.2333960645</v>
      </c>
      <c r="Q1256" s="5">
        <f t="shared" si="60"/>
        <v>16001974.766603936</v>
      </c>
      <c r="R1256" s="3" t="str">
        <f t="shared" si="61"/>
        <v>상</v>
      </c>
    </row>
    <row r="1257" spans="1:18" hidden="1" x14ac:dyDescent="0.3">
      <c r="A1257">
        <v>1256</v>
      </c>
      <c r="B1257" s="3" t="s">
        <v>13</v>
      </c>
      <c r="C1257" s="3" t="s">
        <v>36</v>
      </c>
      <c r="D1257" s="3" t="s">
        <v>117</v>
      </c>
      <c r="E1257" s="4">
        <v>2019</v>
      </c>
      <c r="F1257" s="1">
        <v>43580</v>
      </c>
      <c r="G1257" s="3" t="s">
        <v>102</v>
      </c>
      <c r="H1257" s="5">
        <v>4.1399999999999908</v>
      </c>
      <c r="I1257" s="5">
        <v>96.304335034886961</v>
      </c>
      <c r="J1257" s="5">
        <v>6.2305555555555552</v>
      </c>
      <c r="K1257" s="6">
        <v>4.9922161634110181E-2</v>
      </c>
      <c r="L1257" s="6">
        <v>0.15745135462892851</v>
      </c>
      <c r="M1257" s="5">
        <v>79.262648373696138</v>
      </c>
      <c r="N1257" s="4">
        <v>26300000</v>
      </c>
      <c r="O1257" s="5">
        <f>1310000*J1257</f>
        <v>8162027.7777777771</v>
      </c>
      <c r="P1257" s="5">
        <f>(1310000*J1257)/(M1257/100)</f>
        <v>10297445.196754746</v>
      </c>
      <c r="Q1257" s="5">
        <f t="shared" si="60"/>
        <v>16002554.803245254</v>
      </c>
      <c r="R1257" s="3" t="str">
        <f t="shared" si="61"/>
        <v>중</v>
      </c>
    </row>
    <row r="1258" spans="1:18" hidden="1" x14ac:dyDescent="0.3">
      <c r="A1258">
        <v>1257</v>
      </c>
      <c r="B1258" s="3" t="s">
        <v>13</v>
      </c>
      <c r="C1258" s="3" t="s">
        <v>36</v>
      </c>
      <c r="D1258" s="3" t="s">
        <v>117</v>
      </c>
      <c r="E1258" s="4">
        <v>2019</v>
      </c>
      <c r="F1258" s="1">
        <v>43614</v>
      </c>
      <c r="G1258" s="3" t="s">
        <v>102</v>
      </c>
      <c r="H1258" s="5">
        <v>3.9200000000000008</v>
      </c>
      <c r="I1258" s="5">
        <v>89.959074094082723</v>
      </c>
      <c r="J1258" s="5">
        <v>6.1361111111111111</v>
      </c>
      <c r="K1258" s="6">
        <v>4.9542350009304612E-2</v>
      </c>
      <c r="L1258" s="6">
        <v>0.16892216946624669</v>
      </c>
      <c r="M1258" s="5">
        <v>78.153548052444862</v>
      </c>
      <c r="N1258" s="4">
        <v>26300000</v>
      </c>
      <c r="O1258" s="5">
        <f>1310000*J1258</f>
        <v>8038305.555555556</v>
      </c>
      <c r="P1258" s="5">
        <f>(1310000*J1258)/(M1258/100)</f>
        <v>10285272.717447784</v>
      </c>
      <c r="Q1258" s="5">
        <f t="shared" si="60"/>
        <v>16014727.282552216</v>
      </c>
      <c r="R1258" s="3" t="str">
        <f t="shared" si="61"/>
        <v>중</v>
      </c>
    </row>
    <row r="1259" spans="1:18" hidden="1" x14ac:dyDescent="0.3">
      <c r="A1259">
        <v>1258</v>
      </c>
      <c r="B1259" s="3" t="s">
        <v>12</v>
      </c>
      <c r="C1259" s="3" t="s">
        <v>34</v>
      </c>
      <c r="D1259" s="3" t="s">
        <v>113</v>
      </c>
      <c r="E1259" s="4">
        <v>2019</v>
      </c>
      <c r="F1259" s="1">
        <v>43529</v>
      </c>
      <c r="G1259" s="3" t="s">
        <v>102</v>
      </c>
      <c r="H1259" s="5">
        <v>3.7549999999999981</v>
      </c>
      <c r="I1259" s="5">
        <v>84.447124169021237</v>
      </c>
      <c r="J1259" s="5">
        <v>6.3694444444444436</v>
      </c>
      <c r="K1259" s="6">
        <v>5.0475516617245017E-2</v>
      </c>
      <c r="L1259" s="6">
        <v>4.9730903701623932E-2</v>
      </c>
      <c r="M1259" s="5">
        <v>89.979357968113106</v>
      </c>
      <c r="N1259" s="4">
        <v>24800000</v>
      </c>
      <c r="O1259" s="5">
        <f>1240000*J1259</f>
        <v>7898111.1111111101</v>
      </c>
      <c r="P1259" s="5">
        <f>(1240000*J1259)/(M1259/100)</f>
        <v>8777692.227933038</v>
      </c>
      <c r="Q1259" s="5">
        <f t="shared" si="60"/>
        <v>16022307.772066962</v>
      </c>
      <c r="R1259" s="3" t="str">
        <f t="shared" si="61"/>
        <v>상</v>
      </c>
    </row>
    <row r="1260" spans="1:18" hidden="1" x14ac:dyDescent="0.3">
      <c r="A1260">
        <v>1259</v>
      </c>
      <c r="B1260" s="3" t="s">
        <v>13</v>
      </c>
      <c r="C1260" s="3" t="s">
        <v>36</v>
      </c>
      <c r="D1260" s="3" t="s">
        <v>117</v>
      </c>
      <c r="E1260" s="4">
        <v>2019</v>
      </c>
      <c r="F1260" s="1">
        <v>43490</v>
      </c>
      <c r="G1260" s="3" t="s">
        <v>102</v>
      </c>
      <c r="H1260" s="5">
        <v>3.6997916666666599</v>
      </c>
      <c r="I1260" s="5">
        <v>82.269959678254963</v>
      </c>
      <c r="J1260" s="5">
        <v>6.4805555555555552</v>
      </c>
      <c r="K1260" s="6">
        <v>5.0913870626993409E-2</v>
      </c>
      <c r="L1260" s="6">
        <v>0.12254193799895841</v>
      </c>
      <c r="M1260" s="5">
        <v>82.654419137404815</v>
      </c>
      <c r="N1260" s="4">
        <v>26300000</v>
      </c>
      <c r="O1260" s="5">
        <f>1310000*J1260</f>
        <v>8489527.777777778</v>
      </c>
      <c r="P1260" s="5">
        <f>(1310000*J1260)/(M1260/100)</f>
        <v>10271111.776449334</v>
      </c>
      <c r="Q1260" s="5">
        <f t="shared" si="60"/>
        <v>16028888.223550666</v>
      </c>
      <c r="R1260" s="3" t="str">
        <f t="shared" si="61"/>
        <v>상</v>
      </c>
    </row>
    <row r="1261" spans="1:18" hidden="1" x14ac:dyDescent="0.3">
      <c r="A1261">
        <v>1260</v>
      </c>
      <c r="B1261" s="3" t="s">
        <v>13</v>
      </c>
      <c r="C1261" s="3" t="s">
        <v>36</v>
      </c>
      <c r="D1261" s="3" t="s">
        <v>117</v>
      </c>
      <c r="E1261" s="4">
        <v>2019</v>
      </c>
      <c r="F1261" s="1">
        <v>43426</v>
      </c>
      <c r="G1261" s="3" t="s">
        <v>102</v>
      </c>
      <c r="H1261" s="5">
        <v>3.7599999999999949</v>
      </c>
      <c r="I1261" s="5">
        <v>84.65654976265408</v>
      </c>
      <c r="J1261" s="5">
        <v>6.6555555555555559</v>
      </c>
      <c r="K1261" s="6">
        <v>5.1596726855704933E-2</v>
      </c>
      <c r="L1261" s="6">
        <v>9.9516219434515704E-2</v>
      </c>
      <c r="M1261" s="5">
        <v>84.888705370977931</v>
      </c>
      <c r="N1261" s="4">
        <v>26300000</v>
      </c>
      <c r="O1261" s="5">
        <f>1310000*J1261</f>
        <v>8718777.777777778</v>
      </c>
      <c r="P1261" s="5">
        <f>(1310000*J1261)/(M1261/100)</f>
        <v>10270833.72243133</v>
      </c>
      <c r="Q1261" s="5">
        <f t="shared" si="60"/>
        <v>16029166.27756867</v>
      </c>
      <c r="R1261" s="3" t="str">
        <f t="shared" si="61"/>
        <v>상</v>
      </c>
    </row>
    <row r="1262" spans="1:18" hidden="1" x14ac:dyDescent="0.3">
      <c r="A1262">
        <v>1261</v>
      </c>
      <c r="B1262" s="3" t="s">
        <v>13</v>
      </c>
      <c r="C1262" s="3" t="s">
        <v>36</v>
      </c>
      <c r="D1262" s="3" t="s">
        <v>117</v>
      </c>
      <c r="E1262" s="4">
        <v>2019</v>
      </c>
      <c r="F1262" s="1">
        <v>43577</v>
      </c>
      <c r="G1262" s="3" t="s">
        <v>102</v>
      </c>
      <c r="H1262" s="5">
        <v>4.0400000000000054</v>
      </c>
      <c r="I1262" s="5">
        <v>93.385705726483309</v>
      </c>
      <c r="J1262" s="5">
        <v>6.2388888888888889</v>
      </c>
      <c r="K1262" s="6">
        <v>4.9955535784891307E-2</v>
      </c>
      <c r="L1262" s="6">
        <v>0.15428380186535481</v>
      </c>
      <c r="M1262" s="5">
        <v>79.5760662349754</v>
      </c>
      <c r="N1262" s="4">
        <v>26300000</v>
      </c>
      <c r="O1262" s="5">
        <f>1310000*J1262</f>
        <v>8172944.444444444</v>
      </c>
      <c r="P1262" s="5">
        <f>(1310000*J1262)/(M1262/100)</f>
        <v>10270606.265344968</v>
      </c>
      <c r="Q1262" s="5">
        <f t="shared" si="60"/>
        <v>16029393.734655032</v>
      </c>
      <c r="R1262" s="3" t="str">
        <f t="shared" si="61"/>
        <v>중</v>
      </c>
    </row>
    <row r="1263" spans="1:18" hidden="1" x14ac:dyDescent="0.3">
      <c r="A1263">
        <v>1262</v>
      </c>
      <c r="B1263" s="3" t="s">
        <v>13</v>
      </c>
      <c r="C1263" s="3" t="s">
        <v>33</v>
      </c>
      <c r="D1263" s="3" t="s">
        <v>117</v>
      </c>
      <c r="E1263" s="4">
        <v>2019</v>
      </c>
      <c r="F1263" s="1">
        <v>43634</v>
      </c>
      <c r="G1263" s="3" t="s">
        <v>102</v>
      </c>
      <c r="H1263" s="5">
        <v>4.0600000000000014</v>
      </c>
      <c r="I1263" s="5">
        <v>93.933031421115999</v>
      </c>
      <c r="J1263" s="5">
        <v>6.083333333333333</v>
      </c>
      <c r="K1263" s="6">
        <v>4.9328828623162471E-2</v>
      </c>
      <c r="L1263" s="6">
        <v>0.17462317882345929</v>
      </c>
      <c r="M1263" s="5">
        <v>77.604799255337824</v>
      </c>
      <c r="N1263" s="4">
        <v>26300000</v>
      </c>
      <c r="O1263" s="5">
        <f>1310000*J1263</f>
        <v>7969166.666666666</v>
      </c>
      <c r="P1263" s="5">
        <f>(1310000*J1263)/(M1263/100)</f>
        <v>10268909.581798229</v>
      </c>
      <c r="Q1263" s="5">
        <f t="shared" si="60"/>
        <v>16031090.418201771</v>
      </c>
      <c r="R1263" s="3" t="str">
        <f t="shared" si="61"/>
        <v>중</v>
      </c>
    </row>
    <row r="1264" spans="1:18" hidden="1" x14ac:dyDescent="0.3">
      <c r="A1264">
        <v>1263</v>
      </c>
      <c r="B1264" s="3" t="s">
        <v>12</v>
      </c>
      <c r="C1264" s="3" t="s">
        <v>34</v>
      </c>
      <c r="D1264" s="3" t="s">
        <v>113</v>
      </c>
      <c r="E1264" s="4">
        <v>2019</v>
      </c>
      <c r="F1264" s="1">
        <v>43636</v>
      </c>
      <c r="G1264" s="3" t="s">
        <v>102</v>
      </c>
      <c r="H1264" s="5">
        <v>3.7799999999999918</v>
      </c>
      <c r="I1264" s="5">
        <v>85.418770831190017</v>
      </c>
      <c r="J1264" s="5">
        <v>6.0777777777777784</v>
      </c>
      <c r="K1264" s="6">
        <v>4.9306298898934918E-2</v>
      </c>
      <c r="L1264" s="6">
        <v>9.1179652062922639E-2</v>
      </c>
      <c r="M1264" s="5">
        <v>85.95140490381425</v>
      </c>
      <c r="N1264" s="4">
        <v>24800000</v>
      </c>
      <c r="O1264" s="5">
        <f>1240000*J1264</f>
        <v>7536444.444444445</v>
      </c>
      <c r="P1264" s="5">
        <f>(1240000*J1264)/(M1264/100)</f>
        <v>8768262.0812053774</v>
      </c>
      <c r="Q1264" s="5">
        <f t="shared" si="60"/>
        <v>16031737.918794623</v>
      </c>
      <c r="R1264" s="3" t="str">
        <f t="shared" si="61"/>
        <v>상</v>
      </c>
    </row>
    <row r="1265" spans="1:18" hidden="1" x14ac:dyDescent="0.3">
      <c r="A1265">
        <v>1264</v>
      </c>
      <c r="B1265" s="3" t="s">
        <v>13</v>
      </c>
      <c r="C1265" s="3" t="s">
        <v>60</v>
      </c>
      <c r="D1265" s="3" t="s">
        <v>117</v>
      </c>
      <c r="E1265" s="4">
        <v>2019</v>
      </c>
      <c r="F1265" s="1">
        <v>43642</v>
      </c>
      <c r="G1265" s="3" t="s">
        <v>102</v>
      </c>
      <c r="H1265" s="5">
        <v>3.9399999999999982</v>
      </c>
      <c r="I1265" s="5">
        <v>90.538997904201381</v>
      </c>
      <c r="J1265" s="5">
        <v>6.0611111111111109</v>
      </c>
      <c r="K1265" s="6">
        <v>4.9238647873844431E-2</v>
      </c>
      <c r="L1265" s="6">
        <v>0.17747136442312139</v>
      </c>
      <c r="M1265" s="5">
        <v>77.328998770303414</v>
      </c>
      <c r="N1265" s="4">
        <v>26300000</v>
      </c>
      <c r="O1265" s="5">
        <f>1310000*J1265</f>
        <v>7940055.555555555</v>
      </c>
      <c r="P1265" s="5">
        <f>(1310000*J1265)/(M1265/100)</f>
        <v>10267888.737497488</v>
      </c>
      <c r="Q1265" s="5">
        <f t="shared" si="60"/>
        <v>16032111.262502512</v>
      </c>
      <c r="R1265" s="3" t="str">
        <f t="shared" si="61"/>
        <v>중</v>
      </c>
    </row>
    <row r="1266" spans="1:18" hidden="1" x14ac:dyDescent="0.3">
      <c r="A1266">
        <v>1265</v>
      </c>
      <c r="B1266" s="3" t="s">
        <v>12</v>
      </c>
      <c r="C1266" s="3" t="s">
        <v>47</v>
      </c>
      <c r="D1266" s="3" t="s">
        <v>116</v>
      </c>
      <c r="E1266" s="4">
        <v>2022</v>
      </c>
      <c r="F1266" s="1">
        <v>44671</v>
      </c>
      <c r="G1266" s="3" t="s">
        <v>102</v>
      </c>
      <c r="H1266" s="5">
        <v>3.6702222222222272</v>
      </c>
      <c r="I1266" s="5">
        <v>81.042387838216513</v>
      </c>
      <c r="J1266" s="5">
        <v>3.244444444444444</v>
      </c>
      <c r="K1266" s="6">
        <v>3.6024682896283459E-2</v>
      </c>
      <c r="L1266" s="6">
        <v>4.0719233145955623E-2</v>
      </c>
      <c r="M1266" s="5">
        <v>92.325608395776086</v>
      </c>
      <c r="N1266" s="4">
        <v>21600000</v>
      </c>
      <c r="O1266" s="5">
        <f>1580000*J1266</f>
        <v>5126222.222222222</v>
      </c>
      <c r="P1266" s="5">
        <f>(1580000*J1266)/(M1266/100)</f>
        <v>5552329.7504278868</v>
      </c>
      <c r="Q1266" s="5">
        <f t="shared" si="60"/>
        <v>16047670.249572113</v>
      </c>
      <c r="R1266" s="3" t="str">
        <f t="shared" si="61"/>
        <v>상</v>
      </c>
    </row>
    <row r="1267" spans="1:18" hidden="1" x14ac:dyDescent="0.3">
      <c r="A1267">
        <v>1266</v>
      </c>
      <c r="B1267" s="3" t="s">
        <v>12</v>
      </c>
      <c r="C1267" s="3" t="s">
        <v>47</v>
      </c>
      <c r="D1267" s="3" t="s">
        <v>116</v>
      </c>
      <c r="E1267" s="4">
        <v>2022</v>
      </c>
      <c r="F1267" s="1">
        <v>44679</v>
      </c>
      <c r="G1267" s="3" t="s">
        <v>102</v>
      </c>
      <c r="H1267" s="5">
        <v>3.959999999999996</v>
      </c>
      <c r="I1267" s="5">
        <v>91.118921720605286</v>
      </c>
      <c r="J1267" s="5">
        <v>3.2222222222222219</v>
      </c>
      <c r="K1267" s="6">
        <v>3.5901098714230029E-2</v>
      </c>
      <c r="L1267" s="6">
        <v>4.6077179321653713E-2</v>
      </c>
      <c r="M1267" s="5">
        <v>91.802172196411618</v>
      </c>
      <c r="N1267" s="4">
        <v>21600000</v>
      </c>
      <c r="O1267" s="5">
        <f>1580000*J1267</f>
        <v>5091111.111111111</v>
      </c>
      <c r="P1267" s="5">
        <f>(1580000*J1267)/(M1267/100)</f>
        <v>5545741.4452227019</v>
      </c>
      <c r="Q1267" s="5">
        <f t="shared" si="60"/>
        <v>16054258.554777298</v>
      </c>
      <c r="R1267" s="3" t="str">
        <f t="shared" si="61"/>
        <v>상</v>
      </c>
    </row>
    <row r="1268" spans="1:18" hidden="1" x14ac:dyDescent="0.3">
      <c r="A1268">
        <v>1267</v>
      </c>
      <c r="B1268" s="3" t="s">
        <v>13</v>
      </c>
      <c r="C1268" s="3" t="s">
        <v>60</v>
      </c>
      <c r="D1268" s="3" t="s">
        <v>117</v>
      </c>
      <c r="E1268" s="4">
        <v>2019</v>
      </c>
      <c r="F1268" s="1">
        <v>43635</v>
      </c>
      <c r="G1268" s="3" t="s">
        <v>102</v>
      </c>
      <c r="H1268" s="5">
        <v>3.660000000000005</v>
      </c>
      <c r="I1268" s="5">
        <v>80.631887165108523</v>
      </c>
      <c r="J1268" s="5">
        <v>6.0805555555555557</v>
      </c>
      <c r="K1268" s="6">
        <v>4.9317565047579372E-2</v>
      </c>
      <c r="L1268" s="6">
        <v>0.17315725385605879</v>
      </c>
      <c r="M1268" s="5">
        <v>77.752518109636199</v>
      </c>
      <c r="N1268" s="4">
        <v>26300000</v>
      </c>
      <c r="O1268" s="5">
        <f>1310000*J1268</f>
        <v>7965527.777777778</v>
      </c>
      <c r="P1268" s="5">
        <f>(1310000*J1268)/(M1268/100)</f>
        <v>10244720.005782779</v>
      </c>
      <c r="Q1268" s="5">
        <f t="shared" si="60"/>
        <v>16055279.994217221</v>
      </c>
      <c r="R1268" s="3" t="str">
        <f t="shared" si="61"/>
        <v>중</v>
      </c>
    </row>
    <row r="1269" spans="1:18" hidden="1" x14ac:dyDescent="0.3">
      <c r="A1269">
        <v>1268</v>
      </c>
      <c r="B1269" s="3" t="s">
        <v>13</v>
      </c>
      <c r="C1269" s="3" t="s">
        <v>32</v>
      </c>
      <c r="D1269" s="3" t="s">
        <v>115</v>
      </c>
      <c r="E1269" s="4">
        <v>2022</v>
      </c>
      <c r="F1269" s="1">
        <v>44456</v>
      </c>
      <c r="G1269" s="3" t="s">
        <v>102</v>
      </c>
      <c r="H1269" s="5">
        <v>3.8999999999999968</v>
      </c>
      <c r="I1269" s="5">
        <v>89.372092693470648</v>
      </c>
      <c r="J1269" s="5">
        <v>3.8361111111111108</v>
      </c>
      <c r="K1269" s="6">
        <v>3.917198545446024E-2</v>
      </c>
      <c r="L1269" s="6">
        <v>0.16227048407821351</v>
      </c>
      <c r="M1269" s="5">
        <v>79.85575304673263</v>
      </c>
      <c r="N1269" s="4">
        <v>21100000</v>
      </c>
      <c r="O1269" s="5">
        <f>1050000*J1269</f>
        <v>4027916.6666666665</v>
      </c>
      <c r="P1269" s="5">
        <f>(1050000*J1269)/(M1269/100)</f>
        <v>5043990.5867639584</v>
      </c>
      <c r="Q1269" s="5">
        <f t="shared" si="60"/>
        <v>16056009.413236041</v>
      </c>
      <c r="R1269" s="3" t="str">
        <f t="shared" si="61"/>
        <v>중</v>
      </c>
    </row>
    <row r="1270" spans="1:18" hidden="1" x14ac:dyDescent="0.3">
      <c r="A1270">
        <v>1269</v>
      </c>
      <c r="B1270" s="3" t="s">
        <v>13</v>
      </c>
      <c r="C1270" s="3" t="s">
        <v>36</v>
      </c>
      <c r="D1270" s="3" t="s">
        <v>117</v>
      </c>
      <c r="E1270" s="4">
        <v>2019</v>
      </c>
      <c r="F1270" s="1">
        <v>43582</v>
      </c>
      <c r="G1270" s="3" t="s">
        <v>102</v>
      </c>
      <c r="H1270" s="5">
        <v>3.839999999999995</v>
      </c>
      <c r="I1270" s="5">
        <v>87.487322394430734</v>
      </c>
      <c r="J1270" s="5">
        <v>6.2249999999999996</v>
      </c>
      <c r="K1270" s="6">
        <v>4.9899899799498597E-2</v>
      </c>
      <c r="L1270" s="6">
        <v>0.15379436925959269</v>
      </c>
      <c r="M1270" s="5">
        <v>79.630573094090877</v>
      </c>
      <c r="N1270" s="4">
        <v>26300000</v>
      </c>
      <c r="O1270" s="5">
        <f>1310000*J1270</f>
        <v>8154750</v>
      </c>
      <c r="P1270" s="5">
        <f>(1310000*J1270)/(M1270/100)</f>
        <v>10240727.503448218</v>
      </c>
      <c r="Q1270" s="5">
        <f t="shared" si="60"/>
        <v>16059272.496551782</v>
      </c>
      <c r="R1270" s="3" t="str">
        <f t="shared" si="61"/>
        <v>중</v>
      </c>
    </row>
    <row r="1271" spans="1:18" hidden="1" x14ac:dyDescent="0.3">
      <c r="A1271">
        <v>1270</v>
      </c>
      <c r="B1271" s="3" t="s">
        <v>12</v>
      </c>
      <c r="C1271" s="3" t="s">
        <v>34</v>
      </c>
      <c r="D1271" s="3" t="s">
        <v>113</v>
      </c>
      <c r="E1271" s="4">
        <v>2019</v>
      </c>
      <c r="F1271" s="1">
        <v>43584</v>
      </c>
      <c r="G1271" s="3" t="s">
        <v>102</v>
      </c>
      <c r="H1271" s="5">
        <v>3.6399999999999921</v>
      </c>
      <c r="I1271" s="5">
        <v>79.782644610449623</v>
      </c>
      <c r="J1271" s="5">
        <v>6.2194444444444441</v>
      </c>
      <c r="K1271" s="6">
        <v>4.9877628028784378E-2</v>
      </c>
      <c r="L1271" s="6">
        <v>6.6690888379825813E-2</v>
      </c>
      <c r="M1271" s="5">
        <v>88.343148359138979</v>
      </c>
      <c r="N1271" s="4">
        <v>24800000</v>
      </c>
      <c r="O1271" s="5">
        <f>1240000*J1271</f>
        <v>7712111.111111111</v>
      </c>
      <c r="P1271" s="5">
        <f>(1240000*J1271)/(M1271/100)</f>
        <v>8729721.833955111</v>
      </c>
      <c r="Q1271" s="5">
        <f t="shared" si="60"/>
        <v>16070278.166044889</v>
      </c>
      <c r="R1271" s="3" t="str">
        <f t="shared" si="61"/>
        <v>상</v>
      </c>
    </row>
    <row r="1272" spans="1:18" hidden="1" x14ac:dyDescent="0.3">
      <c r="A1272">
        <v>1271</v>
      </c>
      <c r="B1272" s="3" t="s">
        <v>13</v>
      </c>
      <c r="C1272" s="3" t="s">
        <v>32</v>
      </c>
      <c r="D1272" s="3" t="s">
        <v>115</v>
      </c>
      <c r="E1272" s="4">
        <v>2022</v>
      </c>
      <c r="F1272" s="1">
        <v>44419</v>
      </c>
      <c r="G1272" s="3" t="s">
        <v>102</v>
      </c>
      <c r="H1272" s="5">
        <v>4.0815909090909077</v>
      </c>
      <c r="I1272" s="5">
        <v>94.542007333277482</v>
      </c>
      <c r="J1272" s="5">
        <v>3.9361111111111109</v>
      </c>
      <c r="K1272" s="6">
        <v>3.967926970654128E-2</v>
      </c>
      <c r="L1272" s="6">
        <v>0.13850742790467979</v>
      </c>
      <c r="M1272" s="5">
        <v>82.181330238877891</v>
      </c>
      <c r="N1272" s="4">
        <v>21100000</v>
      </c>
      <c r="O1272" s="5">
        <f>1050000*J1272</f>
        <v>4132916.6666666665</v>
      </c>
      <c r="P1272" s="5">
        <f>(1050000*J1272)/(M1272/100)</f>
        <v>5029021.3782783104</v>
      </c>
      <c r="Q1272" s="5">
        <f t="shared" si="60"/>
        <v>16070978.621721689</v>
      </c>
      <c r="R1272" s="3" t="str">
        <f t="shared" si="61"/>
        <v>상</v>
      </c>
    </row>
    <row r="1273" spans="1:18" hidden="1" x14ac:dyDescent="0.3">
      <c r="A1273">
        <v>1272</v>
      </c>
      <c r="B1273" s="3" t="s">
        <v>13</v>
      </c>
      <c r="C1273" s="3" t="s">
        <v>33</v>
      </c>
      <c r="D1273" s="3" t="s">
        <v>117</v>
      </c>
      <c r="E1273" s="4">
        <v>2019</v>
      </c>
      <c r="F1273" s="1">
        <v>43599</v>
      </c>
      <c r="G1273" s="3" t="s">
        <v>102</v>
      </c>
      <c r="H1273" s="5">
        <v>3.6399999999999921</v>
      </c>
      <c r="I1273" s="5">
        <v>79.782644610449623</v>
      </c>
      <c r="J1273" s="5">
        <v>6.177777777777778</v>
      </c>
      <c r="K1273" s="6">
        <v>4.9710271686152663E-2</v>
      </c>
      <c r="L1273" s="6">
        <v>0.15892788625521581</v>
      </c>
      <c r="M1273" s="5">
        <v>79.136184205863145</v>
      </c>
      <c r="N1273" s="4">
        <v>26300000</v>
      </c>
      <c r="O1273" s="5">
        <f>1310000*J1273</f>
        <v>8092888.888888889</v>
      </c>
      <c r="P1273" s="5">
        <f>(1310000*J1273)/(M1273/100)</f>
        <v>10226534.132396659</v>
      </c>
      <c r="Q1273" s="5">
        <f t="shared" si="60"/>
        <v>16073465.867603341</v>
      </c>
      <c r="R1273" s="3" t="str">
        <f t="shared" si="61"/>
        <v>중</v>
      </c>
    </row>
    <row r="1274" spans="1:18" hidden="1" x14ac:dyDescent="0.3">
      <c r="A1274">
        <v>1273</v>
      </c>
      <c r="B1274" s="3" t="s">
        <v>12</v>
      </c>
      <c r="C1274" s="3" t="s">
        <v>63</v>
      </c>
      <c r="D1274" s="3" t="s">
        <v>116</v>
      </c>
      <c r="E1274" s="4">
        <v>2022</v>
      </c>
      <c r="F1274" s="1">
        <v>44659</v>
      </c>
      <c r="G1274" s="3" t="s">
        <v>102</v>
      </c>
      <c r="H1274" s="5">
        <v>4.1000000000000041</v>
      </c>
      <c r="I1274" s="5">
        <v>95.081152661611057</v>
      </c>
      <c r="J1274" s="5">
        <v>3.2777777777777781</v>
      </c>
      <c r="K1274" s="6">
        <v>3.6209268304000723E-2</v>
      </c>
      <c r="L1274" s="6">
        <v>2.6324960111159191E-2</v>
      </c>
      <c r="M1274" s="5">
        <v>93.746577158484016</v>
      </c>
      <c r="N1274" s="4">
        <v>21600000</v>
      </c>
      <c r="O1274" s="5">
        <f>1580000*J1274</f>
        <v>5178888.888888889</v>
      </c>
      <c r="P1274" s="5">
        <f>(1580000*J1274)/(M1274/100)</f>
        <v>5524349.8438707553</v>
      </c>
      <c r="Q1274" s="5">
        <f t="shared" si="60"/>
        <v>16075650.156129245</v>
      </c>
      <c r="R1274" s="3" t="str">
        <f t="shared" si="61"/>
        <v>상</v>
      </c>
    </row>
    <row r="1275" spans="1:18" hidden="1" x14ac:dyDescent="0.3">
      <c r="A1275">
        <v>1274</v>
      </c>
      <c r="B1275" s="3" t="s">
        <v>12</v>
      </c>
      <c r="C1275" s="3" t="s">
        <v>34</v>
      </c>
      <c r="D1275" s="3" t="s">
        <v>113</v>
      </c>
      <c r="E1275" s="4">
        <v>2019</v>
      </c>
      <c r="F1275" s="1">
        <v>43601</v>
      </c>
      <c r="G1275" s="3" t="s">
        <v>102</v>
      </c>
      <c r="H1275" s="5">
        <v>3.940624999999998</v>
      </c>
      <c r="I1275" s="5">
        <v>90.557120523267571</v>
      </c>
      <c r="J1275" s="5">
        <v>6.1722222222222216</v>
      </c>
      <c r="K1275" s="6">
        <v>4.9687914917904218E-2</v>
      </c>
      <c r="L1275" s="6">
        <v>7.2747300765950471E-2</v>
      </c>
      <c r="M1275" s="5">
        <v>87.756478431614525</v>
      </c>
      <c r="N1275" s="4">
        <v>24800000</v>
      </c>
      <c r="O1275" s="5">
        <f>1240000*J1275</f>
        <v>7653555.555555555</v>
      </c>
      <c r="P1275" s="5">
        <f>(1240000*J1275)/(M1275/100)</f>
        <v>8721356.7503391746</v>
      </c>
      <c r="Q1275" s="5">
        <f t="shared" si="60"/>
        <v>16078643.249660825</v>
      </c>
      <c r="R1275" s="3" t="str">
        <f t="shared" si="61"/>
        <v>상</v>
      </c>
    </row>
    <row r="1276" spans="1:18" hidden="1" x14ac:dyDescent="0.3">
      <c r="A1276">
        <v>1275</v>
      </c>
      <c r="B1276" s="3" t="s">
        <v>12</v>
      </c>
      <c r="C1276" s="3" t="s">
        <v>47</v>
      </c>
      <c r="D1276" s="3" t="s">
        <v>116</v>
      </c>
      <c r="E1276" s="4">
        <v>2022</v>
      </c>
      <c r="F1276" s="1">
        <v>44660</v>
      </c>
      <c r="G1276" s="3" t="s">
        <v>102</v>
      </c>
      <c r="H1276" s="5">
        <v>3.73955555555556</v>
      </c>
      <c r="I1276" s="5">
        <v>83.800231779799688</v>
      </c>
      <c r="J1276" s="5">
        <v>3.2749999999999999</v>
      </c>
      <c r="K1276" s="6">
        <v>3.6193922141707711E-2</v>
      </c>
      <c r="L1276" s="6">
        <v>2.6475130909016941E-2</v>
      </c>
      <c r="M1276" s="5">
        <v>93.73309469492753</v>
      </c>
      <c r="N1276" s="4">
        <v>21600000</v>
      </c>
      <c r="O1276" s="5">
        <f>1580000*J1276</f>
        <v>5174500</v>
      </c>
      <c r="P1276" s="5">
        <f>(1580000*J1276)/(M1276/100)</f>
        <v>5520462.1343629053</v>
      </c>
      <c r="Q1276" s="5">
        <f t="shared" si="60"/>
        <v>16079537.865637094</v>
      </c>
      <c r="R1276" s="3" t="str">
        <f t="shared" si="61"/>
        <v>상</v>
      </c>
    </row>
    <row r="1277" spans="1:18" hidden="1" x14ac:dyDescent="0.3">
      <c r="A1277">
        <v>1276</v>
      </c>
      <c r="B1277" s="3" t="s">
        <v>13</v>
      </c>
      <c r="C1277" s="3" t="s">
        <v>32</v>
      </c>
      <c r="D1277" s="3" t="s">
        <v>115</v>
      </c>
      <c r="E1277" s="4">
        <v>2022</v>
      </c>
      <c r="F1277" s="1">
        <v>44473</v>
      </c>
      <c r="G1277" s="3" t="s">
        <v>102</v>
      </c>
      <c r="H1277" s="5">
        <v>3.699999999999994</v>
      </c>
      <c r="I1277" s="5">
        <v>82.278685744892329</v>
      </c>
      <c r="J1277" s="5">
        <v>3.7888888888888892</v>
      </c>
      <c r="K1277" s="6">
        <v>3.893013685508382E-2</v>
      </c>
      <c r="L1277" s="6">
        <v>0.16752020869652851</v>
      </c>
      <c r="M1277" s="5">
        <v>79.354965444838768</v>
      </c>
      <c r="N1277" s="4">
        <v>21100000</v>
      </c>
      <c r="O1277" s="5">
        <f>1050000*J1277</f>
        <v>3978333.3333333335</v>
      </c>
      <c r="P1277" s="5">
        <f>(1050000*J1277)/(M1277/100)</f>
        <v>5013338.8768201945</v>
      </c>
      <c r="Q1277" s="5">
        <f t="shared" si="60"/>
        <v>16086661.123179805</v>
      </c>
      <c r="R1277" s="3" t="str">
        <f t="shared" si="61"/>
        <v>중</v>
      </c>
    </row>
    <row r="1278" spans="1:18" hidden="1" x14ac:dyDescent="0.3">
      <c r="A1278">
        <v>1277</v>
      </c>
      <c r="B1278" s="3" t="s">
        <v>12</v>
      </c>
      <c r="C1278" s="3" t="s">
        <v>47</v>
      </c>
      <c r="D1278" s="3" t="s">
        <v>116</v>
      </c>
      <c r="E1278" s="4">
        <v>2022</v>
      </c>
      <c r="F1278" s="1">
        <v>44656</v>
      </c>
      <c r="G1278" s="3" t="s">
        <v>102</v>
      </c>
      <c r="H1278" s="5">
        <v>3.680000000000005</v>
      </c>
      <c r="I1278" s="5">
        <v>81.44098334770581</v>
      </c>
      <c r="J1278" s="5">
        <v>3.286111111111111</v>
      </c>
      <c r="K1278" s="6">
        <v>3.6255267816476609E-2</v>
      </c>
      <c r="L1278" s="6">
        <v>2.0159397082959891E-2</v>
      </c>
      <c r="M1278" s="5">
        <v>94.358533510056347</v>
      </c>
      <c r="N1278" s="4">
        <v>21600000</v>
      </c>
      <c r="O1278" s="5">
        <f>1580000*J1278</f>
        <v>5192055.555555555</v>
      </c>
      <c r="P1278" s="5">
        <f>(1580000*J1278)/(M1278/100)</f>
        <v>5502475.8889477728</v>
      </c>
      <c r="Q1278" s="5">
        <f t="shared" si="60"/>
        <v>16097524.111052226</v>
      </c>
      <c r="R1278" s="3" t="str">
        <f t="shared" si="61"/>
        <v>상</v>
      </c>
    </row>
    <row r="1279" spans="1:18" hidden="1" x14ac:dyDescent="0.3">
      <c r="A1279">
        <v>1278</v>
      </c>
      <c r="B1279" s="3" t="s">
        <v>13</v>
      </c>
      <c r="C1279" s="3" t="s">
        <v>33</v>
      </c>
      <c r="D1279" s="3" t="s">
        <v>117</v>
      </c>
      <c r="E1279" s="4">
        <v>2019</v>
      </c>
      <c r="F1279" s="1">
        <v>43508</v>
      </c>
      <c r="G1279" s="3" t="s">
        <v>102</v>
      </c>
      <c r="H1279" s="5">
        <v>3.699999999999994</v>
      </c>
      <c r="I1279" s="5">
        <v>82.278685744892314</v>
      </c>
      <c r="J1279" s="5">
        <v>6.4333333333333336</v>
      </c>
      <c r="K1279" s="6">
        <v>5.0728033012658137E-2</v>
      </c>
      <c r="L1279" s="6">
        <v>0.1226697388208404</v>
      </c>
      <c r="M1279" s="5">
        <v>82.660222816650148</v>
      </c>
      <c r="N1279" s="4">
        <v>26300000</v>
      </c>
      <c r="O1279" s="5">
        <f>1310000*J1279</f>
        <v>8427666.6666666679</v>
      </c>
      <c r="P1279" s="5">
        <f>(1310000*J1279)/(M1279/100)</f>
        <v>10195552.805803824</v>
      </c>
      <c r="Q1279" s="5">
        <f t="shared" si="60"/>
        <v>16104447.194196176</v>
      </c>
      <c r="R1279" s="3" t="str">
        <f t="shared" si="61"/>
        <v>상</v>
      </c>
    </row>
    <row r="1280" spans="1:18" hidden="1" x14ac:dyDescent="0.3">
      <c r="A1280">
        <v>1279</v>
      </c>
      <c r="B1280" s="3" t="s">
        <v>13</v>
      </c>
      <c r="C1280" s="3" t="s">
        <v>32</v>
      </c>
      <c r="D1280" s="3" t="s">
        <v>115</v>
      </c>
      <c r="E1280" s="4">
        <v>2022</v>
      </c>
      <c r="F1280" s="1">
        <v>44478</v>
      </c>
      <c r="G1280" s="3" t="s">
        <v>102</v>
      </c>
      <c r="H1280" s="5">
        <v>4.103636363636368</v>
      </c>
      <c r="I1280" s="5">
        <v>95.187650504244829</v>
      </c>
      <c r="J1280" s="5">
        <v>3.7749999999999999</v>
      </c>
      <c r="K1280" s="6">
        <v>3.8858718455450893E-2</v>
      </c>
      <c r="L1280" s="6">
        <v>0.1660483461526607</v>
      </c>
      <c r="M1280" s="5">
        <v>79.509293539188846</v>
      </c>
      <c r="N1280" s="4">
        <v>21100000</v>
      </c>
      <c r="O1280" s="5">
        <f>1050000*J1280</f>
        <v>3963750</v>
      </c>
      <c r="P1280" s="5">
        <f>(1050000*J1280)/(M1280/100)</f>
        <v>4985266.2796536256</v>
      </c>
      <c r="Q1280" s="5">
        <f t="shared" si="60"/>
        <v>16114733.720346374</v>
      </c>
      <c r="R1280" s="3" t="str">
        <f t="shared" si="61"/>
        <v>중</v>
      </c>
    </row>
    <row r="1281" spans="1:18" hidden="1" x14ac:dyDescent="0.3">
      <c r="A1281">
        <v>1280</v>
      </c>
      <c r="B1281" s="3" t="s">
        <v>12</v>
      </c>
      <c r="C1281" s="3" t="s">
        <v>80</v>
      </c>
      <c r="D1281" s="3" t="s">
        <v>113</v>
      </c>
      <c r="E1281" s="4">
        <v>2019</v>
      </c>
      <c r="F1281" s="1">
        <v>43665</v>
      </c>
      <c r="G1281" s="3" t="s">
        <v>102</v>
      </c>
      <c r="H1281" s="5">
        <v>3.9800000000000031</v>
      </c>
      <c r="I1281" s="5">
        <v>91.698845540068092</v>
      </c>
      <c r="J1281" s="5">
        <v>5.9972222222222218</v>
      </c>
      <c r="K1281" s="6">
        <v>4.897845331254233E-2</v>
      </c>
      <c r="L1281" s="6">
        <v>9.4708301002789125E-2</v>
      </c>
      <c r="M1281" s="5">
        <v>85.631324568466852</v>
      </c>
      <c r="N1281" s="4">
        <v>24800000</v>
      </c>
      <c r="O1281" s="5">
        <f>1240000*J1281</f>
        <v>7436555.555555555</v>
      </c>
      <c r="P1281" s="5">
        <f>(1240000*J1281)/(M1281/100)</f>
        <v>8684386.9261996858</v>
      </c>
      <c r="Q1281" s="5">
        <f t="shared" si="60"/>
        <v>16115613.073800314</v>
      </c>
      <c r="R1281" s="3" t="str">
        <f t="shared" si="61"/>
        <v>상</v>
      </c>
    </row>
    <row r="1282" spans="1:18" hidden="1" x14ac:dyDescent="0.3">
      <c r="A1282">
        <v>1281</v>
      </c>
      <c r="B1282" s="3" t="s">
        <v>12</v>
      </c>
      <c r="C1282" s="3" t="s">
        <v>47</v>
      </c>
      <c r="D1282" s="3" t="s">
        <v>116</v>
      </c>
      <c r="E1282" s="4">
        <v>2022</v>
      </c>
      <c r="F1282" s="1">
        <v>44674</v>
      </c>
      <c r="G1282" s="3" t="s">
        <v>102</v>
      </c>
      <c r="H1282" s="5">
        <v>3.8600000000000092</v>
      </c>
      <c r="I1282" s="5">
        <v>88.145666731649712</v>
      </c>
      <c r="J1282" s="5">
        <v>3.2361111111111112</v>
      </c>
      <c r="K1282" s="6">
        <v>3.5978388574871498E-2</v>
      </c>
      <c r="L1282" s="6">
        <v>3.1669299047752862E-2</v>
      </c>
      <c r="M1282" s="5">
        <v>93.235231237737565</v>
      </c>
      <c r="N1282" s="4">
        <v>21600000</v>
      </c>
      <c r="O1282" s="5">
        <f>1580000*J1282</f>
        <v>5113055.555555556</v>
      </c>
      <c r="P1282" s="5">
        <f>(1580000*J1282)/(M1282/100)</f>
        <v>5484038.0483617159</v>
      </c>
      <c r="Q1282" s="5">
        <f t="shared" ref="Q1282:Q1345" si="62">N1282-P1282</f>
        <v>16115961.951638285</v>
      </c>
      <c r="R1282" s="3" t="str">
        <f t="shared" ref="R1282:R1345" si="63">IF(M1282&lt;=65, "하", IF(M1282&lt;80, "중", "상"))</f>
        <v>상</v>
      </c>
    </row>
    <row r="1283" spans="1:18" hidden="1" x14ac:dyDescent="0.3">
      <c r="A1283">
        <v>1282</v>
      </c>
      <c r="B1283" s="3" t="s">
        <v>13</v>
      </c>
      <c r="C1283" s="3" t="s">
        <v>32</v>
      </c>
      <c r="D1283" s="3" t="s">
        <v>115</v>
      </c>
      <c r="E1283" s="4">
        <v>2022</v>
      </c>
      <c r="F1283" s="1">
        <v>44488</v>
      </c>
      <c r="G1283" s="3" t="s">
        <v>102</v>
      </c>
      <c r="H1283" s="5">
        <v>3.8799999999999968</v>
      </c>
      <c r="I1283" s="5">
        <v>88.768190384075126</v>
      </c>
      <c r="J1283" s="5">
        <v>3.7472222222222218</v>
      </c>
      <c r="K1283" s="6">
        <v>3.8715486421958961E-2</v>
      </c>
      <c r="L1283" s="6">
        <v>0.17146782365368041</v>
      </c>
      <c r="M1283" s="5">
        <v>78.981668992436056</v>
      </c>
      <c r="N1283" s="4">
        <v>21100000</v>
      </c>
      <c r="O1283" s="5">
        <f>1050000*J1283</f>
        <v>3934583.333333333</v>
      </c>
      <c r="P1283" s="5">
        <f>(1050000*J1283)/(M1283/100)</f>
        <v>4981641.1624704227</v>
      </c>
      <c r="Q1283" s="5">
        <f t="shared" si="62"/>
        <v>16118358.837529577</v>
      </c>
      <c r="R1283" s="3" t="str">
        <f t="shared" si="63"/>
        <v>중</v>
      </c>
    </row>
    <row r="1284" spans="1:18" hidden="1" x14ac:dyDescent="0.3">
      <c r="A1284">
        <v>1283</v>
      </c>
      <c r="B1284" s="3" t="s">
        <v>12</v>
      </c>
      <c r="C1284" s="3" t="s">
        <v>34</v>
      </c>
      <c r="D1284" s="3" t="s">
        <v>113</v>
      </c>
      <c r="E1284" s="4">
        <v>2019</v>
      </c>
      <c r="F1284" s="1">
        <v>43662</v>
      </c>
      <c r="G1284" s="3" t="s">
        <v>102</v>
      </c>
      <c r="H1284" s="5">
        <v>4.1000000000000059</v>
      </c>
      <c r="I1284" s="5">
        <v>95.081152661611114</v>
      </c>
      <c r="J1284" s="5">
        <v>6.0055555555555564</v>
      </c>
      <c r="K1284" s="6">
        <v>4.9012470068567467E-2</v>
      </c>
      <c r="L1284" s="6">
        <v>9.2838866842506529E-2</v>
      </c>
      <c r="M1284" s="5">
        <v>85.814866308892604</v>
      </c>
      <c r="N1284" s="4">
        <v>24800000</v>
      </c>
      <c r="O1284" s="5">
        <f>1240000*J1284</f>
        <v>7446888.8888888899</v>
      </c>
      <c r="P1284" s="5">
        <f>(1240000*J1284)/(M1284/100)</f>
        <v>8677854.0935828537</v>
      </c>
      <c r="Q1284" s="5">
        <f t="shared" si="62"/>
        <v>16122145.906417146</v>
      </c>
      <c r="R1284" s="3" t="str">
        <f t="shared" si="63"/>
        <v>상</v>
      </c>
    </row>
    <row r="1285" spans="1:18" hidden="1" x14ac:dyDescent="0.3">
      <c r="A1285">
        <v>1284</v>
      </c>
      <c r="B1285" s="3" t="s">
        <v>12</v>
      </c>
      <c r="C1285" s="3" t="s">
        <v>84</v>
      </c>
      <c r="D1285" s="3" t="s">
        <v>116</v>
      </c>
      <c r="E1285" s="4">
        <v>2022</v>
      </c>
      <c r="F1285" s="1">
        <v>44666</v>
      </c>
      <c r="G1285" s="3" t="s">
        <v>102</v>
      </c>
      <c r="H1285" s="5">
        <v>3.8208888888888839</v>
      </c>
      <c r="I1285" s="5">
        <v>86.850545527956399</v>
      </c>
      <c r="J1285" s="5">
        <v>3.2583333333333329</v>
      </c>
      <c r="K1285" s="6">
        <v>3.6101708177499491E-2</v>
      </c>
      <c r="L1285" s="6">
        <v>2.3995807956006809E-2</v>
      </c>
      <c r="M1285" s="5">
        <v>93.99024838664937</v>
      </c>
      <c r="N1285" s="4">
        <v>21600000</v>
      </c>
      <c r="O1285" s="5">
        <f>1580000*J1285</f>
        <v>5148166.666666666</v>
      </c>
      <c r="P1285" s="5">
        <f>(1580000*J1285)/(M1285/100)</f>
        <v>5477341.2721376801</v>
      </c>
      <c r="Q1285" s="5">
        <f t="shared" si="62"/>
        <v>16122658.727862321</v>
      </c>
      <c r="R1285" s="3" t="str">
        <f t="shared" si="63"/>
        <v>상</v>
      </c>
    </row>
    <row r="1286" spans="1:18" hidden="1" x14ac:dyDescent="0.3">
      <c r="A1286">
        <v>1285</v>
      </c>
      <c r="B1286" s="3" t="s">
        <v>12</v>
      </c>
      <c r="C1286" s="3" t="s">
        <v>47</v>
      </c>
      <c r="D1286" s="3" t="s">
        <v>116</v>
      </c>
      <c r="E1286" s="4">
        <v>2022</v>
      </c>
      <c r="F1286" s="1">
        <v>44684</v>
      </c>
      <c r="G1286" s="3" t="s">
        <v>102</v>
      </c>
      <c r="H1286" s="5">
        <v>4.126666666666666</v>
      </c>
      <c r="I1286" s="5">
        <v>95.88884895616458</v>
      </c>
      <c r="J1286" s="5">
        <v>3.208333333333333</v>
      </c>
      <c r="K1286" s="6">
        <v>3.5823642100341127E-2</v>
      </c>
      <c r="L1286" s="6">
        <v>3.8695613291040418E-2</v>
      </c>
      <c r="M1286" s="5">
        <v>92.548074460861841</v>
      </c>
      <c r="N1286" s="4">
        <v>21600000</v>
      </c>
      <c r="O1286" s="5">
        <f>1580000*J1286</f>
        <v>5069166.666666666</v>
      </c>
      <c r="P1286" s="5">
        <f>(1580000*J1286)/(M1286/100)</f>
        <v>5477333.4790562214</v>
      </c>
      <c r="Q1286" s="5">
        <f t="shared" si="62"/>
        <v>16122666.520943779</v>
      </c>
      <c r="R1286" s="3" t="str">
        <f t="shared" si="63"/>
        <v>상</v>
      </c>
    </row>
    <row r="1287" spans="1:18" hidden="1" x14ac:dyDescent="0.3">
      <c r="A1287">
        <v>1286</v>
      </c>
      <c r="B1287" s="3" t="s">
        <v>12</v>
      </c>
      <c r="C1287" s="3" t="s">
        <v>34</v>
      </c>
      <c r="D1287" s="3" t="s">
        <v>113</v>
      </c>
      <c r="E1287" s="4">
        <v>2019</v>
      </c>
      <c r="F1287" s="1">
        <v>43619</v>
      </c>
      <c r="G1287" s="3" t="s">
        <v>102</v>
      </c>
      <c r="H1287" s="5">
        <v>4.0799999999999983</v>
      </c>
      <c r="I1287" s="5">
        <v>94.495414527125206</v>
      </c>
      <c r="J1287" s="5">
        <v>6.125</v>
      </c>
      <c r="K1287" s="6">
        <v>4.9497474683058318E-2</v>
      </c>
      <c r="L1287" s="6">
        <v>7.4999901209088851E-2</v>
      </c>
      <c r="M1287" s="5">
        <v>87.55026241078528</v>
      </c>
      <c r="N1287" s="4">
        <v>24800000</v>
      </c>
      <c r="O1287" s="5">
        <f>1240000*J1287</f>
        <v>7595000</v>
      </c>
      <c r="P1287" s="5">
        <f>(1240000*J1287)/(M1287/100)</f>
        <v>8675016.8313194849</v>
      </c>
      <c r="Q1287" s="5">
        <f t="shared" si="62"/>
        <v>16124983.168680515</v>
      </c>
      <c r="R1287" s="3" t="str">
        <f t="shared" si="63"/>
        <v>상</v>
      </c>
    </row>
    <row r="1288" spans="1:18" hidden="1" x14ac:dyDescent="0.3">
      <c r="A1288">
        <v>1287</v>
      </c>
      <c r="B1288" s="3" t="s">
        <v>12</v>
      </c>
      <c r="C1288" s="3" t="s">
        <v>47</v>
      </c>
      <c r="D1288" s="3" t="s">
        <v>116</v>
      </c>
      <c r="E1288" s="4">
        <v>2022</v>
      </c>
      <c r="F1288" s="1">
        <v>44660</v>
      </c>
      <c r="G1288" s="3" t="s">
        <v>102</v>
      </c>
      <c r="H1288" s="5">
        <v>3.6200000000000032</v>
      </c>
      <c r="I1288" s="5">
        <v>78.861366460791714</v>
      </c>
      <c r="J1288" s="5">
        <v>3.2749999999999999</v>
      </c>
      <c r="K1288" s="6">
        <v>3.6193922141707711E-2</v>
      </c>
      <c r="L1288" s="6">
        <v>1.845103405343718E-2</v>
      </c>
      <c r="M1288" s="5">
        <v>94.53550438048552</v>
      </c>
      <c r="N1288" s="4">
        <v>21600000</v>
      </c>
      <c r="O1288" s="5">
        <f>1580000*J1288</f>
        <v>5174500</v>
      </c>
      <c r="P1288" s="5">
        <f>(1580000*J1288)/(M1288/100)</f>
        <v>5473604.8999894531</v>
      </c>
      <c r="Q1288" s="5">
        <f t="shared" si="62"/>
        <v>16126395.100010548</v>
      </c>
      <c r="R1288" s="3" t="str">
        <f t="shared" si="63"/>
        <v>상</v>
      </c>
    </row>
    <row r="1289" spans="1:18" hidden="1" x14ac:dyDescent="0.3">
      <c r="A1289">
        <v>1288</v>
      </c>
      <c r="B1289" s="3" t="s">
        <v>12</v>
      </c>
      <c r="C1289" s="3" t="s">
        <v>47</v>
      </c>
      <c r="D1289" s="3" t="s">
        <v>116</v>
      </c>
      <c r="E1289" s="4">
        <v>2022</v>
      </c>
      <c r="F1289" s="1">
        <v>44667</v>
      </c>
      <c r="G1289" s="3" t="s">
        <v>102</v>
      </c>
      <c r="H1289" s="5">
        <v>3.8799999999999968</v>
      </c>
      <c r="I1289" s="5">
        <v>88.768190384075126</v>
      </c>
      <c r="J1289" s="5">
        <v>3.255555555555556</v>
      </c>
      <c r="K1289" s="6">
        <v>3.6086316273931621E-2</v>
      </c>
      <c r="L1289" s="6">
        <v>2.358009256789868E-2</v>
      </c>
      <c r="M1289" s="5">
        <v>94.033359115816978</v>
      </c>
      <c r="N1289" s="4">
        <v>21600000</v>
      </c>
      <c r="O1289" s="5">
        <f>1580000*J1289</f>
        <v>5143777.777777778</v>
      </c>
      <c r="P1289" s="5">
        <f>(1580000*J1289)/(M1289/100)</f>
        <v>5470162.7445238885</v>
      </c>
      <c r="Q1289" s="5">
        <f t="shared" si="62"/>
        <v>16129837.255476112</v>
      </c>
      <c r="R1289" s="3" t="str">
        <f t="shared" si="63"/>
        <v>상</v>
      </c>
    </row>
    <row r="1290" spans="1:18" hidden="1" x14ac:dyDescent="0.3">
      <c r="A1290">
        <v>1289</v>
      </c>
      <c r="B1290" s="3" t="s">
        <v>12</v>
      </c>
      <c r="C1290" s="3" t="s">
        <v>34</v>
      </c>
      <c r="D1290" s="3" t="s">
        <v>113</v>
      </c>
      <c r="E1290" s="4">
        <v>2019</v>
      </c>
      <c r="F1290" s="1">
        <v>43693</v>
      </c>
      <c r="G1290" s="3" t="s">
        <v>102</v>
      </c>
      <c r="H1290" s="5">
        <v>3.6960416666666638</v>
      </c>
      <c r="I1290" s="5">
        <v>82.112890478782532</v>
      </c>
      <c r="J1290" s="5">
        <v>5.9222222222222216</v>
      </c>
      <c r="K1290" s="6">
        <v>4.8671232662517279E-2</v>
      </c>
      <c r="L1290" s="6">
        <v>0.10426504789691229</v>
      </c>
      <c r="M1290" s="5">
        <v>84.70637194405704</v>
      </c>
      <c r="N1290" s="4">
        <v>24800000</v>
      </c>
      <c r="O1290" s="5">
        <f>1240000*J1290</f>
        <v>7343555.555555555</v>
      </c>
      <c r="P1290" s="5">
        <f>(1240000*J1290)/(M1290/100)</f>
        <v>8669425.2002735864</v>
      </c>
      <c r="Q1290" s="5">
        <f t="shared" si="62"/>
        <v>16130574.799726414</v>
      </c>
      <c r="R1290" s="3" t="str">
        <f t="shared" si="63"/>
        <v>상</v>
      </c>
    </row>
    <row r="1291" spans="1:18" hidden="1" x14ac:dyDescent="0.3">
      <c r="A1291">
        <v>1290</v>
      </c>
      <c r="B1291" s="3" t="s">
        <v>12</v>
      </c>
      <c r="C1291" s="3" t="s">
        <v>48</v>
      </c>
      <c r="D1291" s="3" t="s">
        <v>113</v>
      </c>
      <c r="E1291" s="4">
        <v>2020</v>
      </c>
      <c r="F1291" s="1">
        <v>43861</v>
      </c>
      <c r="G1291" s="3" t="s">
        <v>102</v>
      </c>
      <c r="H1291" s="5">
        <v>4.1000000000000059</v>
      </c>
      <c r="I1291" s="5">
        <v>95.081152661611114</v>
      </c>
      <c r="J1291" s="5">
        <v>5.4666666666666668</v>
      </c>
      <c r="K1291" s="6">
        <v>4.6761807778000493E-2</v>
      </c>
      <c r="L1291" s="6">
        <v>0.17099789475378549</v>
      </c>
      <c r="M1291" s="5">
        <v>78.224029746821401</v>
      </c>
      <c r="N1291" s="4">
        <v>24800000</v>
      </c>
      <c r="O1291" s="5">
        <f>1240000*J1291</f>
        <v>6778666.666666667</v>
      </c>
      <c r="P1291" s="5">
        <f>(1240000*J1291)/(M1291/100)</f>
        <v>8665708.847532386</v>
      </c>
      <c r="Q1291" s="5">
        <f t="shared" si="62"/>
        <v>16134291.152467614</v>
      </c>
      <c r="R1291" s="3" t="str">
        <f t="shared" si="63"/>
        <v>중</v>
      </c>
    </row>
    <row r="1292" spans="1:18" hidden="1" x14ac:dyDescent="0.3">
      <c r="A1292">
        <v>1291</v>
      </c>
      <c r="B1292" s="3" t="s">
        <v>12</v>
      </c>
      <c r="C1292" s="3" t="s">
        <v>47</v>
      </c>
      <c r="D1292" s="3" t="s">
        <v>116</v>
      </c>
      <c r="E1292" s="4">
        <v>2022</v>
      </c>
      <c r="F1292" s="1">
        <v>44685</v>
      </c>
      <c r="G1292" s="3" t="s">
        <v>102</v>
      </c>
      <c r="H1292" s="5">
        <v>4.1331111111111056</v>
      </c>
      <c r="I1292" s="5">
        <v>96.089667227547039</v>
      </c>
      <c r="J1292" s="5">
        <v>3.2055555555555562</v>
      </c>
      <c r="K1292" s="6">
        <v>3.5808130671988757E-2</v>
      </c>
      <c r="L1292" s="6">
        <v>3.722265085970794E-2</v>
      </c>
      <c r="M1292" s="5">
        <v>92.696921846830321</v>
      </c>
      <c r="N1292" s="4">
        <v>21600000</v>
      </c>
      <c r="O1292" s="5">
        <f>1580000*J1292</f>
        <v>5064777.7777777789</v>
      </c>
      <c r="P1292" s="5">
        <f>(1580000*J1292)/(M1292/100)</f>
        <v>5463803.6267770249</v>
      </c>
      <c r="Q1292" s="5">
        <f t="shared" si="62"/>
        <v>16136196.373222975</v>
      </c>
      <c r="R1292" s="3" t="str">
        <f t="shared" si="63"/>
        <v>상</v>
      </c>
    </row>
    <row r="1293" spans="1:18" hidden="1" x14ac:dyDescent="0.3">
      <c r="A1293">
        <v>1292</v>
      </c>
      <c r="B1293" s="3" t="s">
        <v>12</v>
      </c>
      <c r="C1293" s="3" t="s">
        <v>34</v>
      </c>
      <c r="D1293" s="3" t="s">
        <v>113</v>
      </c>
      <c r="E1293" s="4">
        <v>2019</v>
      </c>
      <c r="F1293" s="1">
        <v>43557</v>
      </c>
      <c r="G1293" s="3" t="s">
        <v>102</v>
      </c>
      <c r="H1293" s="5">
        <v>3.6200000000000032</v>
      </c>
      <c r="I1293" s="5">
        <v>78.861366460791714</v>
      </c>
      <c r="J1293" s="5">
        <v>6.2944444444444443</v>
      </c>
      <c r="K1293" s="6">
        <v>5.0177462847156573E-2</v>
      </c>
      <c r="L1293" s="6">
        <v>4.8432973563341399E-2</v>
      </c>
      <c r="M1293" s="5">
        <v>90.13895635895021</v>
      </c>
      <c r="N1293" s="4">
        <v>24800000</v>
      </c>
      <c r="O1293" s="5">
        <f>1240000*J1293</f>
        <v>7805111.111111111</v>
      </c>
      <c r="P1293" s="5">
        <f>(1240000*J1293)/(M1293/100)</f>
        <v>8658976.5694975406</v>
      </c>
      <c r="Q1293" s="5">
        <f t="shared" si="62"/>
        <v>16141023.430502459</v>
      </c>
      <c r="R1293" s="3" t="str">
        <f t="shared" si="63"/>
        <v>상</v>
      </c>
    </row>
    <row r="1294" spans="1:18" hidden="1" x14ac:dyDescent="0.3">
      <c r="A1294">
        <v>1293</v>
      </c>
      <c r="B1294" s="3" t="s">
        <v>13</v>
      </c>
      <c r="C1294" s="3" t="s">
        <v>32</v>
      </c>
      <c r="D1294" s="3" t="s">
        <v>115</v>
      </c>
      <c r="E1294" s="4">
        <v>2022</v>
      </c>
      <c r="F1294" s="1">
        <v>44425</v>
      </c>
      <c r="G1294" s="3" t="s">
        <v>102</v>
      </c>
      <c r="H1294" s="5">
        <v>3.9399999999999982</v>
      </c>
      <c r="I1294" s="5">
        <v>90.538997904201381</v>
      </c>
      <c r="J1294" s="5">
        <v>3.9194444444444438</v>
      </c>
      <c r="K1294" s="6">
        <v>3.9595173667730993E-2</v>
      </c>
      <c r="L1294" s="6">
        <v>0.1301641459548368</v>
      </c>
      <c r="M1294" s="5">
        <v>83.02406803774322</v>
      </c>
      <c r="N1294" s="4">
        <v>21100000</v>
      </c>
      <c r="O1294" s="5">
        <f>1050000*J1294</f>
        <v>4115416.666666666</v>
      </c>
      <c r="P1294" s="5">
        <f>(1050000*J1294)/(M1294/100)</f>
        <v>4956895.9506968195</v>
      </c>
      <c r="Q1294" s="5">
        <f t="shared" si="62"/>
        <v>16143104.049303181</v>
      </c>
      <c r="R1294" s="3" t="str">
        <f t="shared" si="63"/>
        <v>상</v>
      </c>
    </row>
    <row r="1295" spans="1:18" hidden="1" x14ac:dyDescent="0.3">
      <c r="A1295">
        <v>1294</v>
      </c>
      <c r="B1295" s="3" t="s">
        <v>13</v>
      </c>
      <c r="C1295" s="3" t="s">
        <v>32</v>
      </c>
      <c r="D1295" s="3" t="s">
        <v>115</v>
      </c>
      <c r="E1295" s="4">
        <v>2022</v>
      </c>
      <c r="F1295" s="1">
        <v>44487</v>
      </c>
      <c r="G1295" s="3" t="s">
        <v>102</v>
      </c>
      <c r="H1295" s="5">
        <v>4.0600000000000014</v>
      </c>
      <c r="I1295" s="5">
        <v>93.933031421115999</v>
      </c>
      <c r="J1295" s="5">
        <v>3.75</v>
      </c>
      <c r="K1295" s="6">
        <v>3.8729833462074169E-2</v>
      </c>
      <c r="L1295" s="6">
        <v>0.16686896431567019</v>
      </c>
      <c r="M1295" s="5">
        <v>79.440120222225559</v>
      </c>
      <c r="N1295" s="4">
        <v>21100000</v>
      </c>
      <c r="O1295" s="5">
        <f>1050000*J1295</f>
        <v>3937500</v>
      </c>
      <c r="P1295" s="5">
        <f>(1050000*J1295)/(M1295/100)</f>
        <v>4956563.4958573189</v>
      </c>
      <c r="Q1295" s="5">
        <f t="shared" si="62"/>
        <v>16143436.504142681</v>
      </c>
      <c r="R1295" s="3" t="str">
        <f t="shared" si="63"/>
        <v>중</v>
      </c>
    </row>
    <row r="1296" spans="1:18" hidden="1" x14ac:dyDescent="0.3">
      <c r="A1296">
        <v>1295</v>
      </c>
      <c r="B1296" s="3" t="s">
        <v>13</v>
      </c>
      <c r="C1296" s="3" t="s">
        <v>32</v>
      </c>
      <c r="D1296" s="3" t="s">
        <v>115</v>
      </c>
      <c r="E1296" s="4">
        <v>2022</v>
      </c>
      <c r="F1296" s="1">
        <v>44492</v>
      </c>
      <c r="G1296" s="3" t="s">
        <v>102</v>
      </c>
      <c r="H1296" s="5">
        <v>4.075909090909092</v>
      </c>
      <c r="I1296" s="5">
        <v>94.3756044541623</v>
      </c>
      <c r="J1296" s="5">
        <v>3.7361111111111112</v>
      </c>
      <c r="K1296" s="6">
        <v>3.8658045015810667E-2</v>
      </c>
      <c r="L1296" s="6">
        <v>0.1691771218411543</v>
      </c>
      <c r="M1296" s="5">
        <v>79.216483314303503</v>
      </c>
      <c r="N1296" s="4">
        <v>21100000</v>
      </c>
      <c r="O1296" s="5">
        <f>1050000*J1296</f>
        <v>3922916.6666666665</v>
      </c>
      <c r="P1296" s="5">
        <f>(1050000*J1296)/(M1296/100)</f>
        <v>4952146.9554535709</v>
      </c>
      <c r="Q1296" s="5">
        <f t="shared" si="62"/>
        <v>16147853.044546429</v>
      </c>
      <c r="R1296" s="3" t="str">
        <f t="shared" si="63"/>
        <v>중</v>
      </c>
    </row>
    <row r="1297" spans="1:18" hidden="1" x14ac:dyDescent="0.3">
      <c r="A1297">
        <v>1296</v>
      </c>
      <c r="B1297" s="3" t="s">
        <v>12</v>
      </c>
      <c r="C1297" s="3" t="s">
        <v>34</v>
      </c>
      <c r="D1297" s="3" t="s">
        <v>113</v>
      </c>
      <c r="E1297" s="4">
        <v>2019</v>
      </c>
      <c r="F1297" s="1">
        <v>43579</v>
      </c>
      <c r="G1297" s="3" t="s">
        <v>102</v>
      </c>
      <c r="H1297" s="5">
        <v>3.660000000000005</v>
      </c>
      <c r="I1297" s="5">
        <v>80.631887165108523</v>
      </c>
      <c r="J1297" s="5">
        <v>6.2333333333333334</v>
      </c>
      <c r="K1297" s="6">
        <v>4.993328882953068E-2</v>
      </c>
      <c r="L1297" s="6">
        <v>5.63565739467232E-2</v>
      </c>
      <c r="M1297" s="5">
        <v>89.371013722374613</v>
      </c>
      <c r="N1297" s="4">
        <v>24800000</v>
      </c>
      <c r="O1297" s="5">
        <f>1240000*J1297</f>
        <v>7729333.333333333</v>
      </c>
      <c r="P1297" s="5">
        <f>(1240000*J1297)/(M1297/100)</f>
        <v>8648590.8701271042</v>
      </c>
      <c r="Q1297" s="5">
        <f t="shared" si="62"/>
        <v>16151409.129872896</v>
      </c>
      <c r="R1297" s="3" t="str">
        <f t="shared" si="63"/>
        <v>상</v>
      </c>
    </row>
    <row r="1298" spans="1:18" hidden="1" x14ac:dyDescent="0.3">
      <c r="A1298">
        <v>1297</v>
      </c>
      <c r="B1298" s="3" t="s">
        <v>13</v>
      </c>
      <c r="C1298" s="3" t="s">
        <v>36</v>
      </c>
      <c r="D1298" s="3" t="s">
        <v>117</v>
      </c>
      <c r="E1298" s="4">
        <v>2019</v>
      </c>
      <c r="F1298" s="1">
        <v>43417</v>
      </c>
      <c r="G1298" s="3" t="s">
        <v>102</v>
      </c>
      <c r="H1298" s="5">
        <v>3.8600000000000092</v>
      </c>
      <c r="I1298" s="5">
        <v>88.145666731649712</v>
      </c>
      <c r="J1298" s="5">
        <v>6.6805555555555554</v>
      </c>
      <c r="K1298" s="6">
        <v>5.1693541397569397E-2</v>
      </c>
      <c r="L1298" s="6">
        <v>8.5717491518298244E-2</v>
      </c>
      <c r="M1298" s="5">
        <v>86.258896708413232</v>
      </c>
      <c r="N1298" s="4">
        <v>26300000</v>
      </c>
      <c r="O1298" s="5">
        <f>1310000*J1298</f>
        <v>8751527.777777778</v>
      </c>
      <c r="P1298" s="5">
        <f>(1310000*J1298)/(M1298/100)</f>
        <v>10145652.346286271</v>
      </c>
      <c r="Q1298" s="5">
        <f t="shared" si="62"/>
        <v>16154347.653713729</v>
      </c>
      <c r="R1298" s="3" t="str">
        <f t="shared" si="63"/>
        <v>상</v>
      </c>
    </row>
    <row r="1299" spans="1:18" hidden="1" x14ac:dyDescent="0.3">
      <c r="A1299">
        <v>1298</v>
      </c>
      <c r="B1299" s="3" t="s">
        <v>12</v>
      </c>
      <c r="C1299" s="3" t="s">
        <v>47</v>
      </c>
      <c r="D1299" s="3" t="s">
        <v>116</v>
      </c>
      <c r="E1299" s="4">
        <v>2022</v>
      </c>
      <c r="F1299" s="1">
        <v>44722</v>
      </c>
      <c r="G1299" s="3" t="s">
        <v>102</v>
      </c>
      <c r="H1299" s="5">
        <v>3.8488888888888888</v>
      </c>
      <c r="I1299" s="5">
        <v>87.779919877639159</v>
      </c>
      <c r="J1299" s="5">
        <v>3.1055555555555561</v>
      </c>
      <c r="K1299" s="6">
        <v>3.5245173034363482E-2</v>
      </c>
      <c r="L1299" s="6">
        <v>6.3567705702847796E-2</v>
      </c>
      <c r="M1299" s="5">
        <v>90.118712126278879</v>
      </c>
      <c r="N1299" s="4">
        <v>21600000</v>
      </c>
      <c r="O1299" s="5">
        <f>1580000*J1299</f>
        <v>4906777.7777777789</v>
      </c>
      <c r="P1299" s="5">
        <f>(1580000*J1299)/(M1299/100)</f>
        <v>5444793.4973839335</v>
      </c>
      <c r="Q1299" s="5">
        <f t="shared" si="62"/>
        <v>16155206.502616066</v>
      </c>
      <c r="R1299" s="3" t="str">
        <f t="shared" si="63"/>
        <v>상</v>
      </c>
    </row>
    <row r="1300" spans="1:18" hidden="1" x14ac:dyDescent="0.3">
      <c r="A1300">
        <v>1299</v>
      </c>
      <c r="B1300" s="3" t="s">
        <v>13</v>
      </c>
      <c r="C1300" s="3" t="s">
        <v>32</v>
      </c>
      <c r="D1300" s="3" t="s">
        <v>115</v>
      </c>
      <c r="E1300" s="4">
        <v>2022</v>
      </c>
      <c r="F1300" s="1">
        <v>44489</v>
      </c>
      <c r="G1300" s="3" t="s">
        <v>102</v>
      </c>
      <c r="H1300" s="5">
        <v>4.1000000000000041</v>
      </c>
      <c r="I1300" s="5">
        <v>95.081152661611057</v>
      </c>
      <c r="J1300" s="5">
        <v>3.744444444444444</v>
      </c>
      <c r="K1300" s="6">
        <v>3.8701134063199978E-2</v>
      </c>
      <c r="L1300" s="6">
        <v>0.16601668056573579</v>
      </c>
      <c r="M1300" s="5">
        <v>79.528218537106426</v>
      </c>
      <c r="N1300" s="4">
        <v>21100000</v>
      </c>
      <c r="O1300" s="5">
        <f>1050000*J1300</f>
        <v>3931666.666666666</v>
      </c>
      <c r="P1300" s="5">
        <f>(1050000*J1300)/(M1300/100)</f>
        <v>4943737.8819597494</v>
      </c>
      <c r="Q1300" s="5">
        <f t="shared" si="62"/>
        <v>16156262.118040251</v>
      </c>
      <c r="R1300" s="3" t="str">
        <f t="shared" si="63"/>
        <v>중</v>
      </c>
    </row>
    <row r="1301" spans="1:18" hidden="1" x14ac:dyDescent="0.3">
      <c r="A1301">
        <v>1300</v>
      </c>
      <c r="B1301" s="3" t="s">
        <v>13</v>
      </c>
      <c r="C1301" s="3" t="s">
        <v>36</v>
      </c>
      <c r="D1301" s="3" t="s">
        <v>117</v>
      </c>
      <c r="E1301" s="4">
        <v>2019</v>
      </c>
      <c r="F1301" s="1">
        <v>43607</v>
      </c>
      <c r="G1301" s="3" t="s">
        <v>102</v>
      </c>
      <c r="H1301" s="5">
        <v>4.1600000000000072</v>
      </c>
      <c r="I1301" s="5">
        <v>96.999756054098469</v>
      </c>
      <c r="J1301" s="5">
        <v>6.1555555555555559</v>
      </c>
      <c r="K1301" s="6">
        <v>4.9620784175809063E-2</v>
      </c>
      <c r="L1301" s="6">
        <v>0.15511499325843711</v>
      </c>
      <c r="M1301" s="5">
        <v>79.526422256575387</v>
      </c>
      <c r="N1301" s="4">
        <v>26300000</v>
      </c>
      <c r="O1301" s="5">
        <f>1310000*J1301</f>
        <v>8063777.777777778</v>
      </c>
      <c r="P1301" s="5">
        <f>(1310000*J1301)/(M1301/100)</f>
        <v>10139746.701746099</v>
      </c>
      <c r="Q1301" s="5">
        <f t="shared" si="62"/>
        <v>16160253.298253901</v>
      </c>
      <c r="R1301" s="3" t="str">
        <f t="shared" si="63"/>
        <v>중</v>
      </c>
    </row>
    <row r="1302" spans="1:18" hidden="1" x14ac:dyDescent="0.3">
      <c r="A1302">
        <v>1301</v>
      </c>
      <c r="B1302" s="3" t="s">
        <v>13</v>
      </c>
      <c r="C1302" s="3" t="s">
        <v>32</v>
      </c>
      <c r="D1302" s="3" t="s">
        <v>115</v>
      </c>
      <c r="E1302" s="4">
        <v>2022</v>
      </c>
      <c r="F1302" s="1">
        <v>44483</v>
      </c>
      <c r="G1302" s="3" t="s">
        <v>102</v>
      </c>
      <c r="H1302" s="5">
        <v>4</v>
      </c>
      <c r="I1302" s="5">
        <v>92.26804225875226</v>
      </c>
      <c r="J1302" s="5">
        <v>3.7611111111111111</v>
      </c>
      <c r="K1302" s="6">
        <v>3.8787168554103607E-2</v>
      </c>
      <c r="L1302" s="6">
        <v>0.1616195987647637</v>
      </c>
      <c r="M1302" s="5">
        <v>79.959323268113266</v>
      </c>
      <c r="N1302" s="4">
        <v>21100000</v>
      </c>
      <c r="O1302" s="5">
        <f>1050000*J1302</f>
        <v>3949166.6666666665</v>
      </c>
      <c r="P1302" s="5">
        <f>(1050000*J1302)/(M1302/100)</f>
        <v>4938969.5976098171</v>
      </c>
      <c r="Q1302" s="5">
        <f t="shared" si="62"/>
        <v>16161030.402390182</v>
      </c>
      <c r="R1302" s="3" t="str">
        <f t="shared" si="63"/>
        <v>중</v>
      </c>
    </row>
    <row r="1303" spans="1:18" hidden="1" x14ac:dyDescent="0.3">
      <c r="A1303">
        <v>1302</v>
      </c>
      <c r="B1303" s="3" t="s">
        <v>12</v>
      </c>
      <c r="C1303" s="3" t="s">
        <v>34</v>
      </c>
      <c r="D1303" s="3" t="s">
        <v>113</v>
      </c>
      <c r="E1303" s="4">
        <v>2019</v>
      </c>
      <c r="F1303" s="1">
        <v>43612</v>
      </c>
      <c r="G1303" s="3" t="s">
        <v>102</v>
      </c>
      <c r="H1303" s="5">
        <v>3.660000000000005</v>
      </c>
      <c r="I1303" s="5">
        <v>80.631887165108523</v>
      </c>
      <c r="J1303" s="5">
        <v>6.1416666666666666</v>
      </c>
      <c r="K1303" s="6">
        <v>4.9564772436345023E-2</v>
      </c>
      <c r="L1303" s="6">
        <v>6.8444141065415312E-2</v>
      </c>
      <c r="M1303" s="5">
        <v>88.19910864982397</v>
      </c>
      <c r="N1303" s="4">
        <v>24800000</v>
      </c>
      <c r="O1303" s="5">
        <f>1240000*J1303</f>
        <v>7615666.666666667</v>
      </c>
      <c r="P1303" s="5">
        <f>(1240000*J1303)/(M1303/100)</f>
        <v>8634629.9676372837</v>
      </c>
      <c r="Q1303" s="5">
        <f t="shared" si="62"/>
        <v>16165370.032362716</v>
      </c>
      <c r="R1303" s="3" t="str">
        <f t="shared" si="63"/>
        <v>상</v>
      </c>
    </row>
    <row r="1304" spans="1:18" hidden="1" x14ac:dyDescent="0.3">
      <c r="A1304">
        <v>1303</v>
      </c>
      <c r="B1304" s="3" t="s">
        <v>13</v>
      </c>
      <c r="C1304" s="3" t="s">
        <v>36</v>
      </c>
      <c r="D1304" s="3" t="s">
        <v>117</v>
      </c>
      <c r="E1304" s="4">
        <v>2019</v>
      </c>
      <c r="F1304" s="1">
        <v>43661</v>
      </c>
      <c r="G1304" s="3" t="s">
        <v>102</v>
      </c>
      <c r="H1304" s="5">
        <v>3.6402083333333248</v>
      </c>
      <c r="I1304" s="5">
        <v>79.792344248414381</v>
      </c>
      <c r="J1304" s="5">
        <v>6.0083333333333337</v>
      </c>
      <c r="K1304" s="6">
        <v>4.9023803741991848E-2</v>
      </c>
      <c r="L1304" s="6">
        <v>0.1743259294315376</v>
      </c>
      <c r="M1304" s="5">
        <v>77.665026682647053</v>
      </c>
      <c r="N1304" s="4">
        <v>26300000</v>
      </c>
      <c r="O1304" s="5">
        <f>1310000*J1304</f>
        <v>7870916.666666667</v>
      </c>
      <c r="P1304" s="5">
        <f>(1310000*J1304)/(M1304/100)</f>
        <v>10134441.463374004</v>
      </c>
      <c r="Q1304" s="5">
        <f t="shared" si="62"/>
        <v>16165558.536625996</v>
      </c>
      <c r="R1304" s="3" t="str">
        <f t="shared" si="63"/>
        <v>중</v>
      </c>
    </row>
    <row r="1305" spans="1:18" hidden="1" x14ac:dyDescent="0.3">
      <c r="A1305">
        <v>1304</v>
      </c>
      <c r="B1305" s="3" t="s">
        <v>13</v>
      </c>
      <c r="C1305" s="3" t="s">
        <v>36</v>
      </c>
      <c r="D1305" s="3" t="s">
        <v>117</v>
      </c>
      <c r="E1305" s="4">
        <v>2019</v>
      </c>
      <c r="F1305" s="1">
        <v>43644</v>
      </c>
      <c r="G1305" s="3" t="s">
        <v>102</v>
      </c>
      <c r="H1305" s="5">
        <v>3.6000000000000032</v>
      </c>
      <c r="I1305" s="5">
        <v>78.03550597032131</v>
      </c>
      <c r="J1305" s="5">
        <v>6.0555555555555554</v>
      </c>
      <c r="K1305" s="6">
        <v>4.9216076867444669E-2</v>
      </c>
      <c r="L1305" s="6">
        <v>0.16787429758922981</v>
      </c>
      <c r="M1305" s="5">
        <v>78.290962554332552</v>
      </c>
      <c r="N1305" s="4">
        <v>26300000</v>
      </c>
      <c r="O1305" s="5">
        <f>1310000*J1305</f>
        <v>7932777.777777778</v>
      </c>
      <c r="P1305" s="5">
        <f>(1310000*J1305)/(M1305/100)</f>
        <v>10132431.022638876</v>
      </c>
      <c r="Q1305" s="5">
        <f t="shared" si="62"/>
        <v>16167568.977361124</v>
      </c>
      <c r="R1305" s="3" t="str">
        <f t="shared" si="63"/>
        <v>중</v>
      </c>
    </row>
    <row r="1306" spans="1:18" hidden="1" x14ac:dyDescent="0.3">
      <c r="A1306">
        <v>1305</v>
      </c>
      <c r="B1306" s="3" t="s">
        <v>12</v>
      </c>
      <c r="C1306" s="3" t="s">
        <v>34</v>
      </c>
      <c r="D1306" s="3" t="s">
        <v>113</v>
      </c>
      <c r="E1306" s="4">
        <v>2019</v>
      </c>
      <c r="F1306" s="1">
        <v>43670</v>
      </c>
      <c r="G1306" s="3" t="s">
        <v>102</v>
      </c>
      <c r="H1306" s="5">
        <v>3.7197916666666742</v>
      </c>
      <c r="I1306" s="5">
        <v>83.042648146851732</v>
      </c>
      <c r="J1306" s="5">
        <v>5.9833333333333334</v>
      </c>
      <c r="K1306" s="6">
        <v>4.8921706157219552E-2</v>
      </c>
      <c r="L1306" s="6">
        <v>9.1237068644079891E-2</v>
      </c>
      <c r="M1306" s="5">
        <v>85.984122519870056</v>
      </c>
      <c r="N1306" s="4">
        <v>24800000</v>
      </c>
      <c r="O1306" s="5">
        <f>1240000*J1306</f>
        <v>7419333.333333333</v>
      </c>
      <c r="P1306" s="5">
        <f>(1240000*J1306)/(M1306/100)</f>
        <v>8628724.8341911044</v>
      </c>
      <c r="Q1306" s="5">
        <f t="shared" si="62"/>
        <v>16171275.165808896</v>
      </c>
      <c r="R1306" s="3" t="str">
        <f t="shared" si="63"/>
        <v>상</v>
      </c>
    </row>
    <row r="1307" spans="1:18" hidden="1" x14ac:dyDescent="0.3">
      <c r="A1307">
        <v>1306</v>
      </c>
      <c r="B1307" s="3" t="s">
        <v>12</v>
      </c>
      <c r="C1307" s="3" t="s">
        <v>75</v>
      </c>
      <c r="D1307" s="3" t="s">
        <v>113</v>
      </c>
      <c r="E1307" s="4">
        <v>2020</v>
      </c>
      <c r="F1307" s="1">
        <v>43844</v>
      </c>
      <c r="G1307" s="3" t="s">
        <v>102</v>
      </c>
      <c r="H1307" s="5">
        <v>4.0600000000000014</v>
      </c>
      <c r="I1307" s="5">
        <v>93.933031421115999</v>
      </c>
      <c r="J1307" s="5">
        <v>5.5111111111111111</v>
      </c>
      <c r="K1307" s="6">
        <v>4.6951511631090688E-2</v>
      </c>
      <c r="L1307" s="6">
        <v>0.16080746032276499</v>
      </c>
      <c r="M1307" s="5">
        <v>79.224102804614432</v>
      </c>
      <c r="N1307" s="4">
        <v>24800000</v>
      </c>
      <c r="O1307" s="5">
        <f>1240000*J1307</f>
        <v>6833777.777777778</v>
      </c>
      <c r="P1307" s="5">
        <f>(1240000*J1307)/(M1307/100)</f>
        <v>8625882.1947551835</v>
      </c>
      <c r="Q1307" s="5">
        <f t="shared" si="62"/>
        <v>16174117.805244816</v>
      </c>
      <c r="R1307" s="3" t="str">
        <f t="shared" si="63"/>
        <v>중</v>
      </c>
    </row>
    <row r="1308" spans="1:18" hidden="1" x14ac:dyDescent="0.3">
      <c r="A1308">
        <v>1307</v>
      </c>
      <c r="B1308" s="3" t="s">
        <v>13</v>
      </c>
      <c r="C1308" s="3" t="s">
        <v>36</v>
      </c>
      <c r="D1308" s="3" t="s">
        <v>117</v>
      </c>
      <c r="E1308" s="4">
        <v>2019</v>
      </c>
      <c r="F1308" s="1">
        <v>43570</v>
      </c>
      <c r="G1308" s="3" t="s">
        <v>102</v>
      </c>
      <c r="H1308" s="5">
        <v>3.8799999999999968</v>
      </c>
      <c r="I1308" s="5">
        <v>88.768190384075126</v>
      </c>
      <c r="J1308" s="5">
        <v>6.2583333333333337</v>
      </c>
      <c r="K1308" s="6">
        <v>5.0033322229623471E-2</v>
      </c>
      <c r="L1308" s="6">
        <v>0.14015811053543051</v>
      </c>
      <c r="M1308" s="5">
        <v>80.980856723494611</v>
      </c>
      <c r="N1308" s="4">
        <v>26300000</v>
      </c>
      <c r="O1308" s="5">
        <f>1310000*J1308</f>
        <v>8198416.666666667</v>
      </c>
      <c r="P1308" s="5">
        <f>(1310000*J1308)/(M1308/100)</f>
        <v>10123894.705954744</v>
      </c>
      <c r="Q1308" s="5">
        <f t="shared" si="62"/>
        <v>16176105.294045256</v>
      </c>
      <c r="R1308" s="3" t="str">
        <f t="shared" si="63"/>
        <v>상</v>
      </c>
    </row>
    <row r="1309" spans="1:18" hidden="1" x14ac:dyDescent="0.3">
      <c r="A1309">
        <v>1308</v>
      </c>
      <c r="B1309" s="3" t="s">
        <v>13</v>
      </c>
      <c r="C1309" s="3" t="s">
        <v>32</v>
      </c>
      <c r="D1309" s="3" t="s">
        <v>115</v>
      </c>
      <c r="E1309" s="4">
        <v>2022</v>
      </c>
      <c r="F1309" s="1">
        <v>44517</v>
      </c>
      <c r="G1309" s="3" t="s">
        <v>102</v>
      </c>
      <c r="H1309" s="5">
        <v>3.959999999999996</v>
      </c>
      <c r="I1309" s="5">
        <v>91.1189217206053</v>
      </c>
      <c r="J1309" s="5">
        <v>3.6694444444444438</v>
      </c>
      <c r="K1309" s="6">
        <v>3.8311588035185619E-2</v>
      </c>
      <c r="L1309" s="6">
        <v>0.17904018232946661</v>
      </c>
      <c r="M1309" s="5">
        <v>78.264822963534769</v>
      </c>
      <c r="N1309" s="4">
        <v>21100000</v>
      </c>
      <c r="O1309" s="5">
        <f>1050000*J1309</f>
        <v>3852916.666666666</v>
      </c>
      <c r="P1309" s="5">
        <f>(1050000*J1309)/(M1309/100)</f>
        <v>4922922.6116844621</v>
      </c>
      <c r="Q1309" s="5">
        <f t="shared" si="62"/>
        <v>16177077.388315538</v>
      </c>
      <c r="R1309" s="3" t="str">
        <f t="shared" si="63"/>
        <v>중</v>
      </c>
    </row>
    <row r="1310" spans="1:18" hidden="1" x14ac:dyDescent="0.3">
      <c r="A1310">
        <v>1309</v>
      </c>
      <c r="B1310" s="3" t="s">
        <v>13</v>
      </c>
      <c r="C1310" s="3" t="s">
        <v>33</v>
      </c>
      <c r="D1310" s="3" t="s">
        <v>117</v>
      </c>
      <c r="E1310" s="4">
        <v>2019</v>
      </c>
      <c r="F1310" s="1">
        <v>43475</v>
      </c>
      <c r="G1310" s="3" t="s">
        <v>102</v>
      </c>
      <c r="H1310" s="5">
        <v>4.1399999999999908</v>
      </c>
      <c r="I1310" s="5">
        <v>96.304335034886961</v>
      </c>
      <c r="J1310" s="5">
        <v>6.5222222222222221</v>
      </c>
      <c r="K1310" s="6">
        <v>5.1077283491674549E-2</v>
      </c>
      <c r="L1310" s="6">
        <v>0.1048707407967151</v>
      </c>
      <c r="M1310" s="5">
        <v>84.405197571161025</v>
      </c>
      <c r="N1310" s="4">
        <v>26300000</v>
      </c>
      <c r="O1310" s="5">
        <f t="shared" ref="O1310:O1315" si="64">1310000*J1310</f>
        <v>8544111.1111111119</v>
      </c>
      <c r="P1310" s="5">
        <f t="shared" ref="P1310:P1315" si="65">(1310000*J1310)/(M1310/100)</f>
        <v>10122731.012989659</v>
      </c>
      <c r="Q1310" s="5">
        <f t="shared" si="62"/>
        <v>16177268.987010341</v>
      </c>
      <c r="R1310" s="3" t="str">
        <f t="shared" si="63"/>
        <v>상</v>
      </c>
    </row>
    <row r="1311" spans="1:18" hidden="1" x14ac:dyDescent="0.3">
      <c r="A1311">
        <v>1310</v>
      </c>
      <c r="B1311" s="3" t="s">
        <v>13</v>
      </c>
      <c r="C1311" s="3" t="s">
        <v>36</v>
      </c>
      <c r="D1311" s="3" t="s">
        <v>117</v>
      </c>
      <c r="E1311" s="4">
        <v>2019</v>
      </c>
      <c r="F1311" s="1">
        <v>43616</v>
      </c>
      <c r="G1311" s="3" t="s">
        <v>102</v>
      </c>
      <c r="H1311" s="5">
        <v>4.1000000000000059</v>
      </c>
      <c r="I1311" s="5">
        <v>95.081152661611114</v>
      </c>
      <c r="J1311" s="5">
        <v>6.1333333333333337</v>
      </c>
      <c r="K1311" s="6">
        <v>4.953113498935123E-2</v>
      </c>
      <c r="L1311" s="6">
        <v>0.156429499403165</v>
      </c>
      <c r="M1311" s="5">
        <v>79.403936560748377</v>
      </c>
      <c r="N1311" s="4">
        <v>26300000</v>
      </c>
      <c r="O1311" s="5">
        <f t="shared" si="64"/>
        <v>8034666.666666667</v>
      </c>
      <c r="P1311" s="5">
        <f t="shared" si="65"/>
        <v>10118725.865083156</v>
      </c>
      <c r="Q1311" s="5">
        <f t="shared" si="62"/>
        <v>16181274.134916844</v>
      </c>
      <c r="R1311" s="3" t="str">
        <f t="shared" si="63"/>
        <v>중</v>
      </c>
    </row>
    <row r="1312" spans="1:18" hidden="1" x14ac:dyDescent="0.3">
      <c r="A1312">
        <v>1311</v>
      </c>
      <c r="B1312" s="3" t="s">
        <v>13</v>
      </c>
      <c r="C1312" s="3" t="s">
        <v>33</v>
      </c>
      <c r="D1312" s="3" t="s">
        <v>117</v>
      </c>
      <c r="E1312" s="4">
        <v>2019</v>
      </c>
      <c r="F1312" s="1">
        <v>43629</v>
      </c>
      <c r="G1312" s="3" t="s">
        <v>102</v>
      </c>
      <c r="H1312" s="5">
        <v>3.7400000000000051</v>
      </c>
      <c r="I1312" s="5">
        <v>83.818847388122649</v>
      </c>
      <c r="J1312" s="5">
        <v>6.0972222222222223</v>
      </c>
      <c r="K1312" s="6">
        <v>4.9385107966763507E-2</v>
      </c>
      <c r="L1312" s="6">
        <v>0.16116826256711861</v>
      </c>
      <c r="M1312" s="5">
        <v>78.944662946611786</v>
      </c>
      <c r="N1312" s="4">
        <v>26300000</v>
      </c>
      <c r="O1312" s="5">
        <f t="shared" si="64"/>
        <v>7987361.111111111</v>
      </c>
      <c r="P1312" s="5">
        <f t="shared" si="65"/>
        <v>10117670.800004244</v>
      </c>
      <c r="Q1312" s="5">
        <f t="shared" si="62"/>
        <v>16182329.199995756</v>
      </c>
      <c r="R1312" s="3" t="str">
        <f t="shared" si="63"/>
        <v>중</v>
      </c>
    </row>
    <row r="1313" spans="1:18" hidden="1" x14ac:dyDescent="0.3">
      <c r="A1313">
        <v>1312</v>
      </c>
      <c r="B1313" s="3" t="s">
        <v>13</v>
      </c>
      <c r="C1313" s="3" t="s">
        <v>33</v>
      </c>
      <c r="D1313" s="3" t="s">
        <v>117</v>
      </c>
      <c r="E1313" s="4">
        <v>2019</v>
      </c>
      <c r="F1313" s="1">
        <v>43396</v>
      </c>
      <c r="G1313" s="3" t="s">
        <v>102</v>
      </c>
      <c r="H1313" s="5">
        <v>4.0847916666666668</v>
      </c>
      <c r="I1313" s="5">
        <v>94.63574762184578</v>
      </c>
      <c r="J1313" s="5">
        <v>6.7361111111111107</v>
      </c>
      <c r="K1313" s="6">
        <v>5.1908038341324778E-2</v>
      </c>
      <c r="L1313" s="6">
        <v>7.5572655066162397E-2</v>
      </c>
      <c r="M1313" s="5">
        <v>87.251930659251272</v>
      </c>
      <c r="N1313" s="4">
        <v>26300000</v>
      </c>
      <c r="O1313" s="5">
        <f t="shared" si="64"/>
        <v>8824305.555555556</v>
      </c>
      <c r="P1313" s="5">
        <f t="shared" si="65"/>
        <v>10113593.463069025</v>
      </c>
      <c r="Q1313" s="5">
        <f t="shared" si="62"/>
        <v>16186406.536930975</v>
      </c>
      <c r="R1313" s="3" t="str">
        <f t="shared" si="63"/>
        <v>상</v>
      </c>
    </row>
    <row r="1314" spans="1:18" hidden="1" x14ac:dyDescent="0.3">
      <c r="A1314">
        <v>1313</v>
      </c>
      <c r="B1314" s="3" t="s">
        <v>13</v>
      </c>
      <c r="C1314" s="3" t="s">
        <v>60</v>
      </c>
      <c r="D1314" s="3" t="s">
        <v>117</v>
      </c>
      <c r="E1314" s="4">
        <v>2019</v>
      </c>
      <c r="F1314" s="1">
        <v>43635</v>
      </c>
      <c r="G1314" s="3" t="s">
        <v>102</v>
      </c>
      <c r="H1314" s="5">
        <v>3.7200000000000069</v>
      </c>
      <c r="I1314" s="5">
        <v>83.050476246131879</v>
      </c>
      <c r="J1314" s="5">
        <v>6.0805555555555557</v>
      </c>
      <c r="K1314" s="6">
        <v>4.9317565047579372E-2</v>
      </c>
      <c r="L1314" s="6">
        <v>0.1627249832449329</v>
      </c>
      <c r="M1314" s="5">
        <v>78.795745170748773</v>
      </c>
      <c r="N1314" s="4">
        <v>26300000</v>
      </c>
      <c r="O1314" s="5">
        <f t="shared" si="64"/>
        <v>7965527.777777778</v>
      </c>
      <c r="P1314" s="5">
        <f t="shared" si="65"/>
        <v>10109083.632011654</v>
      </c>
      <c r="Q1314" s="5">
        <f t="shared" si="62"/>
        <v>16190916.367988346</v>
      </c>
      <c r="R1314" s="3" t="str">
        <f t="shared" si="63"/>
        <v>중</v>
      </c>
    </row>
    <row r="1315" spans="1:18" hidden="1" x14ac:dyDescent="0.3">
      <c r="A1315">
        <v>1314</v>
      </c>
      <c r="B1315" s="3" t="s">
        <v>13</v>
      </c>
      <c r="C1315" s="3" t="s">
        <v>36</v>
      </c>
      <c r="D1315" s="3" t="s">
        <v>117</v>
      </c>
      <c r="E1315" s="4">
        <v>2019</v>
      </c>
      <c r="F1315" s="1">
        <v>43420</v>
      </c>
      <c r="G1315" s="3" t="s">
        <v>102</v>
      </c>
      <c r="H1315" s="5">
        <v>3.415624999999999</v>
      </c>
      <c r="I1315" s="5">
        <v>70.124485809014161</v>
      </c>
      <c r="J1315" s="5">
        <v>6.6722222222222216</v>
      </c>
      <c r="K1315" s="6">
        <v>5.1661290042824992E-2</v>
      </c>
      <c r="L1315" s="6">
        <v>8.3379578150361441E-2</v>
      </c>
      <c r="M1315" s="5">
        <v>86.495913180681356</v>
      </c>
      <c r="N1315" s="4">
        <v>26300000</v>
      </c>
      <c r="O1315" s="5">
        <f t="shared" si="64"/>
        <v>8740611.1111111101</v>
      </c>
      <c r="P1315" s="5">
        <f t="shared" si="65"/>
        <v>10105230.166022807</v>
      </c>
      <c r="Q1315" s="5">
        <f t="shared" si="62"/>
        <v>16194769.833977193</v>
      </c>
      <c r="R1315" s="3" t="str">
        <f t="shared" si="63"/>
        <v>상</v>
      </c>
    </row>
    <row r="1316" spans="1:18" hidden="1" x14ac:dyDescent="0.3">
      <c r="A1316">
        <v>1315</v>
      </c>
      <c r="B1316" s="3" t="s">
        <v>12</v>
      </c>
      <c r="C1316" s="3" t="s">
        <v>34</v>
      </c>
      <c r="D1316" s="3" t="s">
        <v>113</v>
      </c>
      <c r="E1316" s="4">
        <v>2019</v>
      </c>
      <c r="F1316" s="1">
        <v>43613</v>
      </c>
      <c r="G1316" s="3" t="s">
        <v>102</v>
      </c>
      <c r="H1316" s="5">
        <v>3.899999999999995</v>
      </c>
      <c r="I1316" s="5">
        <v>89.372092693470606</v>
      </c>
      <c r="J1316" s="5">
        <v>6.1388888888888893</v>
      </c>
      <c r="K1316" s="6">
        <v>4.9553562491061687E-2</v>
      </c>
      <c r="L1316" s="6">
        <v>6.5751088795831469E-2</v>
      </c>
      <c r="M1316" s="5">
        <v>88.469534871310685</v>
      </c>
      <c r="N1316" s="4">
        <v>24800000</v>
      </c>
      <c r="O1316" s="5">
        <f>1240000*J1316</f>
        <v>7612222.2222222229</v>
      </c>
      <c r="P1316" s="5">
        <f>(1240000*J1316)/(M1316/100)</f>
        <v>8604342.9902678858</v>
      </c>
      <c r="Q1316" s="5">
        <f t="shared" si="62"/>
        <v>16195657.009732114</v>
      </c>
      <c r="R1316" s="3" t="str">
        <f t="shared" si="63"/>
        <v>상</v>
      </c>
    </row>
    <row r="1317" spans="1:18" hidden="1" x14ac:dyDescent="0.3">
      <c r="A1317">
        <v>1316</v>
      </c>
      <c r="B1317" s="3" t="s">
        <v>12</v>
      </c>
      <c r="C1317" s="3" t="s">
        <v>34</v>
      </c>
      <c r="D1317" s="3" t="s">
        <v>113</v>
      </c>
      <c r="E1317" s="4">
        <v>2019</v>
      </c>
      <c r="F1317" s="1">
        <v>43619</v>
      </c>
      <c r="G1317" s="3" t="s">
        <v>102</v>
      </c>
      <c r="H1317" s="5">
        <v>3.699999999999994</v>
      </c>
      <c r="I1317" s="5">
        <v>82.278685744892314</v>
      </c>
      <c r="J1317" s="5">
        <v>6.125</v>
      </c>
      <c r="K1317" s="6">
        <v>4.9497474683058318E-2</v>
      </c>
      <c r="L1317" s="6">
        <v>6.7691230052502369E-2</v>
      </c>
      <c r="M1317" s="5">
        <v>88.281129526443934</v>
      </c>
      <c r="N1317" s="4">
        <v>24800000</v>
      </c>
      <c r="O1317" s="5">
        <f>1240000*J1317</f>
        <v>7595000</v>
      </c>
      <c r="P1317" s="5">
        <f>(1240000*J1317)/(M1317/100)</f>
        <v>8603197.581114972</v>
      </c>
      <c r="Q1317" s="5">
        <f t="shared" si="62"/>
        <v>16196802.418885028</v>
      </c>
      <c r="R1317" s="3" t="str">
        <f t="shared" si="63"/>
        <v>상</v>
      </c>
    </row>
    <row r="1318" spans="1:18" hidden="1" x14ac:dyDescent="0.3">
      <c r="A1318">
        <v>1317</v>
      </c>
      <c r="B1318" s="3" t="s">
        <v>13</v>
      </c>
      <c r="C1318" s="3" t="s">
        <v>32</v>
      </c>
      <c r="D1318" s="3" t="s">
        <v>115</v>
      </c>
      <c r="E1318" s="4">
        <v>2022</v>
      </c>
      <c r="F1318" s="1">
        <v>44501</v>
      </c>
      <c r="G1318" s="3" t="s">
        <v>102</v>
      </c>
      <c r="H1318" s="5">
        <v>3.580000000000001</v>
      </c>
      <c r="I1318" s="5">
        <v>77.119052240705884</v>
      </c>
      <c r="J1318" s="5">
        <v>3.713888888888889</v>
      </c>
      <c r="K1318" s="6">
        <v>3.8542905385499357E-2</v>
      </c>
      <c r="L1318" s="6">
        <v>0.16516705219548031</v>
      </c>
      <c r="M1318" s="5">
        <v>79.629004241902038</v>
      </c>
      <c r="N1318" s="4">
        <v>21100000</v>
      </c>
      <c r="O1318" s="5">
        <f>1050000*J1318</f>
        <v>3899583.3333333335</v>
      </c>
      <c r="P1318" s="5">
        <f>(1050000*J1318)/(M1318/100)</f>
        <v>4897189.6238799272</v>
      </c>
      <c r="Q1318" s="5">
        <f t="shared" si="62"/>
        <v>16202810.376120072</v>
      </c>
      <c r="R1318" s="3" t="str">
        <f t="shared" si="63"/>
        <v>중</v>
      </c>
    </row>
    <row r="1319" spans="1:18" hidden="1" x14ac:dyDescent="0.3">
      <c r="A1319">
        <v>1318</v>
      </c>
      <c r="B1319" s="3" t="s">
        <v>12</v>
      </c>
      <c r="C1319" s="3" t="s">
        <v>43</v>
      </c>
      <c r="D1319" s="3" t="s">
        <v>113</v>
      </c>
      <c r="E1319" s="4">
        <v>2019</v>
      </c>
      <c r="F1319" s="1">
        <v>43668</v>
      </c>
      <c r="G1319" s="3" t="s">
        <v>102</v>
      </c>
      <c r="H1319" s="5">
        <v>3.6000000000000032</v>
      </c>
      <c r="I1319" s="5">
        <v>78.03550597032131</v>
      </c>
      <c r="J1319" s="5">
        <v>5.9888888888888889</v>
      </c>
      <c r="K1319" s="6">
        <v>4.8944412914607077E-2</v>
      </c>
      <c r="L1319" s="6">
        <v>8.7231272300121607E-2</v>
      </c>
      <c r="M1319" s="5">
        <v>86.382431478527138</v>
      </c>
      <c r="N1319" s="4">
        <v>24800000</v>
      </c>
      <c r="O1319" s="5">
        <f>1240000*J1319</f>
        <v>7426222.222222222</v>
      </c>
      <c r="P1319" s="5">
        <f>(1240000*J1319)/(M1319/100)</f>
        <v>8596912.6998563651</v>
      </c>
      <c r="Q1319" s="5">
        <f t="shared" si="62"/>
        <v>16203087.300143635</v>
      </c>
      <c r="R1319" s="3" t="str">
        <f t="shared" si="63"/>
        <v>상</v>
      </c>
    </row>
    <row r="1320" spans="1:18" hidden="1" x14ac:dyDescent="0.3">
      <c r="A1320">
        <v>1319</v>
      </c>
      <c r="B1320" s="3" t="s">
        <v>12</v>
      </c>
      <c r="C1320" s="3" t="s">
        <v>47</v>
      </c>
      <c r="D1320" s="3" t="s">
        <v>116</v>
      </c>
      <c r="E1320" s="4">
        <v>2022</v>
      </c>
      <c r="F1320" s="1">
        <v>44672</v>
      </c>
      <c r="G1320" s="3" t="s">
        <v>102</v>
      </c>
      <c r="H1320" s="5">
        <v>3.8399999999999959</v>
      </c>
      <c r="I1320" s="5">
        <v>87.487322394430777</v>
      </c>
      <c r="J1320" s="5">
        <v>3.2416666666666671</v>
      </c>
      <c r="K1320" s="6">
        <v>3.6009258068817059E-2</v>
      </c>
      <c r="L1320" s="6">
        <v>1.4241886906047999E-2</v>
      </c>
      <c r="M1320" s="5">
        <v>94.974885502513501</v>
      </c>
      <c r="N1320" s="4">
        <v>21600000</v>
      </c>
      <c r="O1320" s="5">
        <f>1580000*J1320</f>
        <v>5121833.333333334</v>
      </c>
      <c r="P1320" s="5">
        <f>(1580000*J1320)/(M1320/100)</f>
        <v>5392829.173979667</v>
      </c>
      <c r="Q1320" s="5">
        <f t="shared" si="62"/>
        <v>16207170.826020334</v>
      </c>
      <c r="R1320" s="3" t="str">
        <f t="shared" si="63"/>
        <v>상</v>
      </c>
    </row>
    <row r="1321" spans="1:18" hidden="1" x14ac:dyDescent="0.3">
      <c r="A1321">
        <v>1320</v>
      </c>
      <c r="B1321" s="3" t="s">
        <v>12</v>
      </c>
      <c r="C1321" s="3" t="s">
        <v>47</v>
      </c>
      <c r="D1321" s="3" t="s">
        <v>116</v>
      </c>
      <c r="E1321" s="4">
        <v>2022</v>
      </c>
      <c r="F1321" s="1">
        <v>44676</v>
      </c>
      <c r="G1321" s="3" t="s">
        <v>102</v>
      </c>
      <c r="H1321" s="5">
        <v>3.9399999999999982</v>
      </c>
      <c r="I1321" s="5">
        <v>90.538997904201381</v>
      </c>
      <c r="J1321" s="5">
        <v>3.2305555555555561</v>
      </c>
      <c r="K1321" s="6">
        <v>3.594749257211443E-2</v>
      </c>
      <c r="L1321" s="6">
        <v>1.7486266925015221E-2</v>
      </c>
      <c r="M1321" s="5">
        <v>94.656624050287036</v>
      </c>
      <c r="N1321" s="4">
        <v>21600000</v>
      </c>
      <c r="O1321" s="5">
        <f>1580000*J1321</f>
        <v>5104277.7777777789</v>
      </c>
      <c r="P1321" s="5">
        <f>(1580000*J1321)/(M1321/100)</f>
        <v>5392414.7718030736</v>
      </c>
      <c r="Q1321" s="5">
        <f t="shared" si="62"/>
        <v>16207585.228196926</v>
      </c>
      <c r="R1321" s="3" t="str">
        <f t="shared" si="63"/>
        <v>상</v>
      </c>
    </row>
    <row r="1322" spans="1:18" hidden="1" x14ac:dyDescent="0.3">
      <c r="A1322">
        <v>1321</v>
      </c>
      <c r="B1322" s="3" t="s">
        <v>13</v>
      </c>
      <c r="C1322" s="3" t="s">
        <v>33</v>
      </c>
      <c r="D1322" s="3" t="s">
        <v>117</v>
      </c>
      <c r="E1322" s="4">
        <v>2019</v>
      </c>
      <c r="F1322" s="1">
        <v>43654</v>
      </c>
      <c r="G1322" s="3" t="s">
        <v>102</v>
      </c>
      <c r="H1322" s="5">
        <v>3.5797916666666669</v>
      </c>
      <c r="I1322" s="5">
        <v>77.109033223623641</v>
      </c>
      <c r="J1322" s="5">
        <v>6.0277777777777777</v>
      </c>
      <c r="K1322" s="6">
        <v>4.9103066208854122E-2</v>
      </c>
      <c r="L1322" s="6">
        <v>0.16839326620041359</v>
      </c>
      <c r="M1322" s="5">
        <v>78.250366759073231</v>
      </c>
      <c r="N1322" s="4">
        <v>26300000</v>
      </c>
      <c r="O1322" s="5">
        <f>1310000*J1322</f>
        <v>7896388.888888889</v>
      </c>
      <c r="P1322" s="5">
        <f>(1310000*J1322)/(M1322/100)</f>
        <v>10091184.509334318</v>
      </c>
      <c r="Q1322" s="5">
        <f t="shared" si="62"/>
        <v>16208815.490665682</v>
      </c>
      <c r="R1322" s="3" t="str">
        <f t="shared" si="63"/>
        <v>중</v>
      </c>
    </row>
    <row r="1323" spans="1:18" hidden="1" x14ac:dyDescent="0.3">
      <c r="A1323">
        <v>1322</v>
      </c>
      <c r="B1323" s="3" t="s">
        <v>12</v>
      </c>
      <c r="C1323" s="3" t="s">
        <v>34</v>
      </c>
      <c r="D1323" s="3" t="s">
        <v>113</v>
      </c>
      <c r="E1323" s="4">
        <v>2019</v>
      </c>
      <c r="F1323" s="1">
        <v>43718</v>
      </c>
      <c r="G1323" s="3" t="s">
        <v>102</v>
      </c>
      <c r="H1323" s="5">
        <v>4.0600000000000014</v>
      </c>
      <c r="I1323" s="5">
        <v>93.933031421115999</v>
      </c>
      <c r="J1323" s="5">
        <v>5.8555555555555552</v>
      </c>
      <c r="K1323" s="6">
        <v>4.839651043435076E-2</v>
      </c>
      <c r="L1323" s="6">
        <v>0.1063034631969796</v>
      </c>
      <c r="M1323" s="5">
        <v>84.530002636866968</v>
      </c>
      <c r="N1323" s="4">
        <v>24800000</v>
      </c>
      <c r="O1323" s="5">
        <f>1240000*J1323</f>
        <v>7260888.8888888881</v>
      </c>
      <c r="P1323" s="5">
        <f>(1240000*J1323)/(M1323/100)</f>
        <v>8589718.0437589623</v>
      </c>
      <c r="Q1323" s="5">
        <f t="shared" si="62"/>
        <v>16210281.956241038</v>
      </c>
      <c r="R1323" s="3" t="str">
        <f t="shared" si="63"/>
        <v>상</v>
      </c>
    </row>
    <row r="1324" spans="1:18" hidden="1" x14ac:dyDescent="0.3">
      <c r="A1324">
        <v>1323</v>
      </c>
      <c r="B1324" s="3" t="s">
        <v>12</v>
      </c>
      <c r="C1324" s="3" t="s">
        <v>47</v>
      </c>
      <c r="D1324" s="3" t="s">
        <v>116</v>
      </c>
      <c r="E1324" s="4">
        <v>2022</v>
      </c>
      <c r="F1324" s="1">
        <v>44695</v>
      </c>
      <c r="G1324" s="3" t="s">
        <v>102</v>
      </c>
      <c r="H1324" s="5">
        <v>3.959999999999996</v>
      </c>
      <c r="I1324" s="5">
        <v>91.118921720605286</v>
      </c>
      <c r="J1324" s="5">
        <v>3.177777777777778</v>
      </c>
      <c r="K1324" s="6">
        <v>3.5652645218989157E-2</v>
      </c>
      <c r="L1324" s="6">
        <v>3.1281587730901138E-2</v>
      </c>
      <c r="M1324" s="5">
        <v>93.306576705010968</v>
      </c>
      <c r="N1324" s="4">
        <v>21600000</v>
      </c>
      <c r="O1324" s="5">
        <f>1580000*J1324</f>
        <v>5020888.888888889</v>
      </c>
      <c r="P1324" s="5">
        <f>(1580000*J1324)/(M1324/100)</f>
        <v>5381066.443753954</v>
      </c>
      <c r="Q1324" s="5">
        <f t="shared" si="62"/>
        <v>16218933.556246046</v>
      </c>
      <c r="R1324" s="3" t="str">
        <f t="shared" si="63"/>
        <v>상</v>
      </c>
    </row>
    <row r="1325" spans="1:18" hidden="1" x14ac:dyDescent="0.3">
      <c r="A1325">
        <v>1324</v>
      </c>
      <c r="B1325" s="3" t="s">
        <v>12</v>
      </c>
      <c r="C1325" s="3" t="s">
        <v>34</v>
      </c>
      <c r="D1325" s="3" t="s">
        <v>113</v>
      </c>
      <c r="E1325" s="4">
        <v>2019</v>
      </c>
      <c r="F1325" s="1">
        <v>43573</v>
      </c>
      <c r="G1325" s="3" t="s">
        <v>102</v>
      </c>
      <c r="H1325" s="5">
        <v>3.7400000000000051</v>
      </c>
      <c r="I1325" s="5">
        <v>83.818847388122649</v>
      </c>
      <c r="J1325" s="5">
        <v>6.25</v>
      </c>
      <c r="K1325" s="6">
        <v>0.05</v>
      </c>
      <c r="L1325" s="6">
        <v>4.6372243127744212E-2</v>
      </c>
      <c r="M1325" s="5">
        <v>90.362775687225579</v>
      </c>
      <c r="N1325" s="4">
        <v>24800000</v>
      </c>
      <c r="O1325" s="5">
        <f>1240000*J1325</f>
        <v>7750000</v>
      </c>
      <c r="P1325" s="5">
        <f>(1240000*J1325)/(M1325/100)</f>
        <v>8576540.4405296538</v>
      </c>
      <c r="Q1325" s="5">
        <f t="shared" si="62"/>
        <v>16223459.559470346</v>
      </c>
      <c r="R1325" s="3" t="str">
        <f t="shared" si="63"/>
        <v>상</v>
      </c>
    </row>
    <row r="1326" spans="1:18" hidden="1" x14ac:dyDescent="0.3">
      <c r="A1326">
        <v>1325</v>
      </c>
      <c r="B1326" s="3" t="s">
        <v>12</v>
      </c>
      <c r="C1326" s="3" t="s">
        <v>43</v>
      </c>
      <c r="D1326" s="3" t="s">
        <v>113</v>
      </c>
      <c r="E1326" s="4">
        <v>2019</v>
      </c>
      <c r="F1326" s="1">
        <v>43699</v>
      </c>
      <c r="G1326" s="3" t="s">
        <v>102</v>
      </c>
      <c r="H1326" s="5">
        <v>3.5400000000000031</v>
      </c>
      <c r="I1326" s="5">
        <v>75.37251486501448</v>
      </c>
      <c r="J1326" s="5">
        <v>5.9055555555555559</v>
      </c>
      <c r="K1326" s="6">
        <v>4.8602697684616461E-2</v>
      </c>
      <c r="L1326" s="6">
        <v>9.6931302173118933E-2</v>
      </c>
      <c r="M1326" s="5">
        <v>85.446600014226462</v>
      </c>
      <c r="N1326" s="4">
        <v>24800000</v>
      </c>
      <c r="O1326" s="5">
        <f>1240000*J1326</f>
        <v>7322888.888888889</v>
      </c>
      <c r="P1326" s="5">
        <f>(1240000*J1326)/(M1326/100)</f>
        <v>8570134.9002413936</v>
      </c>
      <c r="Q1326" s="5">
        <f t="shared" si="62"/>
        <v>16229865.099758606</v>
      </c>
      <c r="R1326" s="3" t="str">
        <f t="shared" si="63"/>
        <v>상</v>
      </c>
    </row>
    <row r="1327" spans="1:18" hidden="1" x14ac:dyDescent="0.3">
      <c r="A1327">
        <v>1326</v>
      </c>
      <c r="B1327" s="3" t="s">
        <v>12</v>
      </c>
      <c r="C1327" s="3" t="s">
        <v>47</v>
      </c>
      <c r="D1327" s="3" t="s">
        <v>116</v>
      </c>
      <c r="E1327" s="4">
        <v>2022</v>
      </c>
      <c r="F1327" s="1">
        <v>44669</v>
      </c>
      <c r="G1327" s="3" t="s">
        <v>102</v>
      </c>
      <c r="H1327" s="5">
        <v>4.1200000000000037</v>
      </c>
      <c r="I1327" s="5">
        <v>95.681105916803389</v>
      </c>
      <c r="J1327" s="5">
        <v>3.25</v>
      </c>
      <c r="K1327" s="6">
        <v>3.605551275463989E-2</v>
      </c>
      <c r="L1327" s="6">
        <v>6.1914770324714907E-3</v>
      </c>
      <c r="M1327" s="5">
        <v>95.775301021288868</v>
      </c>
      <c r="N1327" s="4">
        <v>21600000</v>
      </c>
      <c r="O1327" s="5">
        <f>1580000*J1327</f>
        <v>5135000</v>
      </c>
      <c r="P1327" s="5">
        <f>(1580000*J1327)/(M1327/100)</f>
        <v>5361507.5549160587</v>
      </c>
      <c r="Q1327" s="5">
        <f t="shared" si="62"/>
        <v>16238492.445083942</v>
      </c>
      <c r="R1327" s="3" t="str">
        <f t="shared" si="63"/>
        <v>상</v>
      </c>
    </row>
    <row r="1328" spans="1:18" hidden="1" x14ac:dyDescent="0.3">
      <c r="A1328">
        <v>1327</v>
      </c>
      <c r="B1328" s="3" t="s">
        <v>13</v>
      </c>
      <c r="C1328" s="3" t="s">
        <v>36</v>
      </c>
      <c r="D1328" s="3" t="s">
        <v>117</v>
      </c>
      <c r="E1328" s="4">
        <v>2019</v>
      </c>
      <c r="F1328" s="1">
        <v>43626</v>
      </c>
      <c r="G1328" s="3" t="s">
        <v>102</v>
      </c>
      <c r="H1328" s="5">
        <v>3.9399999999999982</v>
      </c>
      <c r="I1328" s="5">
        <v>90.538997904201381</v>
      </c>
      <c r="J1328" s="5">
        <v>6.1055555555555552</v>
      </c>
      <c r="K1328" s="6">
        <v>4.9418844808657991E-2</v>
      </c>
      <c r="L1328" s="6">
        <v>0.1555569640022938</v>
      </c>
      <c r="M1328" s="5">
        <v>79.502419118904825</v>
      </c>
      <c r="N1328" s="4">
        <v>26300000</v>
      </c>
      <c r="O1328" s="5">
        <f>1310000*J1328</f>
        <v>7998277.7777777771</v>
      </c>
      <c r="P1328" s="5">
        <f>(1310000*J1328)/(M1328/100)</f>
        <v>10060420.63426454</v>
      </c>
      <c r="Q1328" s="5">
        <f t="shared" si="62"/>
        <v>16239579.36573546</v>
      </c>
      <c r="R1328" s="3" t="str">
        <f t="shared" si="63"/>
        <v>중</v>
      </c>
    </row>
    <row r="1329" spans="1:18" hidden="1" x14ac:dyDescent="0.3">
      <c r="A1329">
        <v>1328</v>
      </c>
      <c r="B1329" s="3" t="s">
        <v>13</v>
      </c>
      <c r="C1329" s="3" t="s">
        <v>86</v>
      </c>
      <c r="D1329" s="3" t="s">
        <v>115</v>
      </c>
      <c r="E1329" s="4">
        <v>2022</v>
      </c>
      <c r="F1329" s="1">
        <v>44377</v>
      </c>
      <c r="G1329" s="3" t="s">
        <v>102</v>
      </c>
      <c r="H1329" s="5">
        <v>4.0995454545454573</v>
      </c>
      <c r="I1329" s="5">
        <v>95.067840431281795</v>
      </c>
      <c r="J1329" s="5">
        <v>4.05</v>
      </c>
      <c r="K1329" s="6">
        <v>4.0249223594996213E-2</v>
      </c>
      <c r="L1329" s="6">
        <v>8.4740995789321802E-2</v>
      </c>
      <c r="M1329" s="5">
        <v>87.500978061568205</v>
      </c>
      <c r="N1329" s="4">
        <v>21100000</v>
      </c>
      <c r="O1329" s="5">
        <f>1050000*J1329</f>
        <v>4252500</v>
      </c>
      <c r="P1329" s="5">
        <f>(1050000*J1329)/(M1329/100)</f>
        <v>4859945.6762732631</v>
      </c>
      <c r="Q1329" s="5">
        <f t="shared" si="62"/>
        <v>16240054.323726736</v>
      </c>
      <c r="R1329" s="3" t="str">
        <f t="shared" si="63"/>
        <v>상</v>
      </c>
    </row>
    <row r="1330" spans="1:18" hidden="1" x14ac:dyDescent="0.3">
      <c r="A1330">
        <v>1329</v>
      </c>
      <c r="B1330" s="3" t="s">
        <v>13</v>
      </c>
      <c r="C1330" s="3" t="s">
        <v>33</v>
      </c>
      <c r="D1330" s="3" t="s">
        <v>117</v>
      </c>
      <c r="E1330" s="4">
        <v>2019</v>
      </c>
      <c r="F1330" s="1">
        <v>43705</v>
      </c>
      <c r="G1330" s="3" t="s">
        <v>102</v>
      </c>
      <c r="H1330" s="5">
        <v>4.1077083333333393</v>
      </c>
      <c r="I1330" s="5">
        <v>95.30690590094413</v>
      </c>
      <c r="J1330" s="5">
        <v>5.8888888888888893</v>
      </c>
      <c r="K1330" s="6">
        <v>4.853406592853679E-2</v>
      </c>
      <c r="L1330" s="6">
        <v>0.18449039268154871</v>
      </c>
      <c r="M1330" s="5">
        <v>76.69755413899145</v>
      </c>
      <c r="N1330" s="4">
        <v>26300000</v>
      </c>
      <c r="O1330" s="5">
        <f>1310000*J1330</f>
        <v>7714444.444444445</v>
      </c>
      <c r="P1330" s="5">
        <f>(1310000*J1330)/(M1330/100)</f>
        <v>10058266.565403525</v>
      </c>
      <c r="Q1330" s="5">
        <f t="shared" si="62"/>
        <v>16241733.434596475</v>
      </c>
      <c r="R1330" s="3" t="str">
        <f t="shared" si="63"/>
        <v>중</v>
      </c>
    </row>
    <row r="1331" spans="1:18" hidden="1" x14ac:dyDescent="0.3">
      <c r="A1331">
        <v>1330</v>
      </c>
      <c r="B1331" s="3" t="s">
        <v>12</v>
      </c>
      <c r="C1331" s="3" t="s">
        <v>34</v>
      </c>
      <c r="D1331" s="3" t="s">
        <v>113</v>
      </c>
      <c r="E1331" s="4">
        <v>2019</v>
      </c>
      <c r="F1331" s="1">
        <v>43650</v>
      </c>
      <c r="G1331" s="3" t="s">
        <v>102</v>
      </c>
      <c r="H1331" s="5">
        <v>4</v>
      </c>
      <c r="I1331" s="5">
        <v>92.26804225875226</v>
      </c>
      <c r="J1331" s="5">
        <v>6.0388888888888888</v>
      </c>
      <c r="K1331" s="6">
        <v>4.9148301654844143E-2</v>
      </c>
      <c r="L1331" s="6">
        <v>7.4774351881791754E-2</v>
      </c>
      <c r="M1331" s="5">
        <v>87.607734646336411</v>
      </c>
      <c r="N1331" s="4">
        <v>24800000</v>
      </c>
      <c r="O1331" s="5">
        <f>1240000*J1331</f>
        <v>7488222.222222222</v>
      </c>
      <c r="P1331" s="5">
        <f>(1240000*J1331)/(M1331/100)</f>
        <v>8547444.1868077293</v>
      </c>
      <c r="Q1331" s="5">
        <f t="shared" si="62"/>
        <v>16252555.813192271</v>
      </c>
      <c r="R1331" s="3" t="str">
        <f t="shared" si="63"/>
        <v>상</v>
      </c>
    </row>
    <row r="1332" spans="1:18" hidden="1" x14ac:dyDescent="0.3">
      <c r="A1332">
        <v>1331</v>
      </c>
      <c r="B1332" s="3" t="s">
        <v>13</v>
      </c>
      <c r="C1332" s="3" t="s">
        <v>94</v>
      </c>
      <c r="D1332" s="3" t="s">
        <v>115</v>
      </c>
      <c r="E1332" s="4">
        <v>2022</v>
      </c>
      <c r="F1332" s="1">
        <v>44428</v>
      </c>
      <c r="G1332" s="3" t="s">
        <v>102</v>
      </c>
      <c r="H1332" s="5">
        <v>3.699999999999994</v>
      </c>
      <c r="I1332" s="5">
        <v>82.278685744892329</v>
      </c>
      <c r="J1332" s="5">
        <v>3.911111111111111</v>
      </c>
      <c r="K1332" s="6">
        <v>3.9553058597843527E-2</v>
      </c>
      <c r="L1332" s="6">
        <v>0.11141943739913</v>
      </c>
      <c r="M1332" s="5">
        <v>84.902750400302637</v>
      </c>
      <c r="N1332" s="4">
        <v>21100000</v>
      </c>
      <c r="O1332" s="5">
        <f>1050000*J1332</f>
        <v>4106666.6666666665</v>
      </c>
      <c r="P1332" s="5">
        <f>(1050000*J1332)/(M1332/100)</f>
        <v>4836906.5163429948</v>
      </c>
      <c r="Q1332" s="5">
        <f t="shared" si="62"/>
        <v>16263093.483657006</v>
      </c>
      <c r="R1332" s="3" t="str">
        <f t="shared" si="63"/>
        <v>상</v>
      </c>
    </row>
    <row r="1333" spans="1:18" hidden="1" x14ac:dyDescent="0.3">
      <c r="A1333">
        <v>1332</v>
      </c>
      <c r="B1333" s="3" t="s">
        <v>13</v>
      </c>
      <c r="C1333" s="3" t="s">
        <v>32</v>
      </c>
      <c r="D1333" s="3" t="s">
        <v>115</v>
      </c>
      <c r="E1333" s="4">
        <v>2022</v>
      </c>
      <c r="F1333" s="1">
        <v>44516</v>
      </c>
      <c r="G1333" s="3" t="s">
        <v>102</v>
      </c>
      <c r="H1333" s="5">
        <v>4.1127272727272759</v>
      </c>
      <c r="I1333" s="5">
        <v>95.454477146591032</v>
      </c>
      <c r="J1333" s="5">
        <v>3.6722222222222221</v>
      </c>
      <c r="K1333" s="6">
        <v>3.8326086271479487E-2</v>
      </c>
      <c r="L1333" s="6">
        <v>0.1644243527809032</v>
      </c>
      <c r="M1333" s="5">
        <v>79.724956094761737</v>
      </c>
      <c r="N1333" s="4">
        <v>21100000</v>
      </c>
      <c r="O1333" s="5">
        <f>1050000*J1333</f>
        <v>3855833.333333333</v>
      </c>
      <c r="P1333" s="5">
        <f>(1050000*J1333)/(M1333/100)</f>
        <v>4836419.513044646</v>
      </c>
      <c r="Q1333" s="5">
        <f t="shared" si="62"/>
        <v>16263580.486955354</v>
      </c>
      <c r="R1333" s="3" t="str">
        <f t="shared" si="63"/>
        <v>중</v>
      </c>
    </row>
    <row r="1334" spans="1:18" hidden="1" x14ac:dyDescent="0.3">
      <c r="A1334">
        <v>1333</v>
      </c>
      <c r="B1334" s="3" t="s">
        <v>13</v>
      </c>
      <c r="C1334" s="3" t="s">
        <v>60</v>
      </c>
      <c r="D1334" s="3" t="s">
        <v>117</v>
      </c>
      <c r="E1334" s="4">
        <v>2019</v>
      </c>
      <c r="F1334" s="1">
        <v>43640</v>
      </c>
      <c r="G1334" s="3" t="s">
        <v>102</v>
      </c>
      <c r="H1334" s="5">
        <v>3.9800000000000031</v>
      </c>
      <c r="I1334" s="5">
        <v>91.698845540068092</v>
      </c>
      <c r="J1334" s="5">
        <v>6.0666666666666664</v>
      </c>
      <c r="K1334" s="6">
        <v>4.9261208538429781E-2</v>
      </c>
      <c r="L1334" s="6">
        <v>0.15839022126033789</v>
      </c>
      <c r="M1334" s="5">
        <v>79.234857020123229</v>
      </c>
      <c r="N1334" s="4">
        <v>26300000</v>
      </c>
      <c r="O1334" s="5">
        <f>1310000*J1334</f>
        <v>7947333.333333333</v>
      </c>
      <c r="P1334" s="5">
        <f>(1310000*J1334)/(M1334/100)</f>
        <v>10030097.399323827</v>
      </c>
      <c r="Q1334" s="5">
        <f t="shared" si="62"/>
        <v>16269902.600676173</v>
      </c>
      <c r="R1334" s="3" t="str">
        <f t="shared" si="63"/>
        <v>중</v>
      </c>
    </row>
    <row r="1335" spans="1:18" hidden="1" x14ac:dyDescent="0.3">
      <c r="A1335">
        <v>1334</v>
      </c>
      <c r="B1335" s="3" t="s">
        <v>13</v>
      </c>
      <c r="C1335" s="3" t="s">
        <v>33</v>
      </c>
      <c r="D1335" s="3" t="s">
        <v>117</v>
      </c>
      <c r="E1335" s="4">
        <v>2019</v>
      </c>
      <c r="F1335" s="1">
        <v>43474</v>
      </c>
      <c r="G1335" s="3" t="s">
        <v>102</v>
      </c>
      <c r="H1335" s="5">
        <v>4.1000000000000059</v>
      </c>
      <c r="I1335" s="5">
        <v>95.081152661611114</v>
      </c>
      <c r="J1335" s="5">
        <v>6.5250000000000004</v>
      </c>
      <c r="K1335" s="6">
        <v>5.1088159097779202E-2</v>
      </c>
      <c r="L1335" s="6">
        <v>9.6366615208906131E-2</v>
      </c>
      <c r="M1335" s="5">
        <v>85.254522569331471</v>
      </c>
      <c r="N1335" s="4">
        <v>26300000</v>
      </c>
      <c r="O1335" s="5">
        <f>1310000*J1335</f>
        <v>8547750</v>
      </c>
      <c r="P1335" s="5">
        <f>(1310000*J1335)/(M1335/100)</f>
        <v>10026154.322838087</v>
      </c>
      <c r="Q1335" s="5">
        <f t="shared" si="62"/>
        <v>16273845.677161913</v>
      </c>
      <c r="R1335" s="3" t="str">
        <f t="shared" si="63"/>
        <v>상</v>
      </c>
    </row>
    <row r="1336" spans="1:18" hidden="1" x14ac:dyDescent="0.3">
      <c r="A1336">
        <v>1335</v>
      </c>
      <c r="B1336" s="3" t="s">
        <v>12</v>
      </c>
      <c r="C1336" s="3" t="s">
        <v>84</v>
      </c>
      <c r="D1336" s="3" t="s">
        <v>116</v>
      </c>
      <c r="E1336" s="4">
        <v>2022</v>
      </c>
      <c r="F1336" s="1">
        <v>44720</v>
      </c>
      <c r="G1336" s="3" t="s">
        <v>102</v>
      </c>
      <c r="H1336" s="5">
        <v>3.6004444444444461</v>
      </c>
      <c r="I1336" s="5">
        <v>78.053858425665055</v>
      </c>
      <c r="J1336" s="5">
        <v>3.1111111111111112</v>
      </c>
      <c r="K1336" s="6">
        <v>3.5276684147527868E-2</v>
      </c>
      <c r="L1336" s="6">
        <v>4.1520006738240453E-2</v>
      </c>
      <c r="M1336" s="5">
        <v>92.32033091142317</v>
      </c>
      <c r="N1336" s="4">
        <v>21600000</v>
      </c>
      <c r="O1336" s="5">
        <f>1580000*J1336</f>
        <v>4915555.555555556</v>
      </c>
      <c r="P1336" s="5">
        <f>(1580000*J1336)/(M1336/100)</f>
        <v>5324456.1701926636</v>
      </c>
      <c r="Q1336" s="5">
        <f t="shared" si="62"/>
        <v>16275543.829807337</v>
      </c>
      <c r="R1336" s="3" t="str">
        <f t="shared" si="63"/>
        <v>상</v>
      </c>
    </row>
    <row r="1337" spans="1:18" hidden="1" x14ac:dyDescent="0.3">
      <c r="A1337">
        <v>1336</v>
      </c>
      <c r="B1337" s="3" t="s">
        <v>12</v>
      </c>
      <c r="C1337" s="3" t="s">
        <v>47</v>
      </c>
      <c r="D1337" s="3" t="s">
        <v>116</v>
      </c>
      <c r="E1337" s="4">
        <v>2022</v>
      </c>
      <c r="F1337" s="1">
        <v>44705</v>
      </c>
      <c r="G1337" s="3" t="s">
        <v>102</v>
      </c>
      <c r="H1337" s="5">
        <v>4.0799999999999992</v>
      </c>
      <c r="I1337" s="5">
        <v>94.495414527125234</v>
      </c>
      <c r="J1337" s="5">
        <v>3.15</v>
      </c>
      <c r="K1337" s="6">
        <v>3.5496478698597698E-2</v>
      </c>
      <c r="L1337" s="6">
        <v>2.9436532072442349E-2</v>
      </c>
      <c r="M1337" s="5">
        <v>93.506698922895993</v>
      </c>
      <c r="N1337" s="4">
        <v>21600000</v>
      </c>
      <c r="O1337" s="5">
        <f>1580000*J1337</f>
        <v>4977000</v>
      </c>
      <c r="P1337" s="5">
        <f>(1580000*J1337)/(M1337/100)</f>
        <v>5322613.3072069502</v>
      </c>
      <c r="Q1337" s="5">
        <f t="shared" si="62"/>
        <v>16277386.692793049</v>
      </c>
      <c r="R1337" s="3" t="str">
        <f t="shared" si="63"/>
        <v>상</v>
      </c>
    </row>
    <row r="1338" spans="1:18" hidden="1" x14ac:dyDescent="0.3">
      <c r="A1338">
        <v>1337</v>
      </c>
      <c r="B1338" s="3" t="s">
        <v>12</v>
      </c>
      <c r="C1338" s="3" t="s">
        <v>34</v>
      </c>
      <c r="D1338" s="3" t="s">
        <v>113</v>
      </c>
      <c r="E1338" s="4">
        <v>2019</v>
      </c>
      <c r="F1338" s="1">
        <v>43670</v>
      </c>
      <c r="G1338" s="3" t="s">
        <v>102</v>
      </c>
      <c r="H1338" s="5">
        <v>3.9399999999999982</v>
      </c>
      <c r="I1338" s="5">
        <v>90.538997904201381</v>
      </c>
      <c r="J1338" s="5">
        <v>5.9833333333333334</v>
      </c>
      <c r="K1338" s="6">
        <v>4.8921706157219552E-2</v>
      </c>
      <c r="L1338" s="6">
        <v>8.0393488709992716E-2</v>
      </c>
      <c r="M1338" s="5">
        <v>87.068480513278786</v>
      </c>
      <c r="N1338" s="4">
        <v>24800000</v>
      </c>
      <c r="O1338" s="5">
        <f>1240000*J1338</f>
        <v>7419333.333333333</v>
      </c>
      <c r="P1338" s="5">
        <f>(1240000*J1338)/(M1338/100)</f>
        <v>8521261.9878002945</v>
      </c>
      <c r="Q1338" s="5">
        <f t="shared" si="62"/>
        <v>16278738.012199705</v>
      </c>
      <c r="R1338" s="3" t="str">
        <f t="shared" si="63"/>
        <v>상</v>
      </c>
    </row>
    <row r="1339" spans="1:18" hidden="1" x14ac:dyDescent="0.3">
      <c r="A1339">
        <v>1338</v>
      </c>
      <c r="B1339" s="3" t="s">
        <v>13</v>
      </c>
      <c r="C1339" s="3" t="s">
        <v>32</v>
      </c>
      <c r="D1339" s="3" t="s">
        <v>115</v>
      </c>
      <c r="E1339" s="4">
        <v>2022</v>
      </c>
      <c r="F1339" s="1">
        <v>44426</v>
      </c>
      <c r="G1339" s="3" t="s">
        <v>102</v>
      </c>
      <c r="H1339" s="5">
        <v>4.0525000000000047</v>
      </c>
      <c r="I1339" s="5">
        <v>93.727784285628786</v>
      </c>
      <c r="J1339" s="5">
        <v>3.916666666666667</v>
      </c>
      <c r="K1339" s="6">
        <v>3.9581140290126389E-2</v>
      </c>
      <c r="L1339" s="6">
        <v>0.1073570206784713</v>
      </c>
      <c r="M1339" s="5">
        <v>85.306183903140237</v>
      </c>
      <c r="N1339" s="4">
        <v>21100000</v>
      </c>
      <c r="O1339" s="5">
        <f>1050000*J1339</f>
        <v>4112500.0000000005</v>
      </c>
      <c r="P1339" s="5">
        <f>(1050000*J1339)/(M1339/100)</f>
        <v>4820869.732807979</v>
      </c>
      <c r="Q1339" s="5">
        <f t="shared" si="62"/>
        <v>16279130.267192021</v>
      </c>
      <c r="R1339" s="3" t="str">
        <f t="shared" si="63"/>
        <v>상</v>
      </c>
    </row>
    <row r="1340" spans="1:18" hidden="1" x14ac:dyDescent="0.3">
      <c r="A1340">
        <v>1339</v>
      </c>
      <c r="B1340" s="3" t="s">
        <v>13</v>
      </c>
      <c r="C1340" s="3" t="s">
        <v>36</v>
      </c>
      <c r="D1340" s="3" t="s">
        <v>117</v>
      </c>
      <c r="E1340" s="4">
        <v>2019</v>
      </c>
      <c r="F1340" s="1">
        <v>43626</v>
      </c>
      <c r="G1340" s="3" t="s">
        <v>102</v>
      </c>
      <c r="H1340" s="5">
        <v>3.8600000000000092</v>
      </c>
      <c r="I1340" s="5">
        <v>88.145666731649712</v>
      </c>
      <c r="J1340" s="5">
        <v>6.1055555555555552</v>
      </c>
      <c r="K1340" s="6">
        <v>4.9418844808657991E-2</v>
      </c>
      <c r="L1340" s="6">
        <v>0.15214024910033061</v>
      </c>
      <c r="M1340" s="5">
        <v>79.84409060910113</v>
      </c>
      <c r="N1340" s="4">
        <v>26300000</v>
      </c>
      <c r="O1340" s="5">
        <f>1310000*J1340</f>
        <v>7998277.7777777771</v>
      </c>
      <c r="P1340" s="5">
        <f>(1310000*J1340)/(M1340/100)</f>
        <v>10017369.747418832</v>
      </c>
      <c r="Q1340" s="5">
        <f t="shared" si="62"/>
        <v>16282630.252581168</v>
      </c>
      <c r="R1340" s="3" t="str">
        <f t="shared" si="63"/>
        <v>중</v>
      </c>
    </row>
    <row r="1341" spans="1:18" hidden="1" x14ac:dyDescent="0.3">
      <c r="A1341">
        <v>1340</v>
      </c>
      <c r="B1341" s="3" t="s">
        <v>12</v>
      </c>
      <c r="C1341" s="3" t="s">
        <v>84</v>
      </c>
      <c r="D1341" s="3" t="s">
        <v>116</v>
      </c>
      <c r="E1341" s="4">
        <v>2022</v>
      </c>
      <c r="F1341" s="1">
        <v>44719</v>
      </c>
      <c r="G1341" s="3" t="s">
        <v>102</v>
      </c>
      <c r="H1341" s="5">
        <v>3.9846666666666688</v>
      </c>
      <c r="I1341" s="5">
        <v>91.834161097942683</v>
      </c>
      <c r="J1341" s="5">
        <v>3.1138888888888889</v>
      </c>
      <c r="K1341" s="6">
        <v>3.5292429153510468E-2</v>
      </c>
      <c r="L1341" s="6">
        <v>3.9348426117678352E-2</v>
      </c>
      <c r="M1341" s="5">
        <v>92.535914472881117</v>
      </c>
      <c r="N1341" s="4">
        <v>21600000</v>
      </c>
      <c r="O1341" s="5">
        <f>1580000*J1341</f>
        <v>4919944.444444445</v>
      </c>
      <c r="P1341" s="5">
        <f>(1580000*J1341)/(M1341/100)</f>
        <v>5316794.5359056238</v>
      </c>
      <c r="Q1341" s="5">
        <f t="shared" si="62"/>
        <v>16283205.464094376</v>
      </c>
      <c r="R1341" s="3" t="str">
        <f t="shared" si="63"/>
        <v>상</v>
      </c>
    </row>
    <row r="1342" spans="1:18" hidden="1" x14ac:dyDescent="0.3">
      <c r="A1342">
        <v>1341</v>
      </c>
      <c r="B1342" s="3" t="s">
        <v>12</v>
      </c>
      <c r="C1342" s="3" t="s">
        <v>47</v>
      </c>
      <c r="D1342" s="3" t="s">
        <v>116</v>
      </c>
      <c r="E1342" s="4">
        <v>2022</v>
      </c>
      <c r="F1342" s="1">
        <v>44721</v>
      </c>
      <c r="G1342" s="3" t="s">
        <v>102</v>
      </c>
      <c r="H1342" s="5">
        <v>3.8299999999999961</v>
      </c>
      <c r="I1342" s="5">
        <v>87.157373104143545</v>
      </c>
      <c r="J1342" s="5">
        <v>3.1083333333333329</v>
      </c>
      <c r="K1342" s="6">
        <v>3.5260932110954372E-2</v>
      </c>
      <c r="L1342" s="6">
        <v>4.0993839727252658E-2</v>
      </c>
      <c r="M1342" s="5">
        <v>92.374522816179294</v>
      </c>
      <c r="N1342" s="4">
        <v>21600000</v>
      </c>
      <c r="O1342" s="5">
        <f>1580000*J1342</f>
        <v>4911166.666666666</v>
      </c>
      <c r="P1342" s="5">
        <f>(1580000*J1342)/(M1342/100)</f>
        <v>5316581.3656646907</v>
      </c>
      <c r="Q1342" s="5">
        <f t="shared" si="62"/>
        <v>16283418.634335309</v>
      </c>
      <c r="R1342" s="3" t="str">
        <f t="shared" si="63"/>
        <v>상</v>
      </c>
    </row>
    <row r="1343" spans="1:18" hidden="1" x14ac:dyDescent="0.3">
      <c r="A1343">
        <v>1342</v>
      </c>
      <c r="B1343" s="3" t="s">
        <v>12</v>
      </c>
      <c r="C1343" s="3" t="s">
        <v>47</v>
      </c>
      <c r="D1343" s="3" t="s">
        <v>116</v>
      </c>
      <c r="E1343" s="4">
        <v>2022</v>
      </c>
      <c r="F1343" s="1">
        <v>44729</v>
      </c>
      <c r="G1343" s="3" t="s">
        <v>102</v>
      </c>
      <c r="H1343" s="5">
        <v>3.7400000000000051</v>
      </c>
      <c r="I1343" s="5">
        <v>83.81884738812262</v>
      </c>
      <c r="J1343" s="5">
        <v>3.0861111111111108</v>
      </c>
      <c r="K1343" s="6">
        <v>3.5134661581470293E-2</v>
      </c>
      <c r="L1343" s="6">
        <v>4.7484046542010161E-2</v>
      </c>
      <c r="M1343" s="5">
        <v>91.73812918765195</v>
      </c>
      <c r="N1343" s="4">
        <v>21600000</v>
      </c>
      <c r="O1343" s="5">
        <f>1580000*J1343</f>
        <v>4876055.555555555</v>
      </c>
      <c r="P1343" s="5">
        <f>(1580000*J1343)/(M1343/100)</f>
        <v>5315189.6585786026</v>
      </c>
      <c r="Q1343" s="5">
        <f t="shared" si="62"/>
        <v>16284810.341421397</v>
      </c>
      <c r="R1343" s="3" t="str">
        <f t="shared" si="63"/>
        <v>상</v>
      </c>
    </row>
    <row r="1344" spans="1:18" hidden="1" x14ac:dyDescent="0.3">
      <c r="A1344">
        <v>1343</v>
      </c>
      <c r="B1344" s="3" t="s">
        <v>12</v>
      </c>
      <c r="C1344" s="3" t="s">
        <v>34</v>
      </c>
      <c r="D1344" s="3" t="s">
        <v>113</v>
      </c>
      <c r="E1344" s="4">
        <v>2019</v>
      </c>
      <c r="F1344" s="1">
        <v>43615</v>
      </c>
      <c r="G1344" s="3" t="s">
        <v>102</v>
      </c>
      <c r="H1344" s="5">
        <v>4.0997916666666718</v>
      </c>
      <c r="I1344" s="5">
        <v>95.075051222710201</v>
      </c>
      <c r="J1344" s="5">
        <v>6.1333333333333337</v>
      </c>
      <c r="K1344" s="6">
        <v>4.953113498935123E-2</v>
      </c>
      <c r="L1344" s="6">
        <v>5.6723369428158463E-2</v>
      </c>
      <c r="M1344" s="5">
        <v>89.374549558249029</v>
      </c>
      <c r="N1344" s="4">
        <v>24800000</v>
      </c>
      <c r="O1344" s="5">
        <f>1240000*J1344</f>
        <v>7605333.333333334</v>
      </c>
      <c r="P1344" s="5">
        <f>(1240000*J1344)/(M1344/100)</f>
        <v>8509506.7565925233</v>
      </c>
      <c r="Q1344" s="5">
        <f t="shared" si="62"/>
        <v>16290493.243407477</v>
      </c>
      <c r="R1344" s="3" t="str">
        <f t="shared" si="63"/>
        <v>상</v>
      </c>
    </row>
    <row r="1345" spans="1:18" hidden="1" x14ac:dyDescent="0.3">
      <c r="A1345">
        <v>1344</v>
      </c>
      <c r="B1345" s="3" t="s">
        <v>12</v>
      </c>
      <c r="C1345" s="3" t="s">
        <v>47</v>
      </c>
      <c r="D1345" s="3" t="s">
        <v>116</v>
      </c>
      <c r="E1345" s="4">
        <v>2022</v>
      </c>
      <c r="F1345" s="1">
        <v>44709</v>
      </c>
      <c r="G1345" s="3" t="s">
        <v>102</v>
      </c>
      <c r="H1345" s="5">
        <v>3.9800000000000022</v>
      </c>
      <c r="I1345" s="5">
        <v>91.698845540068064</v>
      </c>
      <c r="J1345" s="5">
        <v>3.1388888888888888</v>
      </c>
      <c r="K1345" s="6">
        <v>3.5433819375782168E-2</v>
      </c>
      <c r="L1345" s="6">
        <v>2.9766142307262339E-2</v>
      </c>
      <c r="M1345" s="5">
        <v>93.480003831695541</v>
      </c>
      <c r="N1345" s="4">
        <v>21600000</v>
      </c>
      <c r="O1345" s="5">
        <f>1580000*J1345</f>
        <v>4959444.444444444</v>
      </c>
      <c r="P1345" s="5">
        <f>(1580000*J1345)/(M1345/100)</f>
        <v>5305353.2746677995</v>
      </c>
      <c r="Q1345" s="5">
        <f t="shared" si="62"/>
        <v>16294646.725332201</v>
      </c>
      <c r="R1345" s="3" t="str">
        <f t="shared" si="63"/>
        <v>상</v>
      </c>
    </row>
    <row r="1346" spans="1:18" hidden="1" x14ac:dyDescent="0.3">
      <c r="A1346">
        <v>1345</v>
      </c>
      <c r="B1346" s="3" t="s">
        <v>13</v>
      </c>
      <c r="C1346" s="3" t="s">
        <v>36</v>
      </c>
      <c r="D1346" s="3" t="s">
        <v>117</v>
      </c>
      <c r="E1346" s="4">
        <v>2019</v>
      </c>
      <c r="F1346" s="1">
        <v>43447</v>
      </c>
      <c r="G1346" s="3" t="s">
        <v>102</v>
      </c>
      <c r="H1346" s="5">
        <v>3.8799999999999968</v>
      </c>
      <c r="I1346" s="5">
        <v>88.768190384075126</v>
      </c>
      <c r="J1346" s="5">
        <v>6.5972222222222223</v>
      </c>
      <c r="K1346" s="6">
        <v>5.1370116691408139E-2</v>
      </c>
      <c r="L1346" s="6">
        <v>8.4491502781942687E-2</v>
      </c>
      <c r="M1346" s="5">
        <v>86.413838052664914</v>
      </c>
      <c r="N1346" s="4">
        <v>26300000</v>
      </c>
      <c r="O1346" s="5">
        <f>1310000*J1346</f>
        <v>8642361.1111111119</v>
      </c>
      <c r="P1346" s="5">
        <f>(1310000*J1346)/(M1346/100)</f>
        <v>10001130.959886339</v>
      </c>
      <c r="Q1346" s="5">
        <f t="shared" ref="Q1346:Q1409" si="66">N1346-P1346</f>
        <v>16298869.040113661</v>
      </c>
      <c r="R1346" s="3" t="str">
        <f t="shared" ref="R1346:R1409" si="67">IF(M1346&lt;=65, "하", IF(M1346&lt;80, "중", "상"))</f>
        <v>상</v>
      </c>
    </row>
    <row r="1347" spans="1:18" hidden="1" x14ac:dyDescent="0.3">
      <c r="A1347">
        <v>1346</v>
      </c>
      <c r="B1347" s="3" t="s">
        <v>12</v>
      </c>
      <c r="C1347" s="3" t="s">
        <v>47</v>
      </c>
      <c r="D1347" s="3" t="s">
        <v>116</v>
      </c>
      <c r="E1347" s="4">
        <v>2022</v>
      </c>
      <c r="F1347" s="1">
        <v>44702</v>
      </c>
      <c r="G1347" s="3" t="s">
        <v>102</v>
      </c>
      <c r="H1347" s="5">
        <v>3.6600000000000041</v>
      </c>
      <c r="I1347" s="5">
        <v>80.631887165108466</v>
      </c>
      <c r="J1347" s="5">
        <v>3.1583333333333332</v>
      </c>
      <c r="K1347" s="6">
        <v>3.5543400700176857E-2</v>
      </c>
      <c r="L1347" s="6">
        <v>2.2910344788624491E-2</v>
      </c>
      <c r="M1347" s="5">
        <v>94.15462545111987</v>
      </c>
      <c r="N1347" s="4">
        <v>21600000</v>
      </c>
      <c r="O1347" s="5">
        <f>1580000*J1347</f>
        <v>4990166.666666666</v>
      </c>
      <c r="P1347" s="5">
        <f>(1580000*J1347)/(M1347/100)</f>
        <v>5299969.7495024269</v>
      </c>
      <c r="Q1347" s="5">
        <f t="shared" si="66"/>
        <v>16300030.250497572</v>
      </c>
      <c r="R1347" s="3" t="str">
        <f t="shared" si="67"/>
        <v>상</v>
      </c>
    </row>
    <row r="1348" spans="1:18" hidden="1" x14ac:dyDescent="0.3">
      <c r="A1348">
        <v>1347</v>
      </c>
      <c r="B1348" s="3" t="s">
        <v>13</v>
      </c>
      <c r="C1348" s="3" t="s">
        <v>36</v>
      </c>
      <c r="D1348" s="3" t="s">
        <v>117</v>
      </c>
      <c r="E1348" s="4">
        <v>2019</v>
      </c>
      <c r="F1348" s="1">
        <v>43648</v>
      </c>
      <c r="G1348" s="3" t="s">
        <v>102</v>
      </c>
      <c r="H1348" s="5">
        <v>3.876458333333332</v>
      </c>
      <c r="I1348" s="5">
        <v>88.661249350119732</v>
      </c>
      <c r="J1348" s="5">
        <v>6.0444444444444443</v>
      </c>
      <c r="K1348" s="6">
        <v>4.9170903772228727E-2</v>
      </c>
      <c r="L1348" s="6">
        <v>0.15894771121439191</v>
      </c>
      <c r="M1348" s="5">
        <v>79.188138501337932</v>
      </c>
      <c r="N1348" s="4">
        <v>26300000</v>
      </c>
      <c r="O1348" s="5">
        <f>1310000*J1348</f>
        <v>7918222.222222222</v>
      </c>
      <c r="P1348" s="5">
        <f>(1310000*J1348)/(M1348/100)</f>
        <v>9999252.8831681516</v>
      </c>
      <c r="Q1348" s="5">
        <f t="shared" si="66"/>
        <v>16300747.116831848</v>
      </c>
      <c r="R1348" s="3" t="str">
        <f t="shared" si="67"/>
        <v>중</v>
      </c>
    </row>
    <row r="1349" spans="1:18" hidden="1" x14ac:dyDescent="0.3">
      <c r="A1349">
        <v>1348</v>
      </c>
      <c r="B1349" s="3" t="s">
        <v>12</v>
      </c>
      <c r="C1349" s="3" t="s">
        <v>34</v>
      </c>
      <c r="D1349" s="3" t="s">
        <v>113</v>
      </c>
      <c r="E1349" s="4">
        <v>2019</v>
      </c>
      <c r="F1349" s="1">
        <v>43671</v>
      </c>
      <c r="G1349" s="3" t="s">
        <v>102</v>
      </c>
      <c r="H1349" s="5">
        <v>3.5941666666666681</v>
      </c>
      <c r="I1349" s="5">
        <v>77.794629993934052</v>
      </c>
      <c r="J1349" s="5">
        <v>5.9805555555555552</v>
      </c>
      <c r="K1349" s="6">
        <v>4.891034882539913E-2</v>
      </c>
      <c r="L1349" s="6">
        <v>7.7708373887423188E-2</v>
      </c>
      <c r="M1349" s="5">
        <v>87.338127728717765</v>
      </c>
      <c r="N1349" s="4">
        <v>24800000</v>
      </c>
      <c r="O1349" s="5">
        <f>1240000*J1349</f>
        <v>7415888.8888888881</v>
      </c>
      <c r="P1349" s="5">
        <f>(1240000*J1349)/(M1349/100)</f>
        <v>8491009.6904338151</v>
      </c>
      <c r="Q1349" s="5">
        <f t="shared" si="66"/>
        <v>16308990.309566185</v>
      </c>
      <c r="R1349" s="3" t="str">
        <f t="shared" si="67"/>
        <v>상</v>
      </c>
    </row>
    <row r="1350" spans="1:18" hidden="1" x14ac:dyDescent="0.3">
      <c r="A1350">
        <v>1349</v>
      </c>
      <c r="B1350" s="3" t="s">
        <v>13</v>
      </c>
      <c r="C1350" s="3" t="s">
        <v>33</v>
      </c>
      <c r="D1350" s="3" t="s">
        <v>117</v>
      </c>
      <c r="E1350" s="4">
        <v>2019</v>
      </c>
      <c r="F1350" s="1">
        <v>43672</v>
      </c>
      <c r="G1350" s="3" t="s">
        <v>102</v>
      </c>
      <c r="H1350" s="5">
        <v>4.1200000000000037</v>
      </c>
      <c r="I1350" s="5">
        <v>95.681105916803389</v>
      </c>
      <c r="J1350" s="5">
        <v>5.9777777777777779</v>
      </c>
      <c r="K1350" s="6">
        <v>4.8898988855712658E-2</v>
      </c>
      <c r="L1350" s="6">
        <v>0.16675634768901729</v>
      </c>
      <c r="M1350" s="5">
        <v>78.434466345526999</v>
      </c>
      <c r="N1350" s="4">
        <v>26300000</v>
      </c>
      <c r="O1350" s="5">
        <f>1310000*J1350</f>
        <v>7830888.888888889</v>
      </c>
      <c r="P1350" s="5">
        <f>(1310000*J1350)/(M1350/100)</f>
        <v>9983989.5058270805</v>
      </c>
      <c r="Q1350" s="5">
        <f t="shared" si="66"/>
        <v>16316010.49417292</v>
      </c>
      <c r="R1350" s="3" t="str">
        <f t="shared" si="67"/>
        <v>중</v>
      </c>
    </row>
    <row r="1351" spans="1:18" hidden="1" x14ac:dyDescent="0.3">
      <c r="A1351">
        <v>1350</v>
      </c>
      <c r="B1351" s="3" t="s">
        <v>13</v>
      </c>
      <c r="C1351" s="3" t="s">
        <v>33</v>
      </c>
      <c r="D1351" s="3" t="s">
        <v>117</v>
      </c>
      <c r="E1351" s="4">
        <v>2019</v>
      </c>
      <c r="F1351" s="1">
        <v>43651</v>
      </c>
      <c r="G1351" s="3" t="s">
        <v>102</v>
      </c>
      <c r="H1351" s="5">
        <v>3.877291666666665</v>
      </c>
      <c r="I1351" s="5">
        <v>88.686411946344506</v>
      </c>
      <c r="J1351" s="5">
        <v>6.0361111111111114</v>
      </c>
      <c r="K1351" s="6">
        <v>4.913699669744219E-2</v>
      </c>
      <c r="L1351" s="6">
        <v>0.1588587062611416</v>
      </c>
      <c r="M1351" s="5">
        <v>79.200429704141627</v>
      </c>
      <c r="N1351" s="4">
        <v>26300000</v>
      </c>
      <c r="O1351" s="5">
        <f>1310000*J1351</f>
        <v>7907305.555555556</v>
      </c>
      <c r="P1351" s="5">
        <f>(1310000*J1351)/(M1351/100)</f>
        <v>9983917.4927381221</v>
      </c>
      <c r="Q1351" s="5">
        <f t="shared" si="66"/>
        <v>16316082.507261878</v>
      </c>
      <c r="R1351" s="3" t="str">
        <f t="shared" si="67"/>
        <v>중</v>
      </c>
    </row>
    <row r="1352" spans="1:18" hidden="1" x14ac:dyDescent="0.3">
      <c r="A1352">
        <v>1351</v>
      </c>
      <c r="B1352" s="3" t="s">
        <v>12</v>
      </c>
      <c r="C1352" s="3" t="s">
        <v>63</v>
      </c>
      <c r="D1352" s="3" t="s">
        <v>116</v>
      </c>
      <c r="E1352" s="4">
        <v>2022</v>
      </c>
      <c r="F1352" s="1">
        <v>44722</v>
      </c>
      <c r="G1352" s="3" t="s">
        <v>102</v>
      </c>
      <c r="H1352" s="5">
        <v>3.8600000000000092</v>
      </c>
      <c r="I1352" s="5">
        <v>88.145666731649712</v>
      </c>
      <c r="J1352" s="5">
        <v>3.1055555555555561</v>
      </c>
      <c r="K1352" s="6">
        <v>3.5245173034363482E-2</v>
      </c>
      <c r="L1352" s="6">
        <v>3.5250031033642673E-2</v>
      </c>
      <c r="M1352" s="5">
        <v>92.95047959319939</v>
      </c>
      <c r="N1352" s="4">
        <v>21600000</v>
      </c>
      <c r="O1352" s="5">
        <f>1580000*J1352</f>
        <v>4906777.7777777789</v>
      </c>
      <c r="P1352" s="5">
        <f>(1580000*J1352)/(M1352/100)</f>
        <v>5278916.0413721818</v>
      </c>
      <c r="Q1352" s="5">
        <f t="shared" si="66"/>
        <v>16321083.958627818</v>
      </c>
      <c r="R1352" s="3" t="str">
        <f t="shared" si="67"/>
        <v>상</v>
      </c>
    </row>
    <row r="1353" spans="1:18" hidden="1" x14ac:dyDescent="0.3">
      <c r="A1353">
        <v>1352</v>
      </c>
      <c r="B1353" s="3" t="s">
        <v>12</v>
      </c>
      <c r="C1353" s="3" t="s">
        <v>47</v>
      </c>
      <c r="D1353" s="3" t="s">
        <v>116</v>
      </c>
      <c r="E1353" s="4">
        <v>2022</v>
      </c>
      <c r="F1353" s="1">
        <v>44714</v>
      </c>
      <c r="G1353" s="3" t="s">
        <v>102</v>
      </c>
      <c r="H1353" s="5">
        <v>4.0600000000000014</v>
      </c>
      <c r="I1353" s="5">
        <v>93.933031421115999</v>
      </c>
      <c r="J1353" s="5">
        <v>3.1277777777777782</v>
      </c>
      <c r="K1353" s="6">
        <v>3.5371049053019493E-2</v>
      </c>
      <c r="L1353" s="6">
        <v>2.825735583870367E-2</v>
      </c>
      <c r="M1353" s="5">
        <v>93.637159510827686</v>
      </c>
      <c r="N1353" s="4">
        <v>21600000</v>
      </c>
      <c r="O1353" s="5">
        <f>1580000*J1353</f>
        <v>4941888.8888888899</v>
      </c>
      <c r="P1353" s="5">
        <f>(1580000*J1353)/(M1353/100)</f>
        <v>5277700.5568152005</v>
      </c>
      <c r="Q1353" s="5">
        <f t="shared" si="66"/>
        <v>16322299.4431848</v>
      </c>
      <c r="R1353" s="3" t="str">
        <f t="shared" si="67"/>
        <v>상</v>
      </c>
    </row>
    <row r="1354" spans="1:18" hidden="1" x14ac:dyDescent="0.3">
      <c r="A1354">
        <v>1353</v>
      </c>
      <c r="B1354" s="3" t="s">
        <v>12</v>
      </c>
      <c r="C1354" s="3" t="s">
        <v>34</v>
      </c>
      <c r="D1354" s="3" t="s">
        <v>113</v>
      </c>
      <c r="E1354" s="4">
        <v>2019</v>
      </c>
      <c r="F1354" s="1">
        <v>43663</v>
      </c>
      <c r="G1354" s="3" t="s">
        <v>102</v>
      </c>
      <c r="H1354" s="5">
        <v>3.9399999999999982</v>
      </c>
      <c r="I1354" s="5">
        <v>90.538997904201381</v>
      </c>
      <c r="J1354" s="5">
        <v>6.0027777777777782</v>
      </c>
      <c r="K1354" s="6">
        <v>4.900113377373131E-2</v>
      </c>
      <c r="L1354" s="6">
        <v>7.2671613266227356E-2</v>
      </c>
      <c r="M1354" s="5">
        <v>87.832725296004128</v>
      </c>
      <c r="N1354" s="4">
        <v>24800000</v>
      </c>
      <c r="O1354" s="5">
        <f>1240000*J1354</f>
        <v>7443444.444444445</v>
      </c>
      <c r="P1354" s="5">
        <f>(1240000*J1354)/(M1354/100)</f>
        <v>8474568.4701907765</v>
      </c>
      <c r="Q1354" s="5">
        <f t="shared" si="66"/>
        <v>16325431.529809223</v>
      </c>
      <c r="R1354" s="3" t="str">
        <f t="shared" si="67"/>
        <v>상</v>
      </c>
    </row>
    <row r="1355" spans="1:18" hidden="1" x14ac:dyDescent="0.3">
      <c r="A1355">
        <v>1354</v>
      </c>
      <c r="B1355" s="3" t="s">
        <v>12</v>
      </c>
      <c r="C1355" s="3" t="s">
        <v>47</v>
      </c>
      <c r="D1355" s="3" t="s">
        <v>116</v>
      </c>
      <c r="E1355" s="4">
        <v>2022</v>
      </c>
      <c r="F1355" s="1">
        <v>44704</v>
      </c>
      <c r="G1355" s="3" t="s">
        <v>102</v>
      </c>
      <c r="H1355" s="5">
        <v>3.8999999999999968</v>
      </c>
      <c r="I1355" s="5">
        <v>89.372092693470634</v>
      </c>
      <c r="J1355" s="5">
        <v>3.1527777777777781</v>
      </c>
      <c r="K1355" s="6">
        <v>3.5512126254437532E-2</v>
      </c>
      <c r="L1355" s="6">
        <v>1.9661407592518481E-2</v>
      </c>
      <c r="M1355" s="5">
        <v>94.482646615304404</v>
      </c>
      <c r="N1355" s="4">
        <v>21600000</v>
      </c>
      <c r="O1355" s="5">
        <f>1580000*J1355</f>
        <v>4981388.888888889</v>
      </c>
      <c r="P1355" s="5">
        <f>(1580000*J1355)/(M1355/100)</f>
        <v>5272279.1616656492</v>
      </c>
      <c r="Q1355" s="5">
        <f t="shared" si="66"/>
        <v>16327720.838334352</v>
      </c>
      <c r="R1355" s="3" t="str">
        <f t="shared" si="67"/>
        <v>상</v>
      </c>
    </row>
    <row r="1356" spans="1:18" hidden="1" x14ac:dyDescent="0.3">
      <c r="A1356">
        <v>1355</v>
      </c>
      <c r="B1356" s="3" t="s">
        <v>13</v>
      </c>
      <c r="C1356" s="3" t="s">
        <v>32</v>
      </c>
      <c r="D1356" s="3" t="s">
        <v>115</v>
      </c>
      <c r="E1356" s="4">
        <v>2022</v>
      </c>
      <c r="F1356" s="1">
        <v>44516</v>
      </c>
      <c r="G1356" s="3" t="s">
        <v>102</v>
      </c>
      <c r="H1356" s="5">
        <v>4.0799999999999992</v>
      </c>
      <c r="I1356" s="5">
        <v>94.495414527125234</v>
      </c>
      <c r="J1356" s="5">
        <v>3.6722222222222221</v>
      </c>
      <c r="K1356" s="6">
        <v>3.8326086271479487E-2</v>
      </c>
      <c r="L1356" s="6">
        <v>0.15288201047942321</v>
      </c>
      <c r="M1356" s="5">
        <v>80.879190324909729</v>
      </c>
      <c r="N1356" s="4">
        <v>21100000</v>
      </c>
      <c r="O1356" s="5">
        <f>1050000*J1356</f>
        <v>3855833.333333333</v>
      </c>
      <c r="P1356" s="5">
        <f>(1050000*J1356)/(M1356/100)</f>
        <v>4767398.5333478134</v>
      </c>
      <c r="Q1356" s="5">
        <f t="shared" si="66"/>
        <v>16332601.466652187</v>
      </c>
      <c r="R1356" s="3" t="str">
        <f t="shared" si="67"/>
        <v>상</v>
      </c>
    </row>
    <row r="1357" spans="1:18" hidden="1" x14ac:dyDescent="0.3">
      <c r="A1357">
        <v>1356</v>
      </c>
      <c r="B1357" s="3" t="s">
        <v>13</v>
      </c>
      <c r="C1357" s="3" t="s">
        <v>36</v>
      </c>
      <c r="D1357" s="3" t="s">
        <v>117</v>
      </c>
      <c r="E1357" s="4">
        <v>2019</v>
      </c>
      <c r="F1357" s="1">
        <v>43637</v>
      </c>
      <c r="G1357" s="3" t="s">
        <v>102</v>
      </c>
      <c r="H1357" s="5">
        <v>4.019999999999996</v>
      </c>
      <c r="I1357" s="5">
        <v>92.831195670431498</v>
      </c>
      <c r="J1357" s="5">
        <v>6.0750000000000002</v>
      </c>
      <c r="K1357" s="6">
        <v>4.9295030175464952E-2</v>
      </c>
      <c r="L1357" s="6">
        <v>0.15205132983575159</v>
      </c>
      <c r="M1357" s="5">
        <v>79.865363998878351</v>
      </c>
      <c r="N1357" s="4">
        <v>26300000</v>
      </c>
      <c r="O1357" s="5">
        <f>1310000*J1357</f>
        <v>7958250</v>
      </c>
      <c r="P1357" s="5">
        <f>(1310000*J1357)/(M1357/100)</f>
        <v>9964582.3940798268</v>
      </c>
      <c r="Q1357" s="5">
        <f t="shared" si="66"/>
        <v>16335417.605920173</v>
      </c>
      <c r="R1357" s="3" t="str">
        <f t="shared" si="67"/>
        <v>중</v>
      </c>
    </row>
    <row r="1358" spans="1:18" hidden="1" x14ac:dyDescent="0.3">
      <c r="A1358">
        <v>1357</v>
      </c>
      <c r="B1358" s="3" t="s">
        <v>12</v>
      </c>
      <c r="C1358" s="3" t="s">
        <v>34</v>
      </c>
      <c r="D1358" s="3" t="s">
        <v>113</v>
      </c>
      <c r="E1358" s="4">
        <v>2019</v>
      </c>
      <c r="F1358" s="1">
        <v>43711</v>
      </c>
      <c r="G1358" s="3" t="s">
        <v>102</v>
      </c>
      <c r="H1358" s="5">
        <v>4.019999999999996</v>
      </c>
      <c r="I1358" s="5">
        <v>92.831195670431498</v>
      </c>
      <c r="J1358" s="5">
        <v>5.875</v>
      </c>
      <c r="K1358" s="6">
        <v>4.8476798574163288E-2</v>
      </c>
      <c r="L1358" s="6">
        <v>9.0573392455144813E-2</v>
      </c>
      <c r="M1358" s="5">
        <v>86.094980897069192</v>
      </c>
      <c r="N1358" s="4">
        <v>24800000</v>
      </c>
      <c r="O1358" s="5">
        <f>1240000*J1358</f>
        <v>7285000</v>
      </c>
      <c r="P1358" s="5">
        <f>(1240000*J1358)/(M1358/100)</f>
        <v>8461585.0123825185</v>
      </c>
      <c r="Q1358" s="5">
        <f t="shared" si="66"/>
        <v>16338414.987617481</v>
      </c>
      <c r="R1358" s="3" t="str">
        <f t="shared" si="67"/>
        <v>상</v>
      </c>
    </row>
    <row r="1359" spans="1:18" hidden="1" x14ac:dyDescent="0.3">
      <c r="A1359">
        <v>1358</v>
      </c>
      <c r="B1359" s="3" t="s">
        <v>13</v>
      </c>
      <c r="C1359" s="3" t="s">
        <v>36</v>
      </c>
      <c r="D1359" s="3" t="s">
        <v>117</v>
      </c>
      <c r="E1359" s="4">
        <v>2019</v>
      </c>
      <c r="F1359" s="1">
        <v>43479</v>
      </c>
      <c r="G1359" s="3" t="s">
        <v>102</v>
      </c>
      <c r="H1359" s="5">
        <v>3.699999999999994</v>
      </c>
      <c r="I1359" s="5">
        <v>82.278685744892314</v>
      </c>
      <c r="J1359" s="5">
        <v>6.5111111111111111</v>
      </c>
      <c r="K1359" s="6">
        <v>5.1033757890679043E-2</v>
      </c>
      <c r="L1359" s="6">
        <v>9.2539702418376626E-2</v>
      </c>
      <c r="M1359" s="5">
        <v>85.642653969094425</v>
      </c>
      <c r="N1359" s="4">
        <v>26300000</v>
      </c>
      <c r="O1359" s="5">
        <f>1310000*J1359</f>
        <v>8529555.555555556</v>
      </c>
      <c r="P1359" s="5">
        <f>(1310000*J1359)/(M1359/100)</f>
        <v>9959471.3151154649</v>
      </c>
      <c r="Q1359" s="5">
        <f t="shared" si="66"/>
        <v>16340528.684884535</v>
      </c>
      <c r="R1359" s="3" t="str">
        <f t="shared" si="67"/>
        <v>상</v>
      </c>
    </row>
    <row r="1360" spans="1:18" hidden="1" x14ac:dyDescent="0.3">
      <c r="A1360">
        <v>1359</v>
      </c>
      <c r="B1360" s="3" t="s">
        <v>13</v>
      </c>
      <c r="C1360" s="3" t="s">
        <v>33</v>
      </c>
      <c r="D1360" s="3" t="s">
        <v>117</v>
      </c>
      <c r="E1360" s="4">
        <v>2019</v>
      </c>
      <c r="F1360" s="1">
        <v>43661</v>
      </c>
      <c r="G1360" s="3" t="s">
        <v>102</v>
      </c>
      <c r="H1360" s="5">
        <v>3.942499999999999</v>
      </c>
      <c r="I1360" s="5">
        <v>90.611488380466241</v>
      </c>
      <c r="J1360" s="5">
        <v>6.0083333333333337</v>
      </c>
      <c r="K1360" s="6">
        <v>4.9023803741991848E-2</v>
      </c>
      <c r="L1360" s="6">
        <v>0.1606421673335936</v>
      </c>
      <c r="M1360" s="5">
        <v>79.033402892441444</v>
      </c>
      <c r="N1360" s="4">
        <v>26300000</v>
      </c>
      <c r="O1360" s="5">
        <f>1310000*J1360</f>
        <v>7870916.666666667</v>
      </c>
      <c r="P1360" s="5">
        <f>(1310000*J1360)/(M1360/100)</f>
        <v>9958974.7861146722</v>
      </c>
      <c r="Q1360" s="5">
        <f t="shared" si="66"/>
        <v>16341025.213885328</v>
      </c>
      <c r="R1360" s="3" t="str">
        <f t="shared" si="67"/>
        <v>중</v>
      </c>
    </row>
    <row r="1361" spans="1:18" hidden="1" x14ac:dyDescent="0.3">
      <c r="A1361">
        <v>1360</v>
      </c>
      <c r="B1361" s="3" t="s">
        <v>13</v>
      </c>
      <c r="C1361" s="3" t="s">
        <v>60</v>
      </c>
      <c r="D1361" s="3" t="s">
        <v>117</v>
      </c>
      <c r="E1361" s="4">
        <v>2019</v>
      </c>
      <c r="F1361" s="1">
        <v>43648</v>
      </c>
      <c r="G1361" s="3" t="s">
        <v>102</v>
      </c>
      <c r="H1361" s="5">
        <v>3.6399999999999921</v>
      </c>
      <c r="I1361" s="5">
        <v>79.782644610449623</v>
      </c>
      <c r="J1361" s="5">
        <v>6.0444444444444443</v>
      </c>
      <c r="K1361" s="6">
        <v>4.9170903772228727E-2</v>
      </c>
      <c r="L1361" s="6">
        <v>0.1554246396341272</v>
      </c>
      <c r="M1361" s="5">
        <v>79.540445659364394</v>
      </c>
      <c r="N1361" s="4">
        <v>26300000</v>
      </c>
      <c r="O1361" s="5">
        <f>1310000*J1361</f>
        <v>7918222.222222222</v>
      </c>
      <c r="P1361" s="5">
        <f>(1310000*J1361)/(M1361/100)</f>
        <v>9954963.3605679963</v>
      </c>
      <c r="Q1361" s="5">
        <f t="shared" si="66"/>
        <v>16345036.639432004</v>
      </c>
      <c r="R1361" s="3" t="str">
        <f t="shared" si="67"/>
        <v>중</v>
      </c>
    </row>
    <row r="1362" spans="1:18" hidden="1" x14ac:dyDescent="0.3">
      <c r="A1362">
        <v>1361</v>
      </c>
      <c r="B1362" s="3" t="s">
        <v>13</v>
      </c>
      <c r="C1362" s="3" t="s">
        <v>60</v>
      </c>
      <c r="D1362" s="3" t="s">
        <v>117</v>
      </c>
      <c r="E1362" s="4">
        <v>2019</v>
      </c>
      <c r="F1362" s="1">
        <v>43648</v>
      </c>
      <c r="G1362" s="3" t="s">
        <v>102</v>
      </c>
      <c r="H1362" s="5">
        <v>3.6200000000000032</v>
      </c>
      <c r="I1362" s="5">
        <v>78.861366460791714</v>
      </c>
      <c r="J1362" s="5">
        <v>6.0444444444444443</v>
      </c>
      <c r="K1362" s="6">
        <v>4.9170903772228727E-2</v>
      </c>
      <c r="L1362" s="6">
        <v>0.1550975298248381</v>
      </c>
      <c r="M1362" s="5">
        <v>79.57315664029332</v>
      </c>
      <c r="N1362" s="4">
        <v>26300000</v>
      </c>
      <c r="O1362" s="5">
        <f>1310000*J1362</f>
        <v>7918222.222222222</v>
      </c>
      <c r="P1362" s="5">
        <f>(1310000*J1362)/(M1362/100)</f>
        <v>9950871.068262592</v>
      </c>
      <c r="Q1362" s="5">
        <f t="shared" si="66"/>
        <v>16349128.931737408</v>
      </c>
      <c r="R1362" s="3" t="str">
        <f t="shared" si="67"/>
        <v>중</v>
      </c>
    </row>
    <row r="1363" spans="1:18" hidden="1" x14ac:dyDescent="0.3">
      <c r="A1363">
        <v>1362</v>
      </c>
      <c r="B1363" s="3" t="s">
        <v>13</v>
      </c>
      <c r="C1363" s="3" t="s">
        <v>32</v>
      </c>
      <c r="D1363" s="3" t="s">
        <v>115</v>
      </c>
      <c r="E1363" s="4">
        <v>2022</v>
      </c>
      <c r="F1363" s="1">
        <v>44484</v>
      </c>
      <c r="G1363" s="3" t="s">
        <v>102</v>
      </c>
      <c r="H1363" s="5">
        <v>4.0400000000000036</v>
      </c>
      <c r="I1363" s="5">
        <v>93.385705726483266</v>
      </c>
      <c r="J1363" s="5">
        <v>3.7583333333333329</v>
      </c>
      <c r="K1363" s="6">
        <v>3.8772842729587587E-2</v>
      </c>
      <c r="L1363" s="6">
        <v>0.1303336831847417</v>
      </c>
      <c r="M1363" s="5">
        <v>83.089347408567065</v>
      </c>
      <c r="N1363" s="4">
        <v>21100000</v>
      </c>
      <c r="O1363" s="5">
        <f>1050000*J1363</f>
        <v>3946249.9999999995</v>
      </c>
      <c r="P1363" s="5">
        <f>(1050000*J1363)/(M1363/100)</f>
        <v>4749405.4569901638</v>
      </c>
      <c r="Q1363" s="5">
        <f t="shared" si="66"/>
        <v>16350594.543009836</v>
      </c>
      <c r="R1363" s="3" t="str">
        <f t="shared" si="67"/>
        <v>상</v>
      </c>
    </row>
    <row r="1364" spans="1:18" hidden="1" x14ac:dyDescent="0.3">
      <c r="A1364">
        <v>1363</v>
      </c>
      <c r="B1364" s="3" t="s">
        <v>12</v>
      </c>
      <c r="C1364" s="3" t="s">
        <v>93</v>
      </c>
      <c r="D1364" s="3" t="s">
        <v>116</v>
      </c>
      <c r="E1364" s="4">
        <v>2022</v>
      </c>
      <c r="F1364" s="1">
        <v>44720</v>
      </c>
      <c r="G1364" s="3" t="s">
        <v>102</v>
      </c>
      <c r="H1364" s="5">
        <v>3.6399999999999921</v>
      </c>
      <c r="I1364" s="5">
        <v>79.782644610449651</v>
      </c>
      <c r="J1364" s="5">
        <v>3.1111111111111112</v>
      </c>
      <c r="K1364" s="6">
        <v>3.5276684147527868E-2</v>
      </c>
      <c r="L1364" s="6">
        <v>2.726618866548261E-2</v>
      </c>
      <c r="M1364" s="5">
        <v>93.745712718698954</v>
      </c>
      <c r="N1364" s="4">
        <v>21600000</v>
      </c>
      <c r="O1364" s="5">
        <f>1580000*J1364</f>
        <v>4915555.555555556</v>
      </c>
      <c r="P1364" s="5">
        <f>(1580000*J1364)/(M1364/100)</f>
        <v>5243499.0497171571</v>
      </c>
      <c r="Q1364" s="5">
        <f t="shared" si="66"/>
        <v>16356500.950282842</v>
      </c>
      <c r="R1364" s="3" t="str">
        <f t="shared" si="67"/>
        <v>상</v>
      </c>
    </row>
    <row r="1365" spans="1:18" hidden="1" x14ac:dyDescent="0.3">
      <c r="A1365">
        <v>1364</v>
      </c>
      <c r="B1365" s="3" t="s">
        <v>13</v>
      </c>
      <c r="C1365" s="3" t="s">
        <v>36</v>
      </c>
      <c r="D1365" s="3" t="s">
        <v>117</v>
      </c>
      <c r="E1365" s="4">
        <v>2019</v>
      </c>
      <c r="F1365" s="1">
        <v>43488</v>
      </c>
      <c r="G1365" s="3" t="s">
        <v>102</v>
      </c>
      <c r="H1365" s="5">
        <v>3.684375000000002</v>
      </c>
      <c r="I1365" s="5">
        <v>81.624230747090337</v>
      </c>
      <c r="J1365" s="5">
        <v>6.4861111111111107</v>
      </c>
      <c r="K1365" s="6">
        <v>5.093568929978709E-2</v>
      </c>
      <c r="L1365" s="6">
        <v>9.4293969180923157E-2</v>
      </c>
      <c r="M1365" s="5">
        <v>85.477034151928976</v>
      </c>
      <c r="N1365" s="4">
        <v>26300000</v>
      </c>
      <c r="O1365" s="5">
        <f>1310000*J1365</f>
        <v>8496805.555555556</v>
      </c>
      <c r="P1365" s="5">
        <f>(1310000*J1365)/(M1365/100)</f>
        <v>9940454.3452608865</v>
      </c>
      <c r="Q1365" s="5">
        <f t="shared" si="66"/>
        <v>16359545.654739114</v>
      </c>
      <c r="R1365" s="3" t="str">
        <f t="shared" si="67"/>
        <v>상</v>
      </c>
    </row>
    <row r="1366" spans="1:18" hidden="1" x14ac:dyDescent="0.3">
      <c r="A1366">
        <v>1365</v>
      </c>
      <c r="B1366" s="3" t="s">
        <v>13</v>
      </c>
      <c r="C1366" s="3" t="s">
        <v>36</v>
      </c>
      <c r="D1366" s="3" t="s">
        <v>117</v>
      </c>
      <c r="E1366" s="4">
        <v>2019</v>
      </c>
      <c r="F1366" s="1">
        <v>43661</v>
      </c>
      <c r="G1366" s="3" t="s">
        <v>102</v>
      </c>
      <c r="H1366" s="5">
        <v>4.0781249999999982</v>
      </c>
      <c r="I1366" s="5">
        <v>94.440501577017173</v>
      </c>
      <c r="J1366" s="5">
        <v>6.0083333333333337</v>
      </c>
      <c r="K1366" s="6">
        <v>4.9023803741991848E-2</v>
      </c>
      <c r="L1366" s="6">
        <v>0.15915071205446571</v>
      </c>
      <c r="M1366" s="5">
        <v>79.182548420354252</v>
      </c>
      <c r="N1366" s="4">
        <v>26300000</v>
      </c>
      <c r="O1366" s="5">
        <f>1310000*J1366</f>
        <v>7870916.666666667</v>
      </c>
      <c r="P1366" s="5">
        <f>(1310000*J1366)/(M1366/100)</f>
        <v>9940216.4033450205</v>
      </c>
      <c r="Q1366" s="5">
        <f t="shared" si="66"/>
        <v>16359783.59665498</v>
      </c>
      <c r="R1366" s="3" t="str">
        <f t="shared" si="67"/>
        <v>중</v>
      </c>
    </row>
    <row r="1367" spans="1:18" hidden="1" x14ac:dyDescent="0.3">
      <c r="A1367">
        <v>1366</v>
      </c>
      <c r="B1367" s="3" t="s">
        <v>12</v>
      </c>
      <c r="C1367" s="3" t="s">
        <v>47</v>
      </c>
      <c r="D1367" s="3" t="s">
        <v>116</v>
      </c>
      <c r="E1367" s="4">
        <v>2022</v>
      </c>
      <c r="F1367" s="1">
        <v>44739</v>
      </c>
      <c r="G1367" s="3" t="s">
        <v>102</v>
      </c>
      <c r="H1367" s="5">
        <v>4.0199999999999969</v>
      </c>
      <c r="I1367" s="5">
        <v>92.831195670431526</v>
      </c>
      <c r="J1367" s="5">
        <v>3.0583333333333331</v>
      </c>
      <c r="K1367" s="6">
        <v>3.4976182372199127E-2</v>
      </c>
      <c r="L1367" s="6">
        <v>4.2587868139033327E-2</v>
      </c>
      <c r="M1367" s="5">
        <v>92.243594948876748</v>
      </c>
      <c r="N1367" s="4">
        <v>21600000</v>
      </c>
      <c r="O1367" s="5">
        <f>1580000*J1367</f>
        <v>4832166.666666666</v>
      </c>
      <c r="P1367" s="5">
        <f>(1580000*J1367)/(M1367/100)</f>
        <v>5238484.7634621672</v>
      </c>
      <c r="Q1367" s="5">
        <f t="shared" si="66"/>
        <v>16361515.236537833</v>
      </c>
      <c r="R1367" s="3" t="str">
        <f t="shared" si="67"/>
        <v>상</v>
      </c>
    </row>
    <row r="1368" spans="1:18" hidden="1" x14ac:dyDescent="0.3">
      <c r="A1368">
        <v>1367</v>
      </c>
      <c r="B1368" s="3" t="s">
        <v>13</v>
      </c>
      <c r="C1368" s="3" t="s">
        <v>32</v>
      </c>
      <c r="D1368" s="3" t="s">
        <v>115</v>
      </c>
      <c r="E1368" s="4">
        <v>2022</v>
      </c>
      <c r="F1368" s="1">
        <v>44477</v>
      </c>
      <c r="G1368" s="3" t="s">
        <v>102</v>
      </c>
      <c r="H1368" s="5">
        <v>4.0199999999999969</v>
      </c>
      <c r="I1368" s="5">
        <v>92.831195670431526</v>
      </c>
      <c r="J1368" s="5">
        <v>3.7777777777777781</v>
      </c>
      <c r="K1368" s="6">
        <v>3.8873012632302001E-2</v>
      </c>
      <c r="L1368" s="6">
        <v>0.12355561995095581</v>
      </c>
      <c r="M1368" s="5">
        <v>83.757136741674216</v>
      </c>
      <c r="N1368" s="4">
        <v>21100000</v>
      </c>
      <c r="O1368" s="5">
        <f>1050000*J1368</f>
        <v>3966666.666666667</v>
      </c>
      <c r="P1368" s="5">
        <f>(1050000*J1368)/(M1368/100)</f>
        <v>4735914.837801531</v>
      </c>
      <c r="Q1368" s="5">
        <f t="shared" si="66"/>
        <v>16364085.162198469</v>
      </c>
      <c r="R1368" s="3" t="str">
        <f t="shared" si="67"/>
        <v>상</v>
      </c>
    </row>
    <row r="1369" spans="1:18" hidden="1" x14ac:dyDescent="0.3">
      <c r="A1369">
        <v>1368</v>
      </c>
      <c r="B1369" s="3" t="s">
        <v>12</v>
      </c>
      <c r="C1369" s="3" t="s">
        <v>47</v>
      </c>
      <c r="D1369" s="3" t="s">
        <v>116</v>
      </c>
      <c r="E1369" s="4">
        <v>2022</v>
      </c>
      <c r="F1369" s="1">
        <v>44714</v>
      </c>
      <c r="G1369" s="3" t="s">
        <v>102</v>
      </c>
      <c r="H1369" s="5">
        <v>3.6200000000000032</v>
      </c>
      <c r="I1369" s="5">
        <v>78.861366460791714</v>
      </c>
      <c r="J1369" s="5">
        <v>3.1277777777777782</v>
      </c>
      <c r="K1369" s="6">
        <v>3.5371049053019493E-2</v>
      </c>
      <c r="L1369" s="6">
        <v>2.022912274746106E-2</v>
      </c>
      <c r="M1369" s="5">
        <v>94.439982819951936</v>
      </c>
      <c r="N1369" s="4">
        <v>21600000</v>
      </c>
      <c r="O1369" s="5">
        <f>1580000*J1369</f>
        <v>4941888.8888888899</v>
      </c>
      <c r="P1369" s="5">
        <f>(1580000*J1369)/(M1369/100)</f>
        <v>5232835.4382597767</v>
      </c>
      <c r="Q1369" s="5">
        <f t="shared" si="66"/>
        <v>16367164.561740223</v>
      </c>
      <c r="R1369" s="3" t="str">
        <f t="shared" si="67"/>
        <v>상</v>
      </c>
    </row>
    <row r="1370" spans="1:18" hidden="1" x14ac:dyDescent="0.3">
      <c r="A1370">
        <v>1369</v>
      </c>
      <c r="B1370" s="3" t="s">
        <v>13</v>
      </c>
      <c r="C1370" s="3" t="s">
        <v>36</v>
      </c>
      <c r="D1370" s="3" t="s">
        <v>117</v>
      </c>
      <c r="E1370" s="4">
        <v>2019</v>
      </c>
      <c r="F1370" s="1">
        <v>43549</v>
      </c>
      <c r="G1370" s="3" t="s">
        <v>102</v>
      </c>
      <c r="H1370" s="5">
        <v>3.8120833333333328</v>
      </c>
      <c r="I1370" s="5">
        <v>86.554007900970859</v>
      </c>
      <c r="J1370" s="5">
        <v>6.3138888888888891</v>
      </c>
      <c r="K1370" s="6">
        <v>5.0254905785958412E-2</v>
      </c>
      <c r="L1370" s="6">
        <v>0.11666293948144971</v>
      </c>
      <c r="M1370" s="5">
        <v>83.308215473259182</v>
      </c>
      <c r="N1370" s="4">
        <v>26300000</v>
      </c>
      <c r="O1370" s="5">
        <f>1310000*J1370</f>
        <v>8271194.444444445</v>
      </c>
      <c r="P1370" s="5">
        <f>(1310000*J1370)/(M1370/100)</f>
        <v>9928425.9030844159</v>
      </c>
      <c r="Q1370" s="5">
        <f t="shared" si="66"/>
        <v>16371574.096915584</v>
      </c>
      <c r="R1370" s="3" t="str">
        <f t="shared" si="67"/>
        <v>상</v>
      </c>
    </row>
    <row r="1371" spans="1:18" hidden="1" x14ac:dyDescent="0.3">
      <c r="A1371">
        <v>1370</v>
      </c>
      <c r="B1371" s="3" t="s">
        <v>12</v>
      </c>
      <c r="C1371" s="3" t="s">
        <v>47</v>
      </c>
      <c r="D1371" s="3" t="s">
        <v>116</v>
      </c>
      <c r="E1371" s="4">
        <v>2022</v>
      </c>
      <c r="F1371" s="1">
        <v>44735</v>
      </c>
      <c r="G1371" s="3" t="s">
        <v>102</v>
      </c>
      <c r="H1371" s="5">
        <v>4.1000000000000041</v>
      </c>
      <c r="I1371" s="5">
        <v>95.081152661611057</v>
      </c>
      <c r="J1371" s="5">
        <v>3.0694444444444451</v>
      </c>
      <c r="K1371" s="6">
        <v>3.5039660069381071E-2</v>
      </c>
      <c r="L1371" s="6">
        <v>3.5427686287173688E-2</v>
      </c>
      <c r="M1371" s="5">
        <v>92.953265364344517</v>
      </c>
      <c r="N1371" s="4">
        <v>21600000</v>
      </c>
      <c r="O1371" s="5">
        <f>1580000*J1371</f>
        <v>4849722.2222222229</v>
      </c>
      <c r="P1371" s="5">
        <f>(1580000*J1371)/(M1371/100)</f>
        <v>5217376.9293773556</v>
      </c>
      <c r="Q1371" s="5">
        <f t="shared" si="66"/>
        <v>16382623.070622645</v>
      </c>
      <c r="R1371" s="3" t="str">
        <f t="shared" si="67"/>
        <v>상</v>
      </c>
    </row>
    <row r="1372" spans="1:18" hidden="1" x14ac:dyDescent="0.3">
      <c r="A1372">
        <v>1371</v>
      </c>
      <c r="B1372" s="3" t="s">
        <v>13</v>
      </c>
      <c r="C1372" s="3" t="s">
        <v>32</v>
      </c>
      <c r="D1372" s="3" t="s">
        <v>115</v>
      </c>
      <c r="E1372" s="4">
        <v>2022</v>
      </c>
      <c r="F1372" s="1">
        <v>44483</v>
      </c>
      <c r="G1372" s="3" t="s">
        <v>102</v>
      </c>
      <c r="H1372" s="5">
        <v>4.0011363636363626</v>
      </c>
      <c r="I1372" s="5">
        <v>92.30003961168859</v>
      </c>
      <c r="J1372" s="5">
        <v>3.7611111111111111</v>
      </c>
      <c r="K1372" s="6">
        <v>3.8787168554103607E-2</v>
      </c>
      <c r="L1372" s="6">
        <v>0.1237561296973121</v>
      </c>
      <c r="M1372" s="5">
        <v>83.745670174858432</v>
      </c>
      <c r="N1372" s="4">
        <v>21100000</v>
      </c>
      <c r="O1372" s="5">
        <f>1050000*J1372</f>
        <v>3949166.6666666665</v>
      </c>
      <c r="P1372" s="5">
        <f>(1050000*J1372)/(M1372/100)</f>
        <v>4715666.6827322841</v>
      </c>
      <c r="Q1372" s="5">
        <f t="shared" si="66"/>
        <v>16384333.317267716</v>
      </c>
      <c r="R1372" s="3" t="str">
        <f t="shared" si="67"/>
        <v>상</v>
      </c>
    </row>
    <row r="1373" spans="1:18" hidden="1" x14ac:dyDescent="0.3">
      <c r="A1373">
        <v>1372</v>
      </c>
      <c r="B1373" s="3" t="s">
        <v>13</v>
      </c>
      <c r="C1373" s="3" t="s">
        <v>32</v>
      </c>
      <c r="D1373" s="3" t="s">
        <v>115</v>
      </c>
      <c r="E1373" s="4">
        <v>2022</v>
      </c>
      <c r="F1373" s="1">
        <v>44499</v>
      </c>
      <c r="G1373" s="3" t="s">
        <v>102</v>
      </c>
      <c r="H1373" s="5">
        <v>3.958863636363632</v>
      </c>
      <c r="I1373" s="5">
        <v>91.085971503590372</v>
      </c>
      <c r="J1373" s="5">
        <v>3.7166666666666668</v>
      </c>
      <c r="K1373" s="6">
        <v>3.8557316642456679E-2</v>
      </c>
      <c r="L1373" s="6">
        <v>0.13225324442046249</v>
      </c>
      <c r="M1373" s="5">
        <v>82.918943893708089</v>
      </c>
      <c r="N1373" s="4">
        <v>21100000</v>
      </c>
      <c r="O1373" s="5">
        <f>1050000*J1373</f>
        <v>3902500</v>
      </c>
      <c r="P1373" s="5">
        <f>(1050000*J1373)/(M1373/100)</f>
        <v>4706403.4064429551</v>
      </c>
      <c r="Q1373" s="5">
        <f t="shared" si="66"/>
        <v>16393596.593557045</v>
      </c>
      <c r="R1373" s="3" t="str">
        <f t="shared" si="67"/>
        <v>상</v>
      </c>
    </row>
    <row r="1374" spans="1:18" hidden="1" x14ac:dyDescent="0.3">
      <c r="A1374">
        <v>1373</v>
      </c>
      <c r="B1374" s="3" t="s">
        <v>12</v>
      </c>
      <c r="C1374" s="3" t="s">
        <v>34</v>
      </c>
      <c r="D1374" s="3" t="s">
        <v>113</v>
      </c>
      <c r="E1374" s="4">
        <v>2019</v>
      </c>
      <c r="F1374" s="1">
        <v>43609</v>
      </c>
      <c r="G1374" s="3" t="s">
        <v>102</v>
      </c>
      <c r="H1374" s="5">
        <v>3.5199999999999991</v>
      </c>
      <c r="I1374" s="5">
        <v>74.48384231244367</v>
      </c>
      <c r="J1374" s="5">
        <v>6.15</v>
      </c>
      <c r="K1374" s="6">
        <v>4.9598387070548977E-2</v>
      </c>
      <c r="L1374" s="6">
        <v>4.3024148067760982E-2</v>
      </c>
      <c r="M1374" s="5">
        <v>90.737746486169002</v>
      </c>
      <c r="N1374" s="4">
        <v>24800000</v>
      </c>
      <c r="O1374" s="5">
        <f>1240000*J1374</f>
        <v>7626000</v>
      </c>
      <c r="P1374" s="5">
        <f>(1240000*J1374)/(M1374/100)</f>
        <v>8404440.5942596532</v>
      </c>
      <c r="Q1374" s="5">
        <f t="shared" si="66"/>
        <v>16395559.405740347</v>
      </c>
      <c r="R1374" s="3" t="str">
        <f t="shared" si="67"/>
        <v>상</v>
      </c>
    </row>
    <row r="1375" spans="1:18" hidden="1" x14ac:dyDescent="0.3">
      <c r="A1375">
        <v>1374</v>
      </c>
      <c r="B1375" s="3" t="s">
        <v>12</v>
      </c>
      <c r="C1375" s="3" t="s">
        <v>47</v>
      </c>
      <c r="D1375" s="3" t="s">
        <v>116</v>
      </c>
      <c r="E1375" s="4">
        <v>2022</v>
      </c>
      <c r="F1375" s="1">
        <v>44699</v>
      </c>
      <c r="G1375" s="3" t="s">
        <v>102</v>
      </c>
      <c r="H1375" s="5">
        <v>3.52</v>
      </c>
      <c r="I1375" s="5">
        <v>74.483842312443713</v>
      </c>
      <c r="J1375" s="5">
        <v>3.166666666666667</v>
      </c>
      <c r="K1375" s="6">
        <v>3.5590260840104367E-2</v>
      </c>
      <c r="L1375" s="6">
        <v>2.805303531589632E-3</v>
      </c>
      <c r="M1375" s="5">
        <v>96.160443562830594</v>
      </c>
      <c r="N1375" s="4">
        <v>21600000</v>
      </c>
      <c r="O1375" s="5">
        <f>1580000*J1375</f>
        <v>5003333.333333334</v>
      </c>
      <c r="P1375" s="5">
        <f>(1580000*J1375)/(M1375/100)</f>
        <v>5203109.6654251488</v>
      </c>
      <c r="Q1375" s="5">
        <f t="shared" si="66"/>
        <v>16396890.334574852</v>
      </c>
      <c r="R1375" s="3" t="str">
        <f t="shared" si="67"/>
        <v>상</v>
      </c>
    </row>
    <row r="1376" spans="1:18" hidden="1" x14ac:dyDescent="0.3">
      <c r="A1376">
        <v>1375</v>
      </c>
      <c r="B1376" s="3" t="s">
        <v>12</v>
      </c>
      <c r="C1376" s="3" t="s">
        <v>47</v>
      </c>
      <c r="D1376" s="3" t="s">
        <v>116</v>
      </c>
      <c r="E1376" s="4">
        <v>2022</v>
      </c>
      <c r="F1376" s="1">
        <v>44699</v>
      </c>
      <c r="G1376" s="3" t="s">
        <v>102</v>
      </c>
      <c r="H1376" s="5">
        <v>3.580000000000001</v>
      </c>
      <c r="I1376" s="5">
        <v>77.119052240705855</v>
      </c>
      <c r="J1376" s="5">
        <v>3.166666666666667</v>
      </c>
      <c r="K1376" s="6">
        <v>3.5590260840104367E-2</v>
      </c>
      <c r="L1376" s="6">
        <v>2.805303531589632E-3</v>
      </c>
      <c r="M1376" s="5">
        <v>96.160443562830594</v>
      </c>
      <c r="N1376" s="4">
        <v>21600000</v>
      </c>
      <c r="O1376" s="5">
        <f>1580000*J1376</f>
        <v>5003333.333333334</v>
      </c>
      <c r="P1376" s="5">
        <f>(1580000*J1376)/(M1376/100)</f>
        <v>5203109.6654251488</v>
      </c>
      <c r="Q1376" s="5">
        <f t="shared" si="66"/>
        <v>16396890.334574852</v>
      </c>
      <c r="R1376" s="3" t="str">
        <f t="shared" si="67"/>
        <v>상</v>
      </c>
    </row>
    <row r="1377" spans="1:18" hidden="1" x14ac:dyDescent="0.3">
      <c r="A1377">
        <v>1376</v>
      </c>
      <c r="B1377" s="3" t="s">
        <v>12</v>
      </c>
      <c r="C1377" s="3" t="s">
        <v>47</v>
      </c>
      <c r="D1377" s="3" t="s">
        <v>116</v>
      </c>
      <c r="E1377" s="4">
        <v>2022</v>
      </c>
      <c r="F1377" s="1">
        <v>44771</v>
      </c>
      <c r="G1377" s="3" t="s">
        <v>102</v>
      </c>
      <c r="H1377" s="5">
        <v>3.600000000000001</v>
      </c>
      <c r="I1377" s="5">
        <v>78.035505970321253</v>
      </c>
      <c r="J1377" s="5">
        <v>2.969444444444445</v>
      </c>
      <c r="K1377" s="6">
        <v>3.4464152068167553E-2</v>
      </c>
      <c r="L1377" s="6">
        <v>6.3709625160694922E-2</v>
      </c>
      <c r="M1377" s="5">
        <v>90.182622277113751</v>
      </c>
      <c r="N1377" s="4">
        <v>21600000</v>
      </c>
      <c r="O1377" s="5">
        <f>1580000*J1377</f>
        <v>4691722.2222222229</v>
      </c>
      <c r="P1377" s="5">
        <f>(1580000*J1377)/(M1377/100)</f>
        <v>5202468.173752442</v>
      </c>
      <c r="Q1377" s="5">
        <f t="shared" si="66"/>
        <v>16397531.826247558</v>
      </c>
      <c r="R1377" s="3" t="str">
        <f t="shared" si="67"/>
        <v>상</v>
      </c>
    </row>
    <row r="1378" spans="1:18" hidden="1" x14ac:dyDescent="0.3">
      <c r="A1378">
        <v>1377</v>
      </c>
      <c r="B1378" s="3" t="s">
        <v>13</v>
      </c>
      <c r="C1378" s="3" t="s">
        <v>32</v>
      </c>
      <c r="D1378" s="3" t="s">
        <v>115</v>
      </c>
      <c r="E1378" s="4">
        <v>2022</v>
      </c>
      <c r="F1378" s="1">
        <v>44489</v>
      </c>
      <c r="G1378" s="3" t="s">
        <v>102</v>
      </c>
      <c r="H1378" s="5">
        <v>4.0600000000000014</v>
      </c>
      <c r="I1378" s="5">
        <v>93.933031421115999</v>
      </c>
      <c r="J1378" s="5">
        <v>3.744444444444444</v>
      </c>
      <c r="K1378" s="6">
        <v>3.8701134063199978E-2</v>
      </c>
      <c r="L1378" s="6">
        <v>0.1247269716318842</v>
      </c>
      <c r="M1378" s="5">
        <v>83.657189430491584</v>
      </c>
      <c r="N1378" s="4">
        <v>21100000</v>
      </c>
      <c r="O1378" s="5">
        <f>1050000*J1378</f>
        <v>3931666.666666666</v>
      </c>
      <c r="P1378" s="5">
        <f>(1050000*J1378)/(M1378/100)</f>
        <v>4699735.543869039</v>
      </c>
      <c r="Q1378" s="5">
        <f t="shared" si="66"/>
        <v>16400264.456130961</v>
      </c>
      <c r="R1378" s="3" t="str">
        <f t="shared" si="67"/>
        <v>상</v>
      </c>
    </row>
    <row r="1379" spans="1:18" hidden="1" x14ac:dyDescent="0.3">
      <c r="A1379">
        <v>1378</v>
      </c>
      <c r="B1379" s="3" t="s">
        <v>13</v>
      </c>
      <c r="C1379" s="3" t="s">
        <v>36</v>
      </c>
      <c r="D1379" s="3" t="s">
        <v>117</v>
      </c>
      <c r="E1379" s="4">
        <v>2019</v>
      </c>
      <c r="F1379" s="1">
        <v>43679</v>
      </c>
      <c r="G1379" s="3" t="s">
        <v>102</v>
      </c>
      <c r="H1379" s="5">
        <v>3.5199999999999991</v>
      </c>
      <c r="I1379" s="5">
        <v>74.48384231244367</v>
      </c>
      <c r="J1379" s="5">
        <v>5.9611111111111112</v>
      </c>
      <c r="K1379" s="6">
        <v>4.8830773539279962E-2</v>
      </c>
      <c r="L1379" s="6">
        <v>0.16215705268037081</v>
      </c>
      <c r="M1379" s="5">
        <v>78.901217378034929</v>
      </c>
      <c r="N1379" s="4">
        <v>26300000</v>
      </c>
      <c r="O1379" s="5">
        <f>1310000*J1379</f>
        <v>7809055.555555556</v>
      </c>
      <c r="P1379" s="5">
        <f>(1310000*J1379)/(M1379/100)</f>
        <v>9897256.1071402375</v>
      </c>
      <c r="Q1379" s="5">
        <f t="shared" si="66"/>
        <v>16402743.892859763</v>
      </c>
      <c r="R1379" s="3" t="str">
        <f t="shared" si="67"/>
        <v>중</v>
      </c>
    </row>
    <row r="1380" spans="1:18" hidden="1" x14ac:dyDescent="0.3">
      <c r="A1380">
        <v>1379</v>
      </c>
      <c r="B1380" s="3" t="s">
        <v>13</v>
      </c>
      <c r="C1380" s="3" t="s">
        <v>86</v>
      </c>
      <c r="D1380" s="3" t="s">
        <v>115</v>
      </c>
      <c r="E1380" s="4">
        <v>2022</v>
      </c>
      <c r="F1380" s="1">
        <v>44378</v>
      </c>
      <c r="G1380" s="3" t="s">
        <v>102</v>
      </c>
      <c r="H1380" s="5">
        <v>3.600000000000001</v>
      </c>
      <c r="I1380" s="5">
        <v>78.035505970321239</v>
      </c>
      <c r="J1380" s="5">
        <v>4.0472222222222216</v>
      </c>
      <c r="K1380" s="6">
        <v>4.023541833868375E-2</v>
      </c>
      <c r="L1380" s="6">
        <v>5.4045421037344901E-2</v>
      </c>
      <c r="M1380" s="5">
        <v>90.571916062397136</v>
      </c>
      <c r="N1380" s="4">
        <v>21100000</v>
      </c>
      <c r="O1380" s="5">
        <f>1050000*J1380</f>
        <v>4249583.333333333</v>
      </c>
      <c r="P1380" s="5">
        <f>(1050000*J1380)/(M1380/100)</f>
        <v>4691943.7261387892</v>
      </c>
      <c r="Q1380" s="5">
        <f t="shared" si="66"/>
        <v>16408056.273861211</v>
      </c>
      <c r="R1380" s="3" t="str">
        <f t="shared" si="67"/>
        <v>상</v>
      </c>
    </row>
    <row r="1381" spans="1:18" hidden="1" x14ac:dyDescent="0.3">
      <c r="A1381">
        <v>1380</v>
      </c>
      <c r="B1381" s="3" t="s">
        <v>12</v>
      </c>
      <c r="C1381" s="3" t="s">
        <v>47</v>
      </c>
      <c r="D1381" s="3" t="s">
        <v>116</v>
      </c>
      <c r="E1381" s="4">
        <v>2022</v>
      </c>
      <c r="F1381" s="1">
        <v>44749</v>
      </c>
      <c r="G1381" s="3" t="s">
        <v>102</v>
      </c>
      <c r="H1381" s="5">
        <v>4.0199999999999969</v>
      </c>
      <c r="I1381" s="5">
        <v>92.831195670431526</v>
      </c>
      <c r="J1381" s="5">
        <v>3.030555555555555</v>
      </c>
      <c r="K1381" s="6">
        <v>3.4816981808051983E-2</v>
      </c>
      <c r="L1381" s="6">
        <v>4.2724458423179401E-2</v>
      </c>
      <c r="M1381" s="5">
        <v>92.245855976876868</v>
      </c>
      <c r="N1381" s="4">
        <v>21600000</v>
      </c>
      <c r="O1381" s="5">
        <f>1580000*J1381</f>
        <v>4788277.7777777771</v>
      </c>
      <c r="P1381" s="5">
        <f>(1580000*J1381)/(M1381/100)</f>
        <v>5190778.1949338168</v>
      </c>
      <c r="Q1381" s="5">
        <f t="shared" si="66"/>
        <v>16409221.805066183</v>
      </c>
      <c r="R1381" s="3" t="str">
        <f t="shared" si="67"/>
        <v>상</v>
      </c>
    </row>
    <row r="1382" spans="1:18" hidden="1" x14ac:dyDescent="0.3">
      <c r="A1382">
        <v>1381</v>
      </c>
      <c r="B1382" s="3" t="s">
        <v>13</v>
      </c>
      <c r="C1382" s="3" t="s">
        <v>36</v>
      </c>
      <c r="D1382" s="3" t="s">
        <v>117</v>
      </c>
      <c r="E1382" s="4">
        <v>2019</v>
      </c>
      <c r="F1382" s="1">
        <v>43568</v>
      </c>
      <c r="G1382" s="3" t="s">
        <v>102</v>
      </c>
      <c r="H1382" s="5">
        <v>4.1399999999999908</v>
      </c>
      <c r="I1382" s="5">
        <v>96.304335034886961</v>
      </c>
      <c r="J1382" s="5">
        <v>6.2638888888888893</v>
      </c>
      <c r="K1382" s="6">
        <v>5.0055524725604032E-2</v>
      </c>
      <c r="L1382" s="6">
        <v>0.1194043564806653</v>
      </c>
      <c r="M1382" s="5">
        <v>83.054011879373064</v>
      </c>
      <c r="N1382" s="4">
        <v>26300000</v>
      </c>
      <c r="O1382" s="5">
        <f>1310000*J1382</f>
        <v>8205694.444444445</v>
      </c>
      <c r="P1382" s="5">
        <f>(1310000*J1382)/(M1382/100)</f>
        <v>9879949.5156986807</v>
      </c>
      <c r="Q1382" s="5">
        <f t="shared" si="66"/>
        <v>16420050.484301319</v>
      </c>
      <c r="R1382" s="3" t="str">
        <f t="shared" si="67"/>
        <v>상</v>
      </c>
    </row>
    <row r="1383" spans="1:18" hidden="1" x14ac:dyDescent="0.3">
      <c r="A1383">
        <v>1382</v>
      </c>
      <c r="B1383" s="3" t="s">
        <v>12</v>
      </c>
      <c r="C1383" s="3" t="s">
        <v>34</v>
      </c>
      <c r="D1383" s="3" t="s">
        <v>113</v>
      </c>
      <c r="E1383" s="4">
        <v>2019</v>
      </c>
      <c r="F1383" s="1">
        <v>43615</v>
      </c>
      <c r="G1383" s="3" t="s">
        <v>102</v>
      </c>
      <c r="H1383" s="5">
        <v>3.9200000000000008</v>
      </c>
      <c r="I1383" s="5">
        <v>89.959074094082723</v>
      </c>
      <c r="J1383" s="5">
        <v>6.1333333333333337</v>
      </c>
      <c r="K1383" s="6">
        <v>4.953113498935123E-2</v>
      </c>
      <c r="L1383" s="6">
        <v>4.2283993117572111E-2</v>
      </c>
      <c r="M1383" s="5">
        <v>90.81848718930766</v>
      </c>
      <c r="N1383" s="4">
        <v>24800000</v>
      </c>
      <c r="O1383" s="5">
        <f>1240000*J1383</f>
        <v>7605333.333333334</v>
      </c>
      <c r="P1383" s="5">
        <f>(1240000*J1383)/(M1383/100)</f>
        <v>8374212.749745883</v>
      </c>
      <c r="Q1383" s="5">
        <f t="shared" si="66"/>
        <v>16425787.250254117</v>
      </c>
      <c r="R1383" s="3" t="str">
        <f t="shared" si="67"/>
        <v>상</v>
      </c>
    </row>
    <row r="1384" spans="1:18" hidden="1" x14ac:dyDescent="0.3">
      <c r="A1384">
        <v>1383</v>
      </c>
      <c r="B1384" s="3" t="s">
        <v>12</v>
      </c>
      <c r="C1384" s="3" t="s">
        <v>34</v>
      </c>
      <c r="D1384" s="3" t="s">
        <v>113</v>
      </c>
      <c r="E1384" s="4">
        <v>2019</v>
      </c>
      <c r="F1384" s="1">
        <v>43599</v>
      </c>
      <c r="G1384" s="3" t="s">
        <v>102</v>
      </c>
      <c r="H1384" s="5">
        <v>3.8397916666666609</v>
      </c>
      <c r="I1384" s="5">
        <v>87.480464640918044</v>
      </c>
      <c r="J1384" s="5">
        <v>6.177777777777778</v>
      </c>
      <c r="K1384" s="6">
        <v>4.9710271686152663E-2</v>
      </c>
      <c r="L1384" s="6">
        <v>3.529209790912128E-2</v>
      </c>
      <c r="M1384" s="5">
        <v>91.499763040472601</v>
      </c>
      <c r="N1384" s="4">
        <v>24800000</v>
      </c>
      <c r="O1384" s="5">
        <f>1240000*J1384</f>
        <v>7660444.444444445</v>
      </c>
      <c r="P1384" s="5">
        <f>(1240000*J1384)/(M1384/100)</f>
        <v>8372092.1124746967</v>
      </c>
      <c r="Q1384" s="5">
        <f t="shared" si="66"/>
        <v>16427907.887525303</v>
      </c>
      <c r="R1384" s="3" t="str">
        <f t="shared" si="67"/>
        <v>상</v>
      </c>
    </row>
    <row r="1385" spans="1:18" hidden="1" x14ac:dyDescent="0.3">
      <c r="A1385">
        <v>1384</v>
      </c>
      <c r="B1385" s="3" t="s">
        <v>13</v>
      </c>
      <c r="C1385" s="3" t="s">
        <v>32</v>
      </c>
      <c r="D1385" s="3" t="s">
        <v>115</v>
      </c>
      <c r="E1385" s="4">
        <v>2022</v>
      </c>
      <c r="F1385" s="1">
        <v>44476</v>
      </c>
      <c r="G1385" s="3" t="s">
        <v>102</v>
      </c>
      <c r="H1385" s="5">
        <v>4.0790909090909091</v>
      </c>
      <c r="I1385" s="5">
        <v>94.468790066466809</v>
      </c>
      <c r="J1385" s="5">
        <v>3.780555555555555</v>
      </c>
      <c r="K1385" s="6">
        <v>3.8887301554906363E-2</v>
      </c>
      <c r="L1385" s="6">
        <v>0.1113261803629242</v>
      </c>
      <c r="M1385" s="5">
        <v>84.978651808216938</v>
      </c>
      <c r="N1385" s="4">
        <v>21100000</v>
      </c>
      <c r="O1385" s="5">
        <f>1050000*J1385</f>
        <v>3969583.3333333326</v>
      </c>
      <c r="P1385" s="5">
        <f>(1050000*J1385)/(M1385/100)</f>
        <v>4671271.2532696323</v>
      </c>
      <c r="Q1385" s="5">
        <f t="shared" si="66"/>
        <v>16428728.746730369</v>
      </c>
      <c r="R1385" s="3" t="str">
        <f t="shared" si="67"/>
        <v>상</v>
      </c>
    </row>
    <row r="1386" spans="1:18" hidden="1" x14ac:dyDescent="0.3">
      <c r="A1386">
        <v>1385</v>
      </c>
      <c r="B1386" s="3" t="s">
        <v>12</v>
      </c>
      <c r="C1386" s="3" t="s">
        <v>47</v>
      </c>
      <c r="D1386" s="3" t="s">
        <v>116</v>
      </c>
      <c r="E1386" s="4">
        <v>2022</v>
      </c>
      <c r="F1386" s="1">
        <v>44732</v>
      </c>
      <c r="G1386" s="3" t="s">
        <v>102</v>
      </c>
      <c r="H1386" s="5">
        <v>3.6600000000000041</v>
      </c>
      <c r="I1386" s="5">
        <v>80.631887165108466</v>
      </c>
      <c r="J1386" s="5">
        <v>3.0777777777777779</v>
      </c>
      <c r="K1386" s="6">
        <v>3.5087192978508708E-2</v>
      </c>
      <c r="L1386" s="6">
        <v>2.3476187467339489E-2</v>
      </c>
      <c r="M1386" s="5">
        <v>94.143661955415183</v>
      </c>
      <c r="N1386" s="4">
        <v>21600000</v>
      </c>
      <c r="O1386" s="5">
        <f>1580000*J1386</f>
        <v>4862888.888888889</v>
      </c>
      <c r="P1386" s="5">
        <f>(1580000*J1386)/(M1386/100)</f>
        <v>5165391.6874317778</v>
      </c>
      <c r="Q1386" s="5">
        <f t="shared" si="66"/>
        <v>16434608.312568221</v>
      </c>
      <c r="R1386" s="3" t="str">
        <f t="shared" si="67"/>
        <v>상</v>
      </c>
    </row>
    <row r="1387" spans="1:18" hidden="1" x14ac:dyDescent="0.3">
      <c r="A1387">
        <v>1386</v>
      </c>
      <c r="B1387" s="3" t="s">
        <v>12</v>
      </c>
      <c r="C1387" s="3" t="s">
        <v>47</v>
      </c>
      <c r="D1387" s="3" t="s">
        <v>116</v>
      </c>
      <c r="E1387" s="4">
        <v>2022</v>
      </c>
      <c r="F1387" s="1">
        <v>44740</v>
      </c>
      <c r="G1387" s="3" t="s">
        <v>102</v>
      </c>
      <c r="H1387" s="5">
        <v>3.8799999999999968</v>
      </c>
      <c r="I1387" s="5">
        <v>88.768190384075126</v>
      </c>
      <c r="J1387" s="5">
        <v>3.0555555555555549</v>
      </c>
      <c r="K1387" s="6">
        <v>3.496029493900505E-2</v>
      </c>
      <c r="L1387" s="6">
        <v>2.9516457701914599E-2</v>
      </c>
      <c r="M1387" s="5">
        <v>93.55232473590803</v>
      </c>
      <c r="N1387" s="4">
        <v>21600000</v>
      </c>
      <c r="O1387" s="5">
        <f>1580000*J1387</f>
        <v>4827777.7777777771</v>
      </c>
      <c r="P1387" s="5">
        <f>(1580000*J1387)/(M1387/100)</f>
        <v>5160510.7531066397</v>
      </c>
      <c r="Q1387" s="5">
        <f t="shared" si="66"/>
        <v>16439489.246893361</v>
      </c>
      <c r="R1387" s="3" t="str">
        <f t="shared" si="67"/>
        <v>상</v>
      </c>
    </row>
    <row r="1388" spans="1:18" hidden="1" x14ac:dyDescent="0.3">
      <c r="A1388">
        <v>1387</v>
      </c>
      <c r="B1388" s="3" t="s">
        <v>12</v>
      </c>
      <c r="C1388" s="3" t="s">
        <v>47</v>
      </c>
      <c r="D1388" s="3" t="s">
        <v>116</v>
      </c>
      <c r="E1388" s="4">
        <v>2022</v>
      </c>
      <c r="F1388" s="1">
        <v>44742</v>
      </c>
      <c r="G1388" s="3" t="s">
        <v>102</v>
      </c>
      <c r="H1388" s="5">
        <v>3.9399999999999982</v>
      </c>
      <c r="I1388" s="5">
        <v>90.538997904201381</v>
      </c>
      <c r="J1388" s="5">
        <v>3.05</v>
      </c>
      <c r="K1388" s="6">
        <v>3.4928498393145962E-2</v>
      </c>
      <c r="L1388" s="6">
        <v>3.038367324257633E-2</v>
      </c>
      <c r="M1388" s="5">
        <v>93.468782836427764</v>
      </c>
      <c r="N1388" s="4">
        <v>21600000</v>
      </c>
      <c r="O1388" s="5">
        <f>1580000*J1388</f>
        <v>4819000</v>
      </c>
      <c r="P1388" s="5">
        <f>(1580000*J1388)/(M1388/100)</f>
        <v>5155732.0570155988</v>
      </c>
      <c r="Q1388" s="5">
        <f t="shared" si="66"/>
        <v>16444267.942984402</v>
      </c>
      <c r="R1388" s="3" t="str">
        <f t="shared" si="67"/>
        <v>상</v>
      </c>
    </row>
    <row r="1389" spans="1:18" hidden="1" x14ac:dyDescent="0.3">
      <c r="A1389">
        <v>1388</v>
      </c>
      <c r="B1389" s="3" t="s">
        <v>13</v>
      </c>
      <c r="C1389" s="3" t="s">
        <v>32</v>
      </c>
      <c r="D1389" s="3" t="s">
        <v>115</v>
      </c>
      <c r="E1389" s="4">
        <v>2022</v>
      </c>
      <c r="F1389" s="1">
        <v>44524</v>
      </c>
      <c r="G1389" s="3" t="s">
        <v>102</v>
      </c>
      <c r="H1389" s="5">
        <v>3.5400000000000018</v>
      </c>
      <c r="I1389" s="5">
        <v>75.372514865014423</v>
      </c>
      <c r="J1389" s="5">
        <v>3.65</v>
      </c>
      <c r="K1389" s="6">
        <v>3.8209946349085602E-2</v>
      </c>
      <c r="L1389" s="6">
        <v>0.1373049629604077</v>
      </c>
      <c r="M1389" s="5">
        <v>82.448509069050672</v>
      </c>
      <c r="N1389" s="4">
        <v>21100000</v>
      </c>
      <c r="O1389" s="5">
        <f>1050000*J1389</f>
        <v>3832500</v>
      </c>
      <c r="P1389" s="5">
        <f>(1050000*J1389)/(M1389/100)</f>
        <v>4648355.7353235818</v>
      </c>
      <c r="Q1389" s="5">
        <f t="shared" si="66"/>
        <v>16451644.264676418</v>
      </c>
      <c r="R1389" s="3" t="str">
        <f t="shared" si="67"/>
        <v>상</v>
      </c>
    </row>
    <row r="1390" spans="1:18" hidden="1" x14ac:dyDescent="0.3">
      <c r="A1390">
        <v>1389</v>
      </c>
      <c r="B1390" s="3" t="s">
        <v>13</v>
      </c>
      <c r="C1390" s="3" t="s">
        <v>33</v>
      </c>
      <c r="D1390" s="3" t="s">
        <v>117</v>
      </c>
      <c r="E1390" s="4">
        <v>2019</v>
      </c>
      <c r="F1390" s="1">
        <v>43551</v>
      </c>
      <c r="G1390" s="3" t="s">
        <v>102</v>
      </c>
      <c r="H1390" s="5">
        <v>4.1200000000000037</v>
      </c>
      <c r="I1390" s="5">
        <v>95.681105916803389</v>
      </c>
      <c r="J1390" s="5">
        <v>6.3083333333333336</v>
      </c>
      <c r="K1390" s="6">
        <v>5.0232791414904797E-2</v>
      </c>
      <c r="L1390" s="6">
        <v>0.1103867948485692</v>
      </c>
      <c r="M1390" s="5">
        <v>83.938041373652595</v>
      </c>
      <c r="N1390" s="4">
        <v>26300000</v>
      </c>
      <c r="O1390" s="5">
        <f>1310000*J1390</f>
        <v>8263916.666666667</v>
      </c>
      <c r="P1390" s="5">
        <f>(1310000*J1390)/(M1390/100)</f>
        <v>9845257.9205173552</v>
      </c>
      <c r="Q1390" s="5">
        <f t="shared" si="66"/>
        <v>16454742.079482645</v>
      </c>
      <c r="R1390" s="3" t="str">
        <f t="shared" si="67"/>
        <v>상</v>
      </c>
    </row>
    <row r="1391" spans="1:18" hidden="1" x14ac:dyDescent="0.3">
      <c r="A1391">
        <v>1390</v>
      </c>
      <c r="B1391" s="3" t="s">
        <v>12</v>
      </c>
      <c r="C1391" s="3" t="s">
        <v>47</v>
      </c>
      <c r="D1391" s="3" t="s">
        <v>116</v>
      </c>
      <c r="E1391" s="4">
        <v>2022</v>
      </c>
      <c r="F1391" s="1">
        <v>44756</v>
      </c>
      <c r="G1391" s="3" t="s">
        <v>102</v>
      </c>
      <c r="H1391" s="5">
        <v>3.580000000000001</v>
      </c>
      <c r="I1391" s="5">
        <v>77.119052240705855</v>
      </c>
      <c r="J1391" s="5">
        <v>3.0111111111111111</v>
      </c>
      <c r="K1391" s="6">
        <v>3.4705106892854318E-2</v>
      </c>
      <c r="L1391" s="6">
        <v>4.0465324725872061E-2</v>
      </c>
      <c r="M1391" s="5">
        <v>92.482956838127365</v>
      </c>
      <c r="N1391" s="4">
        <v>21600000</v>
      </c>
      <c r="O1391" s="5">
        <f>1580000*J1391</f>
        <v>4757555.555555555</v>
      </c>
      <c r="P1391" s="5">
        <f>(1580000*J1391)/(M1391/100)</f>
        <v>5144251.1336252904</v>
      </c>
      <c r="Q1391" s="5">
        <f t="shared" si="66"/>
        <v>16455748.866374709</v>
      </c>
      <c r="R1391" s="3" t="str">
        <f t="shared" si="67"/>
        <v>상</v>
      </c>
    </row>
    <row r="1392" spans="1:18" hidden="1" x14ac:dyDescent="0.3">
      <c r="A1392">
        <v>1391</v>
      </c>
      <c r="B1392" s="3" t="s">
        <v>13</v>
      </c>
      <c r="C1392" s="3" t="s">
        <v>32</v>
      </c>
      <c r="D1392" s="3" t="s">
        <v>115</v>
      </c>
      <c r="E1392" s="4">
        <v>2022</v>
      </c>
      <c r="F1392" s="1">
        <v>44497</v>
      </c>
      <c r="G1392" s="3" t="s">
        <v>102</v>
      </c>
      <c r="H1392" s="5">
        <v>4.0799999999999992</v>
      </c>
      <c r="I1392" s="5">
        <v>94.495414527125234</v>
      </c>
      <c r="J1392" s="5">
        <v>3.7222222222222219</v>
      </c>
      <c r="K1392" s="6">
        <v>3.8586123009300748E-2</v>
      </c>
      <c r="L1392" s="6">
        <v>0.1193611705929591</v>
      </c>
      <c r="M1392" s="5">
        <v>84.205270639774014</v>
      </c>
      <c r="N1392" s="4">
        <v>21100000</v>
      </c>
      <c r="O1392" s="5">
        <f>1050000*J1392</f>
        <v>3908333.333333333</v>
      </c>
      <c r="P1392" s="5">
        <f>(1050000*J1392)/(M1392/100)</f>
        <v>4641435.5106736608</v>
      </c>
      <c r="Q1392" s="5">
        <f t="shared" si="66"/>
        <v>16458564.489326339</v>
      </c>
      <c r="R1392" s="3" t="str">
        <f t="shared" si="67"/>
        <v>상</v>
      </c>
    </row>
    <row r="1393" spans="1:18" hidden="1" x14ac:dyDescent="0.3">
      <c r="A1393">
        <v>1392</v>
      </c>
      <c r="B1393" s="3" t="s">
        <v>13</v>
      </c>
      <c r="C1393" s="3" t="s">
        <v>33</v>
      </c>
      <c r="D1393" s="3" t="s">
        <v>117</v>
      </c>
      <c r="E1393" s="4">
        <v>2019</v>
      </c>
      <c r="F1393" s="1">
        <v>43484</v>
      </c>
      <c r="G1393" s="3" t="s">
        <v>102</v>
      </c>
      <c r="H1393" s="5">
        <v>3.8397916666666609</v>
      </c>
      <c r="I1393" s="5">
        <v>87.480464640918058</v>
      </c>
      <c r="J1393" s="5">
        <v>6.4972222222222218</v>
      </c>
      <c r="K1393" s="6">
        <v>5.0979298630805907E-2</v>
      </c>
      <c r="L1393" s="6">
        <v>8.4061787577647207E-2</v>
      </c>
      <c r="M1393" s="5">
        <v>86.495891379154685</v>
      </c>
      <c r="N1393" s="4">
        <v>26300000</v>
      </c>
      <c r="O1393" s="5">
        <f>1310000*J1393</f>
        <v>8511361.1111111101</v>
      </c>
      <c r="P1393" s="5">
        <f>(1310000*J1393)/(M1393/100)</f>
        <v>9840191.2222646084</v>
      </c>
      <c r="Q1393" s="5">
        <f t="shared" si="66"/>
        <v>16459808.777735392</v>
      </c>
      <c r="R1393" s="3" t="str">
        <f t="shared" si="67"/>
        <v>상</v>
      </c>
    </row>
    <row r="1394" spans="1:18" hidden="1" x14ac:dyDescent="0.3">
      <c r="A1394">
        <v>1393</v>
      </c>
      <c r="B1394" s="3" t="s">
        <v>13</v>
      </c>
      <c r="C1394" s="3" t="s">
        <v>33</v>
      </c>
      <c r="D1394" s="3" t="s">
        <v>117</v>
      </c>
      <c r="E1394" s="4">
        <v>2019</v>
      </c>
      <c r="F1394" s="1">
        <v>43699</v>
      </c>
      <c r="G1394" s="3" t="s">
        <v>102</v>
      </c>
      <c r="H1394" s="5">
        <v>3.9200000000000008</v>
      </c>
      <c r="I1394" s="5">
        <v>89.959074094082723</v>
      </c>
      <c r="J1394" s="5">
        <v>5.9055555555555559</v>
      </c>
      <c r="K1394" s="6">
        <v>4.8602697684616461E-2</v>
      </c>
      <c r="L1394" s="6">
        <v>0.16513613297261939</v>
      </c>
      <c r="M1394" s="5">
        <v>78.626116934276411</v>
      </c>
      <c r="N1394" s="4">
        <v>26300000</v>
      </c>
      <c r="O1394" s="5">
        <f>1310000*J1394</f>
        <v>7736277.777777778</v>
      </c>
      <c r="P1394" s="5">
        <f>(1310000*J1394)/(M1394/100)</f>
        <v>9839323.2165395301</v>
      </c>
      <c r="Q1394" s="5">
        <f t="shared" si="66"/>
        <v>16460676.78346047</v>
      </c>
      <c r="R1394" s="3" t="str">
        <f t="shared" si="67"/>
        <v>중</v>
      </c>
    </row>
    <row r="1395" spans="1:18" hidden="1" x14ac:dyDescent="0.3">
      <c r="A1395">
        <v>1394</v>
      </c>
      <c r="B1395" s="3" t="s">
        <v>13</v>
      </c>
      <c r="C1395" s="3" t="s">
        <v>32</v>
      </c>
      <c r="D1395" s="3" t="s">
        <v>115</v>
      </c>
      <c r="E1395" s="4">
        <v>2022</v>
      </c>
      <c r="F1395" s="1">
        <v>44489</v>
      </c>
      <c r="G1395" s="3" t="s">
        <v>102</v>
      </c>
      <c r="H1395" s="5">
        <v>3.8999999999999968</v>
      </c>
      <c r="I1395" s="5">
        <v>89.372092693470648</v>
      </c>
      <c r="J1395" s="5">
        <v>3.744444444444444</v>
      </c>
      <c r="K1395" s="6">
        <v>3.8701134063199978E-2</v>
      </c>
      <c r="L1395" s="6">
        <v>0.1127550710040947</v>
      </c>
      <c r="M1395" s="5">
        <v>84.854379493270542</v>
      </c>
      <c r="N1395" s="4">
        <v>21100000</v>
      </c>
      <c r="O1395" s="5">
        <f>1050000*J1395</f>
        <v>3931666.666666666</v>
      </c>
      <c r="P1395" s="5">
        <f>(1050000*J1395)/(M1395/100)</f>
        <v>4633428.1037061512</v>
      </c>
      <c r="Q1395" s="5">
        <f t="shared" si="66"/>
        <v>16466571.896293849</v>
      </c>
      <c r="R1395" s="3" t="str">
        <f t="shared" si="67"/>
        <v>상</v>
      </c>
    </row>
    <row r="1396" spans="1:18" hidden="1" x14ac:dyDescent="0.3">
      <c r="A1396">
        <v>1395</v>
      </c>
      <c r="B1396" s="3" t="s">
        <v>12</v>
      </c>
      <c r="C1396" s="3" t="s">
        <v>47</v>
      </c>
      <c r="D1396" s="3" t="s">
        <v>116</v>
      </c>
      <c r="E1396" s="4">
        <v>2022</v>
      </c>
      <c r="F1396" s="1">
        <v>44732</v>
      </c>
      <c r="G1396" s="3" t="s">
        <v>102</v>
      </c>
      <c r="H1396" s="5">
        <v>3.904666666666663</v>
      </c>
      <c r="I1396" s="5">
        <v>89.513003232329581</v>
      </c>
      <c r="J1396" s="5">
        <v>3.0777777777777779</v>
      </c>
      <c r="K1396" s="6">
        <v>3.5087192978508708E-2</v>
      </c>
      <c r="L1396" s="6">
        <v>1.7572469390345541E-2</v>
      </c>
      <c r="M1396" s="5">
        <v>94.734033763114581</v>
      </c>
      <c r="N1396" s="4">
        <v>21600000</v>
      </c>
      <c r="O1396" s="5">
        <f>1580000*J1396</f>
        <v>4862888.888888889</v>
      </c>
      <c r="P1396" s="5">
        <f>(1580000*J1396)/(M1396/100)</f>
        <v>5133201.5493488805</v>
      </c>
      <c r="Q1396" s="5">
        <f t="shared" si="66"/>
        <v>16466798.45065112</v>
      </c>
      <c r="R1396" s="3" t="str">
        <f t="shared" si="67"/>
        <v>상</v>
      </c>
    </row>
    <row r="1397" spans="1:18" hidden="1" x14ac:dyDescent="0.3">
      <c r="A1397">
        <v>1396</v>
      </c>
      <c r="B1397" s="3" t="s">
        <v>12</v>
      </c>
      <c r="C1397" s="3" t="s">
        <v>63</v>
      </c>
      <c r="D1397" s="3" t="s">
        <v>116</v>
      </c>
      <c r="E1397" s="4">
        <v>2022</v>
      </c>
      <c r="F1397" s="1">
        <v>44736</v>
      </c>
      <c r="G1397" s="3" t="s">
        <v>102</v>
      </c>
      <c r="H1397" s="5">
        <v>3.819999999999995</v>
      </c>
      <c r="I1397" s="5">
        <v>86.820611130279588</v>
      </c>
      <c r="J1397" s="5">
        <v>3.0666666666666669</v>
      </c>
      <c r="K1397" s="6">
        <v>3.5023801430836533E-2</v>
      </c>
      <c r="L1397" s="6">
        <v>2.09790301347626E-2</v>
      </c>
      <c r="M1397" s="5">
        <v>94.399716843440089</v>
      </c>
      <c r="N1397" s="4">
        <v>21600000</v>
      </c>
      <c r="O1397" s="5">
        <f>1580000*J1397</f>
        <v>4845333.333333334</v>
      </c>
      <c r="P1397" s="5">
        <f>(1580000*J1397)/(M1397/100)</f>
        <v>5132783.757571239</v>
      </c>
      <c r="Q1397" s="5">
        <f t="shared" si="66"/>
        <v>16467216.242428761</v>
      </c>
      <c r="R1397" s="3" t="str">
        <f t="shared" si="67"/>
        <v>상</v>
      </c>
    </row>
    <row r="1398" spans="1:18" hidden="1" x14ac:dyDescent="0.3">
      <c r="A1398">
        <v>1397</v>
      </c>
      <c r="B1398" s="3" t="s">
        <v>12</v>
      </c>
      <c r="C1398" s="3" t="s">
        <v>47</v>
      </c>
      <c r="D1398" s="3" t="s">
        <v>116</v>
      </c>
      <c r="E1398" s="4">
        <v>2022</v>
      </c>
      <c r="F1398" s="1">
        <v>44748</v>
      </c>
      <c r="G1398" s="3" t="s">
        <v>102</v>
      </c>
      <c r="H1398" s="5">
        <v>4.057111111111114</v>
      </c>
      <c r="I1398" s="5">
        <v>93.853973265224639</v>
      </c>
      <c r="J1398" s="5">
        <v>3.0333333333333332</v>
      </c>
      <c r="K1398" s="6">
        <v>3.4832934606968347E-2</v>
      </c>
      <c r="L1398" s="6">
        <v>3.139992450336767E-2</v>
      </c>
      <c r="M1398" s="5">
        <v>93.376714088966395</v>
      </c>
      <c r="N1398" s="4">
        <v>21600000</v>
      </c>
      <c r="O1398" s="5">
        <f>1580000*J1398</f>
        <v>4792666.666666666</v>
      </c>
      <c r="P1398" s="5">
        <f>(1580000*J1398)/(M1398/100)</f>
        <v>5132614.3925993843</v>
      </c>
      <c r="Q1398" s="5">
        <f t="shared" si="66"/>
        <v>16467385.607400615</v>
      </c>
      <c r="R1398" s="3" t="str">
        <f t="shared" si="67"/>
        <v>상</v>
      </c>
    </row>
    <row r="1399" spans="1:18" hidden="1" x14ac:dyDescent="0.3">
      <c r="A1399">
        <v>1398</v>
      </c>
      <c r="B1399" s="3" t="s">
        <v>13</v>
      </c>
      <c r="C1399" s="3" t="s">
        <v>57</v>
      </c>
      <c r="D1399" s="3" t="s">
        <v>115</v>
      </c>
      <c r="E1399" s="4">
        <v>2022</v>
      </c>
      <c r="F1399" s="1">
        <v>44436</v>
      </c>
      <c r="G1399" s="3" t="s">
        <v>102</v>
      </c>
      <c r="H1399" s="5">
        <v>3.7172727272727322</v>
      </c>
      <c r="I1399" s="5">
        <v>82.947999310100741</v>
      </c>
      <c r="J1399" s="5">
        <v>3.8888888888888888</v>
      </c>
      <c r="K1399" s="6">
        <v>3.9440531887330772E-2</v>
      </c>
      <c r="L1399" s="6">
        <v>7.8951114406079839E-2</v>
      </c>
      <c r="M1399" s="5">
        <v>88.160835370658944</v>
      </c>
      <c r="N1399" s="4">
        <v>21100000</v>
      </c>
      <c r="O1399" s="5">
        <f>1050000*J1399</f>
        <v>4083333.3333333335</v>
      </c>
      <c r="P1399" s="5">
        <f>(1050000*J1399)/(M1399/100)</f>
        <v>4631686.2994384915</v>
      </c>
      <c r="Q1399" s="5">
        <f t="shared" si="66"/>
        <v>16468313.700561509</v>
      </c>
      <c r="R1399" s="3" t="str">
        <f t="shared" si="67"/>
        <v>상</v>
      </c>
    </row>
    <row r="1400" spans="1:18" hidden="1" x14ac:dyDescent="0.3">
      <c r="A1400">
        <v>1399</v>
      </c>
      <c r="B1400" s="3" t="s">
        <v>12</v>
      </c>
      <c r="C1400" s="3" t="s">
        <v>47</v>
      </c>
      <c r="D1400" s="3" t="s">
        <v>116</v>
      </c>
      <c r="E1400" s="4">
        <v>2022</v>
      </c>
      <c r="F1400" s="1">
        <v>44727</v>
      </c>
      <c r="G1400" s="3" t="s">
        <v>102</v>
      </c>
      <c r="H1400" s="5">
        <v>3.600000000000001</v>
      </c>
      <c r="I1400" s="5">
        <v>78.035505970321253</v>
      </c>
      <c r="J1400" s="5">
        <v>3.0916666666666668</v>
      </c>
      <c r="K1400" s="6">
        <v>3.5166271719741148E-2</v>
      </c>
      <c r="L1400" s="6">
        <v>1.283069230018701E-2</v>
      </c>
      <c r="M1400" s="5">
        <v>95.200303598007181</v>
      </c>
      <c r="N1400" s="4">
        <v>21600000</v>
      </c>
      <c r="O1400" s="5">
        <f>1580000*J1400</f>
        <v>4884833.333333334</v>
      </c>
      <c r="P1400" s="5">
        <f>(1580000*J1400)/(M1400/100)</f>
        <v>5131111.0875864765</v>
      </c>
      <c r="Q1400" s="5">
        <f t="shared" si="66"/>
        <v>16468888.912413523</v>
      </c>
      <c r="R1400" s="3" t="str">
        <f t="shared" si="67"/>
        <v>상</v>
      </c>
    </row>
    <row r="1401" spans="1:18" hidden="1" x14ac:dyDescent="0.3">
      <c r="A1401">
        <v>1400</v>
      </c>
      <c r="B1401" s="3" t="s">
        <v>12</v>
      </c>
      <c r="C1401" s="3" t="s">
        <v>48</v>
      </c>
      <c r="D1401" s="3" t="s">
        <v>113</v>
      </c>
      <c r="E1401" s="4">
        <v>2020</v>
      </c>
      <c r="F1401" s="1">
        <v>43922</v>
      </c>
      <c r="G1401" s="3" t="s">
        <v>102</v>
      </c>
      <c r="H1401" s="5">
        <v>4.019999999999996</v>
      </c>
      <c r="I1401" s="5">
        <v>92.831195670431498</v>
      </c>
      <c r="J1401" s="5">
        <v>5.2972222222222216</v>
      </c>
      <c r="K1401" s="6">
        <v>4.603139025587745E-2</v>
      </c>
      <c r="L1401" s="6">
        <v>0.16549747518049129</v>
      </c>
      <c r="M1401" s="5">
        <v>78.847113456363132</v>
      </c>
      <c r="N1401" s="4">
        <v>24800000</v>
      </c>
      <c r="O1401" s="5">
        <f>1240000*J1401</f>
        <v>6568555.555555555</v>
      </c>
      <c r="P1401" s="5">
        <f>(1240000*J1401)/(M1401/100)</f>
        <v>8330749.5577385137</v>
      </c>
      <c r="Q1401" s="5">
        <f t="shared" si="66"/>
        <v>16469250.442261487</v>
      </c>
      <c r="R1401" s="3" t="str">
        <f t="shared" si="67"/>
        <v>중</v>
      </c>
    </row>
    <row r="1402" spans="1:18" hidden="1" x14ac:dyDescent="0.3">
      <c r="A1402">
        <v>1401</v>
      </c>
      <c r="B1402" s="3" t="s">
        <v>13</v>
      </c>
      <c r="C1402" s="3" t="s">
        <v>32</v>
      </c>
      <c r="D1402" s="3" t="s">
        <v>115</v>
      </c>
      <c r="E1402" s="4">
        <v>2022</v>
      </c>
      <c r="F1402" s="1">
        <v>44475</v>
      </c>
      <c r="G1402" s="3" t="s">
        <v>102</v>
      </c>
      <c r="H1402" s="5">
        <v>3.9399999999999982</v>
      </c>
      <c r="I1402" s="5">
        <v>90.538997904201381</v>
      </c>
      <c r="J1402" s="5">
        <v>3.7833333333333332</v>
      </c>
      <c r="K1402" s="6">
        <v>3.8901585229053758E-2</v>
      </c>
      <c r="L1402" s="6">
        <v>0.10292654309106609</v>
      </c>
      <c r="M1402" s="5">
        <v>85.81718716798801</v>
      </c>
      <c r="N1402" s="4">
        <v>21100000</v>
      </c>
      <c r="O1402" s="5">
        <f>1050000*J1402</f>
        <v>3972500</v>
      </c>
      <c r="P1402" s="5">
        <f>(1050000*J1402)/(M1402/100)</f>
        <v>4629026.1089818655</v>
      </c>
      <c r="Q1402" s="5">
        <f t="shared" si="66"/>
        <v>16470973.891018134</v>
      </c>
      <c r="R1402" s="3" t="str">
        <f t="shared" si="67"/>
        <v>상</v>
      </c>
    </row>
    <row r="1403" spans="1:18" hidden="1" x14ac:dyDescent="0.3">
      <c r="A1403">
        <v>1402</v>
      </c>
      <c r="B1403" s="3" t="s">
        <v>12</v>
      </c>
      <c r="C1403" s="3" t="s">
        <v>47</v>
      </c>
      <c r="D1403" s="3" t="s">
        <v>116</v>
      </c>
      <c r="E1403" s="4">
        <v>2022</v>
      </c>
      <c r="F1403" s="1">
        <v>44740</v>
      </c>
      <c r="G1403" s="3" t="s">
        <v>102</v>
      </c>
      <c r="H1403" s="5">
        <v>4.0400000000000036</v>
      </c>
      <c r="I1403" s="5">
        <v>93.385705726483295</v>
      </c>
      <c r="J1403" s="5">
        <v>3.0555555555555549</v>
      </c>
      <c r="K1403" s="6">
        <v>3.496029493900505E-2</v>
      </c>
      <c r="L1403" s="6">
        <v>2.372598845024745E-2</v>
      </c>
      <c r="M1403" s="5">
        <v>94.131371661074752</v>
      </c>
      <c r="N1403" s="4">
        <v>21600000</v>
      </c>
      <c r="O1403" s="5">
        <f>1580000*J1403</f>
        <v>4827777.7777777771</v>
      </c>
      <c r="P1403" s="5">
        <f>(1580000*J1403)/(M1403/100)</f>
        <v>5128765.9922352564</v>
      </c>
      <c r="Q1403" s="5">
        <f t="shared" si="66"/>
        <v>16471234.007764744</v>
      </c>
      <c r="R1403" s="3" t="str">
        <f t="shared" si="67"/>
        <v>상</v>
      </c>
    </row>
    <row r="1404" spans="1:18" hidden="1" x14ac:dyDescent="0.3">
      <c r="A1404">
        <v>1403</v>
      </c>
      <c r="B1404" s="3" t="s">
        <v>13</v>
      </c>
      <c r="C1404" s="3" t="s">
        <v>32</v>
      </c>
      <c r="D1404" s="3" t="s">
        <v>115</v>
      </c>
      <c r="E1404" s="4">
        <v>2022</v>
      </c>
      <c r="F1404" s="1">
        <v>44523</v>
      </c>
      <c r="G1404" s="3" t="s">
        <v>102</v>
      </c>
      <c r="H1404" s="5">
        <v>3.92</v>
      </c>
      <c r="I1404" s="5">
        <v>89.959074094082681</v>
      </c>
      <c r="J1404" s="5">
        <v>3.6527777777777781</v>
      </c>
      <c r="K1404" s="6">
        <v>3.8224483137265723E-2</v>
      </c>
      <c r="L1404" s="6">
        <v>0.13306528623821651</v>
      </c>
      <c r="M1404" s="5">
        <v>82.871023062451769</v>
      </c>
      <c r="N1404" s="4">
        <v>21100000</v>
      </c>
      <c r="O1404" s="5">
        <f>1050000*J1404</f>
        <v>3835416.666666667</v>
      </c>
      <c r="P1404" s="5">
        <f>(1050000*J1404)/(M1404/100)</f>
        <v>4628175.8387081688</v>
      </c>
      <c r="Q1404" s="5">
        <f t="shared" si="66"/>
        <v>16471824.16129183</v>
      </c>
      <c r="R1404" s="3" t="str">
        <f t="shared" si="67"/>
        <v>상</v>
      </c>
    </row>
    <row r="1405" spans="1:18" hidden="1" x14ac:dyDescent="0.3">
      <c r="A1405">
        <v>1404</v>
      </c>
      <c r="B1405" s="3" t="s">
        <v>13</v>
      </c>
      <c r="C1405" s="3" t="s">
        <v>33</v>
      </c>
      <c r="D1405" s="3" t="s">
        <v>117</v>
      </c>
      <c r="E1405" s="4">
        <v>2019</v>
      </c>
      <c r="F1405" s="1">
        <v>43703</v>
      </c>
      <c r="G1405" s="3" t="s">
        <v>102</v>
      </c>
      <c r="H1405" s="5">
        <v>4.0131249999999987</v>
      </c>
      <c r="I1405" s="5">
        <v>92.637611685166803</v>
      </c>
      <c r="J1405" s="5">
        <v>5.8944444444444448</v>
      </c>
      <c r="K1405" s="6">
        <v>4.8556953959013723E-2</v>
      </c>
      <c r="L1405" s="6">
        <v>0.1657379352370528</v>
      </c>
      <c r="M1405" s="5">
        <v>78.570511080393345</v>
      </c>
      <c r="N1405" s="4">
        <v>26300000</v>
      </c>
      <c r="O1405" s="5">
        <f>1310000*J1405</f>
        <v>7721722.2222222229</v>
      </c>
      <c r="P1405" s="5">
        <f>(1310000*J1405)/(M1405/100)</f>
        <v>9827761.2249732688</v>
      </c>
      <c r="Q1405" s="5">
        <f t="shared" si="66"/>
        <v>16472238.775026731</v>
      </c>
      <c r="R1405" s="3" t="str">
        <f t="shared" si="67"/>
        <v>중</v>
      </c>
    </row>
    <row r="1406" spans="1:18" hidden="1" x14ac:dyDescent="0.3">
      <c r="A1406">
        <v>1405</v>
      </c>
      <c r="B1406" s="3" t="s">
        <v>13</v>
      </c>
      <c r="C1406" s="3" t="s">
        <v>36</v>
      </c>
      <c r="D1406" s="3" t="s">
        <v>117</v>
      </c>
      <c r="E1406" s="4">
        <v>2019</v>
      </c>
      <c r="F1406" s="1">
        <v>43486</v>
      </c>
      <c r="G1406" s="3" t="s">
        <v>102</v>
      </c>
      <c r="H1406" s="5">
        <v>3.7318750000000058</v>
      </c>
      <c r="I1406" s="5">
        <v>83.496677905100285</v>
      </c>
      <c r="J1406" s="5">
        <v>6.4916666666666663</v>
      </c>
      <c r="K1406" s="6">
        <v>5.0957498630394588E-2</v>
      </c>
      <c r="L1406" s="6">
        <v>8.3704934226059832E-2</v>
      </c>
      <c r="M1406" s="5">
        <v>86.533756714354553</v>
      </c>
      <c r="N1406" s="4">
        <v>26300000</v>
      </c>
      <c r="O1406" s="5">
        <f>1310000*J1406</f>
        <v>8504083.3333333321</v>
      </c>
      <c r="P1406" s="5">
        <f>(1310000*J1406)/(M1406/100)</f>
        <v>9827475.0296639353</v>
      </c>
      <c r="Q1406" s="5">
        <f t="shared" si="66"/>
        <v>16472524.970336065</v>
      </c>
      <c r="R1406" s="3" t="str">
        <f t="shared" si="67"/>
        <v>상</v>
      </c>
    </row>
    <row r="1407" spans="1:18" hidden="1" x14ac:dyDescent="0.3">
      <c r="A1407">
        <v>1406</v>
      </c>
      <c r="B1407" s="3" t="s">
        <v>12</v>
      </c>
      <c r="C1407" s="3" t="s">
        <v>47</v>
      </c>
      <c r="D1407" s="3" t="s">
        <v>116</v>
      </c>
      <c r="E1407" s="4">
        <v>2022</v>
      </c>
      <c r="F1407" s="1">
        <v>44733</v>
      </c>
      <c r="G1407" s="3" t="s">
        <v>102</v>
      </c>
      <c r="H1407" s="5">
        <v>3.7795555555555489</v>
      </c>
      <c r="I1407" s="5">
        <v>85.402282973955352</v>
      </c>
      <c r="J1407" s="5">
        <v>3.0750000000000002</v>
      </c>
      <c r="K1407" s="6">
        <v>3.5071355833500358E-2</v>
      </c>
      <c r="L1407" s="6">
        <v>1.701773056000077E-2</v>
      </c>
      <c r="M1407" s="5">
        <v>94.791091360649887</v>
      </c>
      <c r="N1407" s="4">
        <v>21600000</v>
      </c>
      <c r="O1407" s="5">
        <f>1580000*J1407</f>
        <v>4858500</v>
      </c>
      <c r="P1407" s="5">
        <f>(1580000*J1407)/(M1407/100)</f>
        <v>5125481.6568309739</v>
      </c>
      <c r="Q1407" s="5">
        <f t="shared" si="66"/>
        <v>16474518.343169026</v>
      </c>
      <c r="R1407" s="3" t="str">
        <f t="shared" si="67"/>
        <v>상</v>
      </c>
    </row>
    <row r="1408" spans="1:18" hidden="1" x14ac:dyDescent="0.3">
      <c r="A1408">
        <v>1407</v>
      </c>
      <c r="B1408" s="3" t="s">
        <v>13</v>
      </c>
      <c r="C1408" s="3" t="s">
        <v>32</v>
      </c>
      <c r="D1408" s="3" t="s">
        <v>115</v>
      </c>
      <c r="E1408" s="4">
        <v>2022</v>
      </c>
      <c r="F1408" s="1">
        <v>44476</v>
      </c>
      <c r="G1408" s="3" t="s">
        <v>102</v>
      </c>
      <c r="H1408" s="5">
        <v>4.0400000000000036</v>
      </c>
      <c r="I1408" s="5">
        <v>93.385705726483266</v>
      </c>
      <c r="J1408" s="5">
        <v>3.780555555555555</v>
      </c>
      <c r="K1408" s="6">
        <v>3.8887301554906363E-2</v>
      </c>
      <c r="L1408" s="6">
        <v>0.10263433472393579</v>
      </c>
      <c r="M1408" s="5">
        <v>85.847836372115793</v>
      </c>
      <c r="N1408" s="4">
        <v>21100000</v>
      </c>
      <c r="O1408" s="5">
        <f>1050000*J1408</f>
        <v>3969583.3333333326</v>
      </c>
      <c r="P1408" s="5">
        <f>(1050000*J1408)/(M1408/100)</f>
        <v>4623975.9801595788</v>
      </c>
      <c r="Q1408" s="5">
        <f t="shared" si="66"/>
        <v>16476024.019840421</v>
      </c>
      <c r="R1408" s="3" t="str">
        <f t="shared" si="67"/>
        <v>상</v>
      </c>
    </row>
    <row r="1409" spans="1:18" hidden="1" x14ac:dyDescent="0.3">
      <c r="A1409">
        <v>1408</v>
      </c>
      <c r="B1409" s="3" t="s">
        <v>13</v>
      </c>
      <c r="C1409" s="3" t="s">
        <v>36</v>
      </c>
      <c r="D1409" s="3" t="s">
        <v>117</v>
      </c>
      <c r="E1409" s="4">
        <v>2019</v>
      </c>
      <c r="F1409" s="1">
        <v>43482</v>
      </c>
      <c r="G1409" s="3" t="s">
        <v>102</v>
      </c>
      <c r="H1409" s="5">
        <v>3.9331249999999991</v>
      </c>
      <c r="I1409" s="5">
        <v>90.339649094473074</v>
      </c>
      <c r="J1409" s="5">
        <v>6.5027777777777782</v>
      </c>
      <c r="K1409" s="6">
        <v>5.1001089312985373E-2</v>
      </c>
      <c r="L1409" s="6">
        <v>8.1819498648217096E-2</v>
      </c>
      <c r="M1409" s="5">
        <v>86.717941203879761</v>
      </c>
      <c r="N1409" s="4">
        <v>26300000</v>
      </c>
      <c r="O1409" s="5">
        <f>1310000*J1409</f>
        <v>8518638.8888888899</v>
      </c>
      <c r="P1409" s="5">
        <f>(1310000*J1409)/(M1409/100)</f>
        <v>9823386.9146650899</v>
      </c>
      <c r="Q1409" s="5">
        <f t="shared" si="66"/>
        <v>16476613.08533491</v>
      </c>
      <c r="R1409" s="3" t="str">
        <f t="shared" si="67"/>
        <v>상</v>
      </c>
    </row>
    <row r="1410" spans="1:18" hidden="1" x14ac:dyDescent="0.3">
      <c r="A1410">
        <v>1409</v>
      </c>
      <c r="B1410" s="3" t="s">
        <v>13</v>
      </c>
      <c r="C1410" s="3" t="s">
        <v>36</v>
      </c>
      <c r="D1410" s="3" t="s">
        <v>117</v>
      </c>
      <c r="E1410" s="4">
        <v>2019</v>
      </c>
      <c r="F1410" s="1">
        <v>43545</v>
      </c>
      <c r="G1410" s="3" t="s">
        <v>102</v>
      </c>
      <c r="H1410" s="5">
        <v>4.1200000000000037</v>
      </c>
      <c r="I1410" s="5">
        <v>95.681105916803389</v>
      </c>
      <c r="J1410" s="5">
        <v>6.3250000000000002</v>
      </c>
      <c r="K1410" s="6">
        <v>5.0299105359837171E-2</v>
      </c>
      <c r="L1410" s="6">
        <v>0.1062176100567485</v>
      </c>
      <c r="M1410" s="5">
        <v>84.348328458341442</v>
      </c>
      <c r="N1410" s="4">
        <v>26300000</v>
      </c>
      <c r="O1410" s="5">
        <f>1310000*J1410</f>
        <v>8285750</v>
      </c>
      <c r="P1410" s="5">
        <f>(1310000*J1410)/(M1410/100)</f>
        <v>9823253.3488701284</v>
      </c>
      <c r="Q1410" s="5">
        <f t="shared" ref="Q1410:Q1473" si="68">N1410-P1410</f>
        <v>16476746.651129872</v>
      </c>
      <c r="R1410" s="3" t="str">
        <f t="shared" ref="R1410:R1473" si="69">IF(M1410&lt;=65, "하", IF(M1410&lt;80, "중", "상"))</f>
        <v>상</v>
      </c>
    </row>
    <row r="1411" spans="1:18" hidden="1" x14ac:dyDescent="0.3">
      <c r="A1411">
        <v>1410</v>
      </c>
      <c r="B1411" s="3" t="s">
        <v>13</v>
      </c>
      <c r="C1411" s="3" t="s">
        <v>32</v>
      </c>
      <c r="D1411" s="3" t="s">
        <v>115</v>
      </c>
      <c r="E1411" s="4">
        <v>2022</v>
      </c>
      <c r="F1411" s="1">
        <v>44498</v>
      </c>
      <c r="G1411" s="3" t="s">
        <v>102</v>
      </c>
      <c r="H1411" s="5">
        <v>4.0799999999999992</v>
      </c>
      <c r="I1411" s="5">
        <v>94.495414527125234</v>
      </c>
      <c r="J1411" s="5">
        <v>3.719444444444445</v>
      </c>
      <c r="K1411" s="6">
        <v>3.8571722515046918E-2</v>
      </c>
      <c r="L1411" s="6">
        <v>0.1156045199611884</v>
      </c>
      <c r="M1411" s="5">
        <v>84.582375752376464</v>
      </c>
      <c r="N1411" s="4">
        <v>21100000</v>
      </c>
      <c r="O1411" s="5">
        <f>1050000*J1411</f>
        <v>3905416.6666666674</v>
      </c>
      <c r="P1411" s="5">
        <f>(1050000*J1411)/(M1411/100)</f>
        <v>4617293.6524036322</v>
      </c>
      <c r="Q1411" s="5">
        <f t="shared" si="68"/>
        <v>16482706.347596368</v>
      </c>
      <c r="R1411" s="3" t="str">
        <f t="shared" si="69"/>
        <v>상</v>
      </c>
    </row>
    <row r="1412" spans="1:18" hidden="1" x14ac:dyDescent="0.3">
      <c r="A1412">
        <v>1411</v>
      </c>
      <c r="B1412" s="3" t="s">
        <v>13</v>
      </c>
      <c r="C1412" s="3" t="s">
        <v>36</v>
      </c>
      <c r="D1412" s="3" t="s">
        <v>117</v>
      </c>
      <c r="E1412" s="4">
        <v>2019</v>
      </c>
      <c r="F1412" s="1">
        <v>43490</v>
      </c>
      <c r="G1412" s="3" t="s">
        <v>102</v>
      </c>
      <c r="H1412" s="5">
        <v>3.680000000000005</v>
      </c>
      <c r="I1412" s="5">
        <v>81.44098334770581</v>
      </c>
      <c r="J1412" s="5">
        <v>6.4805555555555552</v>
      </c>
      <c r="K1412" s="6">
        <v>5.0913870626993409E-2</v>
      </c>
      <c r="L1412" s="6">
        <v>8.3991036997531632E-2</v>
      </c>
      <c r="M1412" s="5">
        <v>86.509509237547505</v>
      </c>
      <c r="N1412" s="4">
        <v>26300000</v>
      </c>
      <c r="O1412" s="5">
        <f>1310000*J1412</f>
        <v>8489527.777777778</v>
      </c>
      <c r="P1412" s="5">
        <f>(1310000*J1412)/(M1412/100)</f>
        <v>9813404.1593812332</v>
      </c>
      <c r="Q1412" s="5">
        <f t="shared" si="68"/>
        <v>16486595.840618767</v>
      </c>
      <c r="R1412" s="3" t="str">
        <f t="shared" si="69"/>
        <v>상</v>
      </c>
    </row>
    <row r="1413" spans="1:18" hidden="1" x14ac:dyDescent="0.3">
      <c r="A1413">
        <v>1412</v>
      </c>
      <c r="B1413" s="3" t="s">
        <v>12</v>
      </c>
      <c r="C1413" s="3" t="s">
        <v>34</v>
      </c>
      <c r="D1413" s="3" t="s">
        <v>113</v>
      </c>
      <c r="E1413" s="4">
        <v>2019</v>
      </c>
      <c r="F1413" s="1">
        <v>43738</v>
      </c>
      <c r="G1413" s="3" t="s">
        <v>102</v>
      </c>
      <c r="H1413" s="5">
        <v>3.760208333333328</v>
      </c>
      <c r="I1413" s="5">
        <v>84.665275829055446</v>
      </c>
      <c r="J1413" s="5">
        <v>5.8</v>
      </c>
      <c r="K1413" s="6">
        <v>4.8166378315169192E-2</v>
      </c>
      <c r="L1413" s="6">
        <v>8.6674746829850657E-2</v>
      </c>
      <c r="M1413" s="5">
        <v>86.515887485498013</v>
      </c>
      <c r="N1413" s="4">
        <v>24800000</v>
      </c>
      <c r="O1413" s="5">
        <f>1240000*J1413</f>
        <v>7192000</v>
      </c>
      <c r="P1413" s="5">
        <f>(1240000*J1413)/(M1413/100)</f>
        <v>8312924.0293645943</v>
      </c>
      <c r="Q1413" s="5">
        <f t="shared" si="68"/>
        <v>16487075.970635407</v>
      </c>
      <c r="R1413" s="3" t="str">
        <f t="shared" si="69"/>
        <v>상</v>
      </c>
    </row>
    <row r="1414" spans="1:18" hidden="1" x14ac:dyDescent="0.3">
      <c r="A1414">
        <v>1413</v>
      </c>
      <c r="B1414" s="3" t="s">
        <v>13</v>
      </c>
      <c r="C1414" s="3" t="s">
        <v>33</v>
      </c>
      <c r="D1414" s="3" t="s">
        <v>117</v>
      </c>
      <c r="E1414" s="4">
        <v>2019</v>
      </c>
      <c r="F1414" s="1">
        <v>43694</v>
      </c>
      <c r="G1414" s="3" t="s">
        <v>102</v>
      </c>
      <c r="H1414" s="5">
        <v>4.0502083333333356</v>
      </c>
      <c r="I1414" s="5">
        <v>93.665069883118719</v>
      </c>
      <c r="J1414" s="5">
        <v>5.9194444444444443</v>
      </c>
      <c r="K1414" s="6">
        <v>4.8659816869546263E-2</v>
      </c>
      <c r="L1414" s="6">
        <v>0.1610521308438605</v>
      </c>
      <c r="M1414" s="5">
        <v>79.028805228659309</v>
      </c>
      <c r="N1414" s="4">
        <v>26300000</v>
      </c>
      <c r="O1414" s="5">
        <f>1310000*J1414</f>
        <v>7754472.222222222</v>
      </c>
      <c r="P1414" s="5">
        <f>(1310000*J1414)/(M1414/100)</f>
        <v>9812209.864220636</v>
      </c>
      <c r="Q1414" s="5">
        <f t="shared" si="68"/>
        <v>16487790.135779364</v>
      </c>
      <c r="R1414" s="3" t="str">
        <f t="shared" si="69"/>
        <v>중</v>
      </c>
    </row>
    <row r="1415" spans="1:18" hidden="1" x14ac:dyDescent="0.3">
      <c r="A1415">
        <v>1414</v>
      </c>
      <c r="B1415" s="3" t="s">
        <v>12</v>
      </c>
      <c r="C1415" s="3" t="s">
        <v>47</v>
      </c>
      <c r="D1415" s="3" t="s">
        <v>116</v>
      </c>
      <c r="E1415" s="4">
        <v>2022</v>
      </c>
      <c r="F1415" s="1">
        <v>44727</v>
      </c>
      <c r="G1415" s="3" t="s">
        <v>102</v>
      </c>
      <c r="H1415" s="5">
        <v>4.1000000000000041</v>
      </c>
      <c r="I1415" s="5">
        <v>95.081152661611057</v>
      </c>
      <c r="J1415" s="5">
        <v>3.0916666666666668</v>
      </c>
      <c r="K1415" s="6">
        <v>3.5166271719741148E-2</v>
      </c>
      <c r="L1415" s="6">
        <v>8.105187443192852E-3</v>
      </c>
      <c r="M1415" s="5">
        <v>95.672854083706611</v>
      </c>
      <c r="N1415" s="4">
        <v>21600000</v>
      </c>
      <c r="O1415" s="5">
        <f>1580000*J1415</f>
        <v>4884833.333333334</v>
      </c>
      <c r="P1415" s="5">
        <f>(1580000*J1415)/(M1415/100)</f>
        <v>5105767.3361134063</v>
      </c>
      <c r="Q1415" s="5">
        <f t="shared" si="68"/>
        <v>16494232.663886594</v>
      </c>
      <c r="R1415" s="3" t="str">
        <f t="shared" si="69"/>
        <v>상</v>
      </c>
    </row>
    <row r="1416" spans="1:18" hidden="1" x14ac:dyDescent="0.3">
      <c r="A1416">
        <v>1415</v>
      </c>
      <c r="B1416" s="3" t="s">
        <v>13</v>
      </c>
      <c r="C1416" s="3" t="s">
        <v>32</v>
      </c>
      <c r="D1416" s="3" t="s">
        <v>115</v>
      </c>
      <c r="E1416" s="4">
        <v>2022</v>
      </c>
      <c r="F1416" s="1">
        <v>44490</v>
      </c>
      <c r="G1416" s="3" t="s">
        <v>102</v>
      </c>
      <c r="H1416" s="5">
        <v>4.1197727272727311</v>
      </c>
      <c r="I1416" s="5">
        <v>95.674023767734269</v>
      </c>
      <c r="J1416" s="5">
        <v>3.7416666666666671</v>
      </c>
      <c r="K1416" s="6">
        <v>3.8686776379877753E-2</v>
      </c>
      <c r="L1416" s="6">
        <v>0.1058257858683113</v>
      </c>
      <c r="M1416" s="5">
        <v>85.548743775181094</v>
      </c>
      <c r="N1416" s="4">
        <v>21100000</v>
      </c>
      <c r="O1416" s="5">
        <f>1050000*J1416</f>
        <v>3928750.0000000005</v>
      </c>
      <c r="P1416" s="5">
        <f>(1050000*J1416)/(M1416/100)</f>
        <v>4592411.0941063128</v>
      </c>
      <c r="Q1416" s="5">
        <f t="shared" si="68"/>
        <v>16507588.905893687</v>
      </c>
      <c r="R1416" s="3" t="str">
        <f t="shared" si="69"/>
        <v>상</v>
      </c>
    </row>
    <row r="1417" spans="1:18" hidden="1" x14ac:dyDescent="0.3">
      <c r="A1417">
        <v>1416</v>
      </c>
      <c r="B1417" s="3" t="s">
        <v>13</v>
      </c>
      <c r="C1417" s="3" t="s">
        <v>36</v>
      </c>
      <c r="D1417" s="3" t="s">
        <v>117</v>
      </c>
      <c r="E1417" s="4">
        <v>2019</v>
      </c>
      <c r="F1417" s="1">
        <v>43678</v>
      </c>
      <c r="G1417" s="3" t="s">
        <v>102</v>
      </c>
      <c r="H1417" s="5">
        <v>4.019999999999996</v>
      </c>
      <c r="I1417" s="5">
        <v>92.831195670431498</v>
      </c>
      <c r="J1417" s="5">
        <v>5.9638888888888886</v>
      </c>
      <c r="K1417" s="6">
        <v>4.8842149374854052E-2</v>
      </c>
      <c r="L1417" s="6">
        <v>0.15325786057763491</v>
      </c>
      <c r="M1417" s="5">
        <v>79.789999004751095</v>
      </c>
      <c r="N1417" s="4">
        <v>26300000</v>
      </c>
      <c r="O1417" s="5">
        <f>1310000*J1417</f>
        <v>7812694.444444444</v>
      </c>
      <c r="P1417" s="5">
        <f>(1310000*J1417)/(M1417/100)</f>
        <v>9791571.0513785519</v>
      </c>
      <c r="Q1417" s="5">
        <f t="shared" si="68"/>
        <v>16508428.948621448</v>
      </c>
      <c r="R1417" s="3" t="str">
        <f t="shared" si="69"/>
        <v>중</v>
      </c>
    </row>
    <row r="1418" spans="1:18" hidden="1" x14ac:dyDescent="0.3">
      <c r="A1418">
        <v>1417</v>
      </c>
      <c r="B1418" s="3" t="s">
        <v>13</v>
      </c>
      <c r="C1418" s="3" t="s">
        <v>81</v>
      </c>
      <c r="D1418" s="3" t="s">
        <v>115</v>
      </c>
      <c r="E1418" s="4">
        <v>2022</v>
      </c>
      <c r="F1418" s="1">
        <v>44422</v>
      </c>
      <c r="G1418" s="3" t="s">
        <v>102</v>
      </c>
      <c r="H1418" s="5">
        <v>4</v>
      </c>
      <c r="I1418" s="5">
        <v>92.26804225875226</v>
      </c>
      <c r="J1418" s="5">
        <v>3.927777777777778</v>
      </c>
      <c r="K1418" s="6">
        <v>3.9637243989852661E-2</v>
      </c>
      <c r="L1418" s="6">
        <v>6.1870161646364767E-2</v>
      </c>
      <c r="M1418" s="5">
        <v>89.849259436378262</v>
      </c>
      <c r="N1418" s="4">
        <v>21100000</v>
      </c>
      <c r="O1418" s="5">
        <f>1050000*J1418</f>
        <v>4124166.666666667</v>
      </c>
      <c r="P1418" s="5">
        <f>(1050000*J1418)/(M1418/100)</f>
        <v>4590095.3358296352</v>
      </c>
      <c r="Q1418" s="5">
        <f t="shared" si="68"/>
        <v>16509904.664170366</v>
      </c>
      <c r="R1418" s="3" t="str">
        <f t="shared" si="69"/>
        <v>상</v>
      </c>
    </row>
    <row r="1419" spans="1:18" hidden="1" x14ac:dyDescent="0.3">
      <c r="A1419">
        <v>1418</v>
      </c>
      <c r="B1419" s="3" t="s">
        <v>13</v>
      </c>
      <c r="C1419" s="3" t="s">
        <v>33</v>
      </c>
      <c r="D1419" s="3" t="s">
        <v>117</v>
      </c>
      <c r="E1419" s="4">
        <v>2019</v>
      </c>
      <c r="F1419" s="1">
        <v>43619</v>
      </c>
      <c r="G1419" s="3" t="s">
        <v>102</v>
      </c>
      <c r="H1419" s="5">
        <v>3.800000000000006</v>
      </c>
      <c r="I1419" s="5">
        <v>86.147087182552198</v>
      </c>
      <c r="J1419" s="5">
        <v>6.125</v>
      </c>
      <c r="K1419" s="6">
        <v>4.9497474683058318E-2</v>
      </c>
      <c r="L1419" s="6">
        <v>0.1307556301278549</v>
      </c>
      <c r="M1419" s="5">
        <v>81.97468951890869</v>
      </c>
      <c r="N1419" s="4">
        <v>26300000</v>
      </c>
      <c r="O1419" s="5">
        <f>1310000*J1419</f>
        <v>8023750</v>
      </c>
      <c r="P1419" s="5">
        <f>(1310000*J1419)/(M1419/100)</f>
        <v>9788082.2081664633</v>
      </c>
      <c r="Q1419" s="5">
        <f t="shared" si="68"/>
        <v>16511917.791833537</v>
      </c>
      <c r="R1419" s="3" t="str">
        <f t="shared" si="69"/>
        <v>상</v>
      </c>
    </row>
    <row r="1420" spans="1:18" hidden="1" x14ac:dyDescent="0.3">
      <c r="A1420">
        <v>1419</v>
      </c>
      <c r="B1420" s="3" t="s">
        <v>12</v>
      </c>
      <c r="C1420" s="3" t="s">
        <v>47</v>
      </c>
      <c r="D1420" s="3" t="s">
        <v>116</v>
      </c>
      <c r="E1420" s="4">
        <v>2022</v>
      </c>
      <c r="F1420" s="1">
        <v>44762</v>
      </c>
      <c r="G1420" s="3" t="s">
        <v>102</v>
      </c>
      <c r="H1420" s="5">
        <v>4.0324444444444474</v>
      </c>
      <c r="I1420" s="5">
        <v>93.178938241844193</v>
      </c>
      <c r="J1420" s="5">
        <v>2.994444444444444</v>
      </c>
      <c r="K1420" s="6">
        <v>3.4608926273113093E-2</v>
      </c>
      <c r="L1420" s="6">
        <v>3.5100723921038933E-2</v>
      </c>
      <c r="M1420" s="5">
        <v>93.029034980584797</v>
      </c>
      <c r="N1420" s="4">
        <v>21600000</v>
      </c>
      <c r="O1420" s="5">
        <f>1580000*J1420</f>
        <v>4731222.222222222</v>
      </c>
      <c r="P1420" s="5">
        <f>(1580000*J1420)/(M1420/100)</f>
        <v>5085747.9315029224</v>
      </c>
      <c r="Q1420" s="5">
        <f t="shared" si="68"/>
        <v>16514252.068497077</v>
      </c>
      <c r="R1420" s="3" t="str">
        <f t="shared" si="69"/>
        <v>상</v>
      </c>
    </row>
    <row r="1421" spans="1:18" hidden="1" x14ac:dyDescent="0.3">
      <c r="A1421">
        <v>1420</v>
      </c>
      <c r="B1421" s="3" t="s">
        <v>13</v>
      </c>
      <c r="C1421" s="3" t="s">
        <v>32</v>
      </c>
      <c r="D1421" s="3" t="s">
        <v>115</v>
      </c>
      <c r="E1421" s="4">
        <v>2022</v>
      </c>
      <c r="F1421" s="1">
        <v>44497</v>
      </c>
      <c r="G1421" s="3" t="s">
        <v>102</v>
      </c>
      <c r="H1421" s="5">
        <v>3.800227272727279</v>
      </c>
      <c r="I1421" s="5">
        <v>86.154740863776354</v>
      </c>
      <c r="J1421" s="5">
        <v>3.7222222222222219</v>
      </c>
      <c r="K1421" s="6">
        <v>3.8586123009300748E-2</v>
      </c>
      <c r="L1421" s="6">
        <v>0.1089843470709385</v>
      </c>
      <c r="M1421" s="5">
        <v>85.242952991976068</v>
      </c>
      <c r="N1421" s="4">
        <v>21100000</v>
      </c>
      <c r="O1421" s="5">
        <f>1050000*J1421</f>
        <v>3908333.333333333</v>
      </c>
      <c r="P1421" s="5">
        <f>(1050000*J1421)/(M1421/100)</f>
        <v>4584934.2334506232</v>
      </c>
      <c r="Q1421" s="5">
        <f t="shared" si="68"/>
        <v>16515065.766549377</v>
      </c>
      <c r="R1421" s="3" t="str">
        <f t="shared" si="69"/>
        <v>상</v>
      </c>
    </row>
    <row r="1422" spans="1:18" hidden="1" x14ac:dyDescent="0.3">
      <c r="A1422">
        <v>1421</v>
      </c>
      <c r="B1422" s="3" t="s">
        <v>12</v>
      </c>
      <c r="C1422" s="3" t="s">
        <v>34</v>
      </c>
      <c r="D1422" s="3" t="s">
        <v>113</v>
      </c>
      <c r="E1422" s="4">
        <v>2019</v>
      </c>
      <c r="F1422" s="1">
        <v>43738</v>
      </c>
      <c r="G1422" s="3" t="s">
        <v>102</v>
      </c>
      <c r="H1422" s="5">
        <v>3.7400000000000051</v>
      </c>
      <c r="I1422" s="5">
        <v>83.818847388122649</v>
      </c>
      <c r="J1422" s="5">
        <v>5.8</v>
      </c>
      <c r="K1422" s="6">
        <v>4.8166378315169192E-2</v>
      </c>
      <c r="L1422" s="6">
        <v>8.2715418236377791E-2</v>
      </c>
      <c r="M1422" s="5">
        <v>86.911820344845296</v>
      </c>
      <c r="N1422" s="4">
        <v>24800000</v>
      </c>
      <c r="O1422" s="5">
        <f>1240000*J1422</f>
        <v>7192000</v>
      </c>
      <c r="P1422" s="5">
        <f>(1240000*J1422)/(M1422/100)</f>
        <v>8275053.924154236</v>
      </c>
      <c r="Q1422" s="5">
        <f t="shared" si="68"/>
        <v>16524946.075845763</v>
      </c>
      <c r="R1422" s="3" t="str">
        <f t="shared" si="69"/>
        <v>상</v>
      </c>
    </row>
    <row r="1423" spans="1:18" hidden="1" x14ac:dyDescent="0.3">
      <c r="A1423">
        <v>1422</v>
      </c>
      <c r="B1423" s="3" t="s">
        <v>13</v>
      </c>
      <c r="C1423" s="3" t="s">
        <v>32</v>
      </c>
      <c r="D1423" s="3" t="s">
        <v>115</v>
      </c>
      <c r="E1423" s="4">
        <v>2022</v>
      </c>
      <c r="F1423" s="1">
        <v>44522</v>
      </c>
      <c r="G1423" s="3" t="s">
        <v>102</v>
      </c>
      <c r="H1423" s="5">
        <v>3.6377272727272651</v>
      </c>
      <c r="I1423" s="5">
        <v>79.676830378106857</v>
      </c>
      <c r="J1423" s="5">
        <v>3.655555555555555</v>
      </c>
      <c r="K1423" s="6">
        <v>3.823901439919996E-2</v>
      </c>
      <c r="L1423" s="6">
        <v>0.1213908666404592</v>
      </c>
      <c r="M1423" s="5">
        <v>84.037011896034073</v>
      </c>
      <c r="N1423" s="4">
        <v>21100000</v>
      </c>
      <c r="O1423" s="5">
        <f>1050000*J1423</f>
        <v>3838333.3333333326</v>
      </c>
      <c r="P1423" s="5">
        <f>(1050000*J1423)/(M1423/100)</f>
        <v>4567431.9525804957</v>
      </c>
      <c r="Q1423" s="5">
        <f t="shared" si="68"/>
        <v>16532568.047419503</v>
      </c>
      <c r="R1423" s="3" t="str">
        <f t="shared" si="69"/>
        <v>상</v>
      </c>
    </row>
    <row r="1424" spans="1:18" hidden="1" x14ac:dyDescent="0.3">
      <c r="A1424">
        <v>1423</v>
      </c>
      <c r="B1424" s="3" t="s">
        <v>13</v>
      </c>
      <c r="C1424" s="3" t="s">
        <v>36</v>
      </c>
      <c r="D1424" s="3" t="s">
        <v>117</v>
      </c>
      <c r="E1424" s="4">
        <v>2019</v>
      </c>
      <c r="F1424" s="1">
        <v>43659</v>
      </c>
      <c r="G1424" s="3" t="s">
        <v>102</v>
      </c>
      <c r="H1424" s="5">
        <v>3.8600000000000092</v>
      </c>
      <c r="I1424" s="5">
        <v>88.145666731649712</v>
      </c>
      <c r="J1424" s="5">
        <v>6.0138888888888893</v>
      </c>
      <c r="K1424" s="6">
        <v>4.904646323187388E-2</v>
      </c>
      <c r="L1424" s="6">
        <v>0.1442894566307662</v>
      </c>
      <c r="M1424" s="5">
        <v>80.666408013735989</v>
      </c>
      <c r="N1424" s="4">
        <v>26300000</v>
      </c>
      <c r="O1424" s="5">
        <f>1310000*J1424</f>
        <v>7878194.444444445</v>
      </c>
      <c r="P1424" s="5">
        <f>(1310000*J1424)/(M1424/100)</f>
        <v>9766388.0646612346</v>
      </c>
      <c r="Q1424" s="5">
        <f t="shared" si="68"/>
        <v>16533611.935338765</v>
      </c>
      <c r="R1424" s="3" t="str">
        <f t="shared" si="69"/>
        <v>상</v>
      </c>
    </row>
    <row r="1425" spans="1:18" hidden="1" x14ac:dyDescent="0.3">
      <c r="A1425">
        <v>1424</v>
      </c>
      <c r="B1425" s="3" t="s">
        <v>13</v>
      </c>
      <c r="C1425" s="3" t="s">
        <v>36</v>
      </c>
      <c r="D1425" s="3" t="s">
        <v>117</v>
      </c>
      <c r="E1425" s="4">
        <v>2019</v>
      </c>
      <c r="F1425" s="1">
        <v>43693</v>
      </c>
      <c r="G1425" s="3" t="s">
        <v>102</v>
      </c>
      <c r="H1425" s="5">
        <v>3.699999999999994</v>
      </c>
      <c r="I1425" s="5">
        <v>82.278685744892314</v>
      </c>
      <c r="J1425" s="5">
        <v>5.9222222222222216</v>
      </c>
      <c r="K1425" s="6">
        <v>4.8671232662517279E-2</v>
      </c>
      <c r="L1425" s="6">
        <v>0.15690454738636619</v>
      </c>
      <c r="M1425" s="5">
        <v>79.442421995111658</v>
      </c>
      <c r="N1425" s="4">
        <v>26300000</v>
      </c>
      <c r="O1425" s="5">
        <f>1310000*J1425</f>
        <v>7758111.1111111101</v>
      </c>
      <c r="P1425" s="5">
        <f>(1310000*J1425)/(M1425/100)</f>
        <v>9765703.1549069472</v>
      </c>
      <c r="Q1425" s="5">
        <f t="shared" si="68"/>
        <v>16534296.845093053</v>
      </c>
      <c r="R1425" s="3" t="str">
        <f t="shared" si="69"/>
        <v>중</v>
      </c>
    </row>
    <row r="1426" spans="1:18" hidden="1" x14ac:dyDescent="0.3">
      <c r="A1426">
        <v>1425</v>
      </c>
      <c r="B1426" s="3" t="s">
        <v>13</v>
      </c>
      <c r="C1426" s="3" t="s">
        <v>36</v>
      </c>
      <c r="D1426" s="3" t="s">
        <v>117</v>
      </c>
      <c r="E1426" s="4">
        <v>2019</v>
      </c>
      <c r="F1426" s="1">
        <v>43761</v>
      </c>
      <c r="G1426" s="3" t="s">
        <v>102</v>
      </c>
      <c r="H1426" s="5">
        <v>4</v>
      </c>
      <c r="I1426" s="5">
        <v>92.26804225875226</v>
      </c>
      <c r="J1426" s="5">
        <v>5.7361111111111107</v>
      </c>
      <c r="K1426" s="6">
        <v>4.790035954399971E-2</v>
      </c>
      <c r="L1426" s="6">
        <v>0.1822299045468036</v>
      </c>
      <c r="M1426" s="5">
        <v>76.986973590919675</v>
      </c>
      <c r="N1426" s="4">
        <v>26300000</v>
      </c>
      <c r="O1426" s="5">
        <f>1310000*J1426</f>
        <v>7514305.555555555</v>
      </c>
      <c r="P1426" s="5">
        <f>(1310000*J1426)/(M1426/100)</f>
        <v>9760489.6063115802</v>
      </c>
      <c r="Q1426" s="5">
        <f t="shared" si="68"/>
        <v>16539510.39368842</v>
      </c>
      <c r="R1426" s="3" t="str">
        <f t="shared" si="69"/>
        <v>중</v>
      </c>
    </row>
    <row r="1427" spans="1:18" hidden="1" x14ac:dyDescent="0.3">
      <c r="A1427">
        <v>1426</v>
      </c>
      <c r="B1427" s="3" t="s">
        <v>13</v>
      </c>
      <c r="C1427" s="3" t="s">
        <v>81</v>
      </c>
      <c r="D1427" s="3" t="s">
        <v>115</v>
      </c>
      <c r="E1427" s="4">
        <v>2022</v>
      </c>
      <c r="F1427" s="1">
        <v>44499</v>
      </c>
      <c r="G1427" s="3" t="s">
        <v>102</v>
      </c>
      <c r="H1427" s="5">
        <v>3.7604545454545399</v>
      </c>
      <c r="I1427" s="5">
        <v>84.675588452984357</v>
      </c>
      <c r="J1427" s="5">
        <v>3.7166666666666668</v>
      </c>
      <c r="K1427" s="6">
        <v>3.8557316642456679E-2</v>
      </c>
      <c r="L1427" s="6">
        <v>0.1049056134353433</v>
      </c>
      <c r="M1427" s="5">
        <v>85.653706992220009</v>
      </c>
      <c r="N1427" s="4">
        <v>21100000</v>
      </c>
      <c r="O1427" s="5">
        <f>1050000*J1427</f>
        <v>3902500</v>
      </c>
      <c r="P1427" s="5">
        <f>(1050000*J1427)/(M1427/100)</f>
        <v>4556136.724303674</v>
      </c>
      <c r="Q1427" s="5">
        <f t="shared" si="68"/>
        <v>16543863.275696326</v>
      </c>
      <c r="R1427" s="3" t="str">
        <f t="shared" si="69"/>
        <v>상</v>
      </c>
    </row>
    <row r="1428" spans="1:18" hidden="1" x14ac:dyDescent="0.3">
      <c r="A1428">
        <v>1427</v>
      </c>
      <c r="B1428" s="3" t="s">
        <v>13</v>
      </c>
      <c r="C1428" s="3" t="s">
        <v>33</v>
      </c>
      <c r="D1428" s="3" t="s">
        <v>117</v>
      </c>
      <c r="E1428" s="4">
        <v>2019</v>
      </c>
      <c r="F1428" s="1">
        <v>43473</v>
      </c>
      <c r="G1428" s="3" t="s">
        <v>102</v>
      </c>
      <c r="H1428" s="5">
        <v>3.6200000000000032</v>
      </c>
      <c r="I1428" s="5">
        <v>78.861366460791714</v>
      </c>
      <c r="J1428" s="5">
        <v>6.5277777777777777</v>
      </c>
      <c r="K1428" s="6">
        <v>5.1099032389186311E-2</v>
      </c>
      <c r="L1428" s="6">
        <v>7.1640135694220508E-2</v>
      </c>
      <c r="M1428" s="5">
        <v>87.726083191659328</v>
      </c>
      <c r="N1428" s="4">
        <v>26300000</v>
      </c>
      <c r="O1428" s="5">
        <f>1310000*J1428</f>
        <v>8551388.8888888881</v>
      </c>
      <c r="P1428" s="5">
        <f>(1310000*J1428)/(M1428/100)</f>
        <v>9747829.3544763234</v>
      </c>
      <c r="Q1428" s="5">
        <f t="shared" si="68"/>
        <v>16552170.645523677</v>
      </c>
      <c r="R1428" s="3" t="str">
        <f t="shared" si="69"/>
        <v>상</v>
      </c>
    </row>
    <row r="1429" spans="1:18" hidden="1" x14ac:dyDescent="0.3">
      <c r="A1429">
        <v>1428</v>
      </c>
      <c r="B1429" s="3" t="s">
        <v>13</v>
      </c>
      <c r="C1429" s="3" t="s">
        <v>32</v>
      </c>
      <c r="D1429" s="3" t="s">
        <v>115</v>
      </c>
      <c r="E1429" s="4">
        <v>2022</v>
      </c>
      <c r="F1429" s="1">
        <v>44496</v>
      </c>
      <c r="G1429" s="3" t="s">
        <v>102</v>
      </c>
      <c r="H1429" s="5">
        <v>4.0600000000000014</v>
      </c>
      <c r="I1429" s="5">
        <v>93.933031421115999</v>
      </c>
      <c r="J1429" s="5">
        <v>3.7250000000000001</v>
      </c>
      <c r="K1429" s="6">
        <v>3.860051813123757E-2</v>
      </c>
      <c r="L1429" s="6">
        <v>0.1013433932546194</v>
      </c>
      <c r="M1429" s="5">
        <v>86.005608861414302</v>
      </c>
      <c r="N1429" s="4">
        <v>21100000</v>
      </c>
      <c r="O1429" s="5">
        <f>1050000*J1429</f>
        <v>3911250</v>
      </c>
      <c r="P1429" s="5">
        <f>(1050000*J1429)/(M1429/100)</f>
        <v>4547668.5204361705</v>
      </c>
      <c r="Q1429" s="5">
        <f t="shared" si="68"/>
        <v>16552331.479563829</v>
      </c>
      <c r="R1429" s="3" t="str">
        <f t="shared" si="69"/>
        <v>상</v>
      </c>
    </row>
    <row r="1430" spans="1:18" hidden="1" x14ac:dyDescent="0.3">
      <c r="A1430">
        <v>1429</v>
      </c>
      <c r="B1430" s="3" t="s">
        <v>12</v>
      </c>
      <c r="C1430" s="3" t="s">
        <v>34</v>
      </c>
      <c r="D1430" s="3" t="s">
        <v>113</v>
      </c>
      <c r="E1430" s="4">
        <v>2019</v>
      </c>
      <c r="F1430" s="1">
        <v>43703</v>
      </c>
      <c r="G1430" s="3" t="s">
        <v>102</v>
      </c>
      <c r="H1430" s="5">
        <v>3.680000000000005</v>
      </c>
      <c r="I1430" s="5">
        <v>81.44098334770581</v>
      </c>
      <c r="J1430" s="5">
        <v>5.8944444444444448</v>
      </c>
      <c r="K1430" s="6">
        <v>4.8556953959013723E-2</v>
      </c>
      <c r="L1430" s="6">
        <v>6.4997551421482294E-2</v>
      </c>
      <c r="M1430" s="5">
        <v>88.64454946195039</v>
      </c>
      <c r="N1430" s="4">
        <v>24800000</v>
      </c>
      <c r="O1430" s="5">
        <f>1240000*J1430</f>
        <v>7309111.1111111119</v>
      </c>
      <c r="P1430" s="5">
        <f>(1240000*J1430)/(M1430/100)</f>
        <v>8245415.1501423782</v>
      </c>
      <c r="Q1430" s="5">
        <f t="shared" si="68"/>
        <v>16554584.849857621</v>
      </c>
      <c r="R1430" s="3" t="str">
        <f t="shared" si="69"/>
        <v>상</v>
      </c>
    </row>
    <row r="1431" spans="1:18" hidden="1" x14ac:dyDescent="0.3">
      <c r="A1431">
        <v>1430</v>
      </c>
      <c r="B1431" s="3" t="s">
        <v>12</v>
      </c>
      <c r="C1431" s="3" t="s">
        <v>47</v>
      </c>
      <c r="D1431" s="3" t="s">
        <v>116</v>
      </c>
      <c r="E1431" s="4">
        <v>2022</v>
      </c>
      <c r="F1431" s="1">
        <v>44771</v>
      </c>
      <c r="G1431" s="3" t="s">
        <v>102</v>
      </c>
      <c r="H1431" s="5">
        <v>3.8588888888888961</v>
      </c>
      <c r="I1431" s="5">
        <v>88.109092046248634</v>
      </c>
      <c r="J1431" s="5">
        <v>2.969444444444445</v>
      </c>
      <c r="K1431" s="6">
        <v>3.4464152068167553E-2</v>
      </c>
      <c r="L1431" s="6">
        <v>3.5602360769818722E-2</v>
      </c>
      <c r="M1431" s="5">
        <v>92.993348716201368</v>
      </c>
      <c r="N1431" s="4">
        <v>21600000</v>
      </c>
      <c r="O1431" s="5">
        <f>1580000*J1431</f>
        <v>4691722.2222222229</v>
      </c>
      <c r="P1431" s="5">
        <f>(1580000*J1431)/(M1431/100)</f>
        <v>5045223.4347861782</v>
      </c>
      <c r="Q1431" s="5">
        <f t="shared" si="68"/>
        <v>16554776.565213822</v>
      </c>
      <c r="R1431" s="3" t="str">
        <f t="shared" si="69"/>
        <v>상</v>
      </c>
    </row>
    <row r="1432" spans="1:18" hidden="1" x14ac:dyDescent="0.3">
      <c r="A1432">
        <v>1431</v>
      </c>
      <c r="B1432" s="3" t="s">
        <v>12</v>
      </c>
      <c r="C1432" s="3" t="s">
        <v>34</v>
      </c>
      <c r="D1432" s="3" t="s">
        <v>113</v>
      </c>
      <c r="E1432" s="4">
        <v>2019</v>
      </c>
      <c r="F1432" s="1">
        <v>43699</v>
      </c>
      <c r="G1432" s="3" t="s">
        <v>102</v>
      </c>
      <c r="H1432" s="5">
        <v>3.58</v>
      </c>
      <c r="I1432" s="5">
        <v>77.119052240705813</v>
      </c>
      <c r="J1432" s="5">
        <v>5.9055555555555559</v>
      </c>
      <c r="K1432" s="6">
        <v>4.8602697684616461E-2</v>
      </c>
      <c r="L1432" s="6">
        <v>6.3249851090414339E-2</v>
      </c>
      <c r="M1432" s="5">
        <v>88.814745122496916</v>
      </c>
      <c r="N1432" s="4">
        <v>24800000</v>
      </c>
      <c r="O1432" s="5">
        <f>1240000*J1432</f>
        <v>7322888.888888889</v>
      </c>
      <c r="P1432" s="5">
        <f>(1240000*J1432)/(M1432/100)</f>
        <v>8245127.4040012863</v>
      </c>
      <c r="Q1432" s="5">
        <f t="shared" si="68"/>
        <v>16554872.595998714</v>
      </c>
      <c r="R1432" s="3" t="str">
        <f t="shared" si="69"/>
        <v>상</v>
      </c>
    </row>
    <row r="1433" spans="1:18" hidden="1" x14ac:dyDescent="0.3">
      <c r="A1433">
        <v>1432</v>
      </c>
      <c r="B1433" s="3" t="s">
        <v>13</v>
      </c>
      <c r="C1433" s="3" t="s">
        <v>32</v>
      </c>
      <c r="D1433" s="3" t="s">
        <v>115</v>
      </c>
      <c r="E1433" s="4">
        <v>2022</v>
      </c>
      <c r="F1433" s="1">
        <v>44489</v>
      </c>
      <c r="G1433" s="3" t="s">
        <v>102</v>
      </c>
      <c r="H1433" s="5">
        <v>3.9800000000000009</v>
      </c>
      <c r="I1433" s="5">
        <v>91.698845540068049</v>
      </c>
      <c r="J1433" s="5">
        <v>3.744444444444444</v>
      </c>
      <c r="K1433" s="6">
        <v>3.8701134063199978E-2</v>
      </c>
      <c r="L1433" s="6">
        <v>9.6151208769275201E-2</v>
      </c>
      <c r="M1433" s="5">
        <v>86.514765716752478</v>
      </c>
      <c r="N1433" s="4">
        <v>21100000</v>
      </c>
      <c r="O1433" s="5">
        <f>1050000*J1433</f>
        <v>3931666.666666666</v>
      </c>
      <c r="P1433" s="5">
        <f>(1050000*J1433)/(M1433/100)</f>
        <v>4544503.6278996123</v>
      </c>
      <c r="Q1433" s="5">
        <f t="shared" si="68"/>
        <v>16555496.372100387</v>
      </c>
      <c r="R1433" s="3" t="str">
        <f t="shared" si="69"/>
        <v>상</v>
      </c>
    </row>
    <row r="1434" spans="1:18" hidden="1" x14ac:dyDescent="0.3">
      <c r="A1434">
        <v>1433</v>
      </c>
      <c r="B1434" s="3" t="s">
        <v>13</v>
      </c>
      <c r="C1434" s="3" t="s">
        <v>61</v>
      </c>
      <c r="D1434" s="3" t="s">
        <v>115</v>
      </c>
      <c r="E1434" s="4">
        <v>2022</v>
      </c>
      <c r="F1434" s="1">
        <v>44425</v>
      </c>
      <c r="G1434" s="3" t="s">
        <v>102</v>
      </c>
      <c r="H1434" s="5">
        <v>3.5329545454545461</v>
      </c>
      <c r="I1434" s="5">
        <v>75.059459761267874</v>
      </c>
      <c r="J1434" s="5">
        <v>3.9194444444444438</v>
      </c>
      <c r="K1434" s="6">
        <v>3.9595173667730993E-2</v>
      </c>
      <c r="L1434" s="6">
        <v>5.4821220450345737E-2</v>
      </c>
      <c r="M1434" s="5">
        <v>90.558360588192329</v>
      </c>
      <c r="N1434" s="4">
        <v>21100000</v>
      </c>
      <c r="O1434" s="5">
        <f>1050000*J1434</f>
        <v>4115416.666666666</v>
      </c>
      <c r="P1434" s="5">
        <f>(1050000*J1434)/(M1434/100)</f>
        <v>4544491.1324987747</v>
      </c>
      <c r="Q1434" s="5">
        <f t="shared" si="68"/>
        <v>16555508.867501225</v>
      </c>
      <c r="R1434" s="3" t="str">
        <f t="shared" si="69"/>
        <v>상</v>
      </c>
    </row>
    <row r="1435" spans="1:18" hidden="1" x14ac:dyDescent="0.3">
      <c r="A1435">
        <v>1434</v>
      </c>
      <c r="B1435" s="3" t="s">
        <v>12</v>
      </c>
      <c r="C1435" s="3" t="s">
        <v>48</v>
      </c>
      <c r="D1435" s="3" t="s">
        <v>113</v>
      </c>
      <c r="E1435" s="4">
        <v>2020</v>
      </c>
      <c r="F1435" s="1">
        <v>43927</v>
      </c>
      <c r="G1435" s="3" t="s">
        <v>102</v>
      </c>
      <c r="H1435" s="5">
        <v>4.1200000000000037</v>
      </c>
      <c r="I1435" s="5">
        <v>95.681105916803389</v>
      </c>
      <c r="J1435" s="5">
        <v>5.2833333333333332</v>
      </c>
      <c r="K1435" s="6">
        <v>4.5971005354824838E-2</v>
      </c>
      <c r="L1435" s="6">
        <v>0.159358378038988</v>
      </c>
      <c r="M1435" s="5">
        <v>79.467061660618725</v>
      </c>
      <c r="N1435" s="4">
        <v>24800000</v>
      </c>
      <c r="O1435" s="5">
        <f>1240000*J1435</f>
        <v>6551333.333333333</v>
      </c>
      <c r="P1435" s="5">
        <f>(1240000*J1435)/(M1435/100)</f>
        <v>8244086.5390395578</v>
      </c>
      <c r="Q1435" s="5">
        <f t="shared" si="68"/>
        <v>16555913.460960442</v>
      </c>
      <c r="R1435" s="3" t="str">
        <f t="shared" si="69"/>
        <v>중</v>
      </c>
    </row>
    <row r="1436" spans="1:18" hidden="1" x14ac:dyDescent="0.3">
      <c r="A1436">
        <v>1435</v>
      </c>
      <c r="B1436" s="3" t="s">
        <v>12</v>
      </c>
      <c r="C1436" s="3" t="s">
        <v>34</v>
      </c>
      <c r="D1436" s="3" t="s">
        <v>113</v>
      </c>
      <c r="E1436" s="4">
        <v>2019</v>
      </c>
      <c r="F1436" s="1">
        <v>43704</v>
      </c>
      <c r="G1436" s="3" t="s">
        <v>102</v>
      </c>
      <c r="H1436" s="5">
        <v>3.792708333333334</v>
      </c>
      <c r="I1436" s="5">
        <v>85.890220498995646</v>
      </c>
      <c r="J1436" s="5">
        <v>5.8916666666666666</v>
      </c>
      <c r="K1436" s="6">
        <v>4.8545511292669138E-2</v>
      </c>
      <c r="L1436" s="6">
        <v>6.510863608201195E-2</v>
      </c>
      <c r="M1436" s="5">
        <v>88.6345852625319</v>
      </c>
      <c r="N1436" s="4">
        <v>24800000</v>
      </c>
      <c r="O1436" s="5">
        <f>1240000*J1436</f>
        <v>7305666.666666667</v>
      </c>
      <c r="P1436" s="5">
        <f>(1240000*J1436)/(M1436/100)</f>
        <v>8242455.9724937966</v>
      </c>
      <c r="Q1436" s="5">
        <f t="shared" si="68"/>
        <v>16557544.027506202</v>
      </c>
      <c r="R1436" s="3" t="str">
        <f t="shared" si="69"/>
        <v>상</v>
      </c>
    </row>
    <row r="1437" spans="1:18" hidden="1" x14ac:dyDescent="0.3">
      <c r="A1437">
        <v>1436</v>
      </c>
      <c r="B1437" s="3" t="s">
        <v>12</v>
      </c>
      <c r="C1437" s="3" t="s">
        <v>63</v>
      </c>
      <c r="D1437" s="3" t="s">
        <v>116</v>
      </c>
      <c r="E1437" s="4">
        <v>2022</v>
      </c>
      <c r="F1437" s="1">
        <v>44785</v>
      </c>
      <c r="G1437" s="3" t="s">
        <v>102</v>
      </c>
      <c r="H1437" s="5">
        <v>3.600000000000001</v>
      </c>
      <c r="I1437" s="5">
        <v>78.035505970321253</v>
      </c>
      <c r="J1437" s="5">
        <v>2.9333333333333331</v>
      </c>
      <c r="K1437" s="6">
        <v>3.4253953543107007E-2</v>
      </c>
      <c r="L1437" s="6">
        <v>4.6559270101439801E-2</v>
      </c>
      <c r="M1437" s="5">
        <v>91.918677635545322</v>
      </c>
      <c r="N1437" s="4">
        <v>21600000</v>
      </c>
      <c r="O1437" s="5">
        <f>1580000*J1437</f>
        <v>4634666.666666666</v>
      </c>
      <c r="P1437" s="5">
        <f>(1580000*J1437)/(M1437/100)</f>
        <v>5042138.1006404096</v>
      </c>
      <c r="Q1437" s="5">
        <f t="shared" si="68"/>
        <v>16557861.899359591</v>
      </c>
      <c r="R1437" s="3" t="str">
        <f t="shared" si="69"/>
        <v>상</v>
      </c>
    </row>
    <row r="1438" spans="1:18" hidden="1" x14ac:dyDescent="0.3">
      <c r="A1438">
        <v>1437</v>
      </c>
      <c r="B1438" s="3" t="s">
        <v>13</v>
      </c>
      <c r="C1438" s="3" t="s">
        <v>36</v>
      </c>
      <c r="D1438" s="3" t="s">
        <v>117</v>
      </c>
      <c r="E1438" s="4">
        <v>2019</v>
      </c>
      <c r="F1438" s="1">
        <v>43489</v>
      </c>
      <c r="G1438" s="3" t="s">
        <v>102</v>
      </c>
      <c r="H1438" s="5">
        <v>3.5537500000000031</v>
      </c>
      <c r="I1438" s="5">
        <v>75.950122322170557</v>
      </c>
      <c r="J1438" s="5">
        <v>6.4833333333333334</v>
      </c>
      <c r="K1438" s="6">
        <v>5.0924781131913899E-2</v>
      </c>
      <c r="L1438" s="6">
        <v>7.644865158938137E-2</v>
      </c>
      <c r="M1438" s="5">
        <v>87.262656727870478</v>
      </c>
      <c r="N1438" s="4">
        <v>26300000</v>
      </c>
      <c r="O1438" s="5">
        <f t="shared" ref="O1438:O1443" si="70">1310000*J1438</f>
        <v>8493166.666666666</v>
      </c>
      <c r="P1438" s="5">
        <f t="shared" ref="P1438:P1443" si="71">(1310000*J1438)/(M1438/100)</f>
        <v>9732876.5650038552</v>
      </c>
      <c r="Q1438" s="5">
        <f t="shared" si="68"/>
        <v>16567123.434996145</v>
      </c>
      <c r="R1438" s="3" t="str">
        <f t="shared" si="69"/>
        <v>상</v>
      </c>
    </row>
    <row r="1439" spans="1:18" hidden="1" x14ac:dyDescent="0.3">
      <c r="A1439">
        <v>1438</v>
      </c>
      <c r="B1439" s="3" t="s">
        <v>13</v>
      </c>
      <c r="C1439" s="3" t="s">
        <v>36</v>
      </c>
      <c r="D1439" s="3" t="s">
        <v>117</v>
      </c>
      <c r="E1439" s="4">
        <v>2019</v>
      </c>
      <c r="F1439" s="1">
        <v>43592</v>
      </c>
      <c r="G1439" s="3" t="s">
        <v>102</v>
      </c>
      <c r="H1439" s="5">
        <v>3.819999999999995</v>
      </c>
      <c r="I1439" s="5">
        <v>86.820611130279588</v>
      </c>
      <c r="J1439" s="5">
        <v>6.197222222222222</v>
      </c>
      <c r="K1439" s="6">
        <v>4.9788441318130143E-2</v>
      </c>
      <c r="L1439" s="6">
        <v>0.1159370211567223</v>
      </c>
      <c r="M1439" s="5">
        <v>83.427453752514751</v>
      </c>
      <c r="N1439" s="4">
        <v>26300000</v>
      </c>
      <c r="O1439" s="5">
        <f t="shared" si="70"/>
        <v>8118361.111111111</v>
      </c>
      <c r="P1439" s="5">
        <f t="shared" si="71"/>
        <v>9731042.6555675622</v>
      </c>
      <c r="Q1439" s="5">
        <f t="shared" si="68"/>
        <v>16568957.344432438</v>
      </c>
      <c r="R1439" s="3" t="str">
        <f t="shared" si="69"/>
        <v>상</v>
      </c>
    </row>
    <row r="1440" spans="1:18" hidden="1" x14ac:dyDescent="0.3">
      <c r="A1440">
        <v>1439</v>
      </c>
      <c r="B1440" s="3" t="s">
        <v>13</v>
      </c>
      <c r="C1440" s="3" t="s">
        <v>36</v>
      </c>
      <c r="D1440" s="3" t="s">
        <v>117</v>
      </c>
      <c r="E1440" s="4">
        <v>2019</v>
      </c>
      <c r="F1440" s="1">
        <v>43539</v>
      </c>
      <c r="G1440" s="3" t="s">
        <v>102</v>
      </c>
      <c r="H1440" s="5">
        <v>3.6737500000000072</v>
      </c>
      <c r="I1440" s="5">
        <v>81.184055190077217</v>
      </c>
      <c r="J1440" s="5">
        <v>6.3416666666666668</v>
      </c>
      <c r="K1440" s="6">
        <v>5.0365331992022713E-2</v>
      </c>
      <c r="L1440" s="6">
        <v>9.5752165008876761E-2</v>
      </c>
      <c r="M1440" s="5">
        <v>85.388250299910055</v>
      </c>
      <c r="N1440" s="4">
        <v>26300000</v>
      </c>
      <c r="O1440" s="5">
        <f t="shared" si="70"/>
        <v>8307583.333333334</v>
      </c>
      <c r="P1440" s="5">
        <f t="shared" si="71"/>
        <v>9729187.9200645536</v>
      </c>
      <c r="Q1440" s="5">
        <f t="shared" si="68"/>
        <v>16570812.079935446</v>
      </c>
      <c r="R1440" s="3" t="str">
        <f t="shared" si="69"/>
        <v>상</v>
      </c>
    </row>
    <row r="1441" spans="1:18" hidden="1" x14ac:dyDescent="0.3">
      <c r="A1441">
        <v>1440</v>
      </c>
      <c r="B1441" s="3" t="s">
        <v>13</v>
      </c>
      <c r="C1441" s="3" t="s">
        <v>36</v>
      </c>
      <c r="D1441" s="3" t="s">
        <v>117</v>
      </c>
      <c r="E1441" s="4">
        <v>2019</v>
      </c>
      <c r="F1441" s="1">
        <v>43581</v>
      </c>
      <c r="G1441" s="3" t="s">
        <v>102</v>
      </c>
      <c r="H1441" s="5">
        <v>4.0400000000000054</v>
      </c>
      <c r="I1441" s="5">
        <v>93.385705726483309</v>
      </c>
      <c r="J1441" s="5">
        <v>6.2277777777777779</v>
      </c>
      <c r="K1441" s="6">
        <v>4.9911031957986109E-2</v>
      </c>
      <c r="L1441" s="6">
        <v>0.1115148742463342</v>
      </c>
      <c r="M1441" s="5">
        <v>83.857409379567969</v>
      </c>
      <c r="N1441" s="4">
        <v>26300000</v>
      </c>
      <c r="O1441" s="5">
        <f t="shared" si="70"/>
        <v>8158388.888888889</v>
      </c>
      <c r="P1441" s="5">
        <f t="shared" si="71"/>
        <v>9728882.5748970695</v>
      </c>
      <c r="Q1441" s="5">
        <f t="shared" si="68"/>
        <v>16571117.425102931</v>
      </c>
      <c r="R1441" s="3" t="str">
        <f t="shared" si="69"/>
        <v>상</v>
      </c>
    </row>
    <row r="1442" spans="1:18" hidden="1" x14ac:dyDescent="0.3">
      <c r="A1442">
        <v>1441</v>
      </c>
      <c r="B1442" s="3" t="s">
        <v>13</v>
      </c>
      <c r="C1442" s="3" t="s">
        <v>36</v>
      </c>
      <c r="D1442" s="3" t="s">
        <v>117</v>
      </c>
      <c r="E1442" s="4">
        <v>2019</v>
      </c>
      <c r="F1442" s="1">
        <v>43495</v>
      </c>
      <c r="G1442" s="3" t="s">
        <v>102</v>
      </c>
      <c r="H1442" s="5">
        <v>4.019999999999996</v>
      </c>
      <c r="I1442" s="5">
        <v>92.831195670431498</v>
      </c>
      <c r="J1442" s="5">
        <v>6.4666666666666668</v>
      </c>
      <c r="K1442" s="6">
        <v>5.0859282994028407E-2</v>
      </c>
      <c r="L1442" s="6">
        <v>7.8228959343300708E-2</v>
      </c>
      <c r="M1442" s="5">
        <v>87.091175766267085</v>
      </c>
      <c r="N1442" s="4">
        <v>26300000</v>
      </c>
      <c r="O1442" s="5">
        <f t="shared" si="70"/>
        <v>8471333.333333334</v>
      </c>
      <c r="P1442" s="5">
        <f t="shared" si="71"/>
        <v>9726970.911574861</v>
      </c>
      <c r="Q1442" s="5">
        <f t="shared" si="68"/>
        <v>16573029.088425139</v>
      </c>
      <c r="R1442" s="3" t="str">
        <f t="shared" si="69"/>
        <v>상</v>
      </c>
    </row>
    <row r="1443" spans="1:18" hidden="1" x14ac:dyDescent="0.3">
      <c r="A1443">
        <v>1442</v>
      </c>
      <c r="B1443" s="3" t="s">
        <v>13</v>
      </c>
      <c r="C1443" s="3" t="s">
        <v>33</v>
      </c>
      <c r="D1443" s="3" t="s">
        <v>117</v>
      </c>
      <c r="E1443" s="4">
        <v>2019</v>
      </c>
      <c r="F1443" s="1">
        <v>43584</v>
      </c>
      <c r="G1443" s="3" t="s">
        <v>102</v>
      </c>
      <c r="H1443" s="5">
        <v>3.58</v>
      </c>
      <c r="I1443" s="5">
        <v>77.119052240705813</v>
      </c>
      <c r="J1443" s="5">
        <v>6.2194444444444441</v>
      </c>
      <c r="K1443" s="6">
        <v>4.9877628028784378E-2</v>
      </c>
      <c r="L1443" s="6">
        <v>0.11224086799635449</v>
      </c>
      <c r="M1443" s="5">
        <v>83.788150397486106</v>
      </c>
      <c r="N1443" s="4">
        <v>26300000</v>
      </c>
      <c r="O1443" s="5">
        <f t="shared" si="70"/>
        <v>8147472.222222222</v>
      </c>
      <c r="P1443" s="5">
        <f t="shared" si="71"/>
        <v>9723895.5431896858</v>
      </c>
      <c r="Q1443" s="5">
        <f t="shared" si="68"/>
        <v>16576104.456810314</v>
      </c>
      <c r="R1443" s="3" t="str">
        <f t="shared" si="69"/>
        <v>상</v>
      </c>
    </row>
    <row r="1444" spans="1:18" hidden="1" x14ac:dyDescent="0.3">
      <c r="A1444">
        <v>1443</v>
      </c>
      <c r="B1444" s="3" t="s">
        <v>13</v>
      </c>
      <c r="C1444" s="3" t="s">
        <v>61</v>
      </c>
      <c r="D1444" s="3" t="s">
        <v>115</v>
      </c>
      <c r="E1444" s="4">
        <v>2022</v>
      </c>
      <c r="F1444" s="1">
        <v>44422</v>
      </c>
      <c r="G1444" s="3" t="s">
        <v>102</v>
      </c>
      <c r="H1444" s="5">
        <v>4.0799999999999992</v>
      </c>
      <c r="I1444" s="5">
        <v>94.495414527125234</v>
      </c>
      <c r="J1444" s="5">
        <v>3.927777777777778</v>
      </c>
      <c r="K1444" s="6">
        <v>3.9637243989852661E-2</v>
      </c>
      <c r="L1444" s="6">
        <v>4.8100461573308217E-2</v>
      </c>
      <c r="M1444" s="5">
        <v>91.22622944368392</v>
      </c>
      <c r="N1444" s="4">
        <v>21100000</v>
      </c>
      <c r="O1444" s="5">
        <f>1050000*J1444</f>
        <v>4124166.666666667</v>
      </c>
      <c r="P1444" s="5">
        <f>(1050000*J1444)/(M1444/100)</f>
        <v>4520812.3714162838</v>
      </c>
      <c r="Q1444" s="5">
        <f t="shared" si="68"/>
        <v>16579187.628583716</v>
      </c>
      <c r="R1444" s="3" t="str">
        <f t="shared" si="69"/>
        <v>상</v>
      </c>
    </row>
    <row r="1445" spans="1:18" hidden="1" x14ac:dyDescent="0.3">
      <c r="A1445">
        <v>1444</v>
      </c>
      <c r="B1445" s="3" t="s">
        <v>12</v>
      </c>
      <c r="C1445" s="3" t="s">
        <v>47</v>
      </c>
      <c r="D1445" s="3" t="s">
        <v>116</v>
      </c>
      <c r="E1445" s="4">
        <v>2022</v>
      </c>
      <c r="F1445" s="1">
        <v>44762</v>
      </c>
      <c r="G1445" s="3" t="s">
        <v>102</v>
      </c>
      <c r="H1445" s="5">
        <v>3.9399999999999982</v>
      </c>
      <c r="I1445" s="5">
        <v>90.538997904201381</v>
      </c>
      <c r="J1445" s="5">
        <v>2.994444444444444</v>
      </c>
      <c r="K1445" s="6">
        <v>3.4608926273113093E-2</v>
      </c>
      <c r="L1445" s="6">
        <v>2.2908742255704259E-2</v>
      </c>
      <c r="M1445" s="5">
        <v>94.24823314711827</v>
      </c>
      <c r="N1445" s="4">
        <v>21600000</v>
      </c>
      <c r="O1445" s="5">
        <f>1580000*J1445</f>
        <v>4731222.222222222</v>
      </c>
      <c r="P1445" s="5">
        <f>(1580000*J1445)/(M1445/100)</f>
        <v>5019958.5331609836</v>
      </c>
      <c r="Q1445" s="5">
        <f t="shared" si="68"/>
        <v>16580041.466839015</v>
      </c>
      <c r="R1445" s="3" t="str">
        <f t="shared" si="69"/>
        <v>상</v>
      </c>
    </row>
    <row r="1446" spans="1:18" hidden="1" x14ac:dyDescent="0.3">
      <c r="A1446">
        <v>1445</v>
      </c>
      <c r="B1446" s="3" t="s">
        <v>13</v>
      </c>
      <c r="C1446" s="3" t="s">
        <v>32</v>
      </c>
      <c r="D1446" s="3" t="s">
        <v>115</v>
      </c>
      <c r="E1446" s="4">
        <v>2022</v>
      </c>
      <c r="F1446" s="1">
        <v>44522</v>
      </c>
      <c r="G1446" s="3" t="s">
        <v>102</v>
      </c>
      <c r="H1446" s="5">
        <v>4.0400000000000036</v>
      </c>
      <c r="I1446" s="5">
        <v>93.385705726483266</v>
      </c>
      <c r="J1446" s="5">
        <v>3.655555555555555</v>
      </c>
      <c r="K1446" s="6">
        <v>3.823901439919996E-2</v>
      </c>
      <c r="L1446" s="6">
        <v>0.1123586018325114</v>
      </c>
      <c r="M1446" s="5">
        <v>84.940238376828859</v>
      </c>
      <c r="N1446" s="4">
        <v>21100000</v>
      </c>
      <c r="O1446" s="5">
        <f>1050000*J1446</f>
        <v>3838333.3333333326</v>
      </c>
      <c r="P1446" s="5">
        <f>(1050000*J1446)/(M1446/100)</f>
        <v>4518863.3875795724</v>
      </c>
      <c r="Q1446" s="5">
        <f t="shared" si="68"/>
        <v>16581136.612420429</v>
      </c>
      <c r="R1446" s="3" t="str">
        <f t="shared" si="69"/>
        <v>상</v>
      </c>
    </row>
    <row r="1447" spans="1:18" hidden="1" x14ac:dyDescent="0.3">
      <c r="A1447">
        <v>1446</v>
      </c>
      <c r="B1447" s="3" t="s">
        <v>13</v>
      </c>
      <c r="C1447" s="3" t="s">
        <v>61</v>
      </c>
      <c r="D1447" s="3" t="s">
        <v>115</v>
      </c>
      <c r="E1447" s="4">
        <v>2022</v>
      </c>
      <c r="F1447" s="1">
        <v>44439</v>
      </c>
      <c r="G1447" s="3" t="s">
        <v>102</v>
      </c>
      <c r="H1447" s="5">
        <v>3.6399999999999921</v>
      </c>
      <c r="I1447" s="5">
        <v>79.782644610449651</v>
      </c>
      <c r="J1447" s="5">
        <v>3.8833333333333329</v>
      </c>
      <c r="K1447" s="6">
        <v>3.9412350010286541E-2</v>
      </c>
      <c r="L1447" s="6">
        <v>5.776597335883802E-2</v>
      </c>
      <c r="M1447" s="5">
        <v>90.282167663087549</v>
      </c>
      <c r="N1447" s="4">
        <v>21100000</v>
      </c>
      <c r="O1447" s="5">
        <f>1050000*J1447</f>
        <v>4077499.9999999995</v>
      </c>
      <c r="P1447" s="5">
        <f>(1050000*J1447)/(M1447/100)</f>
        <v>4516395.7684493121</v>
      </c>
      <c r="Q1447" s="5">
        <f t="shared" si="68"/>
        <v>16583604.231550688</v>
      </c>
      <c r="R1447" s="3" t="str">
        <f t="shared" si="69"/>
        <v>상</v>
      </c>
    </row>
    <row r="1448" spans="1:18" hidden="1" x14ac:dyDescent="0.3">
      <c r="A1448">
        <v>1447</v>
      </c>
      <c r="B1448" s="3" t="s">
        <v>12</v>
      </c>
      <c r="C1448" s="3" t="s">
        <v>34</v>
      </c>
      <c r="D1448" s="3" t="s">
        <v>113</v>
      </c>
      <c r="E1448" s="4">
        <v>2019</v>
      </c>
      <c r="F1448" s="1">
        <v>43678</v>
      </c>
      <c r="G1448" s="3" t="s">
        <v>102</v>
      </c>
      <c r="H1448" s="5">
        <v>4.1177083333333382</v>
      </c>
      <c r="I1448" s="5">
        <v>95.609694247022972</v>
      </c>
      <c r="J1448" s="5">
        <v>5.9638888888888886</v>
      </c>
      <c r="K1448" s="6">
        <v>4.8842149374854052E-2</v>
      </c>
      <c r="L1448" s="6">
        <v>5.0985951575257801E-2</v>
      </c>
      <c r="M1448" s="5">
        <v>90.017189904988811</v>
      </c>
      <c r="N1448" s="4">
        <v>24800000</v>
      </c>
      <c r="O1448" s="5">
        <f>1240000*J1448</f>
        <v>7395222.222222222</v>
      </c>
      <c r="P1448" s="5">
        <f>(1240000*J1448)/(M1448/100)</f>
        <v>8215344.4581281841</v>
      </c>
      <c r="Q1448" s="5">
        <f t="shared" si="68"/>
        <v>16584655.541871816</v>
      </c>
      <c r="R1448" s="3" t="str">
        <f t="shared" si="69"/>
        <v>상</v>
      </c>
    </row>
    <row r="1449" spans="1:18" hidden="1" x14ac:dyDescent="0.3">
      <c r="A1449">
        <v>1448</v>
      </c>
      <c r="B1449" s="3" t="s">
        <v>13</v>
      </c>
      <c r="C1449" s="3" t="s">
        <v>61</v>
      </c>
      <c r="D1449" s="3" t="s">
        <v>115</v>
      </c>
      <c r="E1449" s="4">
        <v>2022</v>
      </c>
      <c r="F1449" s="1">
        <v>44439</v>
      </c>
      <c r="G1449" s="3" t="s">
        <v>102</v>
      </c>
      <c r="H1449" s="5">
        <v>3.6600000000000028</v>
      </c>
      <c r="I1449" s="5">
        <v>80.631887165108452</v>
      </c>
      <c r="J1449" s="5">
        <v>3.8833333333333329</v>
      </c>
      <c r="K1449" s="6">
        <v>3.9412350010286541E-2</v>
      </c>
      <c r="L1449" s="6">
        <v>5.7408840119416112E-2</v>
      </c>
      <c r="M1449" s="5">
        <v>90.317880987029724</v>
      </c>
      <c r="N1449" s="4">
        <v>21100000</v>
      </c>
      <c r="O1449" s="5">
        <f>1050000*J1449</f>
        <v>4077499.9999999995</v>
      </c>
      <c r="P1449" s="5">
        <f>(1050000*J1449)/(M1449/100)</f>
        <v>4514609.9038633965</v>
      </c>
      <c r="Q1449" s="5">
        <f t="shared" si="68"/>
        <v>16585390.096136604</v>
      </c>
      <c r="R1449" s="3" t="str">
        <f t="shared" si="69"/>
        <v>상</v>
      </c>
    </row>
    <row r="1450" spans="1:18" hidden="1" x14ac:dyDescent="0.3">
      <c r="A1450">
        <v>1449</v>
      </c>
      <c r="B1450" s="3" t="s">
        <v>13</v>
      </c>
      <c r="C1450" s="3" t="s">
        <v>32</v>
      </c>
      <c r="D1450" s="3" t="s">
        <v>115</v>
      </c>
      <c r="E1450" s="4">
        <v>2022</v>
      </c>
      <c r="F1450" s="1">
        <v>44504</v>
      </c>
      <c r="G1450" s="3" t="s">
        <v>102</v>
      </c>
      <c r="H1450" s="5">
        <v>3.92</v>
      </c>
      <c r="I1450" s="5">
        <v>89.959074094082681</v>
      </c>
      <c r="J1450" s="5">
        <v>3.7055555555555562</v>
      </c>
      <c r="K1450" s="6">
        <v>3.8499639247949087E-2</v>
      </c>
      <c r="L1450" s="6">
        <v>9.918900564627546E-2</v>
      </c>
      <c r="M1450" s="5">
        <v>86.231135510577545</v>
      </c>
      <c r="N1450" s="4">
        <v>21100000</v>
      </c>
      <c r="O1450" s="5">
        <f>1050000*J1450</f>
        <v>3890833.333333334</v>
      </c>
      <c r="P1450" s="5">
        <f>(1050000*J1450)/(M1450/100)</f>
        <v>4512097.9913990172</v>
      </c>
      <c r="Q1450" s="5">
        <f t="shared" si="68"/>
        <v>16587902.008600984</v>
      </c>
      <c r="R1450" s="3" t="str">
        <f t="shared" si="69"/>
        <v>상</v>
      </c>
    </row>
    <row r="1451" spans="1:18" hidden="1" x14ac:dyDescent="0.3">
      <c r="A1451">
        <v>1450</v>
      </c>
      <c r="B1451" s="3" t="s">
        <v>13</v>
      </c>
      <c r="C1451" s="3" t="s">
        <v>36</v>
      </c>
      <c r="D1451" s="3" t="s">
        <v>117</v>
      </c>
      <c r="E1451" s="4">
        <v>2019</v>
      </c>
      <c r="F1451" s="1">
        <v>43600</v>
      </c>
      <c r="G1451" s="3" t="s">
        <v>102</v>
      </c>
      <c r="H1451" s="5">
        <v>3.800000000000006</v>
      </c>
      <c r="I1451" s="5">
        <v>86.147087182552198</v>
      </c>
      <c r="J1451" s="5">
        <v>6.1749999999999998</v>
      </c>
      <c r="K1451" s="6">
        <v>4.9699094559156713E-2</v>
      </c>
      <c r="L1451" s="6">
        <v>0.1172278057050635</v>
      </c>
      <c r="M1451" s="5">
        <v>83.307309973577986</v>
      </c>
      <c r="N1451" s="4">
        <v>26300000</v>
      </c>
      <c r="O1451" s="5">
        <f t="shared" ref="O1451:O1456" si="72">1310000*J1451</f>
        <v>8089250</v>
      </c>
      <c r="P1451" s="5">
        <f t="shared" ref="P1451:P1456" si="73">(1310000*J1451)/(M1451/100)</f>
        <v>9710132.2831881288</v>
      </c>
      <c r="Q1451" s="5">
        <f t="shared" si="68"/>
        <v>16589867.716811871</v>
      </c>
      <c r="R1451" s="3" t="str">
        <f t="shared" si="69"/>
        <v>상</v>
      </c>
    </row>
    <row r="1452" spans="1:18" hidden="1" x14ac:dyDescent="0.3">
      <c r="A1452">
        <v>1451</v>
      </c>
      <c r="B1452" s="3" t="s">
        <v>13</v>
      </c>
      <c r="C1452" s="3" t="s">
        <v>36</v>
      </c>
      <c r="D1452" s="3" t="s">
        <v>117</v>
      </c>
      <c r="E1452" s="4">
        <v>2019</v>
      </c>
      <c r="F1452" s="1">
        <v>43711</v>
      </c>
      <c r="G1452" s="3" t="s">
        <v>102</v>
      </c>
      <c r="H1452" s="5">
        <v>3.819999999999995</v>
      </c>
      <c r="I1452" s="5">
        <v>86.820611130279588</v>
      </c>
      <c r="J1452" s="5">
        <v>5.875</v>
      </c>
      <c r="K1452" s="6">
        <v>4.8476798574163288E-2</v>
      </c>
      <c r="L1452" s="6">
        <v>0.15887985896381271</v>
      </c>
      <c r="M1452" s="5">
        <v>79.264334246202395</v>
      </c>
      <c r="N1452" s="4">
        <v>26300000</v>
      </c>
      <c r="O1452" s="5">
        <f t="shared" si="72"/>
        <v>7696250</v>
      </c>
      <c r="P1452" s="5">
        <f t="shared" si="73"/>
        <v>9709600.2548822667</v>
      </c>
      <c r="Q1452" s="5">
        <f t="shared" si="68"/>
        <v>16590399.745117733</v>
      </c>
      <c r="R1452" s="3" t="str">
        <f t="shared" si="69"/>
        <v>중</v>
      </c>
    </row>
    <row r="1453" spans="1:18" hidden="1" x14ac:dyDescent="0.3">
      <c r="A1453">
        <v>1452</v>
      </c>
      <c r="B1453" s="3" t="s">
        <v>13</v>
      </c>
      <c r="C1453" s="3" t="s">
        <v>36</v>
      </c>
      <c r="D1453" s="3" t="s">
        <v>117</v>
      </c>
      <c r="E1453" s="4">
        <v>2019</v>
      </c>
      <c r="F1453" s="1">
        <v>43536</v>
      </c>
      <c r="G1453" s="3" t="s">
        <v>102</v>
      </c>
      <c r="H1453" s="5">
        <v>3.5866666666666611</v>
      </c>
      <c r="I1453" s="5">
        <v>77.439660787335328</v>
      </c>
      <c r="J1453" s="5">
        <v>6.35</v>
      </c>
      <c r="K1453" s="6">
        <v>5.0398412673416611E-2</v>
      </c>
      <c r="L1453" s="6">
        <v>9.2740478700833351E-2</v>
      </c>
      <c r="M1453" s="5">
        <v>85.686110862575006</v>
      </c>
      <c r="N1453" s="4">
        <v>26300000</v>
      </c>
      <c r="O1453" s="5">
        <f t="shared" si="72"/>
        <v>8318500</v>
      </c>
      <c r="P1453" s="5">
        <f t="shared" si="73"/>
        <v>9708107.7858013269</v>
      </c>
      <c r="Q1453" s="5">
        <f t="shared" si="68"/>
        <v>16591892.214198673</v>
      </c>
      <c r="R1453" s="3" t="str">
        <f t="shared" si="69"/>
        <v>상</v>
      </c>
    </row>
    <row r="1454" spans="1:18" hidden="1" x14ac:dyDescent="0.3">
      <c r="A1454">
        <v>1453</v>
      </c>
      <c r="B1454" s="3" t="s">
        <v>13</v>
      </c>
      <c r="C1454" s="3" t="s">
        <v>36</v>
      </c>
      <c r="D1454" s="3" t="s">
        <v>117</v>
      </c>
      <c r="E1454" s="4">
        <v>2019</v>
      </c>
      <c r="F1454" s="1">
        <v>43486</v>
      </c>
      <c r="G1454" s="3" t="s">
        <v>102</v>
      </c>
      <c r="H1454" s="5">
        <v>3.8597916666666752</v>
      </c>
      <c r="I1454" s="5">
        <v>88.138808978137021</v>
      </c>
      <c r="J1454" s="5">
        <v>6.4916666666666663</v>
      </c>
      <c r="K1454" s="6">
        <v>5.0957498630394588E-2</v>
      </c>
      <c r="L1454" s="6">
        <v>7.2920738774196733E-2</v>
      </c>
      <c r="M1454" s="5">
        <v>87.61217625954086</v>
      </c>
      <c r="N1454" s="4">
        <v>26300000</v>
      </c>
      <c r="O1454" s="5">
        <f t="shared" si="72"/>
        <v>8504083.3333333321</v>
      </c>
      <c r="P1454" s="5">
        <f t="shared" si="73"/>
        <v>9706508.4973360058</v>
      </c>
      <c r="Q1454" s="5">
        <f t="shared" si="68"/>
        <v>16593491.502663994</v>
      </c>
      <c r="R1454" s="3" t="str">
        <f t="shared" si="69"/>
        <v>상</v>
      </c>
    </row>
    <row r="1455" spans="1:18" hidden="1" x14ac:dyDescent="0.3">
      <c r="A1455">
        <v>1454</v>
      </c>
      <c r="B1455" s="3" t="s">
        <v>13</v>
      </c>
      <c r="C1455" s="3" t="s">
        <v>36</v>
      </c>
      <c r="D1455" s="3" t="s">
        <v>117</v>
      </c>
      <c r="E1455" s="4">
        <v>2019</v>
      </c>
      <c r="F1455" s="1">
        <v>43516</v>
      </c>
      <c r="G1455" s="3" t="s">
        <v>102</v>
      </c>
      <c r="H1455" s="5">
        <v>4.019999999999996</v>
      </c>
      <c r="I1455" s="5">
        <v>92.831195670431498</v>
      </c>
      <c r="J1455" s="5">
        <v>6.4111111111111114</v>
      </c>
      <c r="K1455" s="6">
        <v>5.0640344039554523E-2</v>
      </c>
      <c r="L1455" s="6">
        <v>8.3936430820187397E-2</v>
      </c>
      <c r="M1455" s="5">
        <v>86.542322514025798</v>
      </c>
      <c r="N1455" s="4">
        <v>26300000</v>
      </c>
      <c r="O1455" s="5">
        <f t="shared" si="72"/>
        <v>8398555.555555556</v>
      </c>
      <c r="P1455" s="5">
        <f t="shared" si="73"/>
        <v>9704564.5547522884</v>
      </c>
      <c r="Q1455" s="5">
        <f t="shared" si="68"/>
        <v>16595435.445247712</v>
      </c>
      <c r="R1455" s="3" t="str">
        <f t="shared" si="69"/>
        <v>상</v>
      </c>
    </row>
    <row r="1456" spans="1:18" hidden="1" x14ac:dyDescent="0.3">
      <c r="A1456">
        <v>1455</v>
      </c>
      <c r="B1456" s="3" t="s">
        <v>13</v>
      </c>
      <c r="C1456" s="3" t="s">
        <v>36</v>
      </c>
      <c r="D1456" s="3" t="s">
        <v>117</v>
      </c>
      <c r="E1456" s="4">
        <v>2019</v>
      </c>
      <c r="F1456" s="1">
        <v>43537</v>
      </c>
      <c r="G1456" s="3" t="s">
        <v>102</v>
      </c>
      <c r="H1456" s="5">
        <v>3.6399999999999921</v>
      </c>
      <c r="I1456" s="5">
        <v>79.782644610449623</v>
      </c>
      <c r="J1456" s="5">
        <v>6.3472222222222223</v>
      </c>
      <c r="K1456" s="6">
        <v>5.0387388192769923E-2</v>
      </c>
      <c r="L1456" s="6">
        <v>9.2801033479493436E-2</v>
      </c>
      <c r="M1456" s="5">
        <v>85.681157832773664</v>
      </c>
      <c r="N1456" s="4">
        <v>26300000</v>
      </c>
      <c r="O1456" s="5">
        <f t="shared" si="72"/>
        <v>8314861.111111111</v>
      </c>
      <c r="P1456" s="5">
        <f t="shared" si="73"/>
        <v>9704421.9772793688</v>
      </c>
      <c r="Q1456" s="5">
        <f t="shared" si="68"/>
        <v>16595578.022720631</v>
      </c>
      <c r="R1456" s="3" t="str">
        <f t="shared" si="69"/>
        <v>상</v>
      </c>
    </row>
    <row r="1457" spans="1:18" hidden="1" x14ac:dyDescent="0.3">
      <c r="A1457">
        <v>1456</v>
      </c>
      <c r="B1457" s="3" t="s">
        <v>13</v>
      </c>
      <c r="C1457" s="3" t="s">
        <v>61</v>
      </c>
      <c r="D1457" s="3" t="s">
        <v>115</v>
      </c>
      <c r="E1457" s="4">
        <v>2022</v>
      </c>
      <c r="F1457" s="1">
        <v>44425</v>
      </c>
      <c r="G1457" s="3" t="s">
        <v>102</v>
      </c>
      <c r="H1457" s="5">
        <v>3.679772727272733</v>
      </c>
      <c r="I1457" s="5">
        <v>81.431464002283221</v>
      </c>
      <c r="J1457" s="5">
        <v>3.9194444444444438</v>
      </c>
      <c r="K1457" s="6">
        <v>3.9595173667730993E-2</v>
      </c>
      <c r="L1457" s="6">
        <v>4.6735835391166117E-2</v>
      </c>
      <c r="M1457" s="5">
        <v>91.366899094110295</v>
      </c>
      <c r="N1457" s="4">
        <v>21100000</v>
      </c>
      <c r="O1457" s="5">
        <f>1050000*J1457</f>
        <v>4115416.666666666</v>
      </c>
      <c r="P1457" s="5">
        <f>(1050000*J1457)/(M1457/100)</f>
        <v>4504275.2982430533</v>
      </c>
      <c r="Q1457" s="5">
        <f t="shared" si="68"/>
        <v>16595724.701756947</v>
      </c>
      <c r="R1457" s="3" t="str">
        <f t="shared" si="69"/>
        <v>상</v>
      </c>
    </row>
    <row r="1458" spans="1:18" hidden="1" x14ac:dyDescent="0.3">
      <c r="A1458">
        <v>1457</v>
      </c>
      <c r="B1458" s="3" t="s">
        <v>13</v>
      </c>
      <c r="C1458" s="3" t="s">
        <v>36</v>
      </c>
      <c r="D1458" s="3" t="s">
        <v>117</v>
      </c>
      <c r="E1458" s="4">
        <v>2019</v>
      </c>
      <c r="F1458" s="1">
        <v>43640</v>
      </c>
      <c r="G1458" s="3" t="s">
        <v>102</v>
      </c>
      <c r="H1458" s="5">
        <v>4.1399999999999908</v>
      </c>
      <c r="I1458" s="5">
        <v>96.304335034886961</v>
      </c>
      <c r="J1458" s="5">
        <v>6.0666666666666664</v>
      </c>
      <c r="K1458" s="6">
        <v>4.9261208538429781E-2</v>
      </c>
      <c r="L1458" s="6">
        <v>0.13141036082015739</v>
      </c>
      <c r="M1458" s="5">
        <v>81.932843064141281</v>
      </c>
      <c r="N1458" s="4">
        <v>26300000</v>
      </c>
      <c r="O1458" s="5">
        <f>1310000*J1458</f>
        <v>7947333.333333333</v>
      </c>
      <c r="P1458" s="5">
        <f>(1310000*J1458)/(M1458/100)</f>
        <v>9699813.9404386934</v>
      </c>
      <c r="Q1458" s="5">
        <f t="shared" si="68"/>
        <v>16600186.059561307</v>
      </c>
      <c r="R1458" s="3" t="str">
        <f t="shared" si="69"/>
        <v>상</v>
      </c>
    </row>
    <row r="1459" spans="1:18" hidden="1" x14ac:dyDescent="0.3">
      <c r="A1459">
        <v>1458</v>
      </c>
      <c r="B1459" s="3" t="s">
        <v>13</v>
      </c>
      <c r="C1459" s="3" t="s">
        <v>32</v>
      </c>
      <c r="D1459" s="3" t="s">
        <v>115</v>
      </c>
      <c r="E1459" s="4">
        <v>2022</v>
      </c>
      <c r="F1459" s="1">
        <v>44474</v>
      </c>
      <c r="G1459" s="3" t="s">
        <v>102</v>
      </c>
      <c r="H1459" s="5">
        <v>4</v>
      </c>
      <c r="I1459" s="5">
        <v>92.26804225875226</v>
      </c>
      <c r="J1459" s="5">
        <v>3.786111111111111</v>
      </c>
      <c r="K1459" s="6">
        <v>3.8915863660523388E-2</v>
      </c>
      <c r="L1459" s="6">
        <v>7.7571290283458702E-2</v>
      </c>
      <c r="M1459" s="5">
        <v>88.351284605601791</v>
      </c>
      <c r="N1459" s="4">
        <v>21100000</v>
      </c>
      <c r="O1459" s="5">
        <f>1050000*J1459</f>
        <v>3975416.6666666665</v>
      </c>
      <c r="P1459" s="5">
        <f>(1050000*J1459)/(M1459/100)</f>
        <v>4499557.2893057978</v>
      </c>
      <c r="Q1459" s="5">
        <f t="shared" si="68"/>
        <v>16600442.710694201</v>
      </c>
      <c r="R1459" s="3" t="str">
        <f t="shared" si="69"/>
        <v>상</v>
      </c>
    </row>
    <row r="1460" spans="1:18" hidden="1" x14ac:dyDescent="0.3">
      <c r="A1460">
        <v>1459</v>
      </c>
      <c r="B1460" s="3" t="s">
        <v>13</v>
      </c>
      <c r="C1460" s="3" t="s">
        <v>82</v>
      </c>
      <c r="D1460" s="3" t="s">
        <v>117</v>
      </c>
      <c r="E1460" s="4">
        <v>2020</v>
      </c>
      <c r="F1460" s="1">
        <v>43803</v>
      </c>
      <c r="G1460" s="3" t="s">
        <v>102</v>
      </c>
      <c r="H1460" s="5">
        <v>3.9200000000000008</v>
      </c>
      <c r="I1460" s="5">
        <v>89.959074094082723</v>
      </c>
      <c r="J1460" s="5">
        <v>5.6222222222222218</v>
      </c>
      <c r="K1460" s="6">
        <v>4.742245131674331E-2</v>
      </c>
      <c r="L1460" s="6">
        <v>0.19317666101963701</v>
      </c>
      <c r="M1460" s="5">
        <v>75.940088766361967</v>
      </c>
      <c r="N1460" s="4">
        <v>26300000</v>
      </c>
      <c r="O1460" s="5">
        <f>1310000*J1460</f>
        <v>7365111.111111111</v>
      </c>
      <c r="P1460" s="5">
        <f>(1310000*J1460)/(M1460/100)</f>
        <v>9698581.1193488128</v>
      </c>
      <c r="Q1460" s="5">
        <f t="shared" si="68"/>
        <v>16601418.880651187</v>
      </c>
      <c r="R1460" s="3" t="str">
        <f t="shared" si="69"/>
        <v>중</v>
      </c>
    </row>
    <row r="1461" spans="1:18" hidden="1" x14ac:dyDescent="0.3">
      <c r="A1461">
        <v>1460</v>
      </c>
      <c r="B1461" s="3" t="s">
        <v>13</v>
      </c>
      <c r="C1461" s="3" t="s">
        <v>57</v>
      </c>
      <c r="D1461" s="3" t="s">
        <v>115</v>
      </c>
      <c r="E1461" s="4">
        <v>2022</v>
      </c>
      <c r="F1461" s="1">
        <v>44383</v>
      </c>
      <c r="G1461" s="3" t="s">
        <v>102</v>
      </c>
      <c r="H1461" s="5">
        <v>3.6399999999999921</v>
      </c>
      <c r="I1461" s="5">
        <v>79.782644610449651</v>
      </c>
      <c r="J1461" s="5">
        <v>4.0333333333333332</v>
      </c>
      <c r="K1461" s="6">
        <v>4.0166320883712192E-2</v>
      </c>
      <c r="L1461" s="6">
        <v>1.815696768602975E-2</v>
      </c>
      <c r="M1461" s="5">
        <v>94.167671143025814</v>
      </c>
      <c r="N1461" s="4">
        <v>21100000</v>
      </c>
      <c r="O1461" s="5">
        <f>1050000*J1461</f>
        <v>4235000</v>
      </c>
      <c r="P1461" s="5">
        <f>(1050000*J1461)/(M1461/100)</f>
        <v>4497297.1600494441</v>
      </c>
      <c r="Q1461" s="5">
        <f t="shared" si="68"/>
        <v>16602702.839950556</v>
      </c>
      <c r="R1461" s="3" t="str">
        <f t="shared" si="69"/>
        <v>상</v>
      </c>
    </row>
    <row r="1462" spans="1:18" hidden="1" x14ac:dyDescent="0.3">
      <c r="A1462">
        <v>1461</v>
      </c>
      <c r="B1462" s="3" t="s">
        <v>13</v>
      </c>
      <c r="C1462" s="3" t="s">
        <v>36</v>
      </c>
      <c r="D1462" s="3" t="s">
        <v>117</v>
      </c>
      <c r="E1462" s="4">
        <v>2019</v>
      </c>
      <c r="F1462" s="1">
        <v>43489</v>
      </c>
      <c r="G1462" s="3" t="s">
        <v>102</v>
      </c>
      <c r="H1462" s="5">
        <v>3.8600000000000092</v>
      </c>
      <c r="I1462" s="5">
        <v>88.145666731649712</v>
      </c>
      <c r="J1462" s="5">
        <v>6.4833333333333334</v>
      </c>
      <c r="K1462" s="6">
        <v>5.0924781131913899E-2</v>
      </c>
      <c r="L1462" s="6">
        <v>7.3061362453396048E-2</v>
      </c>
      <c r="M1462" s="5">
        <v>87.601385641469008</v>
      </c>
      <c r="N1462" s="4">
        <v>26300000</v>
      </c>
      <c r="O1462" s="5">
        <f>1310000*J1462</f>
        <v>8493166.666666666</v>
      </c>
      <c r="P1462" s="5">
        <f>(1310000*J1462)/(M1462/100)</f>
        <v>9695242.3805567585</v>
      </c>
      <c r="Q1462" s="5">
        <f t="shared" si="68"/>
        <v>16604757.619443242</v>
      </c>
      <c r="R1462" s="3" t="str">
        <f t="shared" si="69"/>
        <v>상</v>
      </c>
    </row>
    <row r="1463" spans="1:18" hidden="1" x14ac:dyDescent="0.3">
      <c r="A1463">
        <v>1462</v>
      </c>
      <c r="B1463" s="3" t="s">
        <v>12</v>
      </c>
      <c r="C1463" s="3" t="s">
        <v>63</v>
      </c>
      <c r="D1463" s="3" t="s">
        <v>116</v>
      </c>
      <c r="E1463" s="4">
        <v>2022</v>
      </c>
      <c r="F1463" s="1">
        <v>44805</v>
      </c>
      <c r="G1463" s="3" t="s">
        <v>102</v>
      </c>
      <c r="H1463" s="5">
        <v>3.959999999999996</v>
      </c>
      <c r="I1463" s="5">
        <v>91.118921720605286</v>
      </c>
      <c r="J1463" s="5">
        <v>2.880555555555556</v>
      </c>
      <c r="K1463" s="6">
        <v>3.3944398981602578E-2</v>
      </c>
      <c r="L1463" s="6">
        <v>5.3367067691575787E-2</v>
      </c>
      <c r="M1463" s="5">
        <v>91.26885333268217</v>
      </c>
      <c r="N1463" s="4">
        <v>21600000</v>
      </c>
      <c r="O1463" s="5">
        <f>1580000*J1463</f>
        <v>4551277.777777778</v>
      </c>
      <c r="P1463" s="5">
        <f>(1580000*J1463)/(M1463/100)</f>
        <v>4986671.3688053163</v>
      </c>
      <c r="Q1463" s="5">
        <f t="shared" si="68"/>
        <v>16613328.631194685</v>
      </c>
      <c r="R1463" s="3" t="str">
        <f t="shared" si="69"/>
        <v>상</v>
      </c>
    </row>
    <row r="1464" spans="1:18" hidden="1" x14ac:dyDescent="0.3">
      <c r="A1464">
        <v>1463</v>
      </c>
      <c r="B1464" s="3" t="s">
        <v>12</v>
      </c>
      <c r="C1464" s="3" t="s">
        <v>47</v>
      </c>
      <c r="D1464" s="3" t="s">
        <v>116</v>
      </c>
      <c r="E1464" s="4">
        <v>2022</v>
      </c>
      <c r="F1464" s="1">
        <v>44809</v>
      </c>
      <c r="G1464" s="3" t="s">
        <v>102</v>
      </c>
      <c r="H1464" s="5">
        <v>4.0600000000000014</v>
      </c>
      <c r="I1464" s="5">
        <v>93.933031421115999</v>
      </c>
      <c r="J1464" s="5">
        <v>2.869444444444444</v>
      </c>
      <c r="K1464" s="6">
        <v>3.3878869192725099E-2</v>
      </c>
      <c r="L1464" s="6">
        <v>5.6707607017458098E-2</v>
      </c>
      <c r="M1464" s="5">
        <v>90.941352378981676</v>
      </c>
      <c r="N1464" s="4">
        <v>21600000</v>
      </c>
      <c r="O1464" s="5">
        <f>1580000*J1464</f>
        <v>4533722.222222222</v>
      </c>
      <c r="P1464" s="5">
        <f>(1580000*J1464)/(M1464/100)</f>
        <v>4985325.2713119471</v>
      </c>
      <c r="Q1464" s="5">
        <f t="shared" si="68"/>
        <v>16614674.728688054</v>
      </c>
      <c r="R1464" s="3" t="str">
        <f t="shared" si="69"/>
        <v>상</v>
      </c>
    </row>
    <row r="1465" spans="1:18" hidden="1" x14ac:dyDescent="0.3">
      <c r="A1465">
        <v>1464</v>
      </c>
      <c r="B1465" s="3" t="s">
        <v>13</v>
      </c>
      <c r="C1465" s="3" t="s">
        <v>36</v>
      </c>
      <c r="D1465" s="3" t="s">
        <v>117</v>
      </c>
      <c r="E1465" s="4">
        <v>2019</v>
      </c>
      <c r="F1465" s="1">
        <v>43606</v>
      </c>
      <c r="G1465" s="3" t="s">
        <v>102</v>
      </c>
      <c r="H1465" s="5">
        <v>3.8393749999999951</v>
      </c>
      <c r="I1465" s="5">
        <v>87.466749133892662</v>
      </c>
      <c r="J1465" s="5">
        <v>6.1583333333333332</v>
      </c>
      <c r="K1465" s="6">
        <v>4.9631978938314898E-2</v>
      </c>
      <c r="L1465" s="6">
        <v>0.1173718394593907</v>
      </c>
      <c r="M1465" s="5">
        <v>83.299618160229443</v>
      </c>
      <c r="N1465" s="4">
        <v>26300000</v>
      </c>
      <c r="O1465" s="5">
        <f>1310000*J1465</f>
        <v>8067416.666666666</v>
      </c>
      <c r="P1465" s="5">
        <f>(1310000*J1465)/(M1465/100)</f>
        <v>9684818.3039071504</v>
      </c>
      <c r="Q1465" s="5">
        <f t="shared" si="68"/>
        <v>16615181.69609285</v>
      </c>
      <c r="R1465" s="3" t="str">
        <f t="shared" si="69"/>
        <v>상</v>
      </c>
    </row>
    <row r="1466" spans="1:18" hidden="1" x14ac:dyDescent="0.3">
      <c r="A1466">
        <v>1465</v>
      </c>
      <c r="B1466" s="3" t="s">
        <v>13</v>
      </c>
      <c r="C1466" s="3" t="s">
        <v>36</v>
      </c>
      <c r="D1466" s="3" t="s">
        <v>117</v>
      </c>
      <c r="E1466" s="4">
        <v>2019</v>
      </c>
      <c r="F1466" s="1">
        <v>43706</v>
      </c>
      <c r="G1466" s="3" t="s">
        <v>102</v>
      </c>
      <c r="H1466" s="5">
        <v>4.100208333333339</v>
      </c>
      <c r="I1466" s="5">
        <v>95.087254100511998</v>
      </c>
      <c r="J1466" s="5">
        <v>5.8861111111111111</v>
      </c>
      <c r="K1466" s="6">
        <v>4.8522617864707643E-2</v>
      </c>
      <c r="L1466" s="6">
        <v>0.1550294546970428</v>
      </c>
      <c r="M1466" s="5">
        <v>79.644792743824965</v>
      </c>
      <c r="N1466" s="4">
        <v>26300000</v>
      </c>
      <c r="O1466" s="5">
        <f>1310000*J1466</f>
        <v>7710805.555555556</v>
      </c>
      <c r="P1466" s="5">
        <f>(1310000*J1466)/(M1466/100)</f>
        <v>9681493.654402649</v>
      </c>
      <c r="Q1466" s="5">
        <f t="shared" si="68"/>
        <v>16618506.345597351</v>
      </c>
      <c r="R1466" s="3" t="str">
        <f t="shared" si="69"/>
        <v>중</v>
      </c>
    </row>
    <row r="1467" spans="1:18" hidden="1" x14ac:dyDescent="0.3">
      <c r="A1467">
        <v>1466</v>
      </c>
      <c r="B1467" s="3" t="s">
        <v>12</v>
      </c>
      <c r="C1467" s="3" t="s">
        <v>34</v>
      </c>
      <c r="D1467" s="3" t="s">
        <v>113</v>
      </c>
      <c r="E1467" s="4">
        <v>2019</v>
      </c>
      <c r="F1467" s="1">
        <v>43691</v>
      </c>
      <c r="G1467" s="3" t="s">
        <v>102</v>
      </c>
      <c r="H1467" s="5">
        <v>4.0600000000000014</v>
      </c>
      <c r="I1467" s="5">
        <v>93.933031421115999</v>
      </c>
      <c r="J1467" s="5">
        <v>5.927777777777778</v>
      </c>
      <c r="K1467" s="6">
        <v>4.8694056219533731E-2</v>
      </c>
      <c r="L1467" s="6">
        <v>5.1999285450394048E-2</v>
      </c>
      <c r="M1467" s="5">
        <v>89.930665833007211</v>
      </c>
      <c r="N1467" s="4">
        <v>24800000</v>
      </c>
      <c r="O1467" s="5">
        <f>1240000*J1467</f>
        <v>7350444.444444445</v>
      </c>
      <c r="P1467" s="5">
        <f>(1240000*J1467)/(M1467/100)</f>
        <v>8173457.1587555343</v>
      </c>
      <c r="Q1467" s="5">
        <f t="shared" si="68"/>
        <v>16626542.841244467</v>
      </c>
      <c r="R1467" s="3" t="str">
        <f t="shared" si="69"/>
        <v>상</v>
      </c>
    </row>
    <row r="1468" spans="1:18" hidden="1" x14ac:dyDescent="0.3">
      <c r="A1468">
        <v>1467</v>
      </c>
      <c r="B1468" s="3" t="s">
        <v>13</v>
      </c>
      <c r="C1468" s="3" t="s">
        <v>70</v>
      </c>
      <c r="D1468" s="3" t="s">
        <v>115</v>
      </c>
      <c r="E1468" s="4">
        <v>2022</v>
      </c>
      <c r="F1468" s="1">
        <v>44490</v>
      </c>
      <c r="G1468" s="3" t="s">
        <v>102</v>
      </c>
      <c r="H1468" s="5">
        <v>4.0199999999999969</v>
      </c>
      <c r="I1468" s="5">
        <v>92.831195670431526</v>
      </c>
      <c r="J1468" s="5">
        <v>3.7416666666666671</v>
      </c>
      <c r="K1468" s="6">
        <v>3.8686776379877753E-2</v>
      </c>
      <c r="L1468" s="6">
        <v>8.2673875399025903E-2</v>
      </c>
      <c r="M1468" s="5">
        <v>87.863934822109641</v>
      </c>
      <c r="N1468" s="4">
        <v>21100000</v>
      </c>
      <c r="O1468" s="5">
        <f>1050000*J1468</f>
        <v>3928750.0000000005</v>
      </c>
      <c r="P1468" s="5">
        <f>(1050000*J1468)/(M1468/100)</f>
        <v>4471402.2971475087</v>
      </c>
      <c r="Q1468" s="5">
        <f t="shared" si="68"/>
        <v>16628597.702852491</v>
      </c>
      <c r="R1468" s="3" t="str">
        <f t="shared" si="69"/>
        <v>상</v>
      </c>
    </row>
    <row r="1469" spans="1:18" hidden="1" x14ac:dyDescent="0.3">
      <c r="A1469">
        <v>1468</v>
      </c>
      <c r="B1469" s="3" t="s">
        <v>13</v>
      </c>
      <c r="C1469" s="3" t="s">
        <v>36</v>
      </c>
      <c r="D1469" s="3" t="s">
        <v>117</v>
      </c>
      <c r="E1469" s="4">
        <v>2019</v>
      </c>
      <c r="F1469" s="1">
        <v>43753</v>
      </c>
      <c r="G1469" s="3" t="s">
        <v>102</v>
      </c>
      <c r="H1469" s="5">
        <v>4.019999999999996</v>
      </c>
      <c r="I1469" s="5">
        <v>92.831195670431498</v>
      </c>
      <c r="J1469" s="5">
        <v>5.7583333333333337</v>
      </c>
      <c r="K1469" s="6">
        <v>4.7993055053135912E-2</v>
      </c>
      <c r="L1469" s="6">
        <v>0.17185326997615841</v>
      </c>
      <c r="M1469" s="5">
        <v>78.015367497070571</v>
      </c>
      <c r="N1469" s="4">
        <v>26300000</v>
      </c>
      <c r="O1469" s="5">
        <f>1310000*J1469</f>
        <v>7543416.666666667</v>
      </c>
      <c r="P1469" s="5">
        <f>(1310000*J1469)/(M1469/100)</f>
        <v>9669142.0019907188</v>
      </c>
      <c r="Q1469" s="5">
        <f t="shared" si="68"/>
        <v>16630857.998009281</v>
      </c>
      <c r="R1469" s="3" t="str">
        <f t="shared" si="69"/>
        <v>중</v>
      </c>
    </row>
    <row r="1470" spans="1:18" hidden="1" x14ac:dyDescent="0.3">
      <c r="A1470">
        <v>1469</v>
      </c>
      <c r="B1470" s="3" t="s">
        <v>13</v>
      </c>
      <c r="C1470" s="3" t="s">
        <v>57</v>
      </c>
      <c r="D1470" s="3" t="s">
        <v>115</v>
      </c>
      <c r="E1470" s="4">
        <v>2022</v>
      </c>
      <c r="F1470" s="1">
        <v>44481</v>
      </c>
      <c r="G1470" s="3" t="s">
        <v>102</v>
      </c>
      <c r="H1470" s="5">
        <v>3.8399999999999959</v>
      </c>
      <c r="I1470" s="5">
        <v>87.487322394430805</v>
      </c>
      <c r="J1470" s="5">
        <v>3.7666666666666671</v>
      </c>
      <c r="K1470" s="6">
        <v>3.8815804341359027E-2</v>
      </c>
      <c r="L1470" s="6">
        <v>7.5997806472629423E-2</v>
      </c>
      <c r="M1470" s="5">
        <v>88.518638918601155</v>
      </c>
      <c r="N1470" s="4">
        <v>21100000</v>
      </c>
      <c r="O1470" s="5">
        <f>1050000*J1470</f>
        <v>3955000.0000000005</v>
      </c>
      <c r="P1470" s="5">
        <f>(1050000*J1470)/(M1470/100)</f>
        <v>4467985.5545868585</v>
      </c>
      <c r="Q1470" s="5">
        <f t="shared" si="68"/>
        <v>16632014.445413142</v>
      </c>
      <c r="R1470" s="3" t="str">
        <f t="shared" si="69"/>
        <v>상</v>
      </c>
    </row>
    <row r="1471" spans="1:18" hidden="1" x14ac:dyDescent="0.3">
      <c r="A1471">
        <v>1470</v>
      </c>
      <c r="B1471" s="3" t="s">
        <v>13</v>
      </c>
      <c r="C1471" s="3" t="s">
        <v>36</v>
      </c>
      <c r="D1471" s="3" t="s">
        <v>117</v>
      </c>
      <c r="E1471" s="4">
        <v>2019</v>
      </c>
      <c r="F1471" s="1">
        <v>43558</v>
      </c>
      <c r="G1471" s="3" t="s">
        <v>102</v>
      </c>
      <c r="H1471" s="5">
        <v>3.839999999999995</v>
      </c>
      <c r="I1471" s="5">
        <v>87.487322394430734</v>
      </c>
      <c r="J1471" s="5">
        <v>6.291666666666667</v>
      </c>
      <c r="K1471" s="6">
        <v>5.0166389810974703E-2</v>
      </c>
      <c r="L1471" s="6">
        <v>9.7103340309830172E-2</v>
      </c>
      <c r="M1471" s="5">
        <v>85.273026987919508</v>
      </c>
      <c r="N1471" s="4">
        <v>26300000</v>
      </c>
      <c r="O1471" s="5">
        <f>1310000*J1471</f>
        <v>8242083.333333334</v>
      </c>
      <c r="P1471" s="5">
        <f>(1310000*J1471)/(M1471/100)</f>
        <v>9665522.175612431</v>
      </c>
      <c r="Q1471" s="5">
        <f t="shared" si="68"/>
        <v>16634477.824387569</v>
      </c>
      <c r="R1471" s="3" t="str">
        <f t="shared" si="69"/>
        <v>상</v>
      </c>
    </row>
    <row r="1472" spans="1:18" hidden="1" x14ac:dyDescent="0.3">
      <c r="A1472">
        <v>1471</v>
      </c>
      <c r="B1472" s="3" t="s">
        <v>13</v>
      </c>
      <c r="C1472" s="3" t="s">
        <v>97</v>
      </c>
      <c r="D1472" s="3" t="s">
        <v>115</v>
      </c>
      <c r="E1472" s="4">
        <v>2022</v>
      </c>
      <c r="F1472" s="1">
        <v>44443</v>
      </c>
      <c r="G1472" s="3" t="s">
        <v>102</v>
      </c>
      <c r="H1472" s="5">
        <v>3.959999999999996</v>
      </c>
      <c r="I1472" s="5">
        <v>91.1189217206053</v>
      </c>
      <c r="J1472" s="5">
        <v>3.8722222222222218</v>
      </c>
      <c r="K1472" s="6">
        <v>3.9355925715054522E-2</v>
      </c>
      <c r="L1472" s="6">
        <v>4.8728128481861137E-2</v>
      </c>
      <c r="M1472" s="5">
        <v>91.191594580308433</v>
      </c>
      <c r="N1472" s="4">
        <v>21100000</v>
      </c>
      <c r="O1472" s="5">
        <f>1050000*J1472</f>
        <v>4065833.333333333</v>
      </c>
      <c r="P1472" s="5">
        <f>(1050000*J1472)/(M1472/100)</f>
        <v>4458561.5067326538</v>
      </c>
      <c r="Q1472" s="5">
        <f t="shared" si="68"/>
        <v>16641438.493267346</v>
      </c>
      <c r="R1472" s="3" t="str">
        <f t="shared" si="69"/>
        <v>상</v>
      </c>
    </row>
    <row r="1473" spans="1:18" hidden="1" x14ac:dyDescent="0.3">
      <c r="A1473">
        <v>1472</v>
      </c>
      <c r="B1473" s="3" t="s">
        <v>13</v>
      </c>
      <c r="C1473" s="3" t="s">
        <v>57</v>
      </c>
      <c r="D1473" s="3" t="s">
        <v>115</v>
      </c>
      <c r="E1473" s="4">
        <v>2022</v>
      </c>
      <c r="F1473" s="1">
        <v>44495</v>
      </c>
      <c r="G1473" s="3" t="s">
        <v>102</v>
      </c>
      <c r="H1473" s="5">
        <v>3.819999999999995</v>
      </c>
      <c r="I1473" s="5">
        <v>86.820611130279588</v>
      </c>
      <c r="J1473" s="5">
        <v>3.7277777777777779</v>
      </c>
      <c r="K1473" s="6">
        <v>3.861490788686555E-2</v>
      </c>
      <c r="L1473" s="6">
        <v>8.2844724926770863E-2</v>
      </c>
      <c r="M1473" s="5">
        <v>87.854036718636365</v>
      </c>
      <c r="N1473" s="4">
        <v>21100000</v>
      </c>
      <c r="O1473" s="5">
        <f>1050000*J1473</f>
        <v>3914166.666666667</v>
      </c>
      <c r="P1473" s="5">
        <f>(1050000*J1473)/(M1473/100)</f>
        <v>4455306.5662791105</v>
      </c>
      <c r="Q1473" s="5">
        <f t="shared" si="68"/>
        <v>16644693.43372089</v>
      </c>
      <c r="R1473" s="3" t="str">
        <f t="shared" si="69"/>
        <v>상</v>
      </c>
    </row>
    <row r="1474" spans="1:18" hidden="1" x14ac:dyDescent="0.3">
      <c r="A1474">
        <v>1473</v>
      </c>
      <c r="B1474" s="3" t="s">
        <v>13</v>
      </c>
      <c r="C1474" s="3" t="s">
        <v>36</v>
      </c>
      <c r="D1474" s="3" t="s">
        <v>117</v>
      </c>
      <c r="E1474" s="4">
        <v>2019</v>
      </c>
      <c r="F1474" s="1">
        <v>43627</v>
      </c>
      <c r="G1474" s="3" t="s">
        <v>102</v>
      </c>
      <c r="H1474" s="5">
        <v>3.680000000000005</v>
      </c>
      <c r="I1474" s="5">
        <v>81.44098334770581</v>
      </c>
      <c r="J1474" s="5">
        <v>6.1027777777777779</v>
      </c>
      <c r="K1474" s="6">
        <v>4.9407601754295982E-2</v>
      </c>
      <c r="L1474" s="6">
        <v>0.1215484500787784</v>
      </c>
      <c r="M1474" s="5">
        <v>82.904394816692559</v>
      </c>
      <c r="N1474" s="4">
        <v>26300000</v>
      </c>
      <c r="O1474" s="5">
        <f>1310000*J1474</f>
        <v>7994638.888888889</v>
      </c>
      <c r="P1474" s="5">
        <f>(1310000*J1474)/(M1474/100)</f>
        <v>9643202.7597156912</v>
      </c>
      <c r="Q1474" s="5">
        <f t="shared" ref="Q1474:Q1537" si="74">N1474-P1474</f>
        <v>16656797.240284309</v>
      </c>
      <c r="R1474" s="3" t="str">
        <f t="shared" ref="R1474:R1537" si="75">IF(M1474&lt;=65, "하", IF(M1474&lt;80, "중", "상"))</f>
        <v>상</v>
      </c>
    </row>
    <row r="1475" spans="1:18" hidden="1" x14ac:dyDescent="0.3">
      <c r="A1475">
        <v>1474</v>
      </c>
      <c r="B1475" s="3" t="s">
        <v>13</v>
      </c>
      <c r="C1475" s="3" t="s">
        <v>61</v>
      </c>
      <c r="D1475" s="3" t="s">
        <v>115</v>
      </c>
      <c r="E1475" s="4">
        <v>2022</v>
      </c>
      <c r="F1475" s="1">
        <v>44483</v>
      </c>
      <c r="G1475" s="3" t="s">
        <v>102</v>
      </c>
      <c r="H1475" s="5">
        <v>3.92</v>
      </c>
      <c r="I1475" s="5">
        <v>89.959074094082681</v>
      </c>
      <c r="J1475" s="5">
        <v>3.7611111111111111</v>
      </c>
      <c r="K1475" s="6">
        <v>3.8787168554103607E-2</v>
      </c>
      <c r="L1475" s="6">
        <v>7.1619899990661109E-2</v>
      </c>
      <c r="M1475" s="5">
        <v>88.959293145523532</v>
      </c>
      <c r="N1475" s="4">
        <v>21100000</v>
      </c>
      <c r="O1475" s="5">
        <f>1050000*J1475</f>
        <v>3949166.6666666665</v>
      </c>
      <c r="P1475" s="5">
        <f>(1050000*J1475)/(M1475/100)</f>
        <v>4439296.3646939564</v>
      </c>
      <c r="Q1475" s="5">
        <f t="shared" si="74"/>
        <v>16660703.635306044</v>
      </c>
      <c r="R1475" s="3" t="str">
        <f t="shared" si="75"/>
        <v>상</v>
      </c>
    </row>
    <row r="1476" spans="1:18" hidden="1" x14ac:dyDescent="0.3">
      <c r="A1476">
        <v>1475</v>
      </c>
      <c r="B1476" s="3" t="s">
        <v>13</v>
      </c>
      <c r="C1476" s="3" t="s">
        <v>32</v>
      </c>
      <c r="D1476" s="3" t="s">
        <v>115</v>
      </c>
      <c r="E1476" s="4">
        <v>2022</v>
      </c>
      <c r="F1476" s="1">
        <v>44519</v>
      </c>
      <c r="G1476" s="3" t="s">
        <v>102</v>
      </c>
      <c r="H1476" s="5">
        <v>3.7599999999999949</v>
      </c>
      <c r="I1476" s="5">
        <v>84.656549762654095</v>
      </c>
      <c r="J1476" s="5">
        <v>3.6638888888888892</v>
      </c>
      <c r="K1476" s="6">
        <v>3.8282575090444942E-2</v>
      </c>
      <c r="L1476" s="6">
        <v>9.4669100374383197E-2</v>
      </c>
      <c r="M1476" s="5">
        <v>86.704832453517184</v>
      </c>
      <c r="N1476" s="4">
        <v>21100000</v>
      </c>
      <c r="O1476" s="5">
        <f>1050000*J1476</f>
        <v>3847083.3333333335</v>
      </c>
      <c r="P1476" s="5">
        <f>(1050000*J1476)/(M1476/100)</f>
        <v>4436988.3713180237</v>
      </c>
      <c r="Q1476" s="5">
        <f t="shared" si="74"/>
        <v>16663011.628681976</v>
      </c>
      <c r="R1476" s="3" t="str">
        <f t="shared" si="75"/>
        <v>상</v>
      </c>
    </row>
    <row r="1477" spans="1:18" hidden="1" x14ac:dyDescent="0.3">
      <c r="A1477">
        <v>1476</v>
      </c>
      <c r="B1477" s="3" t="s">
        <v>13</v>
      </c>
      <c r="C1477" s="3" t="s">
        <v>36</v>
      </c>
      <c r="D1477" s="3" t="s">
        <v>117</v>
      </c>
      <c r="E1477" s="4">
        <v>2019</v>
      </c>
      <c r="F1477" s="1">
        <v>43581</v>
      </c>
      <c r="G1477" s="3" t="s">
        <v>102</v>
      </c>
      <c r="H1477" s="5">
        <v>4.1600000000000072</v>
      </c>
      <c r="I1477" s="5">
        <v>96.999756054098469</v>
      </c>
      <c r="J1477" s="5">
        <v>6.2277777777777779</v>
      </c>
      <c r="K1477" s="6">
        <v>4.9911031957986109E-2</v>
      </c>
      <c r="L1477" s="6">
        <v>0.10314827558006</v>
      </c>
      <c r="M1477" s="5">
        <v>84.694069246195397</v>
      </c>
      <c r="N1477" s="4">
        <v>26300000</v>
      </c>
      <c r="O1477" s="5">
        <f>1310000*J1477</f>
        <v>8158388.888888889</v>
      </c>
      <c r="P1477" s="5">
        <f>(1310000*J1477)/(M1477/100)</f>
        <v>9632774.716696443</v>
      </c>
      <c r="Q1477" s="5">
        <f t="shared" si="74"/>
        <v>16667225.283303557</v>
      </c>
      <c r="R1477" s="3" t="str">
        <f t="shared" si="75"/>
        <v>상</v>
      </c>
    </row>
    <row r="1478" spans="1:18" hidden="1" x14ac:dyDescent="0.3">
      <c r="A1478">
        <v>1477</v>
      </c>
      <c r="B1478" s="3" t="s">
        <v>13</v>
      </c>
      <c r="C1478" s="3" t="s">
        <v>32</v>
      </c>
      <c r="D1478" s="3" t="s">
        <v>115</v>
      </c>
      <c r="E1478" s="4">
        <v>2022</v>
      </c>
      <c r="F1478" s="1">
        <v>44475</v>
      </c>
      <c r="G1478" s="3" t="s">
        <v>102</v>
      </c>
      <c r="H1478" s="5">
        <v>3.9800000000000009</v>
      </c>
      <c r="I1478" s="5">
        <v>91.698845540068049</v>
      </c>
      <c r="J1478" s="5">
        <v>3.7833333333333332</v>
      </c>
      <c r="K1478" s="6">
        <v>3.8901585229053758E-2</v>
      </c>
      <c r="L1478" s="6">
        <v>6.427359812669084E-2</v>
      </c>
      <c r="M1478" s="5">
        <v>89.682481664425538</v>
      </c>
      <c r="N1478" s="4">
        <v>21100000</v>
      </c>
      <c r="O1478" s="5">
        <f>1050000*J1478</f>
        <v>3972500</v>
      </c>
      <c r="P1478" s="5">
        <f>(1050000*J1478)/(M1478/100)</f>
        <v>4429516.1399127254</v>
      </c>
      <c r="Q1478" s="5">
        <f t="shared" si="74"/>
        <v>16670483.860087276</v>
      </c>
      <c r="R1478" s="3" t="str">
        <f t="shared" si="75"/>
        <v>상</v>
      </c>
    </row>
    <row r="1479" spans="1:18" hidden="1" x14ac:dyDescent="0.3">
      <c r="A1479">
        <v>1478</v>
      </c>
      <c r="B1479" s="3" t="s">
        <v>13</v>
      </c>
      <c r="C1479" s="3" t="s">
        <v>61</v>
      </c>
      <c r="D1479" s="3" t="s">
        <v>115</v>
      </c>
      <c r="E1479" s="4">
        <v>2022</v>
      </c>
      <c r="F1479" s="1">
        <v>44489</v>
      </c>
      <c r="G1479" s="3" t="s">
        <v>102</v>
      </c>
      <c r="H1479" s="5">
        <v>4.1000000000000041</v>
      </c>
      <c r="I1479" s="5">
        <v>95.081152661611057</v>
      </c>
      <c r="J1479" s="5">
        <v>3.744444444444444</v>
      </c>
      <c r="K1479" s="6">
        <v>3.8701134063199978E-2</v>
      </c>
      <c r="L1479" s="6">
        <v>7.25416346777953E-2</v>
      </c>
      <c r="M1479" s="5">
        <v>88.875723125900478</v>
      </c>
      <c r="N1479" s="4">
        <v>21100000</v>
      </c>
      <c r="O1479" s="5">
        <f>1050000*J1479</f>
        <v>3931666.666666666</v>
      </c>
      <c r="P1479" s="5">
        <f>(1050000*J1479)/(M1479/100)</f>
        <v>4423780.2274723612</v>
      </c>
      <c r="Q1479" s="5">
        <f t="shared" si="74"/>
        <v>16676219.772527639</v>
      </c>
      <c r="R1479" s="3" t="str">
        <f t="shared" si="75"/>
        <v>상</v>
      </c>
    </row>
    <row r="1480" spans="1:18" hidden="1" x14ac:dyDescent="0.3">
      <c r="A1480">
        <v>1479</v>
      </c>
      <c r="B1480" s="3" t="s">
        <v>13</v>
      </c>
      <c r="C1480" s="3" t="s">
        <v>57</v>
      </c>
      <c r="D1480" s="3" t="s">
        <v>115</v>
      </c>
      <c r="E1480" s="4">
        <v>2022</v>
      </c>
      <c r="F1480" s="1">
        <v>44431</v>
      </c>
      <c r="G1480" s="3" t="s">
        <v>102</v>
      </c>
      <c r="H1480" s="5">
        <v>4.1000000000000041</v>
      </c>
      <c r="I1480" s="5">
        <v>95.081152661611057</v>
      </c>
      <c r="J1480" s="5">
        <v>3.9027777777777781</v>
      </c>
      <c r="K1480" s="6">
        <v>3.9510898637098987E-2</v>
      </c>
      <c r="L1480" s="6">
        <v>3.3863451454968461E-2</v>
      </c>
      <c r="M1480" s="5">
        <v>92.662564990793257</v>
      </c>
      <c r="N1480" s="4">
        <v>21100000</v>
      </c>
      <c r="O1480" s="5">
        <f>1050000*J1480</f>
        <v>4097916.666666667</v>
      </c>
      <c r="P1480" s="5">
        <f>(1050000*J1480)/(M1480/100)</f>
        <v>4422407.9778860286</v>
      </c>
      <c r="Q1480" s="5">
        <f t="shared" si="74"/>
        <v>16677592.022113971</v>
      </c>
      <c r="R1480" s="3" t="str">
        <f t="shared" si="75"/>
        <v>상</v>
      </c>
    </row>
    <row r="1481" spans="1:18" hidden="1" x14ac:dyDescent="0.3">
      <c r="A1481">
        <v>1480</v>
      </c>
      <c r="B1481" s="3" t="s">
        <v>12</v>
      </c>
      <c r="C1481" s="3" t="s">
        <v>63</v>
      </c>
      <c r="D1481" s="3" t="s">
        <v>116</v>
      </c>
      <c r="E1481" s="4">
        <v>2022</v>
      </c>
      <c r="F1481" s="1">
        <v>44796</v>
      </c>
      <c r="G1481" s="3" t="s">
        <v>102</v>
      </c>
      <c r="H1481" s="5">
        <v>3.6200000000000032</v>
      </c>
      <c r="I1481" s="5">
        <v>78.861366460791714</v>
      </c>
      <c r="J1481" s="5">
        <v>2.9027777777777781</v>
      </c>
      <c r="K1481" s="6">
        <v>3.4075080500434778E-2</v>
      </c>
      <c r="L1481" s="6">
        <v>3.3898019440107507E-2</v>
      </c>
      <c r="M1481" s="5">
        <v>93.202690005945769</v>
      </c>
      <c r="N1481" s="4">
        <v>21600000</v>
      </c>
      <c r="O1481" s="5">
        <f>1580000*J1481</f>
        <v>4586388.888888889</v>
      </c>
      <c r="P1481" s="5">
        <f>(1580000*J1481)/(M1481/100)</f>
        <v>4920876.0912333168</v>
      </c>
      <c r="Q1481" s="5">
        <f t="shared" si="74"/>
        <v>16679123.908766683</v>
      </c>
      <c r="R1481" s="3" t="str">
        <f t="shared" si="75"/>
        <v>상</v>
      </c>
    </row>
    <row r="1482" spans="1:18" hidden="1" x14ac:dyDescent="0.3">
      <c r="A1482">
        <v>1481</v>
      </c>
      <c r="B1482" s="3" t="s">
        <v>12</v>
      </c>
      <c r="C1482" s="3" t="s">
        <v>84</v>
      </c>
      <c r="D1482" s="3" t="s">
        <v>116</v>
      </c>
      <c r="E1482" s="4">
        <v>2022</v>
      </c>
      <c r="F1482" s="1">
        <v>44826</v>
      </c>
      <c r="G1482" s="3" t="s">
        <v>102</v>
      </c>
      <c r="H1482" s="5">
        <v>4.1000000000000041</v>
      </c>
      <c r="I1482" s="5">
        <v>95.081152661611057</v>
      </c>
      <c r="J1482" s="5">
        <v>2.822222222222222</v>
      </c>
      <c r="K1482" s="6">
        <v>3.3598941782277743E-2</v>
      </c>
      <c r="L1482" s="6">
        <v>6.0224310130044173E-2</v>
      </c>
      <c r="M1482" s="5">
        <v>90.617674808767816</v>
      </c>
      <c r="N1482" s="4">
        <v>21600000</v>
      </c>
      <c r="O1482" s="5">
        <f>1580000*J1482</f>
        <v>4459111.111111111</v>
      </c>
      <c r="P1482" s="5">
        <f>(1580000*J1482)/(M1482/100)</f>
        <v>4920796.2138967449</v>
      </c>
      <c r="Q1482" s="5">
        <f t="shared" si="74"/>
        <v>16679203.786103256</v>
      </c>
      <c r="R1482" s="3" t="str">
        <f t="shared" si="75"/>
        <v>상</v>
      </c>
    </row>
    <row r="1483" spans="1:18" hidden="1" x14ac:dyDescent="0.3">
      <c r="A1483">
        <v>1482</v>
      </c>
      <c r="B1483" s="3" t="s">
        <v>12</v>
      </c>
      <c r="C1483" s="3" t="s">
        <v>47</v>
      </c>
      <c r="D1483" s="3" t="s">
        <v>116</v>
      </c>
      <c r="E1483" s="4">
        <v>2022</v>
      </c>
      <c r="F1483" s="1">
        <v>44790</v>
      </c>
      <c r="G1483" s="3" t="s">
        <v>102</v>
      </c>
      <c r="H1483" s="5">
        <v>3.5408888888888912</v>
      </c>
      <c r="I1483" s="5">
        <v>75.411433156325728</v>
      </c>
      <c r="J1483" s="5">
        <v>2.9194444444444438</v>
      </c>
      <c r="K1483" s="6">
        <v>3.4172763683638141E-2</v>
      </c>
      <c r="L1483" s="6">
        <v>2.842700656045569E-2</v>
      </c>
      <c r="M1483" s="5">
        <v>93.74002297559062</v>
      </c>
      <c r="N1483" s="4">
        <v>21600000</v>
      </c>
      <c r="O1483" s="5">
        <f>1580000*J1483</f>
        <v>4612722.2222222211</v>
      </c>
      <c r="P1483" s="5">
        <f>(1580000*J1483)/(M1483/100)</f>
        <v>4920760.7122342484</v>
      </c>
      <c r="Q1483" s="5">
        <f t="shared" si="74"/>
        <v>16679239.287765753</v>
      </c>
      <c r="R1483" s="3" t="str">
        <f t="shared" si="75"/>
        <v>상</v>
      </c>
    </row>
    <row r="1484" spans="1:18" hidden="1" x14ac:dyDescent="0.3">
      <c r="A1484">
        <v>1483</v>
      </c>
      <c r="B1484" s="3" t="s">
        <v>12</v>
      </c>
      <c r="C1484" s="3" t="s">
        <v>66</v>
      </c>
      <c r="D1484" s="3" t="s">
        <v>113</v>
      </c>
      <c r="E1484" s="4">
        <v>2020</v>
      </c>
      <c r="F1484" s="1">
        <v>43979</v>
      </c>
      <c r="G1484" s="3" t="s">
        <v>102</v>
      </c>
      <c r="H1484" s="5">
        <v>4.0566666666666684</v>
      </c>
      <c r="I1484" s="5">
        <v>93.841810472010536</v>
      </c>
      <c r="J1484" s="5">
        <v>5.1388888888888893</v>
      </c>
      <c r="K1484" s="6">
        <v>4.5338235029118143E-2</v>
      </c>
      <c r="L1484" s="6">
        <v>0.1697967339377898</v>
      </c>
      <c r="M1484" s="5">
        <v>78.486503103309204</v>
      </c>
      <c r="N1484" s="4">
        <v>24800000</v>
      </c>
      <c r="O1484" s="5">
        <f>1240000*J1484</f>
        <v>6372222.2222222229</v>
      </c>
      <c r="P1484" s="5">
        <f>(1240000*J1484)/(M1484/100)</f>
        <v>8118876.4568026131</v>
      </c>
      <c r="Q1484" s="5">
        <f t="shared" si="74"/>
        <v>16681123.543197386</v>
      </c>
      <c r="R1484" s="3" t="str">
        <f t="shared" si="75"/>
        <v>중</v>
      </c>
    </row>
    <row r="1485" spans="1:18" hidden="1" x14ac:dyDescent="0.3">
      <c r="A1485">
        <v>1484</v>
      </c>
      <c r="B1485" s="3" t="s">
        <v>12</v>
      </c>
      <c r="C1485" s="3" t="s">
        <v>47</v>
      </c>
      <c r="D1485" s="3" t="s">
        <v>116</v>
      </c>
      <c r="E1485" s="4">
        <v>2022</v>
      </c>
      <c r="F1485" s="1">
        <v>44795</v>
      </c>
      <c r="G1485" s="3" t="s">
        <v>102</v>
      </c>
      <c r="H1485" s="5">
        <v>3.8799999999999968</v>
      </c>
      <c r="I1485" s="5">
        <v>88.768190384075126</v>
      </c>
      <c r="J1485" s="5">
        <v>2.905555555555555</v>
      </c>
      <c r="K1485" s="6">
        <v>3.4091380468121588E-2</v>
      </c>
      <c r="L1485" s="6">
        <v>3.2021834650802737E-2</v>
      </c>
      <c r="M1485" s="5">
        <v>93.388678488107573</v>
      </c>
      <c r="N1485" s="4">
        <v>21600000</v>
      </c>
      <c r="O1485" s="5">
        <f>1580000*J1485</f>
        <v>4590777.7777777771</v>
      </c>
      <c r="P1485" s="5">
        <f>(1580000*J1485)/(M1485/100)</f>
        <v>4915775.5009483108</v>
      </c>
      <c r="Q1485" s="5">
        <f t="shared" si="74"/>
        <v>16684224.49905169</v>
      </c>
      <c r="R1485" s="3" t="str">
        <f t="shared" si="75"/>
        <v>상</v>
      </c>
    </row>
    <row r="1486" spans="1:18" hidden="1" x14ac:dyDescent="0.3">
      <c r="A1486">
        <v>1485</v>
      </c>
      <c r="B1486" s="3" t="s">
        <v>12</v>
      </c>
      <c r="C1486" s="3" t="s">
        <v>84</v>
      </c>
      <c r="D1486" s="3" t="s">
        <v>116</v>
      </c>
      <c r="E1486" s="4">
        <v>2022</v>
      </c>
      <c r="F1486" s="1">
        <v>44789</v>
      </c>
      <c r="G1486" s="3" t="s">
        <v>102</v>
      </c>
      <c r="H1486" s="5">
        <v>3.6788888888888942</v>
      </c>
      <c r="I1486" s="5">
        <v>81.394444325639853</v>
      </c>
      <c r="J1486" s="5">
        <v>2.9222222222222221</v>
      </c>
      <c r="K1486" s="6">
        <v>3.418901707988823E-2</v>
      </c>
      <c r="L1486" s="6">
        <v>2.651730962048366E-2</v>
      </c>
      <c r="M1486" s="5">
        <v>93.929367329962815</v>
      </c>
      <c r="N1486" s="4">
        <v>21600000</v>
      </c>
      <c r="O1486" s="5">
        <f>1580000*J1486</f>
        <v>4617111.111111111</v>
      </c>
      <c r="P1486" s="5">
        <f>(1580000*J1486)/(M1486/100)</f>
        <v>4915513.9040719215</v>
      </c>
      <c r="Q1486" s="5">
        <f t="shared" si="74"/>
        <v>16684486.095928079</v>
      </c>
      <c r="R1486" s="3" t="str">
        <f t="shared" si="75"/>
        <v>상</v>
      </c>
    </row>
    <row r="1487" spans="1:18" hidden="1" x14ac:dyDescent="0.3">
      <c r="A1487">
        <v>1486</v>
      </c>
      <c r="B1487" s="3" t="s">
        <v>12</v>
      </c>
      <c r="C1487" s="3" t="s">
        <v>47</v>
      </c>
      <c r="D1487" s="3" t="s">
        <v>116</v>
      </c>
      <c r="E1487" s="4">
        <v>2022</v>
      </c>
      <c r="F1487" s="1">
        <v>44792</v>
      </c>
      <c r="G1487" s="3" t="s">
        <v>102</v>
      </c>
      <c r="H1487" s="5">
        <v>3.959999999999996</v>
      </c>
      <c r="I1487" s="5">
        <v>91.118921720605286</v>
      </c>
      <c r="J1487" s="5">
        <v>2.9138888888888892</v>
      </c>
      <c r="K1487" s="6">
        <v>3.4140233677518311E-2</v>
      </c>
      <c r="L1487" s="6">
        <v>2.8974460880649418E-2</v>
      </c>
      <c r="M1487" s="5">
        <v>93.688530544183223</v>
      </c>
      <c r="N1487" s="4">
        <v>21600000</v>
      </c>
      <c r="O1487" s="5">
        <f>1580000*J1487</f>
        <v>4603944.444444445</v>
      </c>
      <c r="P1487" s="5">
        <f>(1580000*J1487)/(M1487/100)</f>
        <v>4914096.1200936316</v>
      </c>
      <c r="Q1487" s="5">
        <f t="shared" si="74"/>
        <v>16685903.879906368</v>
      </c>
      <c r="R1487" s="3" t="str">
        <f t="shared" si="75"/>
        <v>상</v>
      </c>
    </row>
    <row r="1488" spans="1:18" hidden="1" x14ac:dyDescent="0.3">
      <c r="A1488">
        <v>1487</v>
      </c>
      <c r="B1488" s="3" t="s">
        <v>12</v>
      </c>
      <c r="C1488" s="3" t="s">
        <v>47</v>
      </c>
      <c r="D1488" s="3" t="s">
        <v>116</v>
      </c>
      <c r="E1488" s="4">
        <v>2022</v>
      </c>
      <c r="F1488" s="1">
        <v>44791</v>
      </c>
      <c r="G1488" s="3" t="s">
        <v>102</v>
      </c>
      <c r="H1488" s="5">
        <v>4</v>
      </c>
      <c r="I1488" s="5">
        <v>92.26804225875226</v>
      </c>
      <c r="J1488" s="5">
        <v>2.916666666666667</v>
      </c>
      <c r="K1488" s="6">
        <v>3.4156502553198659E-2</v>
      </c>
      <c r="L1488" s="6">
        <v>2.7780930597337689E-2</v>
      </c>
      <c r="M1488" s="5">
        <v>93.806256684946362</v>
      </c>
      <c r="N1488" s="4">
        <v>21600000</v>
      </c>
      <c r="O1488" s="5">
        <f>1580000*J1488</f>
        <v>4608333.333333334</v>
      </c>
      <c r="P1488" s="5">
        <f>(1580000*J1488)/(M1488/100)</f>
        <v>4912607.6406722879</v>
      </c>
      <c r="Q1488" s="5">
        <f t="shared" si="74"/>
        <v>16687392.359327711</v>
      </c>
      <c r="R1488" s="3" t="str">
        <f t="shared" si="75"/>
        <v>상</v>
      </c>
    </row>
    <row r="1489" spans="1:18" hidden="1" x14ac:dyDescent="0.3">
      <c r="A1489">
        <v>1488</v>
      </c>
      <c r="B1489" s="3" t="s">
        <v>13</v>
      </c>
      <c r="C1489" s="3" t="s">
        <v>70</v>
      </c>
      <c r="D1489" s="3" t="s">
        <v>115</v>
      </c>
      <c r="E1489" s="4">
        <v>2022</v>
      </c>
      <c r="F1489" s="1">
        <v>44495</v>
      </c>
      <c r="G1489" s="3" t="s">
        <v>102</v>
      </c>
      <c r="H1489" s="5">
        <v>4.0400000000000036</v>
      </c>
      <c r="I1489" s="5">
        <v>93.385705726483266</v>
      </c>
      <c r="J1489" s="5">
        <v>3.7277777777777779</v>
      </c>
      <c r="K1489" s="6">
        <v>3.861490788686555E-2</v>
      </c>
      <c r="L1489" s="6">
        <v>7.3924100809110271E-2</v>
      </c>
      <c r="M1489" s="5">
        <v>88.746099130402413</v>
      </c>
      <c r="N1489" s="4">
        <v>21100000</v>
      </c>
      <c r="O1489" s="5">
        <f>1050000*J1489</f>
        <v>3914166.666666667</v>
      </c>
      <c r="P1489" s="5">
        <f>(1050000*J1489)/(M1489/100)</f>
        <v>4410522.4962228928</v>
      </c>
      <c r="Q1489" s="5">
        <f t="shared" si="74"/>
        <v>16689477.503777107</v>
      </c>
      <c r="R1489" s="3" t="str">
        <f t="shared" si="75"/>
        <v>상</v>
      </c>
    </row>
    <row r="1490" spans="1:18" hidden="1" x14ac:dyDescent="0.3">
      <c r="A1490">
        <v>1489</v>
      </c>
      <c r="B1490" s="3" t="s">
        <v>12</v>
      </c>
      <c r="C1490" s="3" t="s">
        <v>47</v>
      </c>
      <c r="D1490" s="3" t="s">
        <v>116</v>
      </c>
      <c r="E1490" s="4">
        <v>2022</v>
      </c>
      <c r="F1490" s="1">
        <v>44803</v>
      </c>
      <c r="G1490" s="3" t="s">
        <v>102</v>
      </c>
      <c r="H1490" s="5">
        <v>3.940222222222221</v>
      </c>
      <c r="I1490" s="5">
        <v>90.545441502091592</v>
      </c>
      <c r="J1490" s="5">
        <v>2.8833333333333329</v>
      </c>
      <c r="K1490" s="6">
        <v>3.3960761671866749E-2</v>
      </c>
      <c r="L1490" s="6">
        <v>3.7979342052209798E-2</v>
      </c>
      <c r="M1490" s="5">
        <v>92.805989627592339</v>
      </c>
      <c r="N1490" s="4">
        <v>21600000</v>
      </c>
      <c r="O1490" s="5">
        <f>1580000*J1490</f>
        <v>4555666.666666666</v>
      </c>
      <c r="P1490" s="5">
        <f>(1580000*J1490)/(M1490/100)</f>
        <v>4908806.732138128</v>
      </c>
      <c r="Q1490" s="5">
        <f t="shared" si="74"/>
        <v>16691193.267861873</v>
      </c>
      <c r="R1490" s="3" t="str">
        <f t="shared" si="75"/>
        <v>상</v>
      </c>
    </row>
    <row r="1491" spans="1:18" hidden="1" x14ac:dyDescent="0.3">
      <c r="A1491">
        <v>1490</v>
      </c>
      <c r="B1491" s="3" t="s">
        <v>12</v>
      </c>
      <c r="C1491" s="3" t="s">
        <v>47</v>
      </c>
      <c r="D1491" s="3" t="s">
        <v>116</v>
      </c>
      <c r="E1491" s="4">
        <v>2022</v>
      </c>
      <c r="F1491" s="1">
        <v>44797</v>
      </c>
      <c r="G1491" s="3" t="s">
        <v>102</v>
      </c>
      <c r="H1491" s="5">
        <v>3.7920000000000011</v>
      </c>
      <c r="I1491" s="5">
        <v>85.863942976527824</v>
      </c>
      <c r="J1491" s="5">
        <v>2.9</v>
      </c>
      <c r="K1491" s="6">
        <v>3.4058772731852802E-2</v>
      </c>
      <c r="L1491" s="6">
        <v>3.2476046449796292E-2</v>
      </c>
      <c r="M1491" s="5">
        <v>93.3465180818351</v>
      </c>
      <c r="N1491" s="4">
        <v>21600000</v>
      </c>
      <c r="O1491" s="5">
        <f>1580000*J1491</f>
        <v>4582000</v>
      </c>
      <c r="P1491" s="5">
        <f>(1580000*J1491)/(M1491/100)</f>
        <v>4908592.3011965472</v>
      </c>
      <c r="Q1491" s="5">
        <f t="shared" si="74"/>
        <v>16691407.698803453</v>
      </c>
      <c r="R1491" s="3" t="str">
        <f t="shared" si="75"/>
        <v>상</v>
      </c>
    </row>
    <row r="1492" spans="1:18" hidden="1" x14ac:dyDescent="0.3">
      <c r="A1492">
        <v>1491</v>
      </c>
      <c r="B1492" s="3" t="s">
        <v>12</v>
      </c>
      <c r="C1492" s="3" t="s">
        <v>47</v>
      </c>
      <c r="D1492" s="3" t="s">
        <v>116</v>
      </c>
      <c r="E1492" s="4">
        <v>2022</v>
      </c>
      <c r="F1492" s="1">
        <v>44820</v>
      </c>
      <c r="G1492" s="3" t="s">
        <v>102</v>
      </c>
      <c r="H1492" s="5">
        <v>4.1200000000000037</v>
      </c>
      <c r="I1492" s="5">
        <v>95.681105916803389</v>
      </c>
      <c r="J1492" s="5">
        <v>2.838888888888889</v>
      </c>
      <c r="K1492" s="6">
        <v>3.3698005216266973E-2</v>
      </c>
      <c r="L1492" s="6">
        <v>5.1547029045136167E-2</v>
      </c>
      <c r="M1492" s="5">
        <v>91.475496573859687</v>
      </c>
      <c r="N1492" s="4">
        <v>21600000</v>
      </c>
      <c r="O1492" s="5">
        <f>1580000*J1492</f>
        <v>4485444.444444445</v>
      </c>
      <c r="P1492" s="5">
        <f>(1580000*J1492)/(M1492/100)</f>
        <v>4903438.2019700557</v>
      </c>
      <c r="Q1492" s="5">
        <f t="shared" si="74"/>
        <v>16696561.798029944</v>
      </c>
      <c r="R1492" s="3" t="str">
        <f t="shared" si="75"/>
        <v>상</v>
      </c>
    </row>
    <row r="1493" spans="1:18" hidden="1" x14ac:dyDescent="0.3">
      <c r="A1493">
        <v>1492</v>
      </c>
      <c r="B1493" s="3" t="s">
        <v>12</v>
      </c>
      <c r="C1493" s="3" t="s">
        <v>47</v>
      </c>
      <c r="D1493" s="3" t="s">
        <v>116</v>
      </c>
      <c r="E1493" s="4">
        <v>2022</v>
      </c>
      <c r="F1493" s="1">
        <v>44800</v>
      </c>
      <c r="G1493" s="3" t="s">
        <v>102</v>
      </c>
      <c r="H1493" s="5">
        <v>4</v>
      </c>
      <c r="I1493" s="5">
        <v>92.26804225875226</v>
      </c>
      <c r="J1493" s="5">
        <v>2.8916666666666671</v>
      </c>
      <c r="K1493" s="6">
        <v>3.4009802508492559E-2</v>
      </c>
      <c r="L1493" s="6">
        <v>3.4197039802317628E-2</v>
      </c>
      <c r="M1493" s="5">
        <v>93.179315768918983</v>
      </c>
      <c r="N1493" s="4">
        <v>21600000</v>
      </c>
      <c r="O1493" s="5">
        <f>1580000*J1493</f>
        <v>4568833.333333334</v>
      </c>
      <c r="P1493" s="5">
        <f>(1580000*J1493)/(M1493/100)</f>
        <v>4903269.8894933509</v>
      </c>
      <c r="Q1493" s="5">
        <f t="shared" si="74"/>
        <v>16696730.11050665</v>
      </c>
      <c r="R1493" s="3" t="str">
        <f t="shared" si="75"/>
        <v>상</v>
      </c>
    </row>
    <row r="1494" spans="1:18" hidden="1" x14ac:dyDescent="0.3">
      <c r="A1494">
        <v>1493</v>
      </c>
      <c r="B1494" s="3" t="s">
        <v>13</v>
      </c>
      <c r="C1494" s="3" t="s">
        <v>36</v>
      </c>
      <c r="D1494" s="3" t="s">
        <v>117</v>
      </c>
      <c r="E1494" s="4">
        <v>2019</v>
      </c>
      <c r="F1494" s="1">
        <v>43517</v>
      </c>
      <c r="G1494" s="3" t="s">
        <v>102</v>
      </c>
      <c r="H1494" s="5">
        <v>3.58</v>
      </c>
      <c r="I1494" s="5">
        <v>77.119052240705813</v>
      </c>
      <c r="J1494" s="5">
        <v>6.4083333333333332</v>
      </c>
      <c r="K1494" s="6">
        <v>5.0629372239178842E-2</v>
      </c>
      <c r="L1494" s="6">
        <v>7.4988997947588037E-2</v>
      </c>
      <c r="M1494" s="5">
        <v>87.438162981323302</v>
      </c>
      <c r="N1494" s="4">
        <v>26300000</v>
      </c>
      <c r="O1494" s="5">
        <f>1310000*J1494</f>
        <v>8394916.666666666</v>
      </c>
      <c r="P1494" s="5">
        <f>(1310000*J1494)/(M1494/100)</f>
        <v>9600975.5699691586</v>
      </c>
      <c r="Q1494" s="5">
        <f t="shared" si="74"/>
        <v>16699024.430030841</v>
      </c>
      <c r="R1494" s="3" t="str">
        <f t="shared" si="75"/>
        <v>상</v>
      </c>
    </row>
    <row r="1495" spans="1:18" hidden="1" x14ac:dyDescent="0.3">
      <c r="A1495">
        <v>1494</v>
      </c>
      <c r="B1495" s="3" t="s">
        <v>13</v>
      </c>
      <c r="C1495" s="3" t="s">
        <v>36</v>
      </c>
      <c r="D1495" s="3" t="s">
        <v>117</v>
      </c>
      <c r="E1495" s="4">
        <v>2019</v>
      </c>
      <c r="F1495" s="1">
        <v>43535</v>
      </c>
      <c r="G1495" s="3" t="s">
        <v>102</v>
      </c>
      <c r="H1495" s="5">
        <v>4.1258333333333352</v>
      </c>
      <c r="I1495" s="5">
        <v>95.862881076244491</v>
      </c>
      <c r="J1495" s="5">
        <v>6.3527777777777779</v>
      </c>
      <c r="K1495" s="6">
        <v>5.0409434743023167E-2</v>
      </c>
      <c r="L1495" s="6">
        <v>8.2688859665827258E-2</v>
      </c>
      <c r="M1495" s="5">
        <v>86.690170559114961</v>
      </c>
      <c r="N1495" s="4">
        <v>26300000</v>
      </c>
      <c r="O1495" s="5">
        <f>1310000*J1495</f>
        <v>8322138.888888889</v>
      </c>
      <c r="P1495" s="5">
        <f>(1310000*J1495)/(M1495/100)</f>
        <v>9599864.4773849323</v>
      </c>
      <c r="Q1495" s="5">
        <f t="shared" si="74"/>
        <v>16700135.522615068</v>
      </c>
      <c r="R1495" s="3" t="str">
        <f t="shared" si="75"/>
        <v>상</v>
      </c>
    </row>
    <row r="1496" spans="1:18" hidden="1" x14ac:dyDescent="0.3">
      <c r="A1496">
        <v>1495</v>
      </c>
      <c r="B1496" s="3" t="s">
        <v>13</v>
      </c>
      <c r="C1496" s="3" t="s">
        <v>57</v>
      </c>
      <c r="D1496" s="3" t="s">
        <v>115</v>
      </c>
      <c r="E1496" s="4">
        <v>2022</v>
      </c>
      <c r="F1496" s="1">
        <v>44473</v>
      </c>
      <c r="G1496" s="3" t="s">
        <v>102</v>
      </c>
      <c r="H1496" s="5">
        <v>3.6399999999999921</v>
      </c>
      <c r="I1496" s="5">
        <v>79.782644610449651</v>
      </c>
      <c r="J1496" s="5">
        <v>3.7888888888888892</v>
      </c>
      <c r="K1496" s="6">
        <v>3.893013685508382E-2</v>
      </c>
      <c r="L1496" s="6">
        <v>5.6685709933484069E-2</v>
      </c>
      <c r="M1496" s="5">
        <v>90.438415321143211</v>
      </c>
      <c r="N1496" s="4">
        <v>21100000</v>
      </c>
      <c r="O1496" s="5">
        <f>1050000*J1496</f>
        <v>3978333.3333333335</v>
      </c>
      <c r="P1496" s="5">
        <f>(1050000*J1496)/(M1496/100)</f>
        <v>4398941.8868148346</v>
      </c>
      <c r="Q1496" s="5">
        <f t="shared" si="74"/>
        <v>16701058.113185165</v>
      </c>
      <c r="R1496" s="3" t="str">
        <f t="shared" si="75"/>
        <v>상</v>
      </c>
    </row>
    <row r="1497" spans="1:18" hidden="1" x14ac:dyDescent="0.3">
      <c r="A1497">
        <v>1496</v>
      </c>
      <c r="B1497" s="3" t="s">
        <v>12</v>
      </c>
      <c r="C1497" s="3" t="s">
        <v>47</v>
      </c>
      <c r="D1497" s="3" t="s">
        <v>116</v>
      </c>
      <c r="E1497" s="4">
        <v>2022</v>
      </c>
      <c r="F1497" s="1">
        <v>44795</v>
      </c>
      <c r="G1497" s="3" t="s">
        <v>102</v>
      </c>
      <c r="H1497" s="5">
        <v>3.9399999999999982</v>
      </c>
      <c r="I1497" s="5">
        <v>90.538997904201381</v>
      </c>
      <c r="J1497" s="5">
        <v>2.905555555555555</v>
      </c>
      <c r="K1497" s="6">
        <v>3.4091380468121588E-2</v>
      </c>
      <c r="L1497" s="6">
        <v>2.8591837753831211E-2</v>
      </c>
      <c r="M1497" s="5">
        <v>93.731678177804724</v>
      </c>
      <c r="N1497" s="4">
        <v>21600000</v>
      </c>
      <c r="O1497" s="5">
        <f>1580000*J1497</f>
        <v>4590777.7777777771</v>
      </c>
      <c r="P1497" s="5">
        <f>(1580000*J1497)/(M1497/100)</f>
        <v>4897786.8176746825</v>
      </c>
      <c r="Q1497" s="5">
        <f t="shared" si="74"/>
        <v>16702213.182325318</v>
      </c>
      <c r="R1497" s="3" t="str">
        <f t="shared" si="75"/>
        <v>상</v>
      </c>
    </row>
    <row r="1498" spans="1:18" hidden="1" x14ac:dyDescent="0.3">
      <c r="A1498">
        <v>1497</v>
      </c>
      <c r="B1498" s="3" t="s">
        <v>13</v>
      </c>
      <c r="C1498" s="3" t="s">
        <v>36</v>
      </c>
      <c r="D1498" s="3" t="s">
        <v>117</v>
      </c>
      <c r="E1498" s="4">
        <v>2019</v>
      </c>
      <c r="F1498" s="1">
        <v>43531</v>
      </c>
      <c r="G1498" s="3" t="s">
        <v>102</v>
      </c>
      <c r="H1498" s="5">
        <v>3.800000000000006</v>
      </c>
      <c r="I1498" s="5">
        <v>86.147087182552198</v>
      </c>
      <c r="J1498" s="5">
        <v>6.3638888888888889</v>
      </c>
      <c r="K1498" s="6">
        <v>5.0453498942645753E-2</v>
      </c>
      <c r="L1498" s="6">
        <v>8.0360173805854404E-2</v>
      </c>
      <c r="M1498" s="5">
        <v>86.91863272514999</v>
      </c>
      <c r="N1498" s="4">
        <v>26300000</v>
      </c>
      <c r="O1498" s="5">
        <f>1310000*J1498</f>
        <v>8336694.444444444</v>
      </c>
      <c r="P1498" s="5">
        <f>(1310000*J1498)/(M1498/100)</f>
        <v>9591377.8013585955</v>
      </c>
      <c r="Q1498" s="5">
        <f t="shared" si="74"/>
        <v>16708622.198641405</v>
      </c>
      <c r="R1498" s="3" t="str">
        <f t="shared" si="75"/>
        <v>상</v>
      </c>
    </row>
    <row r="1499" spans="1:18" hidden="1" x14ac:dyDescent="0.3">
      <c r="A1499">
        <v>1498</v>
      </c>
      <c r="B1499" s="3" t="s">
        <v>12</v>
      </c>
      <c r="C1499" s="3" t="s">
        <v>91</v>
      </c>
      <c r="D1499" s="3" t="s">
        <v>116</v>
      </c>
      <c r="E1499" s="4">
        <v>2022</v>
      </c>
      <c r="F1499" s="1">
        <v>44793</v>
      </c>
      <c r="G1499" s="3" t="s">
        <v>102</v>
      </c>
      <c r="H1499" s="5">
        <v>3.9399999999999982</v>
      </c>
      <c r="I1499" s="5">
        <v>90.538997904201381</v>
      </c>
      <c r="J1499" s="5">
        <v>2.911111111111111</v>
      </c>
      <c r="K1499" s="6">
        <v>3.4123957045519272E-2</v>
      </c>
      <c r="L1499" s="6">
        <v>2.5278283274239741E-2</v>
      </c>
      <c r="M1499" s="5">
        <v>94.059775968024098</v>
      </c>
      <c r="N1499" s="4">
        <v>21600000</v>
      </c>
      <c r="O1499" s="5">
        <f>1580000*J1499</f>
        <v>4599555.555555555</v>
      </c>
      <c r="P1499" s="5">
        <f>(1580000*J1499)/(M1499/100)</f>
        <v>4890034.5638917824</v>
      </c>
      <c r="Q1499" s="5">
        <f t="shared" si="74"/>
        <v>16709965.436108217</v>
      </c>
      <c r="R1499" s="3" t="str">
        <f t="shared" si="75"/>
        <v>상</v>
      </c>
    </row>
    <row r="1500" spans="1:18" hidden="1" x14ac:dyDescent="0.3">
      <c r="A1500">
        <v>1499</v>
      </c>
      <c r="B1500" s="3" t="s">
        <v>13</v>
      </c>
      <c r="C1500" s="3" t="s">
        <v>81</v>
      </c>
      <c r="D1500" s="3" t="s">
        <v>115</v>
      </c>
      <c r="E1500" s="4">
        <v>2022</v>
      </c>
      <c r="F1500" s="1">
        <v>44487</v>
      </c>
      <c r="G1500" s="3" t="s">
        <v>102</v>
      </c>
      <c r="H1500" s="5">
        <v>3.580000000000001</v>
      </c>
      <c r="I1500" s="5">
        <v>77.119052240705884</v>
      </c>
      <c r="J1500" s="5">
        <v>3.75</v>
      </c>
      <c r="K1500" s="6">
        <v>3.8729833462074169E-2</v>
      </c>
      <c r="L1500" s="6">
        <v>6.3665855371771343E-2</v>
      </c>
      <c r="M1500" s="5">
        <v>89.76043111661545</v>
      </c>
      <c r="N1500" s="4">
        <v>21100000</v>
      </c>
      <c r="O1500" s="5">
        <f>1050000*J1500</f>
        <v>3937500</v>
      </c>
      <c r="P1500" s="5">
        <f>(1050000*J1500)/(M1500/100)</f>
        <v>4386676.7917864136</v>
      </c>
      <c r="Q1500" s="5">
        <f t="shared" si="74"/>
        <v>16713323.208213586</v>
      </c>
      <c r="R1500" s="3" t="str">
        <f t="shared" si="75"/>
        <v>상</v>
      </c>
    </row>
    <row r="1501" spans="1:18" hidden="1" x14ac:dyDescent="0.3">
      <c r="A1501">
        <v>1500</v>
      </c>
      <c r="B1501" s="3" t="s">
        <v>13</v>
      </c>
      <c r="C1501" s="3" t="s">
        <v>36</v>
      </c>
      <c r="D1501" s="3" t="s">
        <v>117</v>
      </c>
      <c r="E1501" s="4">
        <v>2019</v>
      </c>
      <c r="F1501" s="1">
        <v>43543</v>
      </c>
      <c r="G1501" s="3" t="s">
        <v>102</v>
      </c>
      <c r="H1501" s="5">
        <v>4.0600000000000014</v>
      </c>
      <c r="I1501" s="5">
        <v>93.933031421115999</v>
      </c>
      <c r="J1501" s="5">
        <v>6.3305555555555557</v>
      </c>
      <c r="K1501" s="6">
        <v>5.0321190588282223E-2</v>
      </c>
      <c r="L1501" s="6">
        <v>8.3405989882006232E-2</v>
      </c>
      <c r="M1501" s="5">
        <v>86.62728195297116</v>
      </c>
      <c r="N1501" s="4">
        <v>26300000</v>
      </c>
      <c r="O1501" s="5">
        <f>1310000*J1501</f>
        <v>8293027.777777778</v>
      </c>
      <c r="P1501" s="5">
        <f>(1310000*J1501)/(M1501/100)</f>
        <v>9573228.6536243353</v>
      </c>
      <c r="Q1501" s="5">
        <f t="shared" si="74"/>
        <v>16726771.346375665</v>
      </c>
      <c r="R1501" s="3" t="str">
        <f t="shared" si="75"/>
        <v>상</v>
      </c>
    </row>
    <row r="1502" spans="1:18" hidden="1" x14ac:dyDescent="0.3">
      <c r="A1502">
        <v>1501</v>
      </c>
      <c r="B1502" s="3" t="s">
        <v>13</v>
      </c>
      <c r="C1502" s="3" t="s">
        <v>32</v>
      </c>
      <c r="D1502" s="3" t="s">
        <v>115</v>
      </c>
      <c r="E1502" s="4">
        <v>2022</v>
      </c>
      <c r="F1502" s="1">
        <v>44497</v>
      </c>
      <c r="G1502" s="3" t="s">
        <v>102</v>
      </c>
      <c r="H1502" s="5">
        <v>4.0627272727272743</v>
      </c>
      <c r="I1502" s="5">
        <v>94.007666743111386</v>
      </c>
      <c r="J1502" s="5">
        <v>3.7222222222222219</v>
      </c>
      <c r="K1502" s="6">
        <v>3.8586123009300748E-2</v>
      </c>
      <c r="L1502" s="6">
        <v>6.7612594445231516E-2</v>
      </c>
      <c r="M1502" s="5">
        <v>89.380128254546776</v>
      </c>
      <c r="N1502" s="4">
        <v>21100000</v>
      </c>
      <c r="O1502" s="5">
        <f>1050000*J1502</f>
        <v>3908333.333333333</v>
      </c>
      <c r="P1502" s="5">
        <f>(1050000*J1502)/(M1502/100)</f>
        <v>4372709.4709494505</v>
      </c>
      <c r="Q1502" s="5">
        <f t="shared" si="74"/>
        <v>16727290.529050549</v>
      </c>
      <c r="R1502" s="3" t="str">
        <f t="shared" si="75"/>
        <v>상</v>
      </c>
    </row>
    <row r="1503" spans="1:18" hidden="1" x14ac:dyDescent="0.3">
      <c r="A1503">
        <v>1502</v>
      </c>
      <c r="B1503" s="3" t="s">
        <v>12</v>
      </c>
      <c r="C1503" s="3" t="s">
        <v>47</v>
      </c>
      <c r="D1503" s="3" t="s">
        <v>116</v>
      </c>
      <c r="E1503" s="4">
        <v>2022</v>
      </c>
      <c r="F1503" s="1">
        <v>44803</v>
      </c>
      <c r="G1503" s="3" t="s">
        <v>102</v>
      </c>
      <c r="H1503" s="5">
        <v>3.9397777777777758</v>
      </c>
      <c r="I1503" s="5">
        <v>90.532554306311184</v>
      </c>
      <c r="J1503" s="5">
        <v>2.8833333333333329</v>
      </c>
      <c r="K1503" s="6">
        <v>3.3960761671866749E-2</v>
      </c>
      <c r="L1503" s="6">
        <v>3.1000807519424339E-2</v>
      </c>
      <c r="M1503" s="5">
        <v>93.503843080870894</v>
      </c>
      <c r="N1503" s="4">
        <v>21600000</v>
      </c>
      <c r="O1503" s="5">
        <f>1580000*J1503</f>
        <v>4555666.666666666</v>
      </c>
      <c r="P1503" s="5">
        <f>(1580000*J1503)/(M1503/100)</f>
        <v>4872170.5082501238</v>
      </c>
      <c r="Q1503" s="5">
        <f t="shared" si="74"/>
        <v>16727829.491749875</v>
      </c>
      <c r="R1503" s="3" t="str">
        <f t="shared" si="75"/>
        <v>상</v>
      </c>
    </row>
    <row r="1504" spans="1:18" hidden="1" x14ac:dyDescent="0.3">
      <c r="A1504">
        <v>1503</v>
      </c>
      <c r="B1504" s="3" t="s">
        <v>13</v>
      </c>
      <c r="C1504" s="3" t="s">
        <v>36</v>
      </c>
      <c r="D1504" s="3" t="s">
        <v>117</v>
      </c>
      <c r="E1504" s="4">
        <v>2019</v>
      </c>
      <c r="F1504" s="1">
        <v>43605</v>
      </c>
      <c r="G1504" s="3" t="s">
        <v>102</v>
      </c>
      <c r="H1504" s="5">
        <v>3.6000000000000032</v>
      </c>
      <c r="I1504" s="5">
        <v>78.03550597032131</v>
      </c>
      <c r="J1504" s="5">
        <v>6.1611111111111114</v>
      </c>
      <c r="K1504" s="6">
        <v>4.964317117635058E-2</v>
      </c>
      <c r="L1504" s="6">
        <v>0.10717264559654829</v>
      </c>
      <c r="M1504" s="5">
        <v>84.318418322710116</v>
      </c>
      <c r="N1504" s="4">
        <v>26300000</v>
      </c>
      <c r="O1504" s="5">
        <f>1310000*J1504</f>
        <v>8071055.555555556</v>
      </c>
      <c r="P1504" s="5">
        <f>(1310000*J1504)/(M1504/100)</f>
        <v>9572114.5108123049</v>
      </c>
      <c r="Q1504" s="5">
        <f t="shared" si="74"/>
        <v>16727885.489187695</v>
      </c>
      <c r="R1504" s="3" t="str">
        <f t="shared" si="75"/>
        <v>상</v>
      </c>
    </row>
    <row r="1505" spans="1:18" hidden="1" x14ac:dyDescent="0.3">
      <c r="A1505">
        <v>1504</v>
      </c>
      <c r="B1505" s="3" t="s">
        <v>13</v>
      </c>
      <c r="C1505" s="3" t="s">
        <v>32</v>
      </c>
      <c r="D1505" s="3" t="s">
        <v>115</v>
      </c>
      <c r="E1505" s="4">
        <v>2022</v>
      </c>
      <c r="F1505" s="1">
        <v>44517</v>
      </c>
      <c r="G1505" s="3" t="s">
        <v>102</v>
      </c>
      <c r="H1505" s="5">
        <v>3.8977272727272712</v>
      </c>
      <c r="I1505" s="5">
        <v>89.303467431039365</v>
      </c>
      <c r="J1505" s="5">
        <v>3.6694444444444438</v>
      </c>
      <c r="K1505" s="6">
        <v>3.8311588035185619E-2</v>
      </c>
      <c r="L1505" s="6">
        <v>8.0262952696505838E-2</v>
      </c>
      <c r="M1505" s="5">
        <v>88.142545926830849</v>
      </c>
      <c r="N1505" s="4">
        <v>21100000</v>
      </c>
      <c r="O1505" s="5">
        <f>1050000*J1505</f>
        <v>3852916.666666666</v>
      </c>
      <c r="P1505" s="5">
        <f>(1050000*J1505)/(M1505/100)</f>
        <v>4371233.6944125267</v>
      </c>
      <c r="Q1505" s="5">
        <f t="shared" si="74"/>
        <v>16728766.305587474</v>
      </c>
      <c r="R1505" s="3" t="str">
        <f t="shared" si="75"/>
        <v>상</v>
      </c>
    </row>
    <row r="1506" spans="1:18" hidden="1" x14ac:dyDescent="0.3">
      <c r="A1506">
        <v>1505</v>
      </c>
      <c r="B1506" s="3" t="s">
        <v>13</v>
      </c>
      <c r="C1506" s="3" t="s">
        <v>86</v>
      </c>
      <c r="D1506" s="3" t="s">
        <v>115</v>
      </c>
      <c r="E1506" s="4">
        <v>2022</v>
      </c>
      <c r="F1506" s="1">
        <v>44503</v>
      </c>
      <c r="G1506" s="3" t="s">
        <v>102</v>
      </c>
      <c r="H1506" s="5">
        <v>3.9800000000000009</v>
      </c>
      <c r="I1506" s="5">
        <v>91.698845540068049</v>
      </c>
      <c r="J1506" s="5">
        <v>3.708333333333333</v>
      </c>
      <c r="K1506" s="6">
        <v>3.8514066694304482E-2</v>
      </c>
      <c r="L1506" s="6">
        <v>6.9827747759455605E-2</v>
      </c>
      <c r="M1506" s="5">
        <v>89.165818554623982</v>
      </c>
      <c r="N1506" s="4">
        <v>21100000</v>
      </c>
      <c r="O1506" s="5">
        <f>1050000*J1506</f>
        <v>3893749.9999999995</v>
      </c>
      <c r="P1506" s="5">
        <f>(1050000*J1506)/(M1506/100)</f>
        <v>4366863.9654944064</v>
      </c>
      <c r="Q1506" s="5">
        <f t="shared" si="74"/>
        <v>16733136.034505595</v>
      </c>
      <c r="R1506" s="3" t="str">
        <f t="shared" si="75"/>
        <v>상</v>
      </c>
    </row>
    <row r="1507" spans="1:18" hidden="1" x14ac:dyDescent="0.3">
      <c r="A1507">
        <v>1506</v>
      </c>
      <c r="B1507" s="3" t="s">
        <v>12</v>
      </c>
      <c r="C1507" s="3" t="s">
        <v>47</v>
      </c>
      <c r="D1507" s="3" t="s">
        <v>116</v>
      </c>
      <c r="E1507" s="4">
        <v>2022</v>
      </c>
      <c r="F1507" s="1">
        <v>44800</v>
      </c>
      <c r="G1507" s="3" t="s">
        <v>102</v>
      </c>
      <c r="H1507" s="5">
        <v>4.0199999999999969</v>
      </c>
      <c r="I1507" s="5">
        <v>92.831195670431526</v>
      </c>
      <c r="J1507" s="5">
        <v>2.8916666666666671</v>
      </c>
      <c r="K1507" s="6">
        <v>3.4009802508492559E-2</v>
      </c>
      <c r="L1507" s="6">
        <v>2.6146345622974059E-2</v>
      </c>
      <c r="M1507" s="5">
        <v>93.984385186853331</v>
      </c>
      <c r="N1507" s="4">
        <v>21600000</v>
      </c>
      <c r="O1507" s="5">
        <f>1580000*J1507</f>
        <v>4568833.333333334</v>
      </c>
      <c r="P1507" s="5">
        <f>(1580000*J1507)/(M1507/100)</f>
        <v>4861268.5226911809</v>
      </c>
      <c r="Q1507" s="5">
        <f t="shared" si="74"/>
        <v>16738731.477308819</v>
      </c>
      <c r="R1507" s="3" t="str">
        <f t="shared" si="75"/>
        <v>상</v>
      </c>
    </row>
    <row r="1508" spans="1:18" hidden="1" x14ac:dyDescent="0.3">
      <c r="A1508">
        <v>1507</v>
      </c>
      <c r="B1508" s="3" t="s">
        <v>13</v>
      </c>
      <c r="C1508" s="3" t="s">
        <v>36</v>
      </c>
      <c r="D1508" s="3" t="s">
        <v>117</v>
      </c>
      <c r="E1508" s="4">
        <v>2019</v>
      </c>
      <c r="F1508" s="1">
        <v>43580</v>
      </c>
      <c r="G1508" s="3" t="s">
        <v>102</v>
      </c>
      <c r="H1508" s="5">
        <v>3.6200000000000032</v>
      </c>
      <c r="I1508" s="5">
        <v>78.861366460791714</v>
      </c>
      <c r="J1508" s="5">
        <v>6.2305555555555552</v>
      </c>
      <c r="K1508" s="6">
        <v>4.9922161634110181E-2</v>
      </c>
      <c r="L1508" s="6">
        <v>9.5646513734687175E-2</v>
      </c>
      <c r="M1508" s="5">
        <v>85.443132463120264</v>
      </c>
      <c r="N1508" s="4">
        <v>26300000</v>
      </c>
      <c r="O1508" s="5">
        <f>1310000*J1508</f>
        <v>8162027.7777777771</v>
      </c>
      <c r="P1508" s="5">
        <f>(1310000*J1508)/(M1508/100)</f>
        <v>9552584.9093849007</v>
      </c>
      <c r="Q1508" s="5">
        <f t="shared" si="74"/>
        <v>16747415.090615099</v>
      </c>
      <c r="R1508" s="3" t="str">
        <f t="shared" si="75"/>
        <v>상</v>
      </c>
    </row>
    <row r="1509" spans="1:18" hidden="1" x14ac:dyDescent="0.3">
      <c r="A1509">
        <v>1508</v>
      </c>
      <c r="B1509" s="3" t="s">
        <v>13</v>
      </c>
      <c r="C1509" s="3" t="s">
        <v>57</v>
      </c>
      <c r="D1509" s="3" t="s">
        <v>115</v>
      </c>
      <c r="E1509" s="4">
        <v>2022</v>
      </c>
      <c r="F1509" s="1">
        <v>44454</v>
      </c>
      <c r="G1509" s="3" t="s">
        <v>102</v>
      </c>
      <c r="H1509" s="5">
        <v>3.8600000000000079</v>
      </c>
      <c r="I1509" s="5">
        <v>88.145666731649698</v>
      </c>
      <c r="J1509" s="5">
        <v>3.8416666666666668</v>
      </c>
      <c r="K1509" s="6">
        <v>3.9200340134578758E-2</v>
      </c>
      <c r="L1509" s="6">
        <v>3.3383236404705738E-2</v>
      </c>
      <c r="M1509" s="5">
        <v>92.741642346071558</v>
      </c>
      <c r="N1509" s="4">
        <v>21100000</v>
      </c>
      <c r="O1509" s="5">
        <f>1050000*J1509</f>
        <v>4033750</v>
      </c>
      <c r="P1509" s="5">
        <f>(1050000*J1509)/(M1509/100)</f>
        <v>4349448.5303029204</v>
      </c>
      <c r="Q1509" s="5">
        <f t="shared" si="74"/>
        <v>16750551.469697081</v>
      </c>
      <c r="R1509" s="3" t="str">
        <f t="shared" si="75"/>
        <v>상</v>
      </c>
    </row>
    <row r="1510" spans="1:18" hidden="1" x14ac:dyDescent="0.3">
      <c r="A1510">
        <v>1509</v>
      </c>
      <c r="B1510" s="3" t="s">
        <v>12</v>
      </c>
      <c r="C1510" s="3" t="s">
        <v>47</v>
      </c>
      <c r="D1510" s="3" t="s">
        <v>116</v>
      </c>
      <c r="E1510" s="4">
        <v>2022</v>
      </c>
      <c r="F1510" s="1">
        <v>44839</v>
      </c>
      <c r="G1510" s="3" t="s">
        <v>102</v>
      </c>
      <c r="H1510" s="5">
        <v>3.779999999999994</v>
      </c>
      <c r="I1510" s="5">
        <v>85.418770831190059</v>
      </c>
      <c r="J1510" s="5">
        <v>2.786111111111111</v>
      </c>
      <c r="K1510" s="6">
        <v>3.3383295889478089E-2</v>
      </c>
      <c r="L1510" s="6">
        <v>5.8499884279609837E-2</v>
      </c>
      <c r="M1510" s="5">
        <v>90.811681983091205</v>
      </c>
      <c r="N1510" s="4">
        <v>21600000</v>
      </c>
      <c r="O1510" s="5">
        <f>1580000*J1510</f>
        <v>4402055.555555555</v>
      </c>
      <c r="P1510" s="5">
        <f>(1580000*J1510)/(M1510/100)</f>
        <v>4847455.1505115842</v>
      </c>
      <c r="Q1510" s="5">
        <f t="shared" si="74"/>
        <v>16752544.849488415</v>
      </c>
      <c r="R1510" s="3" t="str">
        <f t="shared" si="75"/>
        <v>상</v>
      </c>
    </row>
    <row r="1511" spans="1:18" hidden="1" x14ac:dyDescent="0.3">
      <c r="A1511">
        <v>1510</v>
      </c>
      <c r="B1511" s="3" t="s">
        <v>13</v>
      </c>
      <c r="C1511" s="3" t="s">
        <v>36</v>
      </c>
      <c r="D1511" s="3" t="s">
        <v>117</v>
      </c>
      <c r="E1511" s="4">
        <v>2019</v>
      </c>
      <c r="F1511" s="1">
        <v>43512</v>
      </c>
      <c r="G1511" s="3" t="s">
        <v>102</v>
      </c>
      <c r="H1511" s="5">
        <v>3.9200000000000008</v>
      </c>
      <c r="I1511" s="5">
        <v>89.959074094082723</v>
      </c>
      <c r="J1511" s="5">
        <v>6.4222222222222216</v>
      </c>
      <c r="K1511" s="6">
        <v>5.0684207489995227E-2</v>
      </c>
      <c r="L1511" s="6">
        <v>6.7999734349847074E-2</v>
      </c>
      <c r="M1511" s="5">
        <v>88.131605816015764</v>
      </c>
      <c r="N1511" s="4">
        <v>26300000</v>
      </c>
      <c r="O1511" s="5">
        <f>1310000*J1511</f>
        <v>8413111.1111111101</v>
      </c>
      <c r="P1511" s="5">
        <f>(1310000*J1511)/(M1511/100)</f>
        <v>9546077.1799329147</v>
      </c>
      <c r="Q1511" s="5">
        <f t="shared" si="74"/>
        <v>16753922.820067085</v>
      </c>
      <c r="R1511" s="3" t="str">
        <f t="shared" si="75"/>
        <v>상</v>
      </c>
    </row>
    <row r="1512" spans="1:18" hidden="1" x14ac:dyDescent="0.3">
      <c r="A1512">
        <v>1511</v>
      </c>
      <c r="B1512" s="3" t="s">
        <v>13</v>
      </c>
      <c r="C1512" s="3" t="s">
        <v>36</v>
      </c>
      <c r="D1512" s="3" t="s">
        <v>117</v>
      </c>
      <c r="E1512" s="4">
        <v>2019</v>
      </c>
      <c r="F1512" s="1">
        <v>43557</v>
      </c>
      <c r="G1512" s="3" t="s">
        <v>102</v>
      </c>
      <c r="H1512" s="5">
        <v>3.6200000000000032</v>
      </c>
      <c r="I1512" s="5">
        <v>78.861366460791714</v>
      </c>
      <c r="J1512" s="5">
        <v>6.2944444444444443</v>
      </c>
      <c r="K1512" s="6">
        <v>5.0177462847156573E-2</v>
      </c>
      <c r="L1512" s="6">
        <v>8.5963941980127911E-2</v>
      </c>
      <c r="M1512" s="5">
        <v>86.385859517271555</v>
      </c>
      <c r="N1512" s="4">
        <v>26300000</v>
      </c>
      <c r="O1512" s="5">
        <f>1310000*J1512</f>
        <v>8245722.222222222</v>
      </c>
      <c r="P1512" s="5">
        <f>(1310000*J1512)/(M1512/100)</f>
        <v>9545222.1790692657</v>
      </c>
      <c r="Q1512" s="5">
        <f t="shared" si="74"/>
        <v>16754777.820930734</v>
      </c>
      <c r="R1512" s="3" t="str">
        <f t="shared" si="75"/>
        <v>상</v>
      </c>
    </row>
    <row r="1513" spans="1:18" hidden="1" x14ac:dyDescent="0.3">
      <c r="A1513">
        <v>1512</v>
      </c>
      <c r="B1513" s="3" t="s">
        <v>13</v>
      </c>
      <c r="C1513" s="3" t="s">
        <v>81</v>
      </c>
      <c r="D1513" s="3" t="s">
        <v>115</v>
      </c>
      <c r="E1513" s="4">
        <v>2022</v>
      </c>
      <c r="F1513" s="1">
        <v>44489</v>
      </c>
      <c r="G1513" s="3" t="s">
        <v>102</v>
      </c>
      <c r="H1513" s="5">
        <v>3.872954545454546</v>
      </c>
      <c r="I1513" s="5">
        <v>88.555452070538166</v>
      </c>
      <c r="J1513" s="5">
        <v>3.744444444444444</v>
      </c>
      <c r="K1513" s="6">
        <v>3.8701134063199978E-2</v>
      </c>
      <c r="L1513" s="6">
        <v>5.6193727394493909E-2</v>
      </c>
      <c r="M1513" s="5">
        <v>90.510513854230609</v>
      </c>
      <c r="N1513" s="4">
        <v>21100000</v>
      </c>
      <c r="O1513" s="5">
        <f>1050000*J1513</f>
        <v>3931666.666666666</v>
      </c>
      <c r="P1513" s="5">
        <f>(1050000*J1513)/(M1513/100)</f>
        <v>4343878.4062133497</v>
      </c>
      <c r="Q1513" s="5">
        <f t="shared" si="74"/>
        <v>16756121.593786649</v>
      </c>
      <c r="R1513" s="3" t="str">
        <f t="shared" si="75"/>
        <v>상</v>
      </c>
    </row>
    <row r="1514" spans="1:18" hidden="1" x14ac:dyDescent="0.3">
      <c r="A1514">
        <v>1513</v>
      </c>
      <c r="B1514" s="3" t="s">
        <v>12</v>
      </c>
      <c r="C1514" s="3" t="s">
        <v>47</v>
      </c>
      <c r="D1514" s="3" t="s">
        <v>116</v>
      </c>
      <c r="E1514" s="4">
        <v>2022</v>
      </c>
      <c r="F1514" s="1">
        <v>44809</v>
      </c>
      <c r="G1514" s="3" t="s">
        <v>102</v>
      </c>
      <c r="H1514" s="5">
        <v>4.0826666666666664</v>
      </c>
      <c r="I1514" s="5">
        <v>94.573512945056677</v>
      </c>
      <c r="J1514" s="5">
        <v>2.869444444444444</v>
      </c>
      <c r="K1514" s="6">
        <v>3.3878869192725099E-2</v>
      </c>
      <c r="L1514" s="6">
        <v>3.007596441844447E-2</v>
      </c>
      <c r="M1514" s="5">
        <v>93.604516638883041</v>
      </c>
      <c r="N1514" s="4">
        <v>21600000</v>
      </c>
      <c r="O1514" s="5">
        <f>1580000*J1514</f>
        <v>4533722.222222222</v>
      </c>
      <c r="P1514" s="5">
        <f>(1580000*J1514)/(M1514/100)</f>
        <v>4843486.6019477174</v>
      </c>
      <c r="Q1514" s="5">
        <f t="shared" si="74"/>
        <v>16756513.398052283</v>
      </c>
      <c r="R1514" s="3" t="str">
        <f t="shared" si="75"/>
        <v>상</v>
      </c>
    </row>
    <row r="1515" spans="1:18" hidden="1" x14ac:dyDescent="0.3">
      <c r="A1515">
        <v>1514</v>
      </c>
      <c r="B1515" s="3" t="s">
        <v>13</v>
      </c>
      <c r="C1515" s="3" t="s">
        <v>33</v>
      </c>
      <c r="D1515" s="3" t="s">
        <v>117</v>
      </c>
      <c r="E1515" s="4">
        <v>2019</v>
      </c>
      <c r="F1515" s="1">
        <v>43486</v>
      </c>
      <c r="G1515" s="3" t="s">
        <v>102</v>
      </c>
      <c r="H1515" s="5">
        <v>3.6000000000000032</v>
      </c>
      <c r="I1515" s="5">
        <v>78.03550597032131</v>
      </c>
      <c r="J1515" s="5">
        <v>6.4916666666666663</v>
      </c>
      <c r="K1515" s="6">
        <v>5.0957498630394588E-2</v>
      </c>
      <c r="L1515" s="6">
        <v>5.769327944617933E-2</v>
      </c>
      <c r="M1515" s="5">
        <v>89.1349221923426</v>
      </c>
      <c r="N1515" s="4">
        <v>26300000</v>
      </c>
      <c r="O1515" s="5">
        <f>1310000*J1515</f>
        <v>8504083.3333333321</v>
      </c>
      <c r="P1515" s="5">
        <f>(1310000*J1515)/(M1515/100)</f>
        <v>9540686.3260423653</v>
      </c>
      <c r="Q1515" s="5">
        <f t="shared" si="74"/>
        <v>16759313.673957635</v>
      </c>
      <c r="R1515" s="3" t="str">
        <f t="shared" si="75"/>
        <v>상</v>
      </c>
    </row>
    <row r="1516" spans="1:18" hidden="1" x14ac:dyDescent="0.3">
      <c r="A1516">
        <v>1515</v>
      </c>
      <c r="B1516" s="3" t="s">
        <v>13</v>
      </c>
      <c r="C1516" s="3" t="s">
        <v>78</v>
      </c>
      <c r="D1516" s="3" t="s">
        <v>115</v>
      </c>
      <c r="E1516" s="4">
        <v>2022</v>
      </c>
      <c r="F1516" s="1">
        <v>44499</v>
      </c>
      <c r="G1516" s="3" t="s">
        <v>102</v>
      </c>
      <c r="H1516" s="5">
        <v>4.0688636363636377</v>
      </c>
      <c r="I1516" s="5">
        <v>94.175596217600983</v>
      </c>
      <c r="J1516" s="5">
        <v>3.7166666666666668</v>
      </c>
      <c r="K1516" s="6">
        <v>3.8557316642456679E-2</v>
      </c>
      <c r="L1516" s="6">
        <v>6.1777564303715483E-2</v>
      </c>
      <c r="M1516" s="5">
        <v>89.966511905382788</v>
      </c>
      <c r="N1516" s="4">
        <v>21100000</v>
      </c>
      <c r="O1516" s="5">
        <f>1050000*J1516</f>
        <v>3902500</v>
      </c>
      <c r="P1516" s="5">
        <f>(1050000*J1516)/(M1516/100)</f>
        <v>4337725.1349971583</v>
      </c>
      <c r="Q1516" s="5">
        <f t="shared" si="74"/>
        <v>16762274.865002841</v>
      </c>
      <c r="R1516" s="3" t="str">
        <f t="shared" si="75"/>
        <v>상</v>
      </c>
    </row>
    <row r="1517" spans="1:18" hidden="1" x14ac:dyDescent="0.3">
      <c r="A1517">
        <v>1516</v>
      </c>
      <c r="B1517" s="3" t="s">
        <v>12</v>
      </c>
      <c r="C1517" s="3" t="s">
        <v>48</v>
      </c>
      <c r="D1517" s="3" t="s">
        <v>113</v>
      </c>
      <c r="E1517" s="4">
        <v>2020</v>
      </c>
      <c r="F1517" s="1">
        <v>43972</v>
      </c>
      <c r="G1517" s="3" t="s">
        <v>102</v>
      </c>
      <c r="H1517" s="5">
        <v>3.7599999999999949</v>
      </c>
      <c r="I1517" s="5">
        <v>84.65654976265408</v>
      </c>
      <c r="J1517" s="5">
        <v>5.1583333333333332</v>
      </c>
      <c r="K1517" s="6">
        <v>4.5423929082955103E-2</v>
      </c>
      <c r="L1517" s="6">
        <v>0.15857384319775239</v>
      </c>
      <c r="M1517" s="5">
        <v>79.600222771929253</v>
      </c>
      <c r="N1517" s="4">
        <v>24800000</v>
      </c>
      <c r="O1517" s="5">
        <f>1240000*J1517</f>
        <v>6396333.333333333</v>
      </c>
      <c r="P1517" s="5">
        <f>(1240000*J1517)/(M1517/100)</f>
        <v>8035572.1511736503</v>
      </c>
      <c r="Q1517" s="5">
        <f t="shared" si="74"/>
        <v>16764427.848826349</v>
      </c>
      <c r="R1517" s="3" t="str">
        <f t="shared" si="75"/>
        <v>중</v>
      </c>
    </row>
    <row r="1518" spans="1:18" hidden="1" x14ac:dyDescent="0.3">
      <c r="A1518">
        <v>1517</v>
      </c>
      <c r="B1518" s="3" t="s">
        <v>13</v>
      </c>
      <c r="C1518" s="3" t="s">
        <v>61</v>
      </c>
      <c r="D1518" s="3" t="s">
        <v>115</v>
      </c>
      <c r="E1518" s="4">
        <v>2022</v>
      </c>
      <c r="F1518" s="1">
        <v>44492</v>
      </c>
      <c r="G1518" s="3" t="s">
        <v>102</v>
      </c>
      <c r="H1518" s="5">
        <v>4.0799999999999992</v>
      </c>
      <c r="I1518" s="5">
        <v>94.495414527125234</v>
      </c>
      <c r="J1518" s="5">
        <v>3.7361111111111112</v>
      </c>
      <c r="K1518" s="6">
        <v>3.8658045015810667E-2</v>
      </c>
      <c r="L1518" s="6">
        <v>5.6349538425868081E-2</v>
      </c>
      <c r="M1518" s="5">
        <v>90.499241655832122</v>
      </c>
      <c r="N1518" s="4">
        <v>21100000</v>
      </c>
      <c r="O1518" s="5">
        <f>1050000*J1518</f>
        <v>3922916.6666666665</v>
      </c>
      <c r="P1518" s="5">
        <f>(1050000*J1518)/(M1518/100)</f>
        <v>4334750.8718199944</v>
      </c>
      <c r="Q1518" s="5">
        <f t="shared" si="74"/>
        <v>16765249.128180005</v>
      </c>
      <c r="R1518" s="3" t="str">
        <f t="shared" si="75"/>
        <v>상</v>
      </c>
    </row>
    <row r="1519" spans="1:18" hidden="1" x14ac:dyDescent="0.3">
      <c r="A1519">
        <v>1518</v>
      </c>
      <c r="B1519" s="3" t="s">
        <v>13</v>
      </c>
      <c r="C1519" s="3" t="s">
        <v>57</v>
      </c>
      <c r="D1519" s="3" t="s">
        <v>115</v>
      </c>
      <c r="E1519" s="4">
        <v>2022</v>
      </c>
      <c r="F1519" s="1">
        <v>44473</v>
      </c>
      <c r="G1519" s="3" t="s">
        <v>102</v>
      </c>
      <c r="H1519" s="5">
        <v>4.0799999999999992</v>
      </c>
      <c r="I1519" s="5">
        <v>94.495414527125234</v>
      </c>
      <c r="J1519" s="5">
        <v>3.7888888888888892</v>
      </c>
      <c r="K1519" s="6">
        <v>3.893013685508382E-2</v>
      </c>
      <c r="L1519" s="6">
        <v>4.3262691530511148E-2</v>
      </c>
      <c r="M1519" s="5">
        <v>91.780717161440506</v>
      </c>
      <c r="N1519" s="4">
        <v>21100000</v>
      </c>
      <c r="O1519" s="5">
        <f>1050000*J1519</f>
        <v>3978333.3333333335</v>
      </c>
      <c r="P1519" s="5">
        <f>(1050000*J1519)/(M1519/100)</f>
        <v>4334606.9374632603</v>
      </c>
      <c r="Q1519" s="5">
        <f t="shared" si="74"/>
        <v>16765393.062536739</v>
      </c>
      <c r="R1519" s="3" t="str">
        <f t="shared" si="75"/>
        <v>상</v>
      </c>
    </row>
    <row r="1520" spans="1:18" hidden="1" x14ac:dyDescent="0.3">
      <c r="A1520">
        <v>1519</v>
      </c>
      <c r="B1520" s="3" t="s">
        <v>13</v>
      </c>
      <c r="C1520" s="3" t="s">
        <v>36</v>
      </c>
      <c r="D1520" s="3" t="s">
        <v>117</v>
      </c>
      <c r="E1520" s="4">
        <v>2019</v>
      </c>
      <c r="F1520" s="1">
        <v>43550</v>
      </c>
      <c r="G1520" s="3" t="s">
        <v>102</v>
      </c>
      <c r="H1520" s="5">
        <v>3.660000000000005</v>
      </c>
      <c r="I1520" s="5">
        <v>80.631887165108523</v>
      </c>
      <c r="J1520" s="5">
        <v>6.3111111111111109</v>
      </c>
      <c r="K1520" s="6">
        <v>5.0243849817111393E-2</v>
      </c>
      <c r="L1520" s="6">
        <v>8.1978519284217677E-2</v>
      </c>
      <c r="M1520" s="5">
        <v>86.777763089867094</v>
      </c>
      <c r="N1520" s="4">
        <v>26300000</v>
      </c>
      <c r="O1520" s="5">
        <f>1310000*J1520</f>
        <v>8267555.555555555</v>
      </c>
      <c r="P1520" s="5">
        <f>(1310000*J1520)/(M1520/100)</f>
        <v>9527274.339848645</v>
      </c>
      <c r="Q1520" s="5">
        <f t="shared" si="74"/>
        <v>16772725.660151355</v>
      </c>
      <c r="R1520" s="3" t="str">
        <f t="shared" si="75"/>
        <v>상</v>
      </c>
    </row>
    <row r="1521" spans="1:18" hidden="1" x14ac:dyDescent="0.3">
      <c r="A1521">
        <v>1520</v>
      </c>
      <c r="B1521" s="3" t="s">
        <v>13</v>
      </c>
      <c r="C1521" s="3" t="s">
        <v>36</v>
      </c>
      <c r="D1521" s="3" t="s">
        <v>117</v>
      </c>
      <c r="E1521" s="4">
        <v>2019</v>
      </c>
      <c r="F1521" s="1">
        <v>43637</v>
      </c>
      <c r="G1521" s="3" t="s">
        <v>102</v>
      </c>
      <c r="H1521" s="5">
        <v>3.9399999999999982</v>
      </c>
      <c r="I1521" s="5">
        <v>90.538997904201381</v>
      </c>
      <c r="J1521" s="5">
        <v>6.0750000000000002</v>
      </c>
      <c r="K1521" s="6">
        <v>4.9295030175464952E-2</v>
      </c>
      <c r="L1521" s="6">
        <v>0.1146645181552249</v>
      </c>
      <c r="M1521" s="5">
        <v>83.604045166931002</v>
      </c>
      <c r="N1521" s="4">
        <v>26300000</v>
      </c>
      <c r="O1521" s="5">
        <f>1310000*J1521</f>
        <v>7958250</v>
      </c>
      <c r="P1521" s="5">
        <f>(1310000*J1521)/(M1521/100)</f>
        <v>9518977.2027296945</v>
      </c>
      <c r="Q1521" s="5">
        <f t="shared" si="74"/>
        <v>16781022.797270305</v>
      </c>
      <c r="R1521" s="3" t="str">
        <f t="shared" si="75"/>
        <v>상</v>
      </c>
    </row>
    <row r="1522" spans="1:18" hidden="1" x14ac:dyDescent="0.3">
      <c r="A1522">
        <v>1521</v>
      </c>
      <c r="B1522" s="3" t="s">
        <v>13</v>
      </c>
      <c r="C1522" s="3" t="s">
        <v>78</v>
      </c>
      <c r="D1522" s="3" t="s">
        <v>115</v>
      </c>
      <c r="E1522" s="4">
        <v>2022</v>
      </c>
      <c r="F1522" s="1">
        <v>44517</v>
      </c>
      <c r="G1522" s="3" t="s">
        <v>102</v>
      </c>
      <c r="H1522" s="5">
        <v>3.8999999999999968</v>
      </c>
      <c r="I1522" s="5">
        <v>89.372092693470648</v>
      </c>
      <c r="J1522" s="5">
        <v>3.6694444444444438</v>
      </c>
      <c r="K1522" s="6">
        <v>3.8311588035185619E-2</v>
      </c>
      <c r="L1522" s="6">
        <v>6.9521613187978393E-2</v>
      </c>
      <c r="M1522" s="5">
        <v>89.216679877683603</v>
      </c>
      <c r="N1522" s="4">
        <v>21100000</v>
      </c>
      <c r="O1522" s="5">
        <f>1050000*J1522</f>
        <v>3852916.666666666</v>
      </c>
      <c r="P1522" s="5">
        <f>(1050000*J1522)/(M1522/100)</f>
        <v>4318605.7494506957</v>
      </c>
      <c r="Q1522" s="5">
        <f t="shared" si="74"/>
        <v>16781394.250549305</v>
      </c>
      <c r="R1522" s="3" t="str">
        <f t="shared" si="75"/>
        <v>상</v>
      </c>
    </row>
    <row r="1523" spans="1:18" hidden="1" x14ac:dyDescent="0.3">
      <c r="A1523">
        <v>1522</v>
      </c>
      <c r="B1523" s="3" t="s">
        <v>12</v>
      </c>
      <c r="C1523" s="3" t="s">
        <v>47</v>
      </c>
      <c r="D1523" s="3" t="s">
        <v>116</v>
      </c>
      <c r="E1523" s="4">
        <v>2022</v>
      </c>
      <c r="F1523" s="1">
        <v>44824</v>
      </c>
      <c r="G1523" s="3" t="s">
        <v>102</v>
      </c>
      <c r="H1523" s="5">
        <v>3.720000000000006</v>
      </c>
      <c r="I1523" s="5">
        <v>83.050476246131822</v>
      </c>
      <c r="J1523" s="5">
        <v>2.8277777777777779</v>
      </c>
      <c r="K1523" s="6">
        <v>3.363199534834517E-2</v>
      </c>
      <c r="L1523" s="6">
        <v>3.779943870311063E-2</v>
      </c>
      <c r="M1523" s="5">
        <v>92.85685659485442</v>
      </c>
      <c r="N1523" s="4">
        <v>21600000</v>
      </c>
      <c r="O1523" s="5">
        <f>1580000*J1523</f>
        <v>4467888.888888889</v>
      </c>
      <c r="P1523" s="5">
        <f>(1580000*J1523)/(M1523/100)</f>
        <v>4811587.4828531221</v>
      </c>
      <c r="Q1523" s="5">
        <f t="shared" si="74"/>
        <v>16788412.517146878</v>
      </c>
      <c r="R1523" s="3" t="str">
        <f t="shared" si="75"/>
        <v>상</v>
      </c>
    </row>
    <row r="1524" spans="1:18" hidden="1" x14ac:dyDescent="0.3">
      <c r="A1524">
        <v>1523</v>
      </c>
      <c r="B1524" s="3" t="s">
        <v>13</v>
      </c>
      <c r="C1524" s="3" t="s">
        <v>78</v>
      </c>
      <c r="D1524" s="3" t="s">
        <v>115</v>
      </c>
      <c r="E1524" s="4">
        <v>2022</v>
      </c>
      <c r="F1524" s="1">
        <v>44504</v>
      </c>
      <c r="G1524" s="3" t="s">
        <v>102</v>
      </c>
      <c r="H1524" s="5">
        <v>4.0597727272727289</v>
      </c>
      <c r="I1524" s="5">
        <v>93.926811810949715</v>
      </c>
      <c r="J1524" s="5">
        <v>3.7055555555555562</v>
      </c>
      <c r="K1524" s="6">
        <v>3.8499639247949087E-2</v>
      </c>
      <c r="L1524" s="6">
        <v>5.8529901814130203E-2</v>
      </c>
      <c r="M1524" s="5">
        <v>90.297045893792074</v>
      </c>
      <c r="N1524" s="4">
        <v>21100000</v>
      </c>
      <c r="O1524" s="5">
        <f>1050000*J1524</f>
        <v>3890833.333333334</v>
      </c>
      <c r="P1524" s="5">
        <f>(1050000*J1524)/(M1524/100)</f>
        <v>4308926.4934644215</v>
      </c>
      <c r="Q1524" s="5">
        <f t="shared" si="74"/>
        <v>16791073.506535579</v>
      </c>
      <c r="R1524" s="3" t="str">
        <f t="shared" si="75"/>
        <v>상</v>
      </c>
    </row>
    <row r="1525" spans="1:18" hidden="1" x14ac:dyDescent="0.3">
      <c r="A1525">
        <v>1524</v>
      </c>
      <c r="B1525" s="3" t="s">
        <v>13</v>
      </c>
      <c r="C1525" s="3" t="s">
        <v>85</v>
      </c>
      <c r="D1525" s="3" t="s">
        <v>117</v>
      </c>
      <c r="E1525" s="4">
        <v>2020</v>
      </c>
      <c r="F1525" s="1">
        <v>43788</v>
      </c>
      <c r="G1525" s="3" t="s">
        <v>102</v>
      </c>
      <c r="H1525" s="5">
        <v>3.9800000000000031</v>
      </c>
      <c r="I1525" s="5">
        <v>91.698845540068092</v>
      </c>
      <c r="J1525" s="5">
        <v>5.6638888888888888</v>
      </c>
      <c r="K1525" s="6">
        <v>4.7597852425876913E-2</v>
      </c>
      <c r="L1525" s="6">
        <v>0.17181437485770371</v>
      </c>
      <c r="M1525" s="5">
        <v>78.058777271641944</v>
      </c>
      <c r="N1525" s="4">
        <v>26300000</v>
      </c>
      <c r="O1525" s="5">
        <f>1310000*J1525</f>
        <v>7419694.444444444</v>
      </c>
      <c r="P1525" s="5">
        <f>(1310000*J1525)/(M1525/100)</f>
        <v>9505266.0364178587</v>
      </c>
      <c r="Q1525" s="5">
        <f t="shared" si="74"/>
        <v>16794733.963582143</v>
      </c>
      <c r="R1525" s="3" t="str">
        <f t="shared" si="75"/>
        <v>중</v>
      </c>
    </row>
    <row r="1526" spans="1:18" hidden="1" x14ac:dyDescent="0.3">
      <c r="A1526">
        <v>1525</v>
      </c>
      <c r="B1526" s="3" t="s">
        <v>13</v>
      </c>
      <c r="C1526" s="3" t="s">
        <v>61</v>
      </c>
      <c r="D1526" s="3" t="s">
        <v>115</v>
      </c>
      <c r="E1526" s="4">
        <v>2022</v>
      </c>
      <c r="F1526" s="1">
        <v>44501</v>
      </c>
      <c r="G1526" s="3" t="s">
        <v>102</v>
      </c>
      <c r="H1526" s="5">
        <v>3.8265909090909029</v>
      </c>
      <c r="I1526" s="5">
        <v>87.042567885780784</v>
      </c>
      <c r="J1526" s="5">
        <v>3.713888888888889</v>
      </c>
      <c r="K1526" s="6">
        <v>3.8542905385499357E-2</v>
      </c>
      <c r="L1526" s="6">
        <v>5.5458319122562043E-2</v>
      </c>
      <c r="M1526" s="5">
        <v>90.599877549193863</v>
      </c>
      <c r="N1526" s="4">
        <v>21100000</v>
      </c>
      <c r="O1526" s="5">
        <f>1050000*J1526</f>
        <v>3899583.3333333335</v>
      </c>
      <c r="P1526" s="5">
        <f>(1050000*J1526)/(M1526/100)</f>
        <v>4304181.6819409495</v>
      </c>
      <c r="Q1526" s="5">
        <f t="shared" si="74"/>
        <v>16795818.31805905</v>
      </c>
      <c r="R1526" s="3" t="str">
        <f t="shared" si="75"/>
        <v>상</v>
      </c>
    </row>
    <row r="1527" spans="1:18" hidden="1" x14ac:dyDescent="0.3">
      <c r="A1527">
        <v>1526</v>
      </c>
      <c r="B1527" s="3" t="s">
        <v>12</v>
      </c>
      <c r="C1527" s="3" t="s">
        <v>47</v>
      </c>
      <c r="D1527" s="3" t="s">
        <v>116</v>
      </c>
      <c r="E1527" s="4">
        <v>2022</v>
      </c>
      <c r="F1527" s="1">
        <v>44809</v>
      </c>
      <c r="G1527" s="3" t="s">
        <v>102</v>
      </c>
      <c r="H1527" s="5">
        <v>4.1000000000000041</v>
      </c>
      <c r="I1527" s="5">
        <v>95.081152661611057</v>
      </c>
      <c r="J1527" s="5">
        <v>2.869444444444444</v>
      </c>
      <c r="K1527" s="6">
        <v>3.3878869192725099E-2</v>
      </c>
      <c r="L1527" s="6">
        <v>2.1977801570399622E-2</v>
      </c>
      <c r="M1527" s="5">
        <v>94.414332923687525</v>
      </c>
      <c r="N1527" s="4">
        <v>21600000</v>
      </c>
      <c r="O1527" s="5">
        <f>1580000*J1527</f>
        <v>4533722.222222222</v>
      </c>
      <c r="P1527" s="5">
        <f>(1580000*J1527)/(M1527/100)</f>
        <v>4801942.7578720525</v>
      </c>
      <c r="Q1527" s="5">
        <f t="shared" si="74"/>
        <v>16798057.242127948</v>
      </c>
      <c r="R1527" s="3" t="str">
        <f t="shared" si="75"/>
        <v>상</v>
      </c>
    </row>
    <row r="1528" spans="1:18" hidden="1" x14ac:dyDescent="0.3">
      <c r="A1528">
        <v>1527</v>
      </c>
      <c r="B1528" s="3" t="s">
        <v>12</v>
      </c>
      <c r="C1528" s="3" t="s">
        <v>73</v>
      </c>
      <c r="D1528" s="3" t="s">
        <v>116</v>
      </c>
      <c r="E1528" s="4">
        <v>2022</v>
      </c>
      <c r="F1528" s="1">
        <v>44832</v>
      </c>
      <c r="G1528" s="3" t="s">
        <v>102</v>
      </c>
      <c r="H1528" s="5">
        <v>3.8799999999999968</v>
      </c>
      <c r="I1528" s="5">
        <v>88.768190384075126</v>
      </c>
      <c r="J1528" s="5">
        <v>2.8055555555555549</v>
      </c>
      <c r="K1528" s="6">
        <v>3.34995854037363E-2</v>
      </c>
      <c r="L1528" s="6">
        <v>4.3012566303479667E-2</v>
      </c>
      <c r="M1528" s="5">
        <v>92.348784829278401</v>
      </c>
      <c r="N1528" s="4">
        <v>21600000</v>
      </c>
      <c r="O1528" s="5">
        <f>1580000*J1528</f>
        <v>4432777.7777777771</v>
      </c>
      <c r="P1528" s="5">
        <f>(1580000*J1528)/(M1528/100)</f>
        <v>4800039.097398499</v>
      </c>
      <c r="Q1528" s="5">
        <f t="shared" si="74"/>
        <v>16799960.902601503</v>
      </c>
      <c r="R1528" s="3" t="str">
        <f t="shared" si="75"/>
        <v>상</v>
      </c>
    </row>
    <row r="1529" spans="1:18" hidden="1" x14ac:dyDescent="0.3">
      <c r="A1529">
        <v>1528</v>
      </c>
      <c r="B1529" s="3" t="s">
        <v>13</v>
      </c>
      <c r="C1529" s="3" t="s">
        <v>36</v>
      </c>
      <c r="D1529" s="3" t="s">
        <v>117</v>
      </c>
      <c r="E1529" s="4">
        <v>2019</v>
      </c>
      <c r="F1529" s="1">
        <v>43596</v>
      </c>
      <c r="G1529" s="3" t="s">
        <v>102</v>
      </c>
      <c r="H1529" s="5">
        <v>3.6399999999999921</v>
      </c>
      <c r="I1529" s="5">
        <v>79.782644610449623</v>
      </c>
      <c r="J1529" s="5">
        <v>6.1861111111111109</v>
      </c>
      <c r="K1529" s="6">
        <v>4.9743787998547562E-2</v>
      </c>
      <c r="L1529" s="6">
        <v>9.7084370989108784E-2</v>
      </c>
      <c r="M1529" s="5">
        <v>85.317184101234361</v>
      </c>
      <c r="N1529" s="4">
        <v>26300000</v>
      </c>
      <c r="O1529" s="5">
        <f>1310000*J1529</f>
        <v>8103805.555555555</v>
      </c>
      <c r="P1529" s="5">
        <f>(1310000*J1529)/(M1529/100)</f>
        <v>9498444.7048086654</v>
      </c>
      <c r="Q1529" s="5">
        <f t="shared" si="74"/>
        <v>16801555.295191333</v>
      </c>
      <c r="R1529" s="3" t="str">
        <f t="shared" si="75"/>
        <v>상</v>
      </c>
    </row>
    <row r="1530" spans="1:18" hidden="1" x14ac:dyDescent="0.3">
      <c r="A1530">
        <v>1529</v>
      </c>
      <c r="B1530" s="3" t="s">
        <v>12</v>
      </c>
      <c r="C1530" s="3" t="s">
        <v>47</v>
      </c>
      <c r="D1530" s="3" t="s">
        <v>116</v>
      </c>
      <c r="E1530" s="4">
        <v>2022</v>
      </c>
      <c r="F1530" s="1">
        <v>44838</v>
      </c>
      <c r="G1530" s="3" t="s">
        <v>102</v>
      </c>
      <c r="H1530" s="5">
        <v>3.919777777777778</v>
      </c>
      <c r="I1530" s="5">
        <v>89.952630496192484</v>
      </c>
      <c r="J1530" s="5">
        <v>2.7888888888888892</v>
      </c>
      <c r="K1530" s="6">
        <v>3.3399933466334263E-2</v>
      </c>
      <c r="L1530" s="6">
        <v>4.8235210591879338E-2</v>
      </c>
      <c r="M1530" s="5">
        <v>91.83648559417864</v>
      </c>
      <c r="N1530" s="4">
        <v>21600000</v>
      </c>
      <c r="O1530" s="5">
        <f>1580000*J1530</f>
        <v>4406444.444444445</v>
      </c>
      <c r="P1530" s="5">
        <f>(1580000*J1530)/(M1530/100)</f>
        <v>4798141.4096313827</v>
      </c>
      <c r="Q1530" s="5">
        <f t="shared" si="74"/>
        <v>16801858.590368617</v>
      </c>
      <c r="R1530" s="3" t="str">
        <f t="shared" si="75"/>
        <v>상</v>
      </c>
    </row>
    <row r="1531" spans="1:18" hidden="1" x14ac:dyDescent="0.3">
      <c r="A1531">
        <v>1530</v>
      </c>
      <c r="B1531" s="3" t="s">
        <v>13</v>
      </c>
      <c r="C1531" s="3" t="s">
        <v>36</v>
      </c>
      <c r="D1531" s="3" t="s">
        <v>117</v>
      </c>
      <c r="E1531" s="4">
        <v>2019</v>
      </c>
      <c r="F1531" s="1">
        <v>43739</v>
      </c>
      <c r="G1531" s="3" t="s">
        <v>102</v>
      </c>
      <c r="H1531" s="5">
        <v>3.9200000000000008</v>
      </c>
      <c r="I1531" s="5">
        <v>89.959074094082723</v>
      </c>
      <c r="J1531" s="5">
        <v>5.7972222222222216</v>
      </c>
      <c r="K1531" s="6">
        <v>4.8154842839416359E-2</v>
      </c>
      <c r="L1531" s="6">
        <v>0.15213662042085599</v>
      </c>
      <c r="M1531" s="5">
        <v>79.970853673972769</v>
      </c>
      <c r="N1531" s="4">
        <v>26300000</v>
      </c>
      <c r="O1531" s="5">
        <f>1310000*J1531</f>
        <v>7594361.1111111101</v>
      </c>
      <c r="P1531" s="5">
        <f>(1310000*J1531)/(M1531/100)</f>
        <v>9496411.2076032069</v>
      </c>
      <c r="Q1531" s="5">
        <f t="shared" si="74"/>
        <v>16803588.792396791</v>
      </c>
      <c r="R1531" s="3" t="str">
        <f t="shared" si="75"/>
        <v>중</v>
      </c>
    </row>
    <row r="1532" spans="1:18" hidden="1" x14ac:dyDescent="0.3">
      <c r="A1532">
        <v>1531</v>
      </c>
      <c r="B1532" s="3" t="s">
        <v>13</v>
      </c>
      <c r="C1532" s="3" t="s">
        <v>36</v>
      </c>
      <c r="D1532" s="3" t="s">
        <v>117</v>
      </c>
      <c r="E1532" s="4">
        <v>2019</v>
      </c>
      <c r="F1532" s="1">
        <v>43564</v>
      </c>
      <c r="G1532" s="3" t="s">
        <v>102</v>
      </c>
      <c r="H1532" s="5">
        <v>3.6000000000000032</v>
      </c>
      <c r="I1532" s="5">
        <v>78.03550597032131</v>
      </c>
      <c r="J1532" s="5">
        <v>6.2750000000000004</v>
      </c>
      <c r="K1532" s="6">
        <v>5.0099900199501397E-2</v>
      </c>
      <c r="L1532" s="6">
        <v>8.4065155662626123E-2</v>
      </c>
      <c r="M1532" s="5">
        <v>86.58349441378725</v>
      </c>
      <c r="N1532" s="4">
        <v>26300000</v>
      </c>
      <c r="O1532" s="5">
        <f>1310000*J1532</f>
        <v>8220250</v>
      </c>
      <c r="P1532" s="5">
        <f>(1310000*J1532)/(M1532/100)</f>
        <v>9494015.06101726</v>
      </c>
      <c r="Q1532" s="5">
        <f t="shared" si="74"/>
        <v>16805984.93898274</v>
      </c>
      <c r="R1532" s="3" t="str">
        <f t="shared" si="75"/>
        <v>상</v>
      </c>
    </row>
    <row r="1533" spans="1:18" hidden="1" x14ac:dyDescent="0.3">
      <c r="A1533">
        <v>1532</v>
      </c>
      <c r="B1533" s="3" t="s">
        <v>13</v>
      </c>
      <c r="C1533" s="3" t="s">
        <v>61</v>
      </c>
      <c r="D1533" s="3" t="s">
        <v>115</v>
      </c>
      <c r="E1533" s="4">
        <v>2022</v>
      </c>
      <c r="F1533" s="1">
        <v>44492</v>
      </c>
      <c r="G1533" s="3" t="s">
        <v>102</v>
      </c>
      <c r="H1533" s="5">
        <v>3.8988636363636342</v>
      </c>
      <c r="I1533" s="5">
        <v>89.337780062255021</v>
      </c>
      <c r="J1533" s="5">
        <v>3.7361111111111112</v>
      </c>
      <c r="K1533" s="6">
        <v>3.8658045015810667E-2</v>
      </c>
      <c r="L1533" s="6">
        <v>4.7691746357318987E-2</v>
      </c>
      <c r="M1533" s="5">
        <v>91.365020862687032</v>
      </c>
      <c r="N1533" s="4">
        <v>21100000</v>
      </c>
      <c r="O1533" s="5">
        <f>1050000*J1533</f>
        <v>3922916.6666666665</v>
      </c>
      <c r="P1533" s="5">
        <f>(1050000*J1533)/(M1533/100)</f>
        <v>4293674.5700112507</v>
      </c>
      <c r="Q1533" s="5">
        <f t="shared" si="74"/>
        <v>16806325.429988749</v>
      </c>
      <c r="R1533" s="3" t="str">
        <f t="shared" si="75"/>
        <v>상</v>
      </c>
    </row>
    <row r="1534" spans="1:18" hidden="1" x14ac:dyDescent="0.3">
      <c r="A1534">
        <v>1533</v>
      </c>
      <c r="B1534" s="3" t="s">
        <v>13</v>
      </c>
      <c r="C1534" s="3" t="s">
        <v>78</v>
      </c>
      <c r="D1534" s="3" t="s">
        <v>115</v>
      </c>
      <c r="E1534" s="4">
        <v>2022</v>
      </c>
      <c r="F1534" s="1">
        <v>44551</v>
      </c>
      <c r="G1534" s="3" t="s">
        <v>102</v>
      </c>
      <c r="H1534" s="5">
        <v>3.9397727272727261</v>
      </c>
      <c r="I1534" s="5">
        <v>90.532407860904584</v>
      </c>
      <c r="J1534" s="5">
        <v>3.5750000000000002</v>
      </c>
      <c r="K1534" s="6">
        <v>3.7815340802378077E-2</v>
      </c>
      <c r="L1534" s="6">
        <v>8.7677413858366859E-2</v>
      </c>
      <c r="M1534" s="5">
        <v>87.450724533925509</v>
      </c>
      <c r="N1534" s="4">
        <v>21100000</v>
      </c>
      <c r="O1534" s="5">
        <f>1050000*J1534</f>
        <v>3753750</v>
      </c>
      <c r="P1534" s="5">
        <f>(1050000*J1534)/(M1534/100)</f>
        <v>4292417.2669876227</v>
      </c>
      <c r="Q1534" s="5">
        <f t="shared" si="74"/>
        <v>16807582.733012378</v>
      </c>
      <c r="R1534" s="3" t="str">
        <f t="shared" si="75"/>
        <v>상</v>
      </c>
    </row>
    <row r="1535" spans="1:18" hidden="1" x14ac:dyDescent="0.3">
      <c r="A1535">
        <v>1534</v>
      </c>
      <c r="B1535" s="3" t="s">
        <v>12</v>
      </c>
      <c r="C1535" s="3" t="s">
        <v>47</v>
      </c>
      <c r="D1535" s="3" t="s">
        <v>116</v>
      </c>
      <c r="E1535" s="4">
        <v>2022</v>
      </c>
      <c r="F1535" s="1">
        <v>44824</v>
      </c>
      <c r="G1535" s="3" t="s">
        <v>102</v>
      </c>
      <c r="H1535" s="5">
        <v>3.9391111111111101</v>
      </c>
      <c r="I1535" s="5">
        <v>90.513223512640565</v>
      </c>
      <c r="J1535" s="5">
        <v>2.8277777777777779</v>
      </c>
      <c r="K1535" s="6">
        <v>3.363199534834517E-2</v>
      </c>
      <c r="L1535" s="6">
        <v>3.3268398502242683E-2</v>
      </c>
      <c r="M1535" s="5">
        <v>93.309960614941218</v>
      </c>
      <c r="N1535" s="4">
        <v>21600000</v>
      </c>
      <c r="O1535" s="5">
        <f>1580000*J1535</f>
        <v>4467888.888888889</v>
      </c>
      <c r="P1535" s="5">
        <f>(1580000*J1535)/(M1535/100)</f>
        <v>4788222.8857928272</v>
      </c>
      <c r="Q1535" s="5">
        <f t="shared" si="74"/>
        <v>16811777.114207171</v>
      </c>
      <c r="R1535" s="3" t="str">
        <f t="shared" si="75"/>
        <v>상</v>
      </c>
    </row>
    <row r="1536" spans="1:18" hidden="1" x14ac:dyDescent="0.3">
      <c r="A1536">
        <v>1535</v>
      </c>
      <c r="B1536" s="3" t="s">
        <v>12</v>
      </c>
      <c r="C1536" s="3" t="s">
        <v>63</v>
      </c>
      <c r="D1536" s="3" t="s">
        <v>116</v>
      </c>
      <c r="E1536" s="4">
        <v>2022</v>
      </c>
      <c r="F1536" s="1">
        <v>44805</v>
      </c>
      <c r="G1536" s="3" t="s">
        <v>102</v>
      </c>
      <c r="H1536" s="5">
        <v>3.9800000000000022</v>
      </c>
      <c r="I1536" s="5">
        <v>91.698845540068064</v>
      </c>
      <c r="J1536" s="5">
        <v>2.880555555555556</v>
      </c>
      <c r="K1536" s="6">
        <v>3.3944398981602578E-2</v>
      </c>
      <c r="L1536" s="6">
        <v>1.454337624696447E-2</v>
      </c>
      <c r="M1536" s="5">
        <v>95.151222477143293</v>
      </c>
      <c r="N1536" s="4">
        <v>21600000</v>
      </c>
      <c r="O1536" s="5">
        <f>1580000*J1536</f>
        <v>4551277.777777778</v>
      </c>
      <c r="P1536" s="5">
        <f>(1580000*J1536)/(M1536/100)</f>
        <v>4783204.7337815985</v>
      </c>
      <c r="Q1536" s="5">
        <f t="shared" si="74"/>
        <v>16816795.266218401</v>
      </c>
      <c r="R1536" s="3" t="str">
        <f t="shared" si="75"/>
        <v>상</v>
      </c>
    </row>
    <row r="1537" spans="1:18" hidden="1" x14ac:dyDescent="0.3">
      <c r="A1537">
        <v>1536</v>
      </c>
      <c r="B1537" s="3" t="s">
        <v>13</v>
      </c>
      <c r="C1537" s="3" t="s">
        <v>36</v>
      </c>
      <c r="D1537" s="3" t="s">
        <v>117</v>
      </c>
      <c r="E1537" s="4">
        <v>2019</v>
      </c>
      <c r="F1537" s="1">
        <v>43546</v>
      </c>
      <c r="G1537" s="3" t="s">
        <v>102</v>
      </c>
      <c r="H1537" s="5">
        <v>4.019999999999996</v>
      </c>
      <c r="I1537" s="5">
        <v>92.831195670431498</v>
      </c>
      <c r="J1537" s="5">
        <v>6.322222222222222</v>
      </c>
      <c r="K1537" s="6">
        <v>5.0288059108389627E-2</v>
      </c>
      <c r="L1537" s="6">
        <v>7.6328743542820265E-2</v>
      </c>
      <c r="M1537" s="5">
        <v>87.338319734879008</v>
      </c>
      <c r="N1537" s="4">
        <v>26300000</v>
      </c>
      <c r="O1537" s="5">
        <f>1310000*J1537</f>
        <v>8282111.111111111</v>
      </c>
      <c r="P1537" s="5">
        <f>(1310000*J1537)/(M1537/100)</f>
        <v>9482791.9019417632</v>
      </c>
      <c r="Q1537" s="5">
        <f t="shared" si="74"/>
        <v>16817208.098058239</v>
      </c>
      <c r="R1537" s="3" t="str">
        <f t="shared" si="75"/>
        <v>상</v>
      </c>
    </row>
    <row r="1538" spans="1:18" hidden="1" x14ac:dyDescent="0.3">
      <c r="A1538">
        <v>1537</v>
      </c>
      <c r="B1538" s="3" t="s">
        <v>13</v>
      </c>
      <c r="C1538" s="3" t="s">
        <v>36</v>
      </c>
      <c r="D1538" s="3" t="s">
        <v>117</v>
      </c>
      <c r="E1538" s="4">
        <v>2019</v>
      </c>
      <c r="F1538" s="1">
        <v>43775</v>
      </c>
      <c r="G1538" s="3" t="s">
        <v>102</v>
      </c>
      <c r="H1538" s="5">
        <v>4.1083333333333369</v>
      </c>
      <c r="I1538" s="5">
        <v>95.325210217646742</v>
      </c>
      <c r="J1538" s="5">
        <v>5.7</v>
      </c>
      <c r="K1538" s="6">
        <v>4.7749345545253292E-2</v>
      </c>
      <c r="L1538" s="6">
        <v>0.16451435244372839</v>
      </c>
      <c r="M1538" s="5">
        <v>78.773630201101824</v>
      </c>
      <c r="N1538" s="4">
        <v>26300000</v>
      </c>
      <c r="O1538" s="5">
        <f>1310000*J1538</f>
        <v>7467000</v>
      </c>
      <c r="P1538" s="5">
        <f>(1310000*J1538)/(M1538/100)</f>
        <v>9479060.4177279081</v>
      </c>
      <c r="Q1538" s="5">
        <f t="shared" ref="Q1538:Q1601" si="76">N1538-P1538</f>
        <v>16820939.58227209</v>
      </c>
      <c r="R1538" s="3" t="str">
        <f t="shared" ref="R1538:R1601" si="77">IF(M1538&lt;=65, "하", IF(M1538&lt;80, "중", "상"))</f>
        <v>중</v>
      </c>
    </row>
    <row r="1539" spans="1:18" hidden="1" x14ac:dyDescent="0.3">
      <c r="A1539">
        <v>1538</v>
      </c>
      <c r="B1539" s="3" t="s">
        <v>13</v>
      </c>
      <c r="C1539" s="3" t="s">
        <v>86</v>
      </c>
      <c r="D1539" s="3" t="s">
        <v>115</v>
      </c>
      <c r="E1539" s="4">
        <v>2022</v>
      </c>
      <c r="F1539" s="1">
        <v>44477</v>
      </c>
      <c r="G1539" s="3" t="s">
        <v>102</v>
      </c>
      <c r="H1539" s="5">
        <v>4.1002272727272766</v>
      </c>
      <c r="I1539" s="5">
        <v>95.08780877677566</v>
      </c>
      <c r="J1539" s="5">
        <v>3.7777777777777781</v>
      </c>
      <c r="K1539" s="6">
        <v>3.8873012632302001E-2</v>
      </c>
      <c r="L1539" s="6">
        <v>3.329588375670315E-2</v>
      </c>
      <c r="M1539" s="5">
        <v>92.783110361099489</v>
      </c>
      <c r="N1539" s="4">
        <v>21100000</v>
      </c>
      <c r="O1539" s="5">
        <f>1050000*J1539</f>
        <v>3966666.666666667</v>
      </c>
      <c r="P1539" s="5">
        <f>(1050000*J1539)/(M1539/100)</f>
        <v>4275203.3761628913</v>
      </c>
      <c r="Q1539" s="5">
        <f t="shared" si="76"/>
        <v>16824796.62383711</v>
      </c>
      <c r="R1539" s="3" t="str">
        <f t="shared" si="77"/>
        <v>상</v>
      </c>
    </row>
    <row r="1540" spans="1:18" hidden="1" x14ac:dyDescent="0.3">
      <c r="A1540">
        <v>1539</v>
      </c>
      <c r="B1540" s="3" t="s">
        <v>12</v>
      </c>
      <c r="C1540" s="3" t="s">
        <v>34</v>
      </c>
      <c r="D1540" s="3" t="s">
        <v>113</v>
      </c>
      <c r="E1540" s="4">
        <v>2019</v>
      </c>
      <c r="F1540" s="1">
        <v>43761</v>
      </c>
      <c r="G1540" s="3" t="s">
        <v>102</v>
      </c>
      <c r="H1540" s="5">
        <v>3.6000000000000032</v>
      </c>
      <c r="I1540" s="5">
        <v>78.03550597032131</v>
      </c>
      <c r="J1540" s="5">
        <v>5.7361111111111107</v>
      </c>
      <c r="K1540" s="6">
        <v>4.790035954399971E-2</v>
      </c>
      <c r="L1540" s="6">
        <v>5.9655456000879681E-2</v>
      </c>
      <c r="M1540" s="5">
        <v>89.244418445512068</v>
      </c>
      <c r="N1540" s="4">
        <v>24800000</v>
      </c>
      <c r="O1540" s="5">
        <f>1240000*J1540</f>
        <v>7112777.7777777771</v>
      </c>
      <c r="P1540" s="5">
        <f>(1240000*J1540)/(M1540/100)</f>
        <v>7969997.3417614503</v>
      </c>
      <c r="Q1540" s="5">
        <f t="shared" si="76"/>
        <v>16830002.658238549</v>
      </c>
      <c r="R1540" s="3" t="str">
        <f t="shared" si="77"/>
        <v>상</v>
      </c>
    </row>
    <row r="1541" spans="1:18" hidden="1" x14ac:dyDescent="0.3">
      <c r="A1541">
        <v>1540</v>
      </c>
      <c r="B1541" s="3" t="s">
        <v>13</v>
      </c>
      <c r="C1541" s="3" t="s">
        <v>36</v>
      </c>
      <c r="D1541" s="3" t="s">
        <v>117</v>
      </c>
      <c r="E1541" s="4">
        <v>2019</v>
      </c>
      <c r="F1541" s="1">
        <v>43550</v>
      </c>
      <c r="G1541" s="3" t="s">
        <v>102</v>
      </c>
      <c r="H1541" s="5">
        <v>3.597708333333336</v>
      </c>
      <c r="I1541" s="5">
        <v>77.940876122454881</v>
      </c>
      <c r="J1541" s="5">
        <v>6.3111111111111109</v>
      </c>
      <c r="K1541" s="6">
        <v>5.0243849817111393E-2</v>
      </c>
      <c r="L1541" s="6">
        <v>7.6711006655158537E-2</v>
      </c>
      <c r="M1541" s="5">
        <v>87.304514352773012</v>
      </c>
      <c r="N1541" s="4">
        <v>26300000</v>
      </c>
      <c r="O1541" s="5">
        <f>1310000*J1541</f>
        <v>8267555.555555555</v>
      </c>
      <c r="P1541" s="5">
        <f>(1310000*J1541)/(M1541/100)</f>
        <v>9469791.5873498656</v>
      </c>
      <c r="Q1541" s="5">
        <f t="shared" si="76"/>
        <v>16830208.412650134</v>
      </c>
      <c r="R1541" s="3" t="str">
        <f t="shared" si="77"/>
        <v>상</v>
      </c>
    </row>
    <row r="1542" spans="1:18" hidden="1" x14ac:dyDescent="0.3">
      <c r="A1542">
        <v>1541</v>
      </c>
      <c r="B1542" s="3" t="s">
        <v>13</v>
      </c>
      <c r="C1542" s="3" t="s">
        <v>33</v>
      </c>
      <c r="D1542" s="3" t="s">
        <v>117</v>
      </c>
      <c r="E1542" s="4">
        <v>2019</v>
      </c>
      <c r="F1542" s="1">
        <v>43708</v>
      </c>
      <c r="G1542" s="3" t="s">
        <v>102</v>
      </c>
      <c r="H1542" s="5">
        <v>3.8600000000000092</v>
      </c>
      <c r="I1542" s="5">
        <v>88.145666731649712</v>
      </c>
      <c r="J1542" s="5">
        <v>5.8833333333333337</v>
      </c>
      <c r="K1542" s="6">
        <v>4.8511167099270378E-2</v>
      </c>
      <c r="L1542" s="6">
        <v>0.13751807125678989</v>
      </c>
      <c r="M1542" s="5">
        <v>81.397076164393965</v>
      </c>
      <c r="N1542" s="4">
        <v>26300000</v>
      </c>
      <c r="O1542" s="5">
        <f>1310000*J1542</f>
        <v>7707166.666666667</v>
      </c>
      <c r="P1542" s="5">
        <f>(1310000*J1542)/(M1542/100)</f>
        <v>9468603.8244185261</v>
      </c>
      <c r="Q1542" s="5">
        <f t="shared" si="76"/>
        <v>16831396.175581474</v>
      </c>
      <c r="R1542" s="3" t="str">
        <f t="shared" si="77"/>
        <v>상</v>
      </c>
    </row>
    <row r="1543" spans="1:18" hidden="1" x14ac:dyDescent="0.3">
      <c r="A1543">
        <v>1542</v>
      </c>
      <c r="B1543" s="3" t="s">
        <v>12</v>
      </c>
      <c r="C1543" s="3" t="s">
        <v>47</v>
      </c>
      <c r="D1543" s="3" t="s">
        <v>116</v>
      </c>
      <c r="E1543" s="4">
        <v>2022</v>
      </c>
      <c r="F1543" s="1">
        <v>44811</v>
      </c>
      <c r="G1543" s="3" t="s">
        <v>102</v>
      </c>
      <c r="H1543" s="5">
        <v>3.6399999999999921</v>
      </c>
      <c r="I1543" s="5">
        <v>79.782644610449651</v>
      </c>
      <c r="J1543" s="5">
        <v>2.8638888888888889</v>
      </c>
      <c r="K1543" s="6">
        <v>3.3846056720917367E-2</v>
      </c>
      <c r="L1543" s="6">
        <v>1.667546699469144E-2</v>
      </c>
      <c r="M1543" s="5">
        <v>94.947847628439121</v>
      </c>
      <c r="N1543" s="4">
        <v>21600000</v>
      </c>
      <c r="O1543" s="5">
        <f>1580000*J1543</f>
        <v>4524944.444444445</v>
      </c>
      <c r="P1543" s="5">
        <f>(1580000*J1543)/(M1543/100)</f>
        <v>4765715.6612459291</v>
      </c>
      <c r="Q1543" s="5">
        <f t="shared" si="76"/>
        <v>16834284.338754073</v>
      </c>
      <c r="R1543" s="3" t="str">
        <f t="shared" si="77"/>
        <v>상</v>
      </c>
    </row>
    <row r="1544" spans="1:18" hidden="1" x14ac:dyDescent="0.3">
      <c r="A1544">
        <v>1543</v>
      </c>
      <c r="B1544" s="3" t="s">
        <v>12</v>
      </c>
      <c r="C1544" s="3" t="s">
        <v>47</v>
      </c>
      <c r="D1544" s="3" t="s">
        <v>116</v>
      </c>
      <c r="E1544" s="4">
        <v>2022</v>
      </c>
      <c r="F1544" s="1">
        <v>44852</v>
      </c>
      <c r="G1544" s="3" t="s">
        <v>102</v>
      </c>
      <c r="H1544" s="5">
        <v>3.8175555555555518</v>
      </c>
      <c r="I1544" s="5">
        <v>86.738291536668498</v>
      </c>
      <c r="J1544" s="5">
        <v>2.75</v>
      </c>
      <c r="K1544" s="6">
        <v>3.3166247903553998E-2</v>
      </c>
      <c r="L1544" s="6">
        <v>5.5044853294133431E-2</v>
      </c>
      <c r="M1544" s="5">
        <v>91.178889880231267</v>
      </c>
      <c r="N1544" s="4">
        <v>21600000</v>
      </c>
      <c r="O1544" s="5">
        <f>1580000*J1544</f>
        <v>4345000</v>
      </c>
      <c r="P1544" s="5">
        <f>(1580000*J1544)/(M1544/100)</f>
        <v>4765357.4261623593</v>
      </c>
      <c r="Q1544" s="5">
        <f t="shared" si="76"/>
        <v>16834642.573837642</v>
      </c>
      <c r="R1544" s="3" t="str">
        <f t="shared" si="77"/>
        <v>상</v>
      </c>
    </row>
    <row r="1545" spans="1:18" hidden="1" x14ac:dyDescent="0.3">
      <c r="A1545">
        <v>1544</v>
      </c>
      <c r="B1545" s="3" t="s">
        <v>13</v>
      </c>
      <c r="C1545" s="3" t="s">
        <v>36</v>
      </c>
      <c r="D1545" s="3" t="s">
        <v>117</v>
      </c>
      <c r="E1545" s="4">
        <v>2019</v>
      </c>
      <c r="F1545" s="1">
        <v>43620</v>
      </c>
      <c r="G1545" s="3" t="s">
        <v>102</v>
      </c>
      <c r="H1545" s="5">
        <v>3.779583333333326</v>
      </c>
      <c r="I1545" s="5">
        <v>85.403313465032468</v>
      </c>
      <c r="J1545" s="5">
        <v>6.1222222222222218</v>
      </c>
      <c r="K1545" s="6">
        <v>4.9486249493055023E-2</v>
      </c>
      <c r="L1545" s="6">
        <v>0.1030753800977412</v>
      </c>
      <c r="M1545" s="5">
        <v>84.743837040920383</v>
      </c>
      <c r="N1545" s="4">
        <v>26300000</v>
      </c>
      <c r="O1545" s="5">
        <f>1310000*J1545</f>
        <v>8020111.111111111</v>
      </c>
      <c r="P1545" s="5">
        <f>(1310000*J1545)/(M1545/100)</f>
        <v>9463946.1595755089</v>
      </c>
      <c r="Q1545" s="5">
        <f t="shared" si="76"/>
        <v>16836053.840424493</v>
      </c>
      <c r="R1545" s="3" t="str">
        <f t="shared" si="77"/>
        <v>상</v>
      </c>
    </row>
    <row r="1546" spans="1:18" hidden="1" x14ac:dyDescent="0.3">
      <c r="A1546">
        <v>1545</v>
      </c>
      <c r="B1546" s="3" t="s">
        <v>12</v>
      </c>
      <c r="C1546" s="3" t="s">
        <v>47</v>
      </c>
      <c r="D1546" s="3" t="s">
        <v>116</v>
      </c>
      <c r="E1546" s="4">
        <v>2022</v>
      </c>
      <c r="F1546" s="1">
        <v>44839</v>
      </c>
      <c r="G1546" s="3" t="s">
        <v>102</v>
      </c>
      <c r="H1546" s="5">
        <v>4.0400000000000036</v>
      </c>
      <c r="I1546" s="5">
        <v>93.385705726483295</v>
      </c>
      <c r="J1546" s="5">
        <v>2.786111111111111</v>
      </c>
      <c r="K1546" s="6">
        <v>3.3383295889478089E-2</v>
      </c>
      <c r="L1546" s="6">
        <v>4.1935832564440279E-2</v>
      </c>
      <c r="M1546" s="5">
        <v>92.46808715460817</v>
      </c>
      <c r="N1546" s="4">
        <v>21600000</v>
      </c>
      <c r="O1546" s="5">
        <f>1580000*J1546</f>
        <v>4402055.555555555</v>
      </c>
      <c r="P1546" s="5">
        <f>(1580000*J1546)/(M1546/100)</f>
        <v>4760621.4111418193</v>
      </c>
      <c r="Q1546" s="5">
        <f t="shared" si="76"/>
        <v>16839378.58885818</v>
      </c>
      <c r="R1546" s="3" t="str">
        <f t="shared" si="77"/>
        <v>상</v>
      </c>
    </row>
    <row r="1547" spans="1:18" hidden="1" x14ac:dyDescent="0.3">
      <c r="A1547">
        <v>1546</v>
      </c>
      <c r="B1547" s="3" t="s">
        <v>13</v>
      </c>
      <c r="C1547" s="3" t="s">
        <v>36</v>
      </c>
      <c r="D1547" s="3" t="s">
        <v>117</v>
      </c>
      <c r="E1547" s="4">
        <v>2019</v>
      </c>
      <c r="F1547" s="1">
        <v>43603</v>
      </c>
      <c r="G1547" s="3" t="s">
        <v>102</v>
      </c>
      <c r="H1547" s="5">
        <v>3.5795833333333329</v>
      </c>
      <c r="I1547" s="5">
        <v>77.099014206541455</v>
      </c>
      <c r="J1547" s="5">
        <v>6.166666666666667</v>
      </c>
      <c r="K1547" s="6">
        <v>4.9665548085837799E-2</v>
      </c>
      <c r="L1547" s="6">
        <v>9.5876869400959283E-2</v>
      </c>
      <c r="M1547" s="5">
        <v>85.445758251320285</v>
      </c>
      <c r="N1547" s="4">
        <v>26300000</v>
      </c>
      <c r="O1547" s="5">
        <f>1310000*J1547</f>
        <v>8078333.333333334</v>
      </c>
      <c r="P1547" s="5">
        <f>(1310000*J1547)/(M1547/100)</f>
        <v>9454340.9745076615</v>
      </c>
      <c r="Q1547" s="5">
        <f t="shared" si="76"/>
        <v>16845659.02549234</v>
      </c>
      <c r="R1547" s="3" t="str">
        <f t="shared" si="77"/>
        <v>상</v>
      </c>
    </row>
    <row r="1548" spans="1:18" hidden="1" x14ac:dyDescent="0.3">
      <c r="A1548">
        <v>1547</v>
      </c>
      <c r="B1548" s="3" t="s">
        <v>12</v>
      </c>
      <c r="C1548" s="3" t="s">
        <v>47</v>
      </c>
      <c r="D1548" s="3" t="s">
        <v>116</v>
      </c>
      <c r="E1548" s="4">
        <v>2022</v>
      </c>
      <c r="F1548" s="1">
        <v>44830</v>
      </c>
      <c r="G1548" s="3" t="s">
        <v>102</v>
      </c>
      <c r="H1548" s="5">
        <v>3.52</v>
      </c>
      <c r="I1548" s="5">
        <v>74.483842312443713</v>
      </c>
      <c r="J1548" s="5">
        <v>2.8111111111111109</v>
      </c>
      <c r="K1548" s="6">
        <v>3.3532736906558107E-2</v>
      </c>
      <c r="L1548" s="6">
        <v>3.2043621991266723E-2</v>
      </c>
      <c r="M1548" s="5">
        <v>93.442364110217511</v>
      </c>
      <c r="N1548" s="4">
        <v>21600000</v>
      </c>
      <c r="O1548" s="5">
        <f>1580000*J1548</f>
        <v>4441555.555555555</v>
      </c>
      <c r="P1548" s="5">
        <f>(1580000*J1548)/(M1548/100)</f>
        <v>4753256.8314695396</v>
      </c>
      <c r="Q1548" s="5">
        <f t="shared" si="76"/>
        <v>16846743.16853046</v>
      </c>
      <c r="R1548" s="3" t="str">
        <f t="shared" si="77"/>
        <v>상</v>
      </c>
    </row>
    <row r="1549" spans="1:18" hidden="1" x14ac:dyDescent="0.3">
      <c r="A1549">
        <v>1548</v>
      </c>
      <c r="B1549" s="3" t="s">
        <v>12</v>
      </c>
      <c r="C1549" s="3" t="s">
        <v>47</v>
      </c>
      <c r="D1549" s="3" t="s">
        <v>116</v>
      </c>
      <c r="E1549" s="4">
        <v>2022</v>
      </c>
      <c r="F1549" s="1">
        <v>44819</v>
      </c>
      <c r="G1549" s="3" t="s">
        <v>102</v>
      </c>
      <c r="H1549" s="5">
        <v>4.0797777777777773</v>
      </c>
      <c r="I1549" s="5">
        <v>94.48890632563095</v>
      </c>
      <c r="J1549" s="5">
        <v>2.8416666666666668</v>
      </c>
      <c r="K1549" s="6">
        <v>3.3714487489307422E-2</v>
      </c>
      <c r="L1549" s="6">
        <v>2.0347290197027839E-2</v>
      </c>
      <c r="M1549" s="5">
        <v>94.593822231366474</v>
      </c>
      <c r="N1549" s="4">
        <v>21600000</v>
      </c>
      <c r="O1549" s="5">
        <f>1580000*J1549</f>
        <v>4489833.333333334</v>
      </c>
      <c r="P1549" s="5">
        <f>(1580000*J1549)/(M1549/100)</f>
        <v>4746433.9926466625</v>
      </c>
      <c r="Q1549" s="5">
        <f t="shared" si="76"/>
        <v>16853566.007353336</v>
      </c>
      <c r="R1549" s="3" t="str">
        <f t="shared" si="77"/>
        <v>상</v>
      </c>
    </row>
    <row r="1550" spans="1:18" hidden="1" x14ac:dyDescent="0.3">
      <c r="A1550">
        <v>1549</v>
      </c>
      <c r="B1550" s="3" t="s">
        <v>12</v>
      </c>
      <c r="C1550" s="3" t="s">
        <v>47</v>
      </c>
      <c r="D1550" s="3" t="s">
        <v>116</v>
      </c>
      <c r="E1550" s="4">
        <v>2022</v>
      </c>
      <c r="F1550" s="1">
        <v>44854</v>
      </c>
      <c r="G1550" s="3" t="s">
        <v>102</v>
      </c>
      <c r="H1550" s="5">
        <v>3.600000000000001</v>
      </c>
      <c r="I1550" s="5">
        <v>78.035505970321253</v>
      </c>
      <c r="J1550" s="5">
        <v>2.744444444444444</v>
      </c>
      <c r="K1550" s="6">
        <v>3.3132729706104473E-2</v>
      </c>
      <c r="L1550" s="6">
        <v>5.3189954202289308E-2</v>
      </c>
      <c r="M1550" s="5">
        <v>91.367731609160614</v>
      </c>
      <c r="N1550" s="4">
        <v>21600000</v>
      </c>
      <c r="O1550" s="5">
        <f>1580000*J1550</f>
        <v>4336222.222222222</v>
      </c>
      <c r="P1550" s="5">
        <f>(1580000*J1550)/(M1550/100)</f>
        <v>4745901.1467758361</v>
      </c>
      <c r="Q1550" s="5">
        <f t="shared" si="76"/>
        <v>16854098.853224166</v>
      </c>
      <c r="R1550" s="3" t="str">
        <f t="shared" si="77"/>
        <v>상</v>
      </c>
    </row>
    <row r="1551" spans="1:18" hidden="1" x14ac:dyDescent="0.3">
      <c r="A1551">
        <v>1550</v>
      </c>
      <c r="B1551" s="3" t="s">
        <v>12</v>
      </c>
      <c r="C1551" s="3" t="s">
        <v>63</v>
      </c>
      <c r="D1551" s="3" t="s">
        <v>116</v>
      </c>
      <c r="E1551" s="4">
        <v>2022</v>
      </c>
      <c r="F1551" s="1">
        <v>44841</v>
      </c>
      <c r="G1551" s="3" t="s">
        <v>102</v>
      </c>
      <c r="H1551" s="5">
        <v>3.800000000000006</v>
      </c>
      <c r="I1551" s="5">
        <v>86.147087182552198</v>
      </c>
      <c r="J1551" s="5">
        <v>2.780555555555555</v>
      </c>
      <c r="K1551" s="6">
        <v>3.3349995835415369E-2</v>
      </c>
      <c r="L1551" s="6">
        <v>4.0594600108316538E-2</v>
      </c>
      <c r="M1551" s="5">
        <v>92.605540405626812</v>
      </c>
      <c r="N1551" s="4">
        <v>21600000</v>
      </c>
      <c r="O1551" s="5">
        <f>1580000*J1551</f>
        <v>4393277.7777777771</v>
      </c>
      <c r="P1551" s="5">
        <f>(1580000*J1551)/(M1551/100)</f>
        <v>4744076.6054973928</v>
      </c>
      <c r="Q1551" s="5">
        <f t="shared" si="76"/>
        <v>16855923.394502606</v>
      </c>
      <c r="R1551" s="3" t="str">
        <f t="shared" si="77"/>
        <v>상</v>
      </c>
    </row>
    <row r="1552" spans="1:18" hidden="1" x14ac:dyDescent="0.3">
      <c r="A1552">
        <v>1551</v>
      </c>
      <c r="B1552" s="3" t="s">
        <v>13</v>
      </c>
      <c r="C1552" s="3" t="s">
        <v>78</v>
      </c>
      <c r="D1552" s="3" t="s">
        <v>115</v>
      </c>
      <c r="E1552" s="4">
        <v>2022</v>
      </c>
      <c r="F1552" s="1">
        <v>44517</v>
      </c>
      <c r="G1552" s="3" t="s">
        <v>102</v>
      </c>
      <c r="H1552" s="5">
        <v>3.800000000000006</v>
      </c>
      <c r="I1552" s="5">
        <v>86.147087182552184</v>
      </c>
      <c r="J1552" s="5">
        <v>3.6694444444444438</v>
      </c>
      <c r="K1552" s="6">
        <v>3.8311588035185619E-2</v>
      </c>
      <c r="L1552" s="6">
        <v>5.3689248592389487E-2</v>
      </c>
      <c r="M1552" s="5">
        <v>90.799916337242493</v>
      </c>
      <c r="N1552" s="4">
        <v>21100000</v>
      </c>
      <c r="O1552" s="5">
        <f>1050000*J1552</f>
        <v>3852916.666666666</v>
      </c>
      <c r="P1552" s="5">
        <f>(1050000*J1552)/(M1552/100)</f>
        <v>4243304.2034493089</v>
      </c>
      <c r="Q1552" s="5">
        <f t="shared" si="76"/>
        <v>16856695.796550691</v>
      </c>
      <c r="R1552" s="3" t="str">
        <f t="shared" si="77"/>
        <v>상</v>
      </c>
    </row>
    <row r="1553" spans="1:18" hidden="1" x14ac:dyDescent="0.3">
      <c r="A1553">
        <v>1552</v>
      </c>
      <c r="B1553" s="3" t="s">
        <v>13</v>
      </c>
      <c r="C1553" s="3" t="s">
        <v>36</v>
      </c>
      <c r="D1553" s="3" t="s">
        <v>117</v>
      </c>
      <c r="E1553" s="4">
        <v>2019</v>
      </c>
      <c r="F1553" s="1">
        <v>43762</v>
      </c>
      <c r="G1553" s="3" t="s">
        <v>102</v>
      </c>
      <c r="H1553" s="5">
        <v>3.6579166666666691</v>
      </c>
      <c r="I1553" s="5">
        <v>80.548225343143486</v>
      </c>
      <c r="J1553" s="5">
        <v>5.7333333333333334</v>
      </c>
      <c r="K1553" s="6">
        <v>4.7888759989514591E-2</v>
      </c>
      <c r="L1553" s="6">
        <v>0.15508543898747429</v>
      </c>
      <c r="M1553" s="5">
        <v>79.702580102301113</v>
      </c>
      <c r="N1553" s="4">
        <v>26300000</v>
      </c>
      <c r="O1553" s="5">
        <f>1310000*J1553</f>
        <v>7510666.666666667</v>
      </c>
      <c r="P1553" s="5">
        <f>(1310000*J1553)/(M1553/100)</f>
        <v>9423367.044111317</v>
      </c>
      <c r="Q1553" s="5">
        <f t="shared" si="76"/>
        <v>16876632.955888681</v>
      </c>
      <c r="R1553" s="3" t="str">
        <f t="shared" si="77"/>
        <v>중</v>
      </c>
    </row>
    <row r="1554" spans="1:18" hidden="1" x14ac:dyDescent="0.3">
      <c r="A1554">
        <v>1553</v>
      </c>
      <c r="B1554" s="3" t="s">
        <v>13</v>
      </c>
      <c r="C1554" s="3" t="s">
        <v>33</v>
      </c>
      <c r="D1554" s="3" t="s">
        <v>117</v>
      </c>
      <c r="E1554" s="4">
        <v>2019</v>
      </c>
      <c r="F1554" s="1">
        <v>43598</v>
      </c>
      <c r="G1554" s="3" t="s">
        <v>102</v>
      </c>
      <c r="H1554" s="5">
        <v>3.800000000000006</v>
      </c>
      <c r="I1554" s="5">
        <v>86.147087182552198</v>
      </c>
      <c r="J1554" s="5">
        <v>6.1805555555555554</v>
      </c>
      <c r="K1554" s="6">
        <v>4.9721446300587661E-2</v>
      </c>
      <c r="L1554" s="6">
        <v>9.0911388603466717E-2</v>
      </c>
      <c r="M1554" s="5">
        <v>85.936716509594561</v>
      </c>
      <c r="N1554" s="4">
        <v>26300000</v>
      </c>
      <c r="O1554" s="5">
        <f>1310000*J1554</f>
        <v>8096527.777777778</v>
      </c>
      <c r="P1554" s="5">
        <f>(1310000*J1554)/(M1554/100)</f>
        <v>9421500.0370346084</v>
      </c>
      <c r="Q1554" s="5">
        <f t="shared" si="76"/>
        <v>16878499.962965392</v>
      </c>
      <c r="R1554" s="3" t="str">
        <f t="shared" si="77"/>
        <v>상</v>
      </c>
    </row>
    <row r="1555" spans="1:18" hidden="1" x14ac:dyDescent="0.3">
      <c r="A1555">
        <v>1554</v>
      </c>
      <c r="B1555" s="3" t="s">
        <v>12</v>
      </c>
      <c r="C1555" s="3" t="s">
        <v>63</v>
      </c>
      <c r="D1555" s="3" t="s">
        <v>116</v>
      </c>
      <c r="E1555" s="4">
        <v>2022</v>
      </c>
      <c r="F1555" s="1">
        <v>44856</v>
      </c>
      <c r="G1555" s="3" t="s">
        <v>102</v>
      </c>
      <c r="H1555" s="5">
        <v>4.0186666666666637</v>
      </c>
      <c r="I1555" s="5">
        <v>92.793652109652911</v>
      </c>
      <c r="J1555" s="5">
        <v>2.7388888888888889</v>
      </c>
      <c r="K1555" s="6">
        <v>3.3099177566150433E-2</v>
      </c>
      <c r="L1555" s="6">
        <v>5.007042255057808E-2</v>
      </c>
      <c r="M1555" s="5">
        <v>91.683039988327153</v>
      </c>
      <c r="N1555" s="4">
        <v>21600000</v>
      </c>
      <c r="O1555" s="5">
        <f>1580000*J1555</f>
        <v>4327444.444444445</v>
      </c>
      <c r="P1555" s="5">
        <f>(1580000*J1555)/(M1555/100)</f>
        <v>4720005.4066656213</v>
      </c>
      <c r="Q1555" s="5">
        <f t="shared" si="76"/>
        <v>16879994.593334377</v>
      </c>
      <c r="R1555" s="3" t="str">
        <f t="shared" si="77"/>
        <v>상</v>
      </c>
    </row>
    <row r="1556" spans="1:18" hidden="1" x14ac:dyDescent="0.3">
      <c r="A1556">
        <v>1555</v>
      </c>
      <c r="B1556" s="3" t="s">
        <v>12</v>
      </c>
      <c r="C1556" s="3" t="s">
        <v>34</v>
      </c>
      <c r="D1556" s="3" t="s">
        <v>113</v>
      </c>
      <c r="E1556" s="4">
        <v>2019</v>
      </c>
      <c r="F1556" s="1">
        <v>43760</v>
      </c>
      <c r="G1556" s="3" t="s">
        <v>102</v>
      </c>
      <c r="H1556" s="5">
        <v>3.6000000000000032</v>
      </c>
      <c r="I1556" s="5">
        <v>78.03550597032131</v>
      </c>
      <c r="J1556" s="5">
        <v>5.7388888888888889</v>
      </c>
      <c r="K1556" s="6">
        <v>4.7911956290215871E-2</v>
      </c>
      <c r="L1556" s="6">
        <v>5.3561986877842263E-2</v>
      </c>
      <c r="M1556" s="5">
        <v>89.852605683194184</v>
      </c>
      <c r="N1556" s="4">
        <v>24800000</v>
      </c>
      <c r="O1556" s="5">
        <f>1240000*J1556</f>
        <v>7116222.222222222</v>
      </c>
      <c r="P1556" s="5">
        <f>(1240000*J1556)/(M1556/100)</f>
        <v>7919884.090298811</v>
      </c>
      <c r="Q1556" s="5">
        <f t="shared" si="76"/>
        <v>16880115.909701191</v>
      </c>
      <c r="R1556" s="3" t="str">
        <f t="shared" si="77"/>
        <v>상</v>
      </c>
    </row>
    <row r="1557" spans="1:18" hidden="1" x14ac:dyDescent="0.3">
      <c r="A1557">
        <v>1556</v>
      </c>
      <c r="B1557" s="3" t="s">
        <v>12</v>
      </c>
      <c r="C1557" s="3" t="s">
        <v>84</v>
      </c>
      <c r="D1557" s="3" t="s">
        <v>116</v>
      </c>
      <c r="E1557" s="4">
        <v>2022</v>
      </c>
      <c r="F1557" s="1">
        <v>44840</v>
      </c>
      <c r="G1557" s="3" t="s">
        <v>102</v>
      </c>
      <c r="H1557" s="5">
        <v>3.63022222222222</v>
      </c>
      <c r="I1557" s="5">
        <v>79.327408268637313</v>
      </c>
      <c r="J1557" s="5">
        <v>2.7833333333333332</v>
      </c>
      <c r="K1557" s="6">
        <v>3.3366650016645863E-2</v>
      </c>
      <c r="L1557" s="6">
        <v>3.4805682238251028E-2</v>
      </c>
      <c r="M1557" s="5">
        <v>93.182766774510313</v>
      </c>
      <c r="N1557" s="4">
        <v>21600000</v>
      </c>
      <c r="O1557" s="5">
        <f>1580000*J1557</f>
        <v>4397666.666666666</v>
      </c>
      <c r="P1557" s="5">
        <f>(1580000*J1557)/(M1557/100)</f>
        <v>4719399.1108982889</v>
      </c>
      <c r="Q1557" s="5">
        <f t="shared" si="76"/>
        <v>16880600.88910171</v>
      </c>
      <c r="R1557" s="3" t="str">
        <f t="shared" si="77"/>
        <v>상</v>
      </c>
    </row>
    <row r="1558" spans="1:18" hidden="1" x14ac:dyDescent="0.3">
      <c r="A1558">
        <v>1557</v>
      </c>
      <c r="B1558" s="3" t="s">
        <v>13</v>
      </c>
      <c r="C1558" s="3" t="s">
        <v>36</v>
      </c>
      <c r="D1558" s="3" t="s">
        <v>117</v>
      </c>
      <c r="E1558" s="4">
        <v>2019</v>
      </c>
      <c r="F1558" s="1">
        <v>43655</v>
      </c>
      <c r="G1558" s="3" t="s">
        <v>102</v>
      </c>
      <c r="H1558" s="5">
        <v>4.1399999999999908</v>
      </c>
      <c r="I1558" s="5">
        <v>96.304335034886961</v>
      </c>
      <c r="J1558" s="5">
        <v>6.0250000000000004</v>
      </c>
      <c r="K1558" s="6">
        <v>4.9091750834534313E-2</v>
      </c>
      <c r="L1558" s="6">
        <v>0.1122875270958564</v>
      </c>
      <c r="M1558" s="5">
        <v>83.862072206960931</v>
      </c>
      <c r="N1558" s="4">
        <v>26300000</v>
      </c>
      <c r="O1558" s="5">
        <f>1310000*J1558</f>
        <v>7892750</v>
      </c>
      <c r="P1558" s="5">
        <f>(1310000*J1558)/(M1558/100)</f>
        <v>9411584.7513542194</v>
      </c>
      <c r="Q1558" s="5">
        <f t="shared" si="76"/>
        <v>16888415.248645782</v>
      </c>
      <c r="R1558" s="3" t="str">
        <f t="shared" si="77"/>
        <v>상</v>
      </c>
    </row>
    <row r="1559" spans="1:18" hidden="1" x14ac:dyDescent="0.3">
      <c r="A1559">
        <v>1558</v>
      </c>
      <c r="B1559" s="3" t="s">
        <v>13</v>
      </c>
      <c r="C1559" s="3" t="s">
        <v>36</v>
      </c>
      <c r="D1559" s="3" t="s">
        <v>117</v>
      </c>
      <c r="E1559" s="4">
        <v>2019</v>
      </c>
      <c r="F1559" s="1">
        <v>43592</v>
      </c>
      <c r="G1559" s="3" t="s">
        <v>102</v>
      </c>
      <c r="H1559" s="5">
        <v>4.019999999999996</v>
      </c>
      <c r="I1559" s="5">
        <v>92.831195670431498</v>
      </c>
      <c r="J1559" s="5">
        <v>6.197222222222222</v>
      </c>
      <c r="K1559" s="6">
        <v>4.9788441318130143E-2</v>
      </c>
      <c r="L1559" s="6">
        <v>8.7244415808209283E-2</v>
      </c>
      <c r="M1559" s="5">
        <v>86.296714287366058</v>
      </c>
      <c r="N1559" s="4">
        <v>26300000</v>
      </c>
      <c r="O1559" s="5">
        <f>1310000*J1559</f>
        <v>8118361.111111111</v>
      </c>
      <c r="P1559" s="5">
        <f>(1310000*J1559)/(M1559/100)</f>
        <v>9407497.3516108114</v>
      </c>
      <c r="Q1559" s="5">
        <f t="shared" si="76"/>
        <v>16892502.64838919</v>
      </c>
      <c r="R1559" s="3" t="str">
        <f t="shared" si="77"/>
        <v>상</v>
      </c>
    </row>
    <row r="1560" spans="1:18" hidden="1" x14ac:dyDescent="0.3">
      <c r="A1560">
        <v>1559</v>
      </c>
      <c r="B1560" s="3" t="s">
        <v>13</v>
      </c>
      <c r="C1560" s="3" t="s">
        <v>33</v>
      </c>
      <c r="D1560" s="3" t="s">
        <v>117</v>
      </c>
      <c r="E1560" s="4">
        <v>2019</v>
      </c>
      <c r="F1560" s="1">
        <v>43490</v>
      </c>
      <c r="G1560" s="3" t="s">
        <v>102</v>
      </c>
      <c r="H1560" s="5">
        <v>3.899999999999995</v>
      </c>
      <c r="I1560" s="5">
        <v>89.372092693470606</v>
      </c>
      <c r="J1560" s="5">
        <v>6.4805555555555552</v>
      </c>
      <c r="K1560" s="6">
        <v>5.0913870626993409E-2</v>
      </c>
      <c r="L1560" s="6">
        <v>4.6542288360858657E-2</v>
      </c>
      <c r="M1560" s="5">
        <v>90.254384101214796</v>
      </c>
      <c r="N1560" s="4">
        <v>26300000</v>
      </c>
      <c r="O1560" s="5">
        <f>1310000*J1560</f>
        <v>8489527.777777778</v>
      </c>
      <c r="P1560" s="5">
        <f>(1310000*J1560)/(M1560/100)</f>
        <v>9406222.0492882524</v>
      </c>
      <c r="Q1560" s="5">
        <f t="shared" si="76"/>
        <v>16893777.950711749</v>
      </c>
      <c r="R1560" s="3" t="str">
        <f t="shared" si="77"/>
        <v>상</v>
      </c>
    </row>
    <row r="1561" spans="1:18" hidden="1" x14ac:dyDescent="0.3">
      <c r="A1561">
        <v>1560</v>
      </c>
      <c r="B1561" s="3" t="s">
        <v>13</v>
      </c>
      <c r="C1561" s="3" t="s">
        <v>33</v>
      </c>
      <c r="D1561" s="3" t="s">
        <v>117</v>
      </c>
      <c r="E1561" s="4">
        <v>2019</v>
      </c>
      <c r="F1561" s="1">
        <v>43519</v>
      </c>
      <c r="G1561" s="3" t="s">
        <v>102</v>
      </c>
      <c r="H1561" s="5">
        <v>3.6000000000000032</v>
      </c>
      <c r="I1561" s="5">
        <v>78.03550597032131</v>
      </c>
      <c r="J1561" s="5">
        <v>6.4027777777777777</v>
      </c>
      <c r="K1561" s="6">
        <v>5.0607421502296593E-2</v>
      </c>
      <c r="L1561" s="6">
        <v>5.7571987025952391E-2</v>
      </c>
      <c r="M1561" s="5">
        <v>89.182059147175096</v>
      </c>
      <c r="N1561" s="4">
        <v>26300000</v>
      </c>
      <c r="O1561" s="5">
        <f>1310000*J1561</f>
        <v>8387638.888888889</v>
      </c>
      <c r="P1561" s="5">
        <f>(1310000*J1561)/(M1561/100)</f>
        <v>9405074.2594392914</v>
      </c>
      <c r="Q1561" s="5">
        <f t="shared" si="76"/>
        <v>16894925.74056071</v>
      </c>
      <c r="R1561" s="3" t="str">
        <f t="shared" si="77"/>
        <v>상</v>
      </c>
    </row>
    <row r="1562" spans="1:18" hidden="1" x14ac:dyDescent="0.3">
      <c r="A1562">
        <v>1561</v>
      </c>
      <c r="B1562" s="3" t="s">
        <v>12</v>
      </c>
      <c r="C1562" s="3" t="s">
        <v>47</v>
      </c>
      <c r="D1562" s="3" t="s">
        <v>116</v>
      </c>
      <c r="E1562" s="4">
        <v>2022</v>
      </c>
      <c r="F1562" s="1">
        <v>44824</v>
      </c>
      <c r="G1562" s="3" t="s">
        <v>102</v>
      </c>
      <c r="H1562" s="5">
        <v>3.8399999999999959</v>
      </c>
      <c r="I1562" s="5">
        <v>87.487322394430777</v>
      </c>
      <c r="J1562" s="5">
        <v>2.8277777777777779</v>
      </c>
      <c r="K1562" s="6">
        <v>3.363199534834517E-2</v>
      </c>
      <c r="L1562" s="6">
        <v>1.6718999228350989E-2</v>
      </c>
      <c r="M1562" s="5">
        <v>94.964900542330383</v>
      </c>
      <c r="N1562" s="4">
        <v>21600000</v>
      </c>
      <c r="O1562" s="5">
        <f>1580000*J1562</f>
        <v>4467888.888888889</v>
      </c>
      <c r="P1562" s="5">
        <f>(1580000*J1562)/(M1562/100)</f>
        <v>4704779.2009189101</v>
      </c>
      <c r="Q1562" s="5">
        <f t="shared" si="76"/>
        <v>16895220.799081091</v>
      </c>
      <c r="R1562" s="3" t="str">
        <f t="shared" si="77"/>
        <v>상</v>
      </c>
    </row>
    <row r="1563" spans="1:18" hidden="1" x14ac:dyDescent="0.3">
      <c r="A1563">
        <v>1562</v>
      </c>
      <c r="B1563" s="3" t="s">
        <v>12</v>
      </c>
      <c r="C1563" s="3" t="s">
        <v>47</v>
      </c>
      <c r="D1563" s="3" t="s">
        <v>116</v>
      </c>
      <c r="E1563" s="4">
        <v>2022</v>
      </c>
      <c r="F1563" s="1">
        <v>44833</v>
      </c>
      <c r="G1563" s="3" t="s">
        <v>102</v>
      </c>
      <c r="H1563" s="5">
        <v>3.720000000000006</v>
      </c>
      <c r="I1563" s="5">
        <v>83.050476246131822</v>
      </c>
      <c r="J1563" s="5">
        <v>2.802777777777778</v>
      </c>
      <c r="K1563" s="6">
        <v>3.3482997343593827E-2</v>
      </c>
      <c r="L1563" s="6">
        <v>2.4368348461688689E-2</v>
      </c>
      <c r="M1563" s="5">
        <v>94.214865419471749</v>
      </c>
      <c r="N1563" s="4">
        <v>21600000</v>
      </c>
      <c r="O1563" s="5">
        <f>1580000*J1563</f>
        <v>4428388.888888889</v>
      </c>
      <c r="P1563" s="5">
        <f>(1580000*J1563)/(M1563/100)</f>
        <v>4700308.0343769789</v>
      </c>
      <c r="Q1563" s="5">
        <f t="shared" si="76"/>
        <v>16899691.965623021</v>
      </c>
      <c r="R1563" s="3" t="str">
        <f t="shared" si="77"/>
        <v>상</v>
      </c>
    </row>
    <row r="1564" spans="1:18" hidden="1" x14ac:dyDescent="0.3">
      <c r="A1564">
        <v>1563</v>
      </c>
      <c r="B1564" s="3" t="s">
        <v>13</v>
      </c>
      <c r="C1564" s="3" t="s">
        <v>36</v>
      </c>
      <c r="D1564" s="3" t="s">
        <v>117</v>
      </c>
      <c r="E1564" s="4">
        <v>2019</v>
      </c>
      <c r="F1564" s="1">
        <v>43547</v>
      </c>
      <c r="G1564" s="3" t="s">
        <v>102</v>
      </c>
      <c r="H1564" s="5">
        <v>3.8799999999999968</v>
      </c>
      <c r="I1564" s="5">
        <v>88.768190384075126</v>
      </c>
      <c r="J1564" s="5">
        <v>6.3194444444444446</v>
      </c>
      <c r="K1564" s="6">
        <v>5.0277010429994523E-2</v>
      </c>
      <c r="L1564" s="6">
        <v>6.898427957729808E-2</v>
      </c>
      <c r="M1564" s="5">
        <v>88.073870999270738</v>
      </c>
      <c r="N1564" s="4">
        <v>26300000</v>
      </c>
      <c r="O1564" s="5">
        <f>1310000*J1564</f>
        <v>8278472.222222222</v>
      </c>
      <c r="P1564" s="5">
        <f>(1310000*J1564)/(M1564/100)</f>
        <v>9399464.4816857986</v>
      </c>
      <c r="Q1564" s="5">
        <f t="shared" si="76"/>
        <v>16900535.518314201</v>
      </c>
      <c r="R1564" s="3" t="str">
        <f t="shared" si="77"/>
        <v>상</v>
      </c>
    </row>
    <row r="1565" spans="1:18" hidden="1" x14ac:dyDescent="0.3">
      <c r="A1565">
        <v>1564</v>
      </c>
      <c r="B1565" s="3" t="s">
        <v>13</v>
      </c>
      <c r="C1565" s="3" t="s">
        <v>33</v>
      </c>
      <c r="D1565" s="3" t="s">
        <v>117</v>
      </c>
      <c r="E1565" s="4">
        <v>2019</v>
      </c>
      <c r="F1565" s="1">
        <v>43577</v>
      </c>
      <c r="G1565" s="3" t="s">
        <v>102</v>
      </c>
      <c r="H1565" s="5">
        <v>3.8600000000000092</v>
      </c>
      <c r="I1565" s="5">
        <v>88.145666731649712</v>
      </c>
      <c r="J1565" s="5">
        <v>6.2388888888888889</v>
      </c>
      <c r="K1565" s="6">
        <v>4.9955535784891307E-2</v>
      </c>
      <c r="L1565" s="6">
        <v>8.0494765023472442E-2</v>
      </c>
      <c r="M1565" s="5">
        <v>86.954969919163631</v>
      </c>
      <c r="N1565" s="4">
        <v>26300000</v>
      </c>
      <c r="O1565" s="5">
        <f>1310000*J1565</f>
        <v>8172944.444444444</v>
      </c>
      <c r="P1565" s="5">
        <f>(1310000*J1565)/(M1565/100)</f>
        <v>9399053.8459645249</v>
      </c>
      <c r="Q1565" s="5">
        <f t="shared" si="76"/>
        <v>16900946.154035475</v>
      </c>
      <c r="R1565" s="3" t="str">
        <f t="shared" si="77"/>
        <v>상</v>
      </c>
    </row>
    <row r="1566" spans="1:18" hidden="1" x14ac:dyDescent="0.3">
      <c r="A1566">
        <v>1565</v>
      </c>
      <c r="B1566" s="3" t="s">
        <v>13</v>
      </c>
      <c r="C1566" s="3" t="s">
        <v>36</v>
      </c>
      <c r="D1566" s="3" t="s">
        <v>117</v>
      </c>
      <c r="E1566" s="4">
        <v>2019</v>
      </c>
      <c r="F1566" s="1">
        <v>43645</v>
      </c>
      <c r="G1566" s="3" t="s">
        <v>102</v>
      </c>
      <c r="H1566" s="5">
        <v>3.9800000000000031</v>
      </c>
      <c r="I1566" s="5">
        <v>91.698845540068092</v>
      </c>
      <c r="J1566" s="5">
        <v>6.052777777777778</v>
      </c>
      <c r="K1566" s="6">
        <v>4.9204787481617183E-2</v>
      </c>
      <c r="L1566" s="6">
        <v>0.10661709689446081</v>
      </c>
      <c r="M1566" s="5">
        <v>84.417811562392203</v>
      </c>
      <c r="N1566" s="4">
        <v>26300000</v>
      </c>
      <c r="O1566" s="5">
        <f>1310000*J1566</f>
        <v>7929138.888888889</v>
      </c>
      <c r="P1566" s="5">
        <f>(1310000*J1566)/(M1566/100)</f>
        <v>9392732.1049166936</v>
      </c>
      <c r="Q1566" s="5">
        <f t="shared" si="76"/>
        <v>16907267.895083308</v>
      </c>
      <c r="R1566" s="3" t="str">
        <f t="shared" si="77"/>
        <v>상</v>
      </c>
    </row>
    <row r="1567" spans="1:18" hidden="1" x14ac:dyDescent="0.3">
      <c r="A1567">
        <v>1566</v>
      </c>
      <c r="B1567" s="3" t="s">
        <v>13</v>
      </c>
      <c r="C1567" s="3" t="s">
        <v>36</v>
      </c>
      <c r="D1567" s="3" t="s">
        <v>117</v>
      </c>
      <c r="E1567" s="4">
        <v>2019</v>
      </c>
      <c r="F1567" s="1">
        <v>43536</v>
      </c>
      <c r="G1567" s="3" t="s">
        <v>102</v>
      </c>
      <c r="H1567" s="5">
        <v>3.58</v>
      </c>
      <c r="I1567" s="5">
        <v>77.119052240705813</v>
      </c>
      <c r="J1567" s="5">
        <v>6.35</v>
      </c>
      <c r="K1567" s="6">
        <v>5.0398412673416611E-2</v>
      </c>
      <c r="L1567" s="6">
        <v>6.3912811102264072E-2</v>
      </c>
      <c r="M1567" s="5">
        <v>88.568877622431927</v>
      </c>
      <c r="N1567" s="4">
        <v>26300000</v>
      </c>
      <c r="O1567" s="5">
        <f>1310000*J1567</f>
        <v>8318500</v>
      </c>
      <c r="P1567" s="5">
        <f>(1310000*J1567)/(M1567/100)</f>
        <v>9392125.3416597042</v>
      </c>
      <c r="Q1567" s="5">
        <f t="shared" si="76"/>
        <v>16907874.658340298</v>
      </c>
      <c r="R1567" s="3" t="str">
        <f t="shared" si="77"/>
        <v>상</v>
      </c>
    </row>
    <row r="1568" spans="1:18" hidden="1" x14ac:dyDescent="0.3">
      <c r="A1568">
        <v>1567</v>
      </c>
      <c r="B1568" s="3" t="s">
        <v>13</v>
      </c>
      <c r="C1568" s="3" t="s">
        <v>36</v>
      </c>
      <c r="D1568" s="3" t="s">
        <v>117</v>
      </c>
      <c r="E1568" s="4">
        <v>2019</v>
      </c>
      <c r="F1568" s="1">
        <v>43764</v>
      </c>
      <c r="G1568" s="3" t="s">
        <v>102</v>
      </c>
      <c r="H1568" s="5">
        <v>4.1341666666666628</v>
      </c>
      <c r="I1568" s="5">
        <v>96.122559875445958</v>
      </c>
      <c r="J1568" s="5">
        <v>5.7277777777777779</v>
      </c>
      <c r="K1568" s="6">
        <v>4.7865552447570389E-2</v>
      </c>
      <c r="L1568" s="6">
        <v>0.152854429927926</v>
      </c>
      <c r="M1568" s="5">
        <v>79.928001762450364</v>
      </c>
      <c r="N1568" s="4">
        <v>26300000</v>
      </c>
      <c r="O1568" s="5">
        <f>1310000*J1568</f>
        <v>7503388.888888889</v>
      </c>
      <c r="P1568" s="5">
        <f>(1310000*J1568)/(M1568/100)</f>
        <v>9387684.8206330743</v>
      </c>
      <c r="Q1568" s="5">
        <f t="shared" si="76"/>
        <v>16912315.179366924</v>
      </c>
      <c r="R1568" s="3" t="str">
        <f t="shared" si="77"/>
        <v>중</v>
      </c>
    </row>
    <row r="1569" spans="1:18" hidden="1" x14ac:dyDescent="0.3">
      <c r="A1569">
        <v>1568</v>
      </c>
      <c r="B1569" s="3" t="s">
        <v>13</v>
      </c>
      <c r="C1569" s="3" t="s">
        <v>78</v>
      </c>
      <c r="D1569" s="3" t="s">
        <v>115</v>
      </c>
      <c r="E1569" s="4">
        <v>2022</v>
      </c>
      <c r="F1569" s="1">
        <v>44504</v>
      </c>
      <c r="G1569" s="3" t="s">
        <v>102</v>
      </c>
      <c r="H1569" s="5">
        <v>3.6200000000000032</v>
      </c>
      <c r="I1569" s="5">
        <v>78.861366460791714</v>
      </c>
      <c r="J1569" s="5">
        <v>3.7055555555555562</v>
      </c>
      <c r="K1569" s="6">
        <v>3.8499639247949087E-2</v>
      </c>
      <c r="L1569" s="6">
        <v>3.2328512394171352E-2</v>
      </c>
      <c r="M1569" s="5">
        <v>92.917184835787964</v>
      </c>
      <c r="N1569" s="4">
        <v>21100000</v>
      </c>
      <c r="O1569" s="5">
        <f>1050000*J1569</f>
        <v>3890833.333333334</v>
      </c>
      <c r="P1569" s="5">
        <f>(1050000*J1569)/(M1569/100)</f>
        <v>4187420.5941662807</v>
      </c>
      <c r="Q1569" s="5">
        <f t="shared" si="76"/>
        <v>16912579.405833721</v>
      </c>
      <c r="R1569" s="3" t="str">
        <f t="shared" si="77"/>
        <v>상</v>
      </c>
    </row>
    <row r="1570" spans="1:18" hidden="1" x14ac:dyDescent="0.3">
      <c r="A1570">
        <v>1569</v>
      </c>
      <c r="B1570" s="3" t="s">
        <v>13</v>
      </c>
      <c r="C1570" s="3" t="s">
        <v>81</v>
      </c>
      <c r="D1570" s="3" t="s">
        <v>115</v>
      </c>
      <c r="E1570" s="4">
        <v>2022</v>
      </c>
      <c r="F1570" s="1">
        <v>44534</v>
      </c>
      <c r="G1570" s="3" t="s">
        <v>102</v>
      </c>
      <c r="H1570" s="5">
        <v>4.0400000000000036</v>
      </c>
      <c r="I1570" s="5">
        <v>93.385705726483266</v>
      </c>
      <c r="J1570" s="5">
        <v>3.6222222222222218</v>
      </c>
      <c r="K1570" s="6">
        <v>3.806427312965386E-2</v>
      </c>
      <c r="L1570" s="6">
        <v>5.3587455336946317E-2</v>
      </c>
      <c r="M1570" s="5">
        <v>90.834827153339987</v>
      </c>
      <c r="N1570" s="4">
        <v>21100000</v>
      </c>
      <c r="O1570" s="5">
        <f>1050000*J1570</f>
        <v>3803333.333333333</v>
      </c>
      <c r="P1570" s="5">
        <f>(1050000*J1570)/(M1570/100)</f>
        <v>4187087.103620348</v>
      </c>
      <c r="Q1570" s="5">
        <f t="shared" si="76"/>
        <v>16912912.896379653</v>
      </c>
      <c r="R1570" s="3" t="str">
        <f t="shared" si="77"/>
        <v>상</v>
      </c>
    </row>
    <row r="1571" spans="1:18" hidden="1" x14ac:dyDescent="0.3">
      <c r="A1571">
        <v>1570</v>
      </c>
      <c r="B1571" s="3" t="s">
        <v>13</v>
      </c>
      <c r="C1571" s="3" t="s">
        <v>33</v>
      </c>
      <c r="D1571" s="3" t="s">
        <v>117</v>
      </c>
      <c r="E1571" s="4">
        <v>2019</v>
      </c>
      <c r="F1571" s="1">
        <v>43769</v>
      </c>
      <c r="G1571" s="3" t="s">
        <v>102</v>
      </c>
      <c r="H1571" s="5">
        <v>4.0185416666666631</v>
      </c>
      <c r="I1571" s="5">
        <v>92.79013240082989</v>
      </c>
      <c r="J1571" s="5">
        <v>5.7166666666666668</v>
      </c>
      <c r="K1571" s="6">
        <v>4.7819103574478133E-2</v>
      </c>
      <c r="L1571" s="6">
        <v>0.15420469917347929</v>
      </c>
      <c r="M1571" s="5">
        <v>79.797619725204257</v>
      </c>
      <c r="N1571" s="4">
        <v>26300000</v>
      </c>
      <c r="O1571" s="5">
        <f>1310000*J1571</f>
        <v>7488833.333333334</v>
      </c>
      <c r="P1571" s="5">
        <f>(1310000*J1571)/(M1571/100)</f>
        <v>9384782.853326099</v>
      </c>
      <c r="Q1571" s="5">
        <f t="shared" si="76"/>
        <v>16915217.146673903</v>
      </c>
      <c r="R1571" s="3" t="str">
        <f t="shared" si="77"/>
        <v>중</v>
      </c>
    </row>
    <row r="1572" spans="1:18" hidden="1" x14ac:dyDescent="0.3">
      <c r="A1572">
        <v>1571</v>
      </c>
      <c r="B1572" s="3" t="s">
        <v>12</v>
      </c>
      <c r="C1572" s="3" t="s">
        <v>47</v>
      </c>
      <c r="D1572" s="3" t="s">
        <v>116</v>
      </c>
      <c r="E1572" s="4">
        <v>2022</v>
      </c>
      <c r="F1572" s="1">
        <v>44820</v>
      </c>
      <c r="G1572" s="3" t="s">
        <v>102</v>
      </c>
      <c r="H1572" s="5">
        <v>3.5600000000000018</v>
      </c>
      <c r="I1572" s="5">
        <v>76.211904314211722</v>
      </c>
      <c r="J1572" s="5">
        <v>2.838888888888889</v>
      </c>
      <c r="K1572" s="6">
        <v>3.3698005216266973E-2</v>
      </c>
      <c r="L1572" s="6">
        <v>8.2864465786010241E-3</v>
      </c>
      <c r="M1572" s="5">
        <v>95.801554820513203</v>
      </c>
      <c r="N1572" s="4">
        <v>21600000</v>
      </c>
      <c r="O1572" s="5">
        <f>1580000*J1572</f>
        <v>4485444.444444445</v>
      </c>
      <c r="P1572" s="5">
        <f>(1580000*J1572)/(M1572/100)</f>
        <v>4682016.3335011071</v>
      </c>
      <c r="Q1572" s="5">
        <f t="shared" si="76"/>
        <v>16917983.666498892</v>
      </c>
      <c r="R1572" s="3" t="str">
        <f t="shared" si="77"/>
        <v>상</v>
      </c>
    </row>
    <row r="1573" spans="1:18" hidden="1" x14ac:dyDescent="0.3">
      <c r="A1573">
        <v>1572</v>
      </c>
      <c r="B1573" s="3" t="s">
        <v>12</v>
      </c>
      <c r="C1573" s="3" t="s">
        <v>47</v>
      </c>
      <c r="D1573" s="3" t="s">
        <v>116</v>
      </c>
      <c r="E1573" s="4">
        <v>2022</v>
      </c>
      <c r="F1573" s="1">
        <v>44862</v>
      </c>
      <c r="G1573" s="3" t="s">
        <v>102</v>
      </c>
      <c r="H1573" s="5">
        <v>4.0988888888888919</v>
      </c>
      <c r="I1573" s="5">
        <v>95.048611654139606</v>
      </c>
      <c r="J1573" s="5">
        <v>2.7222222222222219</v>
      </c>
      <c r="K1573" s="6">
        <v>3.2998316455372219E-2</v>
      </c>
      <c r="L1573" s="6">
        <v>4.7396256775967337E-2</v>
      </c>
      <c r="M1573" s="5">
        <v>91.960542676866041</v>
      </c>
      <c r="N1573" s="4">
        <v>21600000</v>
      </c>
      <c r="O1573" s="5">
        <f>1580000*J1573</f>
        <v>4301111.111111111</v>
      </c>
      <c r="P1573" s="5">
        <f>(1580000*J1573)/(M1573/100)</f>
        <v>4677126.7175145932</v>
      </c>
      <c r="Q1573" s="5">
        <f t="shared" si="76"/>
        <v>16922873.282485407</v>
      </c>
      <c r="R1573" s="3" t="str">
        <f t="shared" si="77"/>
        <v>상</v>
      </c>
    </row>
    <row r="1574" spans="1:18" hidden="1" x14ac:dyDescent="0.3">
      <c r="A1574">
        <v>1573</v>
      </c>
      <c r="B1574" s="3" t="s">
        <v>12</v>
      </c>
      <c r="C1574" s="3" t="s">
        <v>47</v>
      </c>
      <c r="D1574" s="3" t="s">
        <v>116</v>
      </c>
      <c r="E1574" s="4">
        <v>2022</v>
      </c>
      <c r="F1574" s="1">
        <v>44847</v>
      </c>
      <c r="G1574" s="3" t="s">
        <v>102</v>
      </c>
      <c r="H1574" s="5">
        <v>3.680000000000005</v>
      </c>
      <c r="I1574" s="5">
        <v>81.44098334770581</v>
      </c>
      <c r="J1574" s="5">
        <v>2.7638888888888888</v>
      </c>
      <c r="K1574" s="6">
        <v>3.3249895572100001E-2</v>
      </c>
      <c r="L1574" s="6">
        <v>3.2512860174778897E-2</v>
      </c>
      <c r="M1574" s="5">
        <v>93.423724425312102</v>
      </c>
      <c r="N1574" s="4">
        <v>21600000</v>
      </c>
      <c r="O1574" s="5">
        <f>1580000*J1574</f>
        <v>4366944.444444444</v>
      </c>
      <c r="P1574" s="5">
        <f>(1580000*J1574)/(M1574/100)</f>
        <v>4674342.0595863871</v>
      </c>
      <c r="Q1574" s="5">
        <f t="shared" si="76"/>
        <v>16925657.940413613</v>
      </c>
      <c r="R1574" s="3" t="str">
        <f t="shared" si="77"/>
        <v>상</v>
      </c>
    </row>
    <row r="1575" spans="1:18" hidden="1" x14ac:dyDescent="0.3">
      <c r="A1575">
        <v>1574</v>
      </c>
      <c r="B1575" s="3" t="s">
        <v>12</v>
      </c>
      <c r="C1575" s="3" t="s">
        <v>98</v>
      </c>
      <c r="D1575" s="3" t="s">
        <v>116</v>
      </c>
      <c r="E1575" s="4">
        <v>2022</v>
      </c>
      <c r="F1575" s="1">
        <v>44847</v>
      </c>
      <c r="G1575" s="3" t="s">
        <v>102</v>
      </c>
      <c r="H1575" s="5">
        <v>4.0799999999999992</v>
      </c>
      <c r="I1575" s="5">
        <v>94.495414527125234</v>
      </c>
      <c r="J1575" s="5">
        <v>2.7638888888888888</v>
      </c>
      <c r="K1575" s="6">
        <v>3.3249895572100001E-2</v>
      </c>
      <c r="L1575" s="6">
        <v>3.1543868107373779E-2</v>
      </c>
      <c r="M1575" s="5">
        <v>93.520623632052619</v>
      </c>
      <c r="N1575" s="4">
        <v>21600000</v>
      </c>
      <c r="O1575" s="5">
        <f>1580000*J1575</f>
        <v>4366944.444444444</v>
      </c>
      <c r="P1575" s="5">
        <f>(1580000*J1575)/(M1575/100)</f>
        <v>4669498.8493936295</v>
      </c>
      <c r="Q1575" s="5">
        <f t="shared" si="76"/>
        <v>16930501.150606371</v>
      </c>
      <c r="R1575" s="3" t="str">
        <f t="shared" si="77"/>
        <v>상</v>
      </c>
    </row>
    <row r="1576" spans="1:18" hidden="1" x14ac:dyDescent="0.3">
      <c r="A1576">
        <v>1575</v>
      </c>
      <c r="B1576" s="3" t="s">
        <v>13</v>
      </c>
      <c r="C1576" s="3" t="s">
        <v>36</v>
      </c>
      <c r="D1576" s="3" t="s">
        <v>117</v>
      </c>
      <c r="E1576" s="4">
        <v>2019</v>
      </c>
      <c r="F1576" s="1">
        <v>43510</v>
      </c>
      <c r="G1576" s="3" t="s">
        <v>102</v>
      </c>
      <c r="H1576" s="5">
        <v>4.0797916666666643</v>
      </c>
      <c r="I1576" s="5">
        <v>94.489313088224293</v>
      </c>
      <c r="J1576" s="5">
        <v>6.427777777777778</v>
      </c>
      <c r="K1576" s="6">
        <v>5.0706124986150451E-2</v>
      </c>
      <c r="L1576" s="6">
        <v>5.0547537022869668E-2</v>
      </c>
      <c r="M1576" s="5">
        <v>89.874633799097992</v>
      </c>
      <c r="N1576" s="4">
        <v>26300000</v>
      </c>
      <c r="O1576" s="5">
        <f>1310000*J1576</f>
        <v>8420388.8888888899</v>
      </c>
      <c r="P1576" s="5">
        <f>(1310000*J1576)/(M1576/100)</f>
        <v>9369038.329225881</v>
      </c>
      <c r="Q1576" s="5">
        <f t="shared" si="76"/>
        <v>16930961.670774117</v>
      </c>
      <c r="R1576" s="3" t="str">
        <f t="shared" si="77"/>
        <v>상</v>
      </c>
    </row>
    <row r="1577" spans="1:18" hidden="1" x14ac:dyDescent="0.3">
      <c r="A1577">
        <v>1576</v>
      </c>
      <c r="B1577" s="3" t="s">
        <v>12</v>
      </c>
      <c r="C1577" s="3" t="s">
        <v>47</v>
      </c>
      <c r="D1577" s="3" t="s">
        <v>116</v>
      </c>
      <c r="E1577" s="4">
        <v>2022</v>
      </c>
      <c r="F1577" s="1">
        <v>44862</v>
      </c>
      <c r="G1577" s="3" t="s">
        <v>102</v>
      </c>
      <c r="H1577" s="5">
        <v>3.874444444444443</v>
      </c>
      <c r="I1577" s="5">
        <v>88.600439742576427</v>
      </c>
      <c r="J1577" s="5">
        <v>2.7222222222222219</v>
      </c>
      <c r="K1577" s="6">
        <v>3.2998316455372219E-2</v>
      </c>
      <c r="L1577" s="6">
        <v>4.569999526042564E-2</v>
      </c>
      <c r="M1577" s="5">
        <v>92.13016882842021</v>
      </c>
      <c r="N1577" s="4">
        <v>21600000</v>
      </c>
      <c r="O1577" s="5">
        <f>1580000*J1577</f>
        <v>4301111.111111111</v>
      </c>
      <c r="P1577" s="5">
        <f>(1580000*J1577)/(M1577/100)</f>
        <v>4668515.3905680338</v>
      </c>
      <c r="Q1577" s="5">
        <f t="shared" si="76"/>
        <v>16931484.609431967</v>
      </c>
      <c r="R1577" s="3" t="str">
        <f t="shared" si="77"/>
        <v>상</v>
      </c>
    </row>
    <row r="1578" spans="1:18" hidden="1" x14ac:dyDescent="0.3">
      <c r="A1578">
        <v>1577</v>
      </c>
      <c r="B1578" s="3" t="s">
        <v>13</v>
      </c>
      <c r="C1578" s="3" t="s">
        <v>82</v>
      </c>
      <c r="D1578" s="3" t="s">
        <v>117</v>
      </c>
      <c r="E1578" s="4">
        <v>2020</v>
      </c>
      <c r="F1578" s="1">
        <v>43785</v>
      </c>
      <c r="G1578" s="3" t="s">
        <v>102</v>
      </c>
      <c r="H1578" s="5">
        <v>3.7525000000000008</v>
      </c>
      <c r="I1578" s="5">
        <v>84.342411372204893</v>
      </c>
      <c r="J1578" s="5">
        <v>5.6722222222222216</v>
      </c>
      <c r="K1578" s="6">
        <v>4.7632855141056682E-2</v>
      </c>
      <c r="L1578" s="6">
        <v>0.1591995649982457</v>
      </c>
      <c r="M1578" s="5">
        <v>79.31675798606976</v>
      </c>
      <c r="N1578" s="4">
        <v>26300000</v>
      </c>
      <c r="O1578" s="5">
        <f>1310000*J1578</f>
        <v>7430611.1111111101</v>
      </c>
      <c r="P1578" s="5">
        <f>(1310000*J1578)/(M1578/100)</f>
        <v>9368273.8676940538</v>
      </c>
      <c r="Q1578" s="5">
        <f t="shared" si="76"/>
        <v>16931726.132305946</v>
      </c>
      <c r="R1578" s="3" t="str">
        <f t="shared" si="77"/>
        <v>중</v>
      </c>
    </row>
    <row r="1579" spans="1:18" hidden="1" x14ac:dyDescent="0.3">
      <c r="A1579">
        <v>1578</v>
      </c>
      <c r="B1579" s="3" t="s">
        <v>13</v>
      </c>
      <c r="C1579" s="3" t="s">
        <v>36</v>
      </c>
      <c r="D1579" s="3" t="s">
        <v>117</v>
      </c>
      <c r="E1579" s="4">
        <v>2019</v>
      </c>
      <c r="F1579" s="1">
        <v>43592</v>
      </c>
      <c r="G1579" s="3" t="s">
        <v>102</v>
      </c>
      <c r="H1579" s="5">
        <v>3.839999999999995</v>
      </c>
      <c r="I1579" s="5">
        <v>87.487322394430734</v>
      </c>
      <c r="J1579" s="5">
        <v>6.197222222222222</v>
      </c>
      <c r="K1579" s="6">
        <v>4.9788441318130143E-2</v>
      </c>
      <c r="L1579" s="6">
        <v>8.2867849826309625E-2</v>
      </c>
      <c r="M1579" s="5">
        <v>86.734370885556018</v>
      </c>
      <c r="N1579" s="4">
        <v>26300000</v>
      </c>
      <c r="O1579" s="5">
        <f>1310000*J1579</f>
        <v>8118361.111111111</v>
      </c>
      <c r="P1579" s="5">
        <f>(1310000*J1579)/(M1579/100)</f>
        <v>9360027.6663366817</v>
      </c>
      <c r="Q1579" s="5">
        <f t="shared" si="76"/>
        <v>16939972.333663318</v>
      </c>
      <c r="R1579" s="3" t="str">
        <f t="shared" si="77"/>
        <v>상</v>
      </c>
    </row>
    <row r="1580" spans="1:18" hidden="1" x14ac:dyDescent="0.3">
      <c r="A1580">
        <v>1579</v>
      </c>
      <c r="B1580" s="3" t="s">
        <v>12</v>
      </c>
      <c r="C1580" s="3" t="s">
        <v>43</v>
      </c>
      <c r="D1580" s="3" t="s">
        <v>113</v>
      </c>
      <c r="E1580" s="4">
        <v>2019</v>
      </c>
      <c r="F1580" s="1">
        <v>43710</v>
      </c>
      <c r="G1580" s="3" t="s">
        <v>102</v>
      </c>
      <c r="H1580" s="5">
        <v>3.4599999999999969</v>
      </c>
      <c r="I1580" s="5">
        <v>72.002541243944606</v>
      </c>
      <c r="J1580" s="5">
        <v>5.8777777777777782</v>
      </c>
      <c r="K1580" s="6">
        <v>4.8488257455915153E-2</v>
      </c>
      <c r="L1580" s="6">
        <v>2.2974384959893211E-2</v>
      </c>
      <c r="M1580" s="5">
        <v>92.853735758419162</v>
      </c>
      <c r="N1580" s="4">
        <v>24800000</v>
      </c>
      <c r="O1580" s="5">
        <f>1240000*J1580</f>
        <v>7288444.444444445</v>
      </c>
      <c r="P1580" s="5">
        <f>(1240000*J1580)/(M1580/100)</f>
        <v>7849382.0253038043</v>
      </c>
      <c r="Q1580" s="5">
        <f t="shared" si="76"/>
        <v>16950617.974696197</v>
      </c>
      <c r="R1580" s="3" t="str">
        <f t="shared" si="77"/>
        <v>상</v>
      </c>
    </row>
    <row r="1581" spans="1:18" hidden="1" x14ac:dyDescent="0.3">
      <c r="A1581">
        <v>1580</v>
      </c>
      <c r="B1581" s="3" t="s">
        <v>12</v>
      </c>
      <c r="C1581" s="3" t="s">
        <v>47</v>
      </c>
      <c r="D1581" s="3" t="s">
        <v>116</v>
      </c>
      <c r="E1581" s="4">
        <v>2022</v>
      </c>
      <c r="F1581" s="1">
        <v>44853</v>
      </c>
      <c r="G1581" s="3" t="s">
        <v>102</v>
      </c>
      <c r="H1581" s="5">
        <v>3.680000000000005</v>
      </c>
      <c r="I1581" s="5">
        <v>81.44098334770581</v>
      </c>
      <c r="J1581" s="5">
        <v>2.7472222222222218</v>
      </c>
      <c r="K1581" s="6">
        <v>3.3149493041204847E-2</v>
      </c>
      <c r="L1581" s="6">
        <v>3.3190858471075599E-2</v>
      </c>
      <c r="M1581" s="5">
        <v>93.365964848771952</v>
      </c>
      <c r="N1581" s="4">
        <v>21600000</v>
      </c>
      <c r="O1581" s="5">
        <f>1580000*J1581</f>
        <v>4340611.1111111101</v>
      </c>
      <c r="P1581" s="5">
        <f>(1580000*J1581)/(M1581/100)</f>
        <v>4649029.3525502002</v>
      </c>
      <c r="Q1581" s="5">
        <f t="shared" si="76"/>
        <v>16950970.647449799</v>
      </c>
      <c r="R1581" s="3" t="str">
        <f t="shared" si="77"/>
        <v>상</v>
      </c>
    </row>
    <row r="1582" spans="1:18" hidden="1" x14ac:dyDescent="0.3">
      <c r="A1582">
        <v>1581</v>
      </c>
      <c r="B1582" s="3" t="s">
        <v>13</v>
      </c>
      <c r="C1582" s="3" t="s">
        <v>36</v>
      </c>
      <c r="D1582" s="3" t="s">
        <v>117</v>
      </c>
      <c r="E1582" s="4">
        <v>2019</v>
      </c>
      <c r="F1582" s="1">
        <v>43600</v>
      </c>
      <c r="G1582" s="3" t="s">
        <v>102</v>
      </c>
      <c r="H1582" s="5">
        <v>3.6000000000000032</v>
      </c>
      <c r="I1582" s="5">
        <v>78.03550597032131</v>
      </c>
      <c r="J1582" s="5">
        <v>6.1749999999999998</v>
      </c>
      <c r="K1582" s="6">
        <v>4.9699094559156713E-2</v>
      </c>
      <c r="L1582" s="6">
        <v>8.4907721875703543E-2</v>
      </c>
      <c r="M1582" s="5">
        <v>86.539318356513974</v>
      </c>
      <c r="N1582" s="4">
        <v>26300000</v>
      </c>
      <c r="O1582" s="5">
        <f>1310000*J1582</f>
        <v>8089250</v>
      </c>
      <c r="P1582" s="5">
        <f>(1310000*J1582)/(M1582/100)</f>
        <v>9347485.2282460891</v>
      </c>
      <c r="Q1582" s="5">
        <f t="shared" si="76"/>
        <v>16952514.771753911</v>
      </c>
      <c r="R1582" s="3" t="str">
        <f t="shared" si="77"/>
        <v>상</v>
      </c>
    </row>
    <row r="1583" spans="1:18" hidden="1" x14ac:dyDescent="0.3">
      <c r="A1583">
        <v>1582</v>
      </c>
      <c r="B1583" s="3" t="s">
        <v>13</v>
      </c>
      <c r="C1583" s="3" t="s">
        <v>36</v>
      </c>
      <c r="D1583" s="3" t="s">
        <v>117</v>
      </c>
      <c r="E1583" s="4">
        <v>2019</v>
      </c>
      <c r="F1583" s="1">
        <v>43578</v>
      </c>
      <c r="G1583" s="3" t="s">
        <v>102</v>
      </c>
      <c r="H1583" s="5">
        <v>3.58</v>
      </c>
      <c r="I1583" s="5">
        <v>77.119052240705813</v>
      </c>
      <c r="J1583" s="5">
        <v>6.2361111111111107</v>
      </c>
      <c r="K1583" s="6">
        <v>4.9944413545905661E-2</v>
      </c>
      <c r="L1583" s="6">
        <v>7.6020859251368145E-2</v>
      </c>
      <c r="M1583" s="5">
        <v>87.403472720272617</v>
      </c>
      <c r="N1583" s="4">
        <v>26300000</v>
      </c>
      <c r="O1583" s="5">
        <f>1310000*J1583</f>
        <v>8169305.555555555</v>
      </c>
      <c r="P1583" s="5">
        <f>(1310000*J1583)/(M1583/100)</f>
        <v>9346660.1512513384</v>
      </c>
      <c r="Q1583" s="5">
        <f t="shared" si="76"/>
        <v>16953339.848748662</v>
      </c>
      <c r="R1583" s="3" t="str">
        <f t="shared" si="77"/>
        <v>상</v>
      </c>
    </row>
    <row r="1584" spans="1:18" hidden="1" x14ac:dyDescent="0.3">
      <c r="A1584">
        <v>1583</v>
      </c>
      <c r="B1584" s="3" t="s">
        <v>12</v>
      </c>
      <c r="C1584" s="3" t="s">
        <v>47</v>
      </c>
      <c r="D1584" s="3" t="s">
        <v>116</v>
      </c>
      <c r="E1584" s="4">
        <v>2022</v>
      </c>
      <c r="F1584" s="1">
        <v>44855</v>
      </c>
      <c r="G1584" s="3" t="s">
        <v>102</v>
      </c>
      <c r="H1584" s="5">
        <v>4</v>
      </c>
      <c r="I1584" s="5">
        <v>92.26804225875226</v>
      </c>
      <c r="J1584" s="5">
        <v>2.7416666666666671</v>
      </c>
      <c r="K1584" s="6">
        <v>3.3115957885386113E-2</v>
      </c>
      <c r="L1584" s="6">
        <v>3.4627124418398152E-2</v>
      </c>
      <c r="M1584" s="5">
        <v>93.225691769621577</v>
      </c>
      <c r="N1584" s="4">
        <v>21600000</v>
      </c>
      <c r="O1584" s="5">
        <f>1580000*J1584</f>
        <v>4331833.333333334</v>
      </c>
      <c r="P1584" s="5">
        <f>(1580000*J1584)/(M1584/100)</f>
        <v>4646608.9455663338</v>
      </c>
      <c r="Q1584" s="5">
        <f t="shared" si="76"/>
        <v>16953391.054433666</v>
      </c>
      <c r="R1584" s="3" t="str">
        <f t="shared" si="77"/>
        <v>상</v>
      </c>
    </row>
    <row r="1585" spans="1:18" hidden="1" x14ac:dyDescent="0.3">
      <c r="A1585">
        <v>1584</v>
      </c>
      <c r="B1585" s="3" t="s">
        <v>13</v>
      </c>
      <c r="C1585" s="3" t="s">
        <v>33</v>
      </c>
      <c r="D1585" s="3" t="s">
        <v>117</v>
      </c>
      <c r="E1585" s="4">
        <v>2019</v>
      </c>
      <c r="F1585" s="1">
        <v>43516</v>
      </c>
      <c r="G1585" s="3" t="s">
        <v>102</v>
      </c>
      <c r="H1585" s="5">
        <v>4.0400000000000054</v>
      </c>
      <c r="I1585" s="5">
        <v>93.385705726483309</v>
      </c>
      <c r="J1585" s="5">
        <v>6.4111111111111114</v>
      </c>
      <c r="K1585" s="6">
        <v>5.0640344039554523E-2</v>
      </c>
      <c r="L1585" s="6">
        <v>4.9638126280712673E-2</v>
      </c>
      <c r="M1585" s="5">
        <v>89.972152967973287</v>
      </c>
      <c r="N1585" s="4">
        <v>26300000</v>
      </c>
      <c r="O1585" s="5">
        <f>1310000*J1585</f>
        <v>8398555.555555556</v>
      </c>
      <c r="P1585" s="5">
        <f>(1310000*J1585)/(M1585/100)</f>
        <v>9334616.632487528</v>
      </c>
      <c r="Q1585" s="5">
        <f t="shared" si="76"/>
        <v>16965383.367512472</v>
      </c>
      <c r="R1585" s="3" t="str">
        <f t="shared" si="77"/>
        <v>상</v>
      </c>
    </row>
    <row r="1586" spans="1:18" hidden="1" x14ac:dyDescent="0.3">
      <c r="A1586">
        <v>1585</v>
      </c>
      <c r="B1586" s="3" t="s">
        <v>13</v>
      </c>
      <c r="C1586" s="3" t="s">
        <v>36</v>
      </c>
      <c r="D1586" s="3" t="s">
        <v>117</v>
      </c>
      <c r="E1586" s="4">
        <v>2019</v>
      </c>
      <c r="F1586" s="1">
        <v>43600</v>
      </c>
      <c r="G1586" s="3" t="s">
        <v>102</v>
      </c>
      <c r="H1586" s="5">
        <v>4.1416666666666586</v>
      </c>
      <c r="I1586" s="5">
        <v>96.356270794727322</v>
      </c>
      <c r="J1586" s="5">
        <v>6.1749999999999998</v>
      </c>
      <c r="K1586" s="6">
        <v>4.9699094559156713E-2</v>
      </c>
      <c r="L1586" s="6">
        <v>8.3245401676356731E-2</v>
      </c>
      <c r="M1586" s="5">
        <v>86.705550376448656</v>
      </c>
      <c r="N1586" s="4">
        <v>26300000</v>
      </c>
      <c r="O1586" s="5">
        <f>1310000*J1586</f>
        <v>8089250</v>
      </c>
      <c r="P1586" s="5">
        <f>(1310000*J1586)/(M1586/100)</f>
        <v>9329564.2146079242</v>
      </c>
      <c r="Q1586" s="5">
        <f t="shared" si="76"/>
        <v>16970435.785392076</v>
      </c>
      <c r="R1586" s="3" t="str">
        <f t="shared" si="77"/>
        <v>상</v>
      </c>
    </row>
    <row r="1587" spans="1:18" hidden="1" x14ac:dyDescent="0.3">
      <c r="A1587">
        <v>1586</v>
      </c>
      <c r="B1587" s="3" t="s">
        <v>13</v>
      </c>
      <c r="C1587" s="3" t="s">
        <v>36</v>
      </c>
      <c r="D1587" s="3" t="s">
        <v>117</v>
      </c>
      <c r="E1587" s="4">
        <v>2019</v>
      </c>
      <c r="F1587" s="1">
        <v>43593</v>
      </c>
      <c r="G1587" s="3" t="s">
        <v>102</v>
      </c>
      <c r="H1587" s="5">
        <v>4.1200000000000037</v>
      </c>
      <c r="I1587" s="5">
        <v>95.681105916803389</v>
      </c>
      <c r="J1587" s="5">
        <v>6.1944444444444446</v>
      </c>
      <c r="K1587" s="6">
        <v>4.9777281743560269E-2</v>
      </c>
      <c r="L1587" s="6">
        <v>8.0044613565147082E-2</v>
      </c>
      <c r="M1587" s="5">
        <v>87.017810469129259</v>
      </c>
      <c r="N1587" s="4">
        <v>26300000</v>
      </c>
      <c r="O1587" s="5">
        <f>1310000*J1587</f>
        <v>8114722.222222222</v>
      </c>
      <c r="P1587" s="5">
        <f>(1310000*J1587)/(M1587/100)</f>
        <v>9325357.853150107</v>
      </c>
      <c r="Q1587" s="5">
        <f t="shared" si="76"/>
        <v>16974642.146849893</v>
      </c>
      <c r="R1587" s="3" t="str">
        <f t="shared" si="77"/>
        <v>상</v>
      </c>
    </row>
    <row r="1588" spans="1:18" hidden="1" x14ac:dyDescent="0.3">
      <c r="A1588">
        <v>1587</v>
      </c>
      <c r="B1588" s="3" t="s">
        <v>13</v>
      </c>
      <c r="C1588" s="3" t="s">
        <v>78</v>
      </c>
      <c r="D1588" s="3" t="s">
        <v>115</v>
      </c>
      <c r="E1588" s="4">
        <v>2022</v>
      </c>
      <c r="F1588" s="1">
        <v>44534</v>
      </c>
      <c r="G1588" s="3" t="s">
        <v>102</v>
      </c>
      <c r="H1588" s="5">
        <v>3.5</v>
      </c>
      <c r="I1588" s="5">
        <v>73.639540816098901</v>
      </c>
      <c r="J1588" s="5">
        <v>3.6222222222222218</v>
      </c>
      <c r="K1588" s="6">
        <v>3.806427312965386E-2</v>
      </c>
      <c r="L1588" s="6">
        <v>3.9150317753716919E-2</v>
      </c>
      <c r="M1588" s="5">
        <v>92.278540911662915</v>
      </c>
      <c r="N1588" s="4">
        <v>21100000</v>
      </c>
      <c r="O1588" s="5">
        <f>1050000*J1588</f>
        <v>3803333.333333333</v>
      </c>
      <c r="P1588" s="5">
        <f>(1050000*J1588)/(M1588/100)</f>
        <v>4121579.4005393041</v>
      </c>
      <c r="Q1588" s="5">
        <f t="shared" si="76"/>
        <v>16978420.599460695</v>
      </c>
      <c r="R1588" s="3" t="str">
        <f t="shared" si="77"/>
        <v>상</v>
      </c>
    </row>
    <row r="1589" spans="1:18" hidden="1" x14ac:dyDescent="0.3">
      <c r="A1589">
        <v>1588</v>
      </c>
      <c r="B1589" s="3" t="s">
        <v>13</v>
      </c>
      <c r="C1589" s="3" t="s">
        <v>33</v>
      </c>
      <c r="D1589" s="3" t="s">
        <v>117</v>
      </c>
      <c r="E1589" s="4">
        <v>2019</v>
      </c>
      <c r="F1589" s="1">
        <v>43584</v>
      </c>
      <c r="G1589" s="3" t="s">
        <v>102</v>
      </c>
      <c r="H1589" s="5">
        <v>3.487291666666668</v>
      </c>
      <c r="I1589" s="5">
        <v>73.114775296112541</v>
      </c>
      <c r="J1589" s="5">
        <v>6.2194444444444441</v>
      </c>
      <c r="K1589" s="6">
        <v>4.9877628028784378E-2</v>
      </c>
      <c r="L1589" s="6">
        <v>7.6046788058113296E-2</v>
      </c>
      <c r="M1589" s="5">
        <v>87.407558391310232</v>
      </c>
      <c r="N1589" s="4">
        <v>26300000</v>
      </c>
      <c r="O1589" s="5">
        <f>1310000*J1589</f>
        <v>8147472.222222222</v>
      </c>
      <c r="P1589" s="5">
        <f>(1310000*J1589)/(M1589/100)</f>
        <v>9321244.4920921344</v>
      </c>
      <c r="Q1589" s="5">
        <f t="shared" si="76"/>
        <v>16978755.507907867</v>
      </c>
      <c r="R1589" s="3" t="str">
        <f t="shared" si="77"/>
        <v>상</v>
      </c>
    </row>
    <row r="1590" spans="1:18" hidden="1" x14ac:dyDescent="0.3">
      <c r="A1590">
        <v>1589</v>
      </c>
      <c r="B1590" s="3" t="s">
        <v>13</v>
      </c>
      <c r="C1590" s="3" t="s">
        <v>33</v>
      </c>
      <c r="D1590" s="3" t="s">
        <v>117</v>
      </c>
      <c r="E1590" s="4">
        <v>2019</v>
      </c>
      <c r="F1590" s="1">
        <v>43539</v>
      </c>
      <c r="G1590" s="3" t="s">
        <v>102</v>
      </c>
      <c r="H1590" s="5">
        <v>4.0425000000000058</v>
      </c>
      <c r="I1590" s="5">
        <v>93.454121438312427</v>
      </c>
      <c r="J1590" s="5">
        <v>6.3416666666666668</v>
      </c>
      <c r="K1590" s="6">
        <v>5.0365331992022713E-2</v>
      </c>
      <c r="L1590" s="6">
        <v>5.8030272916893819E-2</v>
      </c>
      <c r="M1590" s="5">
        <v>89.160439509108343</v>
      </c>
      <c r="N1590" s="4">
        <v>26300000</v>
      </c>
      <c r="O1590" s="5">
        <f>1310000*J1590</f>
        <v>8307583.333333334</v>
      </c>
      <c r="P1590" s="5">
        <f>(1310000*J1590)/(M1590/100)</f>
        <v>9317566.6013677046</v>
      </c>
      <c r="Q1590" s="5">
        <f t="shared" si="76"/>
        <v>16982433.398632295</v>
      </c>
      <c r="R1590" s="3" t="str">
        <f t="shared" si="77"/>
        <v>상</v>
      </c>
    </row>
    <row r="1591" spans="1:18" hidden="1" x14ac:dyDescent="0.3">
      <c r="A1591">
        <v>1590</v>
      </c>
      <c r="B1591" s="3" t="s">
        <v>13</v>
      </c>
      <c r="C1591" s="3" t="s">
        <v>33</v>
      </c>
      <c r="D1591" s="3" t="s">
        <v>117</v>
      </c>
      <c r="E1591" s="4">
        <v>2019</v>
      </c>
      <c r="F1591" s="1">
        <v>43565</v>
      </c>
      <c r="G1591" s="3" t="s">
        <v>102</v>
      </c>
      <c r="H1591" s="5">
        <v>3.7797916666666591</v>
      </c>
      <c r="I1591" s="5">
        <v>85.41104214811125</v>
      </c>
      <c r="J1591" s="5">
        <v>6.2722222222222221</v>
      </c>
      <c r="K1591" s="6">
        <v>5.0088810016698231E-2</v>
      </c>
      <c r="L1591" s="6">
        <v>6.7529220849440727E-2</v>
      </c>
      <c r="M1591" s="5">
        <v>88.238196913386105</v>
      </c>
      <c r="N1591" s="4">
        <v>26300000</v>
      </c>
      <c r="O1591" s="5">
        <f>1310000*J1591</f>
        <v>8216611.111111111</v>
      </c>
      <c r="P1591" s="5">
        <f>(1310000*J1591)/(M1591/100)</f>
        <v>9311852.9146470092</v>
      </c>
      <c r="Q1591" s="5">
        <f t="shared" si="76"/>
        <v>16988147.085352991</v>
      </c>
      <c r="R1591" s="3" t="str">
        <f t="shared" si="77"/>
        <v>상</v>
      </c>
    </row>
    <row r="1592" spans="1:18" hidden="1" x14ac:dyDescent="0.3">
      <c r="A1592">
        <v>1591</v>
      </c>
      <c r="B1592" s="3" t="s">
        <v>13</v>
      </c>
      <c r="C1592" s="3" t="s">
        <v>36</v>
      </c>
      <c r="D1592" s="3" t="s">
        <v>117</v>
      </c>
      <c r="E1592" s="4">
        <v>2019</v>
      </c>
      <c r="F1592" s="1">
        <v>43559</v>
      </c>
      <c r="G1592" s="3" t="s">
        <v>102</v>
      </c>
      <c r="H1592" s="5">
        <v>3.660000000000005</v>
      </c>
      <c r="I1592" s="5">
        <v>80.631887165108523</v>
      </c>
      <c r="J1592" s="5">
        <v>6.2888888888888888</v>
      </c>
      <c r="K1592" s="6">
        <v>5.0155314330144078E-2</v>
      </c>
      <c r="L1592" s="6">
        <v>6.47405327411264E-2</v>
      </c>
      <c r="M1592" s="5">
        <v>88.510415292872963</v>
      </c>
      <c r="N1592" s="4">
        <v>26300000</v>
      </c>
      <c r="O1592" s="5">
        <f>1310000*J1592</f>
        <v>8238444.444444444</v>
      </c>
      <c r="P1592" s="5">
        <f>(1310000*J1592)/(M1592/100)</f>
        <v>9307881.3574472293</v>
      </c>
      <c r="Q1592" s="5">
        <f t="shared" si="76"/>
        <v>16992118.642552771</v>
      </c>
      <c r="R1592" s="3" t="str">
        <f t="shared" si="77"/>
        <v>상</v>
      </c>
    </row>
    <row r="1593" spans="1:18" hidden="1" x14ac:dyDescent="0.3">
      <c r="A1593">
        <v>1592</v>
      </c>
      <c r="B1593" s="3" t="s">
        <v>12</v>
      </c>
      <c r="C1593" s="3" t="s">
        <v>47</v>
      </c>
      <c r="D1593" s="3" t="s">
        <v>116</v>
      </c>
      <c r="E1593" s="4">
        <v>2022</v>
      </c>
      <c r="F1593" s="1">
        <v>44851</v>
      </c>
      <c r="G1593" s="3" t="s">
        <v>102</v>
      </c>
      <c r="H1593" s="5">
        <v>3.6591111111111139</v>
      </c>
      <c r="I1593" s="5">
        <v>80.59619145440341</v>
      </c>
      <c r="J1593" s="5">
        <v>2.7527777777777782</v>
      </c>
      <c r="K1593" s="6">
        <v>3.3182994305986181E-2</v>
      </c>
      <c r="L1593" s="6">
        <v>2.290072846978854E-2</v>
      </c>
      <c r="M1593" s="5">
        <v>94.391627722422527</v>
      </c>
      <c r="N1593" s="4">
        <v>21600000</v>
      </c>
      <c r="O1593" s="5">
        <f>1580000*J1593</f>
        <v>4349388.8888888899</v>
      </c>
      <c r="P1593" s="5">
        <f>(1580000*J1593)/(M1593/100)</f>
        <v>4607812.1480001789</v>
      </c>
      <c r="Q1593" s="5">
        <f t="shared" si="76"/>
        <v>16992187.851999819</v>
      </c>
      <c r="R1593" s="3" t="str">
        <f t="shared" si="77"/>
        <v>상</v>
      </c>
    </row>
    <row r="1594" spans="1:18" hidden="1" x14ac:dyDescent="0.3">
      <c r="A1594">
        <v>1593</v>
      </c>
      <c r="B1594" s="3" t="s">
        <v>13</v>
      </c>
      <c r="C1594" s="3" t="s">
        <v>33</v>
      </c>
      <c r="D1594" s="3" t="s">
        <v>117</v>
      </c>
      <c r="E1594" s="4">
        <v>2019</v>
      </c>
      <c r="F1594" s="1">
        <v>43643</v>
      </c>
      <c r="G1594" s="3" t="s">
        <v>102</v>
      </c>
      <c r="H1594" s="5">
        <v>3.6000000000000032</v>
      </c>
      <c r="I1594" s="5">
        <v>78.03550597032131</v>
      </c>
      <c r="J1594" s="5">
        <v>6.0583333333333336</v>
      </c>
      <c r="K1594" s="6">
        <v>4.9227363664260282E-2</v>
      </c>
      <c r="L1594" s="6">
        <v>9.7967194346035943E-2</v>
      </c>
      <c r="M1594" s="5">
        <v>85.280544198970375</v>
      </c>
      <c r="N1594" s="4">
        <v>26300000</v>
      </c>
      <c r="O1594" s="5">
        <f>1310000*J1594</f>
        <v>7936416.666666667</v>
      </c>
      <c r="P1594" s="5">
        <f>(1310000*J1594)/(M1594/100)</f>
        <v>9306245.335571494</v>
      </c>
      <c r="Q1594" s="5">
        <f t="shared" si="76"/>
        <v>16993754.664428506</v>
      </c>
      <c r="R1594" s="3" t="str">
        <f t="shared" si="77"/>
        <v>상</v>
      </c>
    </row>
    <row r="1595" spans="1:18" hidden="1" x14ac:dyDescent="0.3">
      <c r="A1595">
        <v>1594</v>
      </c>
      <c r="B1595" s="3" t="s">
        <v>12</v>
      </c>
      <c r="C1595" s="3" t="s">
        <v>47</v>
      </c>
      <c r="D1595" s="3" t="s">
        <v>116</v>
      </c>
      <c r="E1595" s="4">
        <v>2022</v>
      </c>
      <c r="F1595" s="1">
        <v>44869</v>
      </c>
      <c r="G1595" s="3" t="s">
        <v>102</v>
      </c>
      <c r="H1595" s="5">
        <v>3.600000000000001</v>
      </c>
      <c r="I1595" s="5">
        <v>78.035505970321253</v>
      </c>
      <c r="J1595" s="5">
        <v>2.7055555555555562</v>
      </c>
      <c r="K1595" s="6">
        <v>3.2897146110600878E-2</v>
      </c>
      <c r="L1595" s="6">
        <v>3.8108475769041347E-2</v>
      </c>
      <c r="M1595" s="5">
        <v>92.899437812035785</v>
      </c>
      <c r="N1595" s="4">
        <v>21600000</v>
      </c>
      <c r="O1595" s="5">
        <f>1580000*J1595</f>
        <v>4274777.7777777789</v>
      </c>
      <c r="P1595" s="5">
        <f>(1580000*J1595)/(M1595/100)</f>
        <v>4601510.9224094255</v>
      </c>
      <c r="Q1595" s="5">
        <f t="shared" si="76"/>
        <v>16998489.077590574</v>
      </c>
      <c r="R1595" s="3" t="str">
        <f t="shared" si="77"/>
        <v>상</v>
      </c>
    </row>
    <row r="1596" spans="1:18" hidden="1" x14ac:dyDescent="0.3">
      <c r="A1596">
        <v>1595</v>
      </c>
      <c r="B1596" s="3" t="s">
        <v>13</v>
      </c>
      <c r="C1596" s="3" t="s">
        <v>36</v>
      </c>
      <c r="D1596" s="3" t="s">
        <v>117</v>
      </c>
      <c r="E1596" s="4">
        <v>2019</v>
      </c>
      <c r="F1596" s="1">
        <v>43781</v>
      </c>
      <c r="G1596" s="3" t="s">
        <v>102</v>
      </c>
      <c r="H1596" s="5">
        <v>4.1399999999999908</v>
      </c>
      <c r="I1596" s="5">
        <v>96.304335034886961</v>
      </c>
      <c r="J1596" s="5">
        <v>5.6833333333333336</v>
      </c>
      <c r="K1596" s="6">
        <v>4.7679485455836598E-2</v>
      </c>
      <c r="L1596" s="6">
        <v>0.1511460997612355</v>
      </c>
      <c r="M1596" s="5">
        <v>80.11744147829279</v>
      </c>
      <c r="N1596" s="4">
        <v>26300000</v>
      </c>
      <c r="O1596" s="5">
        <f>1310000*J1596</f>
        <v>7445166.666666667</v>
      </c>
      <c r="P1596" s="5">
        <f>(1310000*J1596)/(M1596/100)</f>
        <v>9292816.307275461</v>
      </c>
      <c r="Q1596" s="5">
        <f t="shared" si="76"/>
        <v>17007183.692724541</v>
      </c>
      <c r="R1596" s="3" t="str">
        <f t="shared" si="77"/>
        <v>상</v>
      </c>
    </row>
    <row r="1597" spans="1:18" hidden="1" x14ac:dyDescent="0.3">
      <c r="A1597">
        <v>1596</v>
      </c>
      <c r="B1597" s="3" t="s">
        <v>13</v>
      </c>
      <c r="C1597" s="3" t="s">
        <v>36</v>
      </c>
      <c r="D1597" s="3" t="s">
        <v>117</v>
      </c>
      <c r="E1597" s="4">
        <v>2019</v>
      </c>
      <c r="F1597" s="1">
        <v>43607</v>
      </c>
      <c r="G1597" s="3" t="s">
        <v>102</v>
      </c>
      <c r="H1597" s="5">
        <v>3.6200000000000032</v>
      </c>
      <c r="I1597" s="5">
        <v>78.861366460791714</v>
      </c>
      <c r="J1597" s="5">
        <v>6.1555555555555559</v>
      </c>
      <c r="K1597" s="6">
        <v>4.9620784175809063E-2</v>
      </c>
      <c r="L1597" s="6">
        <v>8.2590747944223664E-2</v>
      </c>
      <c r="M1597" s="5">
        <v>86.778846787996727</v>
      </c>
      <c r="N1597" s="4">
        <v>26300000</v>
      </c>
      <c r="O1597" s="5">
        <f>1310000*J1597</f>
        <v>8063777.777777778</v>
      </c>
      <c r="P1597" s="5">
        <f>(1310000*J1597)/(M1597/100)</f>
        <v>9292331.1109190285</v>
      </c>
      <c r="Q1597" s="5">
        <f t="shared" si="76"/>
        <v>17007668.889080971</v>
      </c>
      <c r="R1597" s="3" t="str">
        <f t="shared" si="77"/>
        <v>상</v>
      </c>
    </row>
    <row r="1598" spans="1:18" hidden="1" x14ac:dyDescent="0.3">
      <c r="A1598">
        <v>1597</v>
      </c>
      <c r="B1598" s="3" t="s">
        <v>13</v>
      </c>
      <c r="C1598" s="3" t="s">
        <v>33</v>
      </c>
      <c r="D1598" s="3" t="s">
        <v>117</v>
      </c>
      <c r="E1598" s="4">
        <v>2019</v>
      </c>
      <c r="F1598" s="1">
        <v>43613</v>
      </c>
      <c r="G1598" s="3" t="s">
        <v>102</v>
      </c>
      <c r="H1598" s="5">
        <v>3.8600000000000092</v>
      </c>
      <c r="I1598" s="5">
        <v>88.145666731649712</v>
      </c>
      <c r="J1598" s="5">
        <v>6.1388888888888893</v>
      </c>
      <c r="K1598" s="6">
        <v>4.9553562491061687E-2</v>
      </c>
      <c r="L1598" s="6">
        <v>8.4547211763712063E-2</v>
      </c>
      <c r="M1598" s="5">
        <v>86.589922574522632</v>
      </c>
      <c r="N1598" s="4">
        <v>26300000</v>
      </c>
      <c r="O1598" s="5">
        <f>1310000*J1598</f>
        <v>8041944.444444445</v>
      </c>
      <c r="P1598" s="5">
        <f>(1310000*J1598)/(M1598/100)</f>
        <v>9287390.7324761003</v>
      </c>
      <c r="Q1598" s="5">
        <f t="shared" si="76"/>
        <v>17012609.2675239</v>
      </c>
      <c r="R1598" s="3" t="str">
        <f t="shared" si="77"/>
        <v>상</v>
      </c>
    </row>
    <row r="1599" spans="1:18" hidden="1" x14ac:dyDescent="0.3">
      <c r="A1599">
        <v>1598</v>
      </c>
      <c r="B1599" s="3" t="s">
        <v>13</v>
      </c>
      <c r="C1599" s="3" t="s">
        <v>36</v>
      </c>
      <c r="D1599" s="3" t="s">
        <v>117</v>
      </c>
      <c r="E1599" s="4">
        <v>2019</v>
      </c>
      <c r="F1599" s="1">
        <v>43599</v>
      </c>
      <c r="G1599" s="3" t="s">
        <v>102</v>
      </c>
      <c r="H1599" s="5">
        <v>4.0799999999999983</v>
      </c>
      <c r="I1599" s="5">
        <v>94.495414527125206</v>
      </c>
      <c r="J1599" s="5">
        <v>6.177777777777778</v>
      </c>
      <c r="K1599" s="6">
        <v>4.9710271686152663E-2</v>
      </c>
      <c r="L1599" s="6">
        <v>7.8885071214503291E-2</v>
      </c>
      <c r="M1599" s="5">
        <v>87.140465709934418</v>
      </c>
      <c r="N1599" s="4">
        <v>26300000</v>
      </c>
      <c r="O1599" s="5">
        <f>1310000*J1599</f>
        <v>8092888.888888889</v>
      </c>
      <c r="P1599" s="5">
        <f>(1310000*J1599)/(M1599/100)</f>
        <v>9287176.5407219548</v>
      </c>
      <c r="Q1599" s="5">
        <f t="shared" si="76"/>
        <v>17012823.459278047</v>
      </c>
      <c r="R1599" s="3" t="str">
        <f t="shared" si="77"/>
        <v>상</v>
      </c>
    </row>
    <row r="1600" spans="1:18" hidden="1" x14ac:dyDescent="0.3">
      <c r="A1600">
        <v>1599</v>
      </c>
      <c r="B1600" s="3" t="s">
        <v>12</v>
      </c>
      <c r="C1600" s="3" t="s">
        <v>47</v>
      </c>
      <c r="D1600" s="3" t="s">
        <v>116</v>
      </c>
      <c r="E1600" s="4">
        <v>2022</v>
      </c>
      <c r="F1600" s="1">
        <v>44860</v>
      </c>
      <c r="G1600" s="3" t="s">
        <v>102</v>
      </c>
      <c r="H1600" s="5">
        <v>3.9800000000000022</v>
      </c>
      <c r="I1600" s="5">
        <v>91.698845540068064</v>
      </c>
      <c r="J1600" s="5">
        <v>2.7277777777777779</v>
      </c>
      <c r="K1600" s="6">
        <v>3.3031971044899987E-2</v>
      </c>
      <c r="L1600" s="6">
        <v>2.7030063508082899E-2</v>
      </c>
      <c r="M1600" s="5">
        <v>93.993796544701709</v>
      </c>
      <c r="N1600" s="4">
        <v>21600000</v>
      </c>
      <c r="O1600" s="5">
        <f>1580000*J1600</f>
        <v>4309888.888888889</v>
      </c>
      <c r="P1600" s="5">
        <f>(1580000*J1600)/(M1600/100)</f>
        <v>4585290.7822902817</v>
      </c>
      <c r="Q1600" s="5">
        <f t="shared" si="76"/>
        <v>17014709.21770972</v>
      </c>
      <c r="R1600" s="3" t="str">
        <f t="shared" si="77"/>
        <v>상</v>
      </c>
    </row>
    <row r="1601" spans="1:18" hidden="1" x14ac:dyDescent="0.3">
      <c r="A1601">
        <v>1600</v>
      </c>
      <c r="B1601" s="3" t="s">
        <v>12</v>
      </c>
      <c r="C1601" s="3" t="s">
        <v>47</v>
      </c>
      <c r="D1601" s="3" t="s">
        <v>116</v>
      </c>
      <c r="E1601" s="4">
        <v>2022</v>
      </c>
      <c r="F1601" s="1">
        <v>44880</v>
      </c>
      <c r="G1601" s="3" t="s">
        <v>102</v>
      </c>
      <c r="H1601" s="5">
        <v>3.800000000000006</v>
      </c>
      <c r="I1601" s="5">
        <v>86.147087182552198</v>
      </c>
      <c r="J1601" s="5">
        <v>2.6749999999999998</v>
      </c>
      <c r="K1601" s="6">
        <v>3.2710854467592247E-2</v>
      </c>
      <c r="L1601" s="6">
        <v>4.5510623162779318E-2</v>
      </c>
      <c r="M1601" s="5">
        <v>92.177852236962849</v>
      </c>
      <c r="N1601" s="4">
        <v>21600000</v>
      </c>
      <c r="O1601" s="5">
        <f>1580000*J1601</f>
        <v>4226500</v>
      </c>
      <c r="P1601" s="5">
        <f>(1580000*J1601)/(M1601/100)</f>
        <v>4585157.819836027</v>
      </c>
      <c r="Q1601" s="5">
        <f t="shared" si="76"/>
        <v>17014842.180163972</v>
      </c>
      <c r="R1601" s="3" t="str">
        <f t="shared" si="77"/>
        <v>상</v>
      </c>
    </row>
    <row r="1602" spans="1:18" hidden="1" x14ac:dyDescent="0.3">
      <c r="A1602">
        <v>1601</v>
      </c>
      <c r="B1602" s="3" t="s">
        <v>13</v>
      </c>
      <c r="C1602" s="3" t="s">
        <v>33</v>
      </c>
      <c r="D1602" s="3" t="s">
        <v>117</v>
      </c>
      <c r="E1602" s="4">
        <v>2019</v>
      </c>
      <c r="F1602" s="1">
        <v>43638</v>
      </c>
      <c r="G1602" s="3" t="s">
        <v>102</v>
      </c>
      <c r="H1602" s="5">
        <v>4.0400000000000054</v>
      </c>
      <c r="I1602" s="5">
        <v>93.385705726483309</v>
      </c>
      <c r="J1602" s="5">
        <v>6.072222222222222</v>
      </c>
      <c r="K1602" s="6">
        <v>4.9283758875403247E-2</v>
      </c>
      <c r="L1602" s="6">
        <v>9.3820833994569794E-2</v>
      </c>
      <c r="M1602" s="5">
        <v>85.6895407130027</v>
      </c>
      <c r="N1602" s="4">
        <v>26300000</v>
      </c>
      <c r="O1602" s="5">
        <f>1310000*J1602</f>
        <v>7954611.111111111</v>
      </c>
      <c r="P1602" s="5">
        <f>(1310000*J1602)/(M1602/100)</f>
        <v>9283059.5717081055</v>
      </c>
      <c r="Q1602" s="5">
        <f t="shared" ref="Q1602:Q1665" si="78">N1602-P1602</f>
        <v>17016940.428291894</v>
      </c>
      <c r="R1602" s="3" t="str">
        <f t="shared" ref="R1602:R1665" si="79">IF(M1602&lt;=65, "하", IF(M1602&lt;80, "중", "상"))</f>
        <v>상</v>
      </c>
    </row>
    <row r="1603" spans="1:18" hidden="1" x14ac:dyDescent="0.3">
      <c r="A1603">
        <v>1602</v>
      </c>
      <c r="B1603" s="3" t="s">
        <v>12</v>
      </c>
      <c r="C1603" s="3" t="s">
        <v>47</v>
      </c>
      <c r="D1603" s="3" t="s">
        <v>116</v>
      </c>
      <c r="E1603" s="4">
        <v>2022</v>
      </c>
      <c r="F1603" s="1">
        <v>44860</v>
      </c>
      <c r="G1603" s="3" t="s">
        <v>102</v>
      </c>
      <c r="H1603" s="5">
        <v>3.6337777777777731</v>
      </c>
      <c r="I1603" s="5">
        <v>79.492948756569064</v>
      </c>
      <c r="J1603" s="5">
        <v>2.7277777777777779</v>
      </c>
      <c r="K1603" s="6">
        <v>3.3031971044899987E-2</v>
      </c>
      <c r="L1603" s="6">
        <v>2.5767394075862749E-2</v>
      </c>
      <c r="M1603" s="5">
        <v>94.120063487923716</v>
      </c>
      <c r="N1603" s="4">
        <v>21600000</v>
      </c>
      <c r="O1603" s="5">
        <f>1580000*J1603</f>
        <v>4309888.888888889</v>
      </c>
      <c r="P1603" s="5">
        <f>(1580000*J1603)/(M1603/100)</f>
        <v>4579139.3770594718</v>
      </c>
      <c r="Q1603" s="5">
        <f t="shared" si="78"/>
        <v>17020860.622940529</v>
      </c>
      <c r="R1603" s="3" t="str">
        <f t="shared" si="79"/>
        <v>상</v>
      </c>
    </row>
    <row r="1604" spans="1:18" hidden="1" x14ac:dyDescent="0.3">
      <c r="A1604">
        <v>1603</v>
      </c>
      <c r="B1604" s="3" t="s">
        <v>13</v>
      </c>
      <c r="C1604" s="3" t="s">
        <v>33</v>
      </c>
      <c r="D1604" s="3" t="s">
        <v>117</v>
      </c>
      <c r="E1604" s="4">
        <v>2019</v>
      </c>
      <c r="F1604" s="1">
        <v>43651</v>
      </c>
      <c r="G1604" s="3" t="s">
        <v>102</v>
      </c>
      <c r="H1604" s="5">
        <v>3.58</v>
      </c>
      <c r="I1604" s="5">
        <v>77.119052240705813</v>
      </c>
      <c r="J1604" s="5">
        <v>6.0361111111111114</v>
      </c>
      <c r="K1604" s="6">
        <v>4.913699669744219E-2</v>
      </c>
      <c r="L1604" s="6">
        <v>9.8033480990582719E-2</v>
      </c>
      <c r="M1604" s="5">
        <v>85.282952231197513</v>
      </c>
      <c r="N1604" s="4">
        <v>26300000</v>
      </c>
      <c r="O1604" s="5">
        <f>1310000*J1604</f>
        <v>7907305.555555556</v>
      </c>
      <c r="P1604" s="5">
        <f>(1310000*J1604)/(M1604/100)</f>
        <v>9271847.8297037296</v>
      </c>
      <c r="Q1604" s="5">
        <f t="shared" si="78"/>
        <v>17028152.17029627</v>
      </c>
      <c r="R1604" s="3" t="str">
        <f t="shared" si="79"/>
        <v>상</v>
      </c>
    </row>
    <row r="1605" spans="1:18" hidden="1" x14ac:dyDescent="0.3">
      <c r="A1605">
        <v>1604</v>
      </c>
      <c r="B1605" s="3" t="s">
        <v>12</v>
      </c>
      <c r="C1605" s="3" t="s">
        <v>71</v>
      </c>
      <c r="D1605" s="3" t="s">
        <v>113</v>
      </c>
      <c r="E1605" s="4">
        <v>2021</v>
      </c>
      <c r="F1605" s="1">
        <v>44121</v>
      </c>
      <c r="G1605" s="3" t="s">
        <v>103</v>
      </c>
      <c r="H1605" s="5">
        <v>3.738125000000005</v>
      </c>
      <c r="I1605" s="5">
        <v>83.740312790510274</v>
      </c>
      <c r="J1605" s="5">
        <v>4.7527777777777782</v>
      </c>
      <c r="K1605" s="6">
        <v>4.3601732891149082E-2</v>
      </c>
      <c r="L1605" s="6">
        <v>0.1971733047417098</v>
      </c>
      <c r="M1605" s="5">
        <v>75.92249623671411</v>
      </c>
      <c r="N1605" s="4">
        <v>24800000</v>
      </c>
      <c r="O1605" s="5">
        <f>1240000*J1605</f>
        <v>5893444.444444445</v>
      </c>
      <c r="P1605" s="5">
        <f>(1240000*J1605)/(M1605/100)</f>
        <v>7762448.20253227</v>
      </c>
      <c r="Q1605" s="5">
        <f t="shared" si="78"/>
        <v>17037551.797467731</v>
      </c>
      <c r="R1605" s="3" t="str">
        <f t="shared" si="79"/>
        <v>중</v>
      </c>
    </row>
    <row r="1606" spans="1:18" hidden="1" x14ac:dyDescent="0.3">
      <c r="A1606">
        <v>1605</v>
      </c>
      <c r="B1606" s="3" t="s">
        <v>13</v>
      </c>
      <c r="C1606" s="3" t="s">
        <v>36</v>
      </c>
      <c r="D1606" s="3" t="s">
        <v>117</v>
      </c>
      <c r="E1606" s="4">
        <v>2019</v>
      </c>
      <c r="F1606" s="1">
        <v>43530</v>
      </c>
      <c r="G1606" s="3" t="s">
        <v>102</v>
      </c>
      <c r="H1606" s="5">
        <v>3.6929166666666648</v>
      </c>
      <c r="I1606" s="5">
        <v>81.981999479222125</v>
      </c>
      <c r="J1606" s="5">
        <v>6.3666666666666663</v>
      </c>
      <c r="K1606" s="6">
        <v>5.0464508980734832E-2</v>
      </c>
      <c r="L1606" s="6">
        <v>4.8457291375243572E-2</v>
      </c>
      <c r="M1606" s="5">
        <v>90.107819964402154</v>
      </c>
      <c r="N1606" s="4">
        <v>26300000</v>
      </c>
      <c r="O1606" s="5">
        <f t="shared" ref="O1606:O1612" si="80">1310000*J1606</f>
        <v>8340333.333333333</v>
      </c>
      <c r="P1606" s="5">
        <f t="shared" ref="P1606:P1612" si="81">(1310000*J1606)/(M1606/100)</f>
        <v>9255948.4144974891</v>
      </c>
      <c r="Q1606" s="5">
        <f t="shared" si="78"/>
        <v>17044051.585502513</v>
      </c>
      <c r="R1606" s="3" t="str">
        <f t="shared" si="79"/>
        <v>상</v>
      </c>
    </row>
    <row r="1607" spans="1:18" hidden="1" x14ac:dyDescent="0.3">
      <c r="A1607">
        <v>1606</v>
      </c>
      <c r="B1607" s="3" t="s">
        <v>13</v>
      </c>
      <c r="C1607" s="3" t="s">
        <v>33</v>
      </c>
      <c r="D1607" s="3" t="s">
        <v>117</v>
      </c>
      <c r="E1607" s="4">
        <v>2019</v>
      </c>
      <c r="F1607" s="1">
        <v>43647</v>
      </c>
      <c r="G1607" s="3" t="s">
        <v>102</v>
      </c>
      <c r="H1607" s="5">
        <v>3.8799999999999968</v>
      </c>
      <c r="I1607" s="5">
        <v>88.768190384075126</v>
      </c>
      <c r="J1607" s="5">
        <v>6.0472222222222216</v>
      </c>
      <c r="K1607" s="6">
        <v>4.9182200935794743E-2</v>
      </c>
      <c r="L1607" s="6">
        <v>9.4913461190320125E-2</v>
      </c>
      <c r="M1607" s="5">
        <v>85.590433787388505</v>
      </c>
      <c r="N1607" s="4">
        <v>26300000</v>
      </c>
      <c r="O1607" s="5">
        <f t="shared" si="80"/>
        <v>7921861.1111111101</v>
      </c>
      <c r="P1607" s="5">
        <f t="shared" si="81"/>
        <v>9255544.9955884814</v>
      </c>
      <c r="Q1607" s="5">
        <f t="shared" si="78"/>
        <v>17044455.004411519</v>
      </c>
      <c r="R1607" s="3" t="str">
        <f t="shared" si="79"/>
        <v>상</v>
      </c>
    </row>
    <row r="1608" spans="1:18" hidden="1" x14ac:dyDescent="0.3">
      <c r="A1608">
        <v>1607</v>
      </c>
      <c r="B1608" s="3" t="s">
        <v>13</v>
      </c>
      <c r="C1608" s="3" t="s">
        <v>36</v>
      </c>
      <c r="D1608" s="3" t="s">
        <v>117</v>
      </c>
      <c r="E1608" s="4">
        <v>2019</v>
      </c>
      <c r="F1608" s="1">
        <v>43559</v>
      </c>
      <c r="G1608" s="3" t="s">
        <v>102</v>
      </c>
      <c r="H1608" s="5">
        <v>4.0591666666666688</v>
      </c>
      <c r="I1608" s="5">
        <v>93.910226183839654</v>
      </c>
      <c r="J1608" s="5">
        <v>6.2888888888888888</v>
      </c>
      <c r="K1608" s="6">
        <v>5.0155314330144078E-2</v>
      </c>
      <c r="L1608" s="6">
        <v>5.9548711007652723E-2</v>
      </c>
      <c r="M1608" s="5">
        <v>89.029597466220324</v>
      </c>
      <c r="N1608" s="4">
        <v>26300000</v>
      </c>
      <c r="O1608" s="5">
        <f t="shared" si="80"/>
        <v>8238444.444444444</v>
      </c>
      <c r="P1608" s="5">
        <f t="shared" si="81"/>
        <v>9253601.8121055532</v>
      </c>
      <c r="Q1608" s="5">
        <f t="shared" si="78"/>
        <v>17046398.187894449</v>
      </c>
      <c r="R1608" s="3" t="str">
        <f t="shared" si="79"/>
        <v>상</v>
      </c>
    </row>
    <row r="1609" spans="1:18" hidden="1" x14ac:dyDescent="0.3">
      <c r="A1609">
        <v>1608</v>
      </c>
      <c r="B1609" s="3" t="s">
        <v>13</v>
      </c>
      <c r="C1609" s="3" t="s">
        <v>33</v>
      </c>
      <c r="D1609" s="3" t="s">
        <v>117</v>
      </c>
      <c r="E1609" s="4">
        <v>2019</v>
      </c>
      <c r="F1609" s="1">
        <v>43727</v>
      </c>
      <c r="G1609" s="3" t="s">
        <v>102</v>
      </c>
      <c r="H1609" s="5">
        <v>4.1399999999999908</v>
      </c>
      <c r="I1609" s="5">
        <v>96.304335034886961</v>
      </c>
      <c r="J1609" s="5">
        <v>5.8305555555555557</v>
      </c>
      <c r="K1609" s="6">
        <v>4.82930866918053E-2</v>
      </c>
      <c r="L1609" s="6">
        <v>0.12624065417867289</v>
      </c>
      <c r="M1609" s="5">
        <v>82.54662591295218</v>
      </c>
      <c r="N1609" s="4">
        <v>26300000</v>
      </c>
      <c r="O1609" s="5">
        <f t="shared" si="80"/>
        <v>7638027.777777778</v>
      </c>
      <c r="P1609" s="5">
        <f t="shared" si="81"/>
        <v>9252986.0467371512</v>
      </c>
      <c r="Q1609" s="5">
        <f t="shared" si="78"/>
        <v>17047013.953262851</v>
      </c>
      <c r="R1609" s="3" t="str">
        <f t="shared" si="79"/>
        <v>상</v>
      </c>
    </row>
    <row r="1610" spans="1:18" hidden="1" x14ac:dyDescent="0.3">
      <c r="A1610">
        <v>1609</v>
      </c>
      <c r="B1610" s="3" t="s">
        <v>13</v>
      </c>
      <c r="C1610" s="3" t="s">
        <v>36</v>
      </c>
      <c r="D1610" s="3" t="s">
        <v>117</v>
      </c>
      <c r="E1610" s="4">
        <v>2019</v>
      </c>
      <c r="F1610" s="1">
        <v>43760</v>
      </c>
      <c r="G1610" s="3" t="s">
        <v>102</v>
      </c>
      <c r="H1610" s="5">
        <v>3.7200000000000069</v>
      </c>
      <c r="I1610" s="5">
        <v>83.050476246131879</v>
      </c>
      <c r="J1610" s="5">
        <v>5.7388888888888889</v>
      </c>
      <c r="K1610" s="6">
        <v>4.7911956290215871E-2</v>
      </c>
      <c r="L1610" s="6">
        <v>0.13938489395437589</v>
      </c>
      <c r="M1610" s="5">
        <v>81.270314975540828</v>
      </c>
      <c r="N1610" s="4">
        <v>26300000</v>
      </c>
      <c r="O1610" s="5">
        <f t="shared" si="80"/>
        <v>7517944.444444444</v>
      </c>
      <c r="P1610" s="5">
        <f t="shared" si="81"/>
        <v>9250541.7835615017</v>
      </c>
      <c r="Q1610" s="5">
        <f t="shared" si="78"/>
        <v>17049458.216438498</v>
      </c>
      <c r="R1610" s="3" t="str">
        <f t="shared" si="79"/>
        <v>상</v>
      </c>
    </row>
    <row r="1611" spans="1:18" hidden="1" x14ac:dyDescent="0.3">
      <c r="A1611">
        <v>1610</v>
      </c>
      <c r="B1611" s="3" t="s">
        <v>13</v>
      </c>
      <c r="C1611" s="3" t="s">
        <v>36</v>
      </c>
      <c r="D1611" s="3" t="s">
        <v>117</v>
      </c>
      <c r="E1611" s="4">
        <v>2019</v>
      </c>
      <c r="F1611" s="1">
        <v>43648</v>
      </c>
      <c r="G1611" s="3" t="s">
        <v>102</v>
      </c>
      <c r="H1611" s="5">
        <v>4</v>
      </c>
      <c r="I1611" s="5">
        <v>92.26804225875226</v>
      </c>
      <c r="J1611" s="5">
        <v>6.0444444444444443</v>
      </c>
      <c r="K1611" s="6">
        <v>4.9170903772228727E-2</v>
      </c>
      <c r="L1611" s="6">
        <v>9.320468985326047E-2</v>
      </c>
      <c r="M1611" s="5">
        <v>85.762440637451078</v>
      </c>
      <c r="N1611" s="4">
        <v>26300000</v>
      </c>
      <c r="O1611" s="5">
        <f t="shared" si="80"/>
        <v>7918222.222222222</v>
      </c>
      <c r="P1611" s="5">
        <f t="shared" si="81"/>
        <v>9232738.9045461267</v>
      </c>
      <c r="Q1611" s="5">
        <f t="shared" si="78"/>
        <v>17067261.095453873</v>
      </c>
      <c r="R1611" s="3" t="str">
        <f t="shared" si="79"/>
        <v>상</v>
      </c>
    </row>
    <row r="1612" spans="1:18" hidden="1" x14ac:dyDescent="0.3">
      <c r="A1612">
        <v>1611</v>
      </c>
      <c r="B1612" s="3" t="s">
        <v>13</v>
      </c>
      <c r="C1612" s="3" t="s">
        <v>33</v>
      </c>
      <c r="D1612" s="3" t="s">
        <v>117</v>
      </c>
      <c r="E1612" s="4">
        <v>2019</v>
      </c>
      <c r="F1612" s="1">
        <v>43557</v>
      </c>
      <c r="G1612" s="3" t="s">
        <v>102</v>
      </c>
      <c r="H1612" s="5">
        <v>3.5400000000000031</v>
      </c>
      <c r="I1612" s="5">
        <v>75.37251486501448</v>
      </c>
      <c r="J1612" s="5">
        <v>6.2944444444444443</v>
      </c>
      <c r="K1612" s="6">
        <v>5.0177462847156573E-2</v>
      </c>
      <c r="L1612" s="6">
        <v>5.4093334718819303E-2</v>
      </c>
      <c r="M1612" s="5">
        <v>89.572920243402407</v>
      </c>
      <c r="N1612" s="4">
        <v>26300000</v>
      </c>
      <c r="O1612" s="5">
        <f t="shared" si="80"/>
        <v>8245722.222222222</v>
      </c>
      <c r="P1612" s="5">
        <f t="shared" si="81"/>
        <v>9205597.182514064</v>
      </c>
      <c r="Q1612" s="5">
        <f t="shared" si="78"/>
        <v>17094402.817485936</v>
      </c>
      <c r="R1612" s="3" t="str">
        <f t="shared" si="79"/>
        <v>상</v>
      </c>
    </row>
    <row r="1613" spans="1:18" hidden="1" x14ac:dyDescent="0.3">
      <c r="A1613">
        <v>1612</v>
      </c>
      <c r="B1613" s="3" t="s">
        <v>13</v>
      </c>
      <c r="C1613" s="3" t="s">
        <v>78</v>
      </c>
      <c r="D1613" s="3" t="s">
        <v>115</v>
      </c>
      <c r="E1613" s="4">
        <v>2022</v>
      </c>
      <c r="F1613" s="1">
        <v>44557</v>
      </c>
      <c r="G1613" s="3" t="s">
        <v>102</v>
      </c>
      <c r="H1613" s="5">
        <v>3.600000000000001</v>
      </c>
      <c r="I1613" s="5">
        <v>78.035505970321239</v>
      </c>
      <c r="J1613" s="5">
        <v>3.5583333333333331</v>
      </c>
      <c r="K1613" s="6">
        <v>3.7727090178455762E-2</v>
      </c>
      <c r="L1613" s="6">
        <v>2.905796744573479E-2</v>
      </c>
      <c r="M1613" s="5">
        <v>93.32149423758095</v>
      </c>
      <c r="N1613" s="4">
        <v>21100000</v>
      </c>
      <c r="O1613" s="5">
        <f>1050000*J1613</f>
        <v>3736250</v>
      </c>
      <c r="P1613" s="5">
        <f>(1050000*J1613)/(M1613/100)</f>
        <v>4003632.8506358149</v>
      </c>
      <c r="Q1613" s="5">
        <f t="shared" si="78"/>
        <v>17096367.149364185</v>
      </c>
      <c r="R1613" s="3" t="str">
        <f t="shared" si="79"/>
        <v>상</v>
      </c>
    </row>
    <row r="1614" spans="1:18" hidden="1" x14ac:dyDescent="0.3">
      <c r="A1614">
        <v>1613</v>
      </c>
      <c r="B1614" s="3" t="s">
        <v>13</v>
      </c>
      <c r="C1614" s="3" t="s">
        <v>36</v>
      </c>
      <c r="D1614" s="3" t="s">
        <v>117</v>
      </c>
      <c r="E1614" s="4">
        <v>2019</v>
      </c>
      <c r="F1614" s="1">
        <v>43679</v>
      </c>
      <c r="G1614" s="3" t="s">
        <v>102</v>
      </c>
      <c r="H1614" s="5">
        <v>3.819999999999995</v>
      </c>
      <c r="I1614" s="5">
        <v>86.820611130279588</v>
      </c>
      <c r="J1614" s="5">
        <v>5.9611111111111112</v>
      </c>
      <c r="K1614" s="6">
        <v>4.8830773539279962E-2</v>
      </c>
      <c r="L1614" s="6">
        <v>0.1021896566154856</v>
      </c>
      <c r="M1614" s="5">
        <v>84.897956984523447</v>
      </c>
      <c r="N1614" s="4">
        <v>26300000</v>
      </c>
      <c r="O1614" s="5">
        <f t="shared" ref="O1614:O1625" si="82">1310000*J1614</f>
        <v>7809055.555555556</v>
      </c>
      <c r="P1614" s="5">
        <f t="shared" ref="P1614:P1625" si="83">(1310000*J1614)/(M1614/100)</f>
        <v>9198166.6378368977</v>
      </c>
      <c r="Q1614" s="5">
        <f t="shared" si="78"/>
        <v>17101833.362163104</v>
      </c>
      <c r="R1614" s="3" t="str">
        <f t="shared" si="79"/>
        <v>상</v>
      </c>
    </row>
    <row r="1615" spans="1:18" hidden="1" x14ac:dyDescent="0.3">
      <c r="A1615">
        <v>1614</v>
      </c>
      <c r="B1615" s="3" t="s">
        <v>13</v>
      </c>
      <c r="C1615" s="3" t="s">
        <v>33</v>
      </c>
      <c r="D1615" s="3" t="s">
        <v>117</v>
      </c>
      <c r="E1615" s="4">
        <v>2019</v>
      </c>
      <c r="F1615" s="1">
        <v>43574</v>
      </c>
      <c r="G1615" s="3" t="s">
        <v>102</v>
      </c>
      <c r="H1615" s="5">
        <v>3.58</v>
      </c>
      <c r="I1615" s="5">
        <v>77.119052240705813</v>
      </c>
      <c r="J1615" s="5">
        <v>6.2472222222222218</v>
      </c>
      <c r="K1615" s="6">
        <v>4.9988887654046563E-2</v>
      </c>
      <c r="L1615" s="6">
        <v>5.9630898995767713E-2</v>
      </c>
      <c r="M1615" s="5">
        <v>89.03802133501857</v>
      </c>
      <c r="N1615" s="4">
        <v>26300000</v>
      </c>
      <c r="O1615" s="5">
        <f t="shared" si="82"/>
        <v>8183861.111111111</v>
      </c>
      <c r="P1615" s="5">
        <f t="shared" si="83"/>
        <v>9191422.9319159482</v>
      </c>
      <c r="Q1615" s="5">
        <f t="shared" si="78"/>
        <v>17108577.068084054</v>
      </c>
      <c r="R1615" s="3" t="str">
        <f t="shared" si="79"/>
        <v>상</v>
      </c>
    </row>
    <row r="1616" spans="1:18" hidden="1" x14ac:dyDescent="0.3">
      <c r="A1616">
        <v>1615</v>
      </c>
      <c r="B1616" s="3" t="s">
        <v>13</v>
      </c>
      <c r="C1616" s="3" t="s">
        <v>36</v>
      </c>
      <c r="D1616" s="3" t="s">
        <v>117</v>
      </c>
      <c r="E1616" s="4">
        <v>2019</v>
      </c>
      <c r="F1616" s="1">
        <v>43677</v>
      </c>
      <c r="G1616" s="3" t="s">
        <v>102</v>
      </c>
      <c r="H1616" s="5">
        <v>3.5600000000000018</v>
      </c>
      <c r="I1616" s="5">
        <v>76.211904314211722</v>
      </c>
      <c r="J1616" s="5">
        <v>5.9666666666666668</v>
      </c>
      <c r="K1616" s="6">
        <v>4.88535225614967E-2</v>
      </c>
      <c r="L1616" s="6">
        <v>0.10005518984755821</v>
      </c>
      <c r="M1616" s="5">
        <v>85.109128759094517</v>
      </c>
      <c r="N1616" s="4">
        <v>26300000</v>
      </c>
      <c r="O1616" s="5">
        <f t="shared" si="82"/>
        <v>7816333.333333334</v>
      </c>
      <c r="P1616" s="5">
        <f t="shared" si="83"/>
        <v>9183895.3673910126</v>
      </c>
      <c r="Q1616" s="5">
        <f t="shared" si="78"/>
        <v>17116104.632608987</v>
      </c>
      <c r="R1616" s="3" t="str">
        <f t="shared" si="79"/>
        <v>상</v>
      </c>
    </row>
    <row r="1617" spans="1:18" hidden="1" x14ac:dyDescent="0.3">
      <c r="A1617">
        <v>1616</v>
      </c>
      <c r="B1617" s="3" t="s">
        <v>13</v>
      </c>
      <c r="C1617" s="3" t="s">
        <v>33</v>
      </c>
      <c r="D1617" s="3" t="s">
        <v>117</v>
      </c>
      <c r="E1617" s="4">
        <v>2019</v>
      </c>
      <c r="F1617" s="1">
        <v>43537</v>
      </c>
      <c r="G1617" s="3" t="s">
        <v>102</v>
      </c>
      <c r="H1617" s="5">
        <v>3.6002083333333359</v>
      </c>
      <c r="I1617" s="5">
        <v>78.044108683763724</v>
      </c>
      <c r="J1617" s="5">
        <v>6.3472222222222223</v>
      </c>
      <c r="K1617" s="6">
        <v>5.0387388192769923E-2</v>
      </c>
      <c r="L1617" s="6">
        <v>4.4221678043707337E-2</v>
      </c>
      <c r="M1617" s="5">
        <v>90.53909337635227</v>
      </c>
      <c r="N1617" s="4">
        <v>26300000</v>
      </c>
      <c r="O1617" s="5">
        <f t="shared" si="82"/>
        <v>8314861.111111111</v>
      </c>
      <c r="P1617" s="5">
        <f t="shared" si="83"/>
        <v>9183724.7326389216</v>
      </c>
      <c r="Q1617" s="5">
        <f t="shared" si="78"/>
        <v>17116275.267361078</v>
      </c>
      <c r="R1617" s="3" t="str">
        <f t="shared" si="79"/>
        <v>상</v>
      </c>
    </row>
    <row r="1618" spans="1:18" hidden="1" x14ac:dyDescent="0.3">
      <c r="A1618">
        <v>1617</v>
      </c>
      <c r="B1618" s="3" t="s">
        <v>13</v>
      </c>
      <c r="C1618" s="3" t="s">
        <v>36</v>
      </c>
      <c r="D1618" s="3" t="s">
        <v>117</v>
      </c>
      <c r="E1618" s="4">
        <v>2019</v>
      </c>
      <c r="F1618" s="1">
        <v>43585</v>
      </c>
      <c r="G1618" s="3" t="s">
        <v>102</v>
      </c>
      <c r="H1618" s="5">
        <v>3.819999999999995</v>
      </c>
      <c r="I1618" s="5">
        <v>86.820611130279588</v>
      </c>
      <c r="J1618" s="5">
        <v>6.2166666666666668</v>
      </c>
      <c r="K1618" s="6">
        <v>4.9866488413228653E-2</v>
      </c>
      <c r="L1618" s="6">
        <v>6.3307647963582778E-2</v>
      </c>
      <c r="M1618" s="5">
        <v>88.682586362318858</v>
      </c>
      <c r="N1618" s="4">
        <v>26300000</v>
      </c>
      <c r="O1618" s="5">
        <f t="shared" si="82"/>
        <v>8143833.333333334</v>
      </c>
      <c r="P1618" s="5">
        <f t="shared" si="83"/>
        <v>9183125.6477581039</v>
      </c>
      <c r="Q1618" s="5">
        <f t="shared" si="78"/>
        <v>17116874.352241896</v>
      </c>
      <c r="R1618" s="3" t="str">
        <f t="shared" si="79"/>
        <v>상</v>
      </c>
    </row>
    <row r="1619" spans="1:18" hidden="1" x14ac:dyDescent="0.3">
      <c r="A1619">
        <v>1618</v>
      </c>
      <c r="B1619" s="3" t="s">
        <v>13</v>
      </c>
      <c r="C1619" s="3" t="s">
        <v>26</v>
      </c>
      <c r="D1619" s="3" t="s">
        <v>117</v>
      </c>
      <c r="E1619" s="4">
        <v>2020</v>
      </c>
      <c r="F1619" s="1">
        <v>43785</v>
      </c>
      <c r="G1619" s="3" t="s">
        <v>102</v>
      </c>
      <c r="H1619" s="5">
        <v>4.019999999999996</v>
      </c>
      <c r="I1619" s="5">
        <v>92.831195670431498</v>
      </c>
      <c r="J1619" s="5">
        <v>5.6722222222222216</v>
      </c>
      <c r="K1619" s="6">
        <v>4.7632855141056682E-2</v>
      </c>
      <c r="L1619" s="6">
        <v>0.1430775069038597</v>
      </c>
      <c r="M1619" s="5">
        <v>80.928963795508352</v>
      </c>
      <c r="N1619" s="4">
        <v>26300000</v>
      </c>
      <c r="O1619" s="5">
        <f t="shared" si="82"/>
        <v>7430611.1111111101</v>
      </c>
      <c r="P1619" s="5">
        <f t="shared" si="83"/>
        <v>9181646.1778589059</v>
      </c>
      <c r="Q1619" s="5">
        <f t="shared" si="78"/>
        <v>17118353.822141096</v>
      </c>
      <c r="R1619" s="3" t="str">
        <f t="shared" si="79"/>
        <v>상</v>
      </c>
    </row>
    <row r="1620" spans="1:18" hidden="1" x14ac:dyDescent="0.3">
      <c r="A1620">
        <v>1619</v>
      </c>
      <c r="B1620" s="3" t="s">
        <v>13</v>
      </c>
      <c r="C1620" s="3" t="s">
        <v>36</v>
      </c>
      <c r="D1620" s="3" t="s">
        <v>117</v>
      </c>
      <c r="E1620" s="4">
        <v>2019</v>
      </c>
      <c r="F1620" s="1">
        <v>43715</v>
      </c>
      <c r="G1620" s="3" t="s">
        <v>102</v>
      </c>
      <c r="H1620" s="5">
        <v>3.9200000000000008</v>
      </c>
      <c r="I1620" s="5">
        <v>89.959074094082723</v>
      </c>
      <c r="J1620" s="5">
        <v>5.8638888888888889</v>
      </c>
      <c r="K1620" s="6">
        <v>4.8430935935159833E-2</v>
      </c>
      <c r="L1620" s="6">
        <v>0.1144069126301394</v>
      </c>
      <c r="M1620" s="5">
        <v>83.71621514347008</v>
      </c>
      <c r="N1620" s="4">
        <v>26300000</v>
      </c>
      <c r="O1620" s="5">
        <f t="shared" si="82"/>
        <v>7681694.444444444</v>
      </c>
      <c r="P1620" s="5">
        <f t="shared" si="83"/>
        <v>9175874.0302339401</v>
      </c>
      <c r="Q1620" s="5">
        <f t="shared" si="78"/>
        <v>17124125.969766058</v>
      </c>
      <c r="R1620" s="3" t="str">
        <f t="shared" si="79"/>
        <v>상</v>
      </c>
    </row>
    <row r="1621" spans="1:18" hidden="1" x14ac:dyDescent="0.3">
      <c r="A1621">
        <v>1620</v>
      </c>
      <c r="B1621" s="3" t="s">
        <v>13</v>
      </c>
      <c r="C1621" s="3" t="s">
        <v>36</v>
      </c>
      <c r="D1621" s="3" t="s">
        <v>117</v>
      </c>
      <c r="E1621" s="4">
        <v>2019</v>
      </c>
      <c r="F1621" s="1">
        <v>43643</v>
      </c>
      <c r="G1621" s="3" t="s">
        <v>102</v>
      </c>
      <c r="H1621" s="5">
        <v>3.6200000000000032</v>
      </c>
      <c r="I1621" s="5">
        <v>78.861366460791714</v>
      </c>
      <c r="J1621" s="5">
        <v>6.0583333333333336</v>
      </c>
      <c r="K1621" s="6">
        <v>4.9227363664260282E-2</v>
      </c>
      <c r="L1621" s="6">
        <v>8.3558932859074647E-2</v>
      </c>
      <c r="M1621" s="5">
        <v>86.721370347666507</v>
      </c>
      <c r="N1621" s="4">
        <v>26300000</v>
      </c>
      <c r="O1621" s="5">
        <f t="shared" si="82"/>
        <v>7936416.666666667</v>
      </c>
      <c r="P1621" s="5">
        <f t="shared" si="83"/>
        <v>9151627.3726412803</v>
      </c>
      <c r="Q1621" s="5">
        <f t="shared" si="78"/>
        <v>17148372.62735872</v>
      </c>
      <c r="R1621" s="3" t="str">
        <f t="shared" si="79"/>
        <v>상</v>
      </c>
    </row>
    <row r="1622" spans="1:18" hidden="1" x14ac:dyDescent="0.3">
      <c r="A1622">
        <v>1621</v>
      </c>
      <c r="B1622" s="3" t="s">
        <v>13</v>
      </c>
      <c r="C1622" s="3" t="s">
        <v>36</v>
      </c>
      <c r="D1622" s="3" t="s">
        <v>117</v>
      </c>
      <c r="E1622" s="4">
        <v>2019</v>
      </c>
      <c r="F1622" s="1">
        <v>43746</v>
      </c>
      <c r="G1622" s="3" t="s">
        <v>102</v>
      </c>
      <c r="H1622" s="5">
        <v>4.1399999999999908</v>
      </c>
      <c r="I1622" s="5">
        <v>96.304335034886961</v>
      </c>
      <c r="J1622" s="5">
        <v>5.7777777777777777</v>
      </c>
      <c r="K1622" s="6">
        <v>4.8074017006186527E-2</v>
      </c>
      <c r="L1622" s="6">
        <v>0.12458088974186091</v>
      </c>
      <c r="M1622" s="5">
        <v>82.734509325195262</v>
      </c>
      <c r="N1622" s="4">
        <v>26300000</v>
      </c>
      <c r="O1622" s="5">
        <f t="shared" si="82"/>
        <v>7568888.888888889</v>
      </c>
      <c r="P1622" s="5">
        <f t="shared" si="83"/>
        <v>9148406.0890948251</v>
      </c>
      <c r="Q1622" s="5">
        <f t="shared" si="78"/>
        <v>17151593.910905175</v>
      </c>
      <c r="R1622" s="3" t="str">
        <f t="shared" si="79"/>
        <v>상</v>
      </c>
    </row>
    <row r="1623" spans="1:18" hidden="1" x14ac:dyDescent="0.3">
      <c r="A1623">
        <v>1622</v>
      </c>
      <c r="B1623" s="3" t="s">
        <v>13</v>
      </c>
      <c r="C1623" s="3" t="s">
        <v>36</v>
      </c>
      <c r="D1623" s="3" t="s">
        <v>117</v>
      </c>
      <c r="E1623" s="4">
        <v>2019</v>
      </c>
      <c r="F1623" s="1">
        <v>43692</v>
      </c>
      <c r="G1623" s="3" t="s">
        <v>102</v>
      </c>
      <c r="H1623" s="5">
        <v>3.9481249999999979</v>
      </c>
      <c r="I1623" s="5">
        <v>90.774591952799412</v>
      </c>
      <c r="J1623" s="5">
        <v>5.9249999999999998</v>
      </c>
      <c r="K1623" s="6">
        <v>4.8682645778552337E-2</v>
      </c>
      <c r="L1623" s="6">
        <v>0.1012987852687498</v>
      </c>
      <c r="M1623" s="5">
        <v>85.001856895269796</v>
      </c>
      <c r="N1623" s="4">
        <v>26300000</v>
      </c>
      <c r="O1623" s="5">
        <f t="shared" si="82"/>
        <v>7761750</v>
      </c>
      <c r="P1623" s="5">
        <f t="shared" si="83"/>
        <v>9131271.1080690846</v>
      </c>
      <c r="Q1623" s="5">
        <f t="shared" si="78"/>
        <v>17168728.891930915</v>
      </c>
      <c r="R1623" s="3" t="str">
        <f t="shared" si="79"/>
        <v>상</v>
      </c>
    </row>
    <row r="1624" spans="1:18" hidden="1" x14ac:dyDescent="0.3">
      <c r="A1624">
        <v>1623</v>
      </c>
      <c r="B1624" s="3" t="s">
        <v>13</v>
      </c>
      <c r="C1624" s="3" t="s">
        <v>79</v>
      </c>
      <c r="D1624" s="3" t="s">
        <v>117</v>
      </c>
      <c r="E1624" s="4">
        <v>2020</v>
      </c>
      <c r="F1624" s="1">
        <v>43914</v>
      </c>
      <c r="G1624" s="3" t="s">
        <v>102</v>
      </c>
      <c r="H1624" s="5">
        <v>3.7400000000000051</v>
      </c>
      <c r="I1624" s="5">
        <v>83.818847388122649</v>
      </c>
      <c r="J1624" s="5">
        <v>5.3166666666666664</v>
      </c>
      <c r="K1624" s="6">
        <v>4.611579628139003E-2</v>
      </c>
      <c r="L1624" s="6">
        <v>0.189415073574907</v>
      </c>
      <c r="M1624" s="5">
        <v>76.446913014370296</v>
      </c>
      <c r="N1624" s="4">
        <v>26300000</v>
      </c>
      <c r="O1624" s="5">
        <f t="shared" si="82"/>
        <v>6964833.333333333</v>
      </c>
      <c r="P1624" s="5">
        <f t="shared" si="83"/>
        <v>9110679.6320527699</v>
      </c>
      <c r="Q1624" s="5">
        <f t="shared" si="78"/>
        <v>17189320.367947228</v>
      </c>
      <c r="R1624" s="3" t="str">
        <f t="shared" si="79"/>
        <v>중</v>
      </c>
    </row>
    <row r="1625" spans="1:18" hidden="1" x14ac:dyDescent="0.3">
      <c r="A1625">
        <v>1624</v>
      </c>
      <c r="B1625" s="3" t="s">
        <v>13</v>
      </c>
      <c r="C1625" s="3" t="s">
        <v>36</v>
      </c>
      <c r="D1625" s="3" t="s">
        <v>117</v>
      </c>
      <c r="E1625" s="4">
        <v>2019</v>
      </c>
      <c r="F1625" s="1">
        <v>43582</v>
      </c>
      <c r="G1625" s="3" t="s">
        <v>102</v>
      </c>
      <c r="H1625" s="5">
        <v>3.4608333333333299</v>
      </c>
      <c r="I1625" s="5">
        <v>72.036472441881671</v>
      </c>
      <c r="J1625" s="5">
        <v>6.2249999999999996</v>
      </c>
      <c r="K1625" s="6">
        <v>4.9899899799498597E-2</v>
      </c>
      <c r="L1625" s="6">
        <v>5.4543068127816202E-2</v>
      </c>
      <c r="M1625" s="5">
        <v>89.555703207268522</v>
      </c>
      <c r="N1625" s="4">
        <v>26300000</v>
      </c>
      <c r="O1625" s="5">
        <f t="shared" si="82"/>
        <v>8154750</v>
      </c>
      <c r="P1625" s="5">
        <f t="shared" si="83"/>
        <v>9105785.2352815252</v>
      </c>
      <c r="Q1625" s="5">
        <f t="shared" si="78"/>
        <v>17194214.764718473</v>
      </c>
      <c r="R1625" s="3" t="str">
        <f t="shared" si="79"/>
        <v>상</v>
      </c>
    </row>
    <row r="1626" spans="1:18" hidden="1" x14ac:dyDescent="0.3">
      <c r="A1626">
        <v>1625</v>
      </c>
      <c r="B1626" s="3" t="s">
        <v>12</v>
      </c>
      <c r="C1626" s="3" t="s">
        <v>66</v>
      </c>
      <c r="D1626" s="3" t="s">
        <v>113</v>
      </c>
      <c r="E1626" s="4">
        <v>2020</v>
      </c>
      <c r="F1626" s="1">
        <v>43991</v>
      </c>
      <c r="G1626" s="3" t="s">
        <v>102</v>
      </c>
      <c r="H1626" s="5">
        <v>4.0400000000000054</v>
      </c>
      <c r="I1626" s="5">
        <v>93.385705726483309</v>
      </c>
      <c r="J1626" s="5">
        <v>5.1083333333333334</v>
      </c>
      <c r="K1626" s="6">
        <v>4.5203244721295548E-2</v>
      </c>
      <c r="L1626" s="6">
        <v>0.1218795112760695</v>
      </c>
      <c r="M1626" s="5">
        <v>83.29172440026349</v>
      </c>
      <c r="N1626" s="4">
        <v>24800000</v>
      </c>
      <c r="O1626" s="5">
        <f>1240000*J1626</f>
        <v>6334333.333333333</v>
      </c>
      <c r="P1626" s="5">
        <f>(1240000*J1626)/(M1626/100)</f>
        <v>7604997.2298487974</v>
      </c>
      <c r="Q1626" s="5">
        <f t="shared" si="78"/>
        <v>17195002.770151202</v>
      </c>
      <c r="R1626" s="3" t="str">
        <f t="shared" si="79"/>
        <v>상</v>
      </c>
    </row>
    <row r="1627" spans="1:18" hidden="1" x14ac:dyDescent="0.3">
      <c r="A1627">
        <v>1626</v>
      </c>
      <c r="B1627" s="3" t="s">
        <v>12</v>
      </c>
      <c r="C1627" s="3" t="s">
        <v>66</v>
      </c>
      <c r="D1627" s="3" t="s">
        <v>113</v>
      </c>
      <c r="E1627" s="4">
        <v>2020</v>
      </c>
      <c r="F1627" s="1">
        <v>44081</v>
      </c>
      <c r="G1627" s="3" t="s">
        <v>102</v>
      </c>
      <c r="H1627" s="5">
        <v>3.9918750000000021</v>
      </c>
      <c r="I1627" s="5">
        <v>92.039261185257573</v>
      </c>
      <c r="J1627" s="5">
        <v>4.8638888888888889</v>
      </c>
      <c r="K1627" s="6">
        <v>4.410845220086005E-2</v>
      </c>
      <c r="L1627" s="6">
        <v>0.16041809743894711</v>
      </c>
      <c r="M1627" s="5">
        <v>79.547345036019294</v>
      </c>
      <c r="N1627" s="4">
        <v>24800000</v>
      </c>
      <c r="O1627" s="5">
        <f>1240000*J1627</f>
        <v>6031222.222222222</v>
      </c>
      <c r="P1627" s="5">
        <f>(1240000*J1627)/(M1627/100)</f>
        <v>7581927.7431462556</v>
      </c>
      <c r="Q1627" s="5">
        <f t="shared" si="78"/>
        <v>17218072.256853744</v>
      </c>
      <c r="R1627" s="3" t="str">
        <f t="shared" si="79"/>
        <v>중</v>
      </c>
    </row>
    <row r="1628" spans="1:18" hidden="1" x14ac:dyDescent="0.3">
      <c r="A1628">
        <v>1627</v>
      </c>
      <c r="B1628" s="3" t="s">
        <v>13</v>
      </c>
      <c r="C1628" s="3" t="s">
        <v>33</v>
      </c>
      <c r="D1628" s="3" t="s">
        <v>117</v>
      </c>
      <c r="E1628" s="4">
        <v>2019</v>
      </c>
      <c r="F1628" s="1">
        <v>43634</v>
      </c>
      <c r="G1628" s="3" t="s">
        <v>102</v>
      </c>
      <c r="H1628" s="5">
        <v>3.899999999999995</v>
      </c>
      <c r="I1628" s="5">
        <v>89.372092693470606</v>
      </c>
      <c r="J1628" s="5">
        <v>6.083333333333333</v>
      </c>
      <c r="K1628" s="6">
        <v>4.9328828623162471E-2</v>
      </c>
      <c r="L1628" s="6">
        <v>7.149015101451299E-2</v>
      </c>
      <c r="M1628" s="5">
        <v>87.918102036232455</v>
      </c>
      <c r="N1628" s="4">
        <v>26300000</v>
      </c>
      <c r="O1628" s="5">
        <f t="shared" ref="O1628:O1647" si="84">1310000*J1628</f>
        <v>7969166.666666666</v>
      </c>
      <c r="P1628" s="5">
        <f t="shared" ref="P1628:P1647" si="85">(1310000*J1628)/(M1628/100)</f>
        <v>9064306.9880903997</v>
      </c>
      <c r="Q1628" s="5">
        <f t="shared" si="78"/>
        <v>17235693.0119096</v>
      </c>
      <c r="R1628" s="3" t="str">
        <f t="shared" si="79"/>
        <v>상</v>
      </c>
    </row>
    <row r="1629" spans="1:18" hidden="1" x14ac:dyDescent="0.3">
      <c r="A1629">
        <v>1628</v>
      </c>
      <c r="B1629" s="3" t="s">
        <v>13</v>
      </c>
      <c r="C1629" s="3" t="s">
        <v>36</v>
      </c>
      <c r="D1629" s="3" t="s">
        <v>117</v>
      </c>
      <c r="E1629" s="4">
        <v>2019</v>
      </c>
      <c r="F1629" s="1">
        <v>43658</v>
      </c>
      <c r="G1629" s="3" t="s">
        <v>102</v>
      </c>
      <c r="H1629" s="5">
        <v>4.1200000000000037</v>
      </c>
      <c r="I1629" s="5">
        <v>95.681105916803389</v>
      </c>
      <c r="J1629" s="5">
        <v>6.0166666666666666</v>
      </c>
      <c r="K1629" s="6">
        <v>4.9057789051960607E-2</v>
      </c>
      <c r="L1629" s="6">
        <v>7.9229636327486308E-2</v>
      </c>
      <c r="M1629" s="5">
        <v>87.171257462055308</v>
      </c>
      <c r="N1629" s="4">
        <v>26300000</v>
      </c>
      <c r="O1629" s="5">
        <f t="shared" si="84"/>
        <v>7881833.333333333</v>
      </c>
      <c r="P1629" s="5">
        <f t="shared" si="85"/>
        <v>9041780.0119084083</v>
      </c>
      <c r="Q1629" s="5">
        <f t="shared" si="78"/>
        <v>17258219.988091592</v>
      </c>
      <c r="R1629" s="3" t="str">
        <f t="shared" si="79"/>
        <v>상</v>
      </c>
    </row>
    <row r="1630" spans="1:18" hidden="1" x14ac:dyDescent="0.3">
      <c r="A1630">
        <v>1629</v>
      </c>
      <c r="B1630" s="3" t="s">
        <v>13</v>
      </c>
      <c r="C1630" s="3" t="s">
        <v>36</v>
      </c>
      <c r="D1630" s="3" t="s">
        <v>117</v>
      </c>
      <c r="E1630" s="4">
        <v>2019</v>
      </c>
      <c r="F1630" s="1">
        <v>43728</v>
      </c>
      <c r="G1630" s="3" t="s">
        <v>102</v>
      </c>
      <c r="H1630" s="5">
        <v>3.6399999999999921</v>
      </c>
      <c r="I1630" s="5">
        <v>79.782644610449623</v>
      </c>
      <c r="J1630" s="5">
        <v>5.8277777777777784</v>
      </c>
      <c r="K1630" s="6">
        <v>4.8281581489333078E-2</v>
      </c>
      <c r="L1630" s="6">
        <v>0.10572926850449541</v>
      </c>
      <c r="M1630" s="5">
        <v>84.598915000617154</v>
      </c>
      <c r="N1630" s="4">
        <v>26300000</v>
      </c>
      <c r="O1630" s="5">
        <f t="shared" si="84"/>
        <v>7634388.8888888899</v>
      </c>
      <c r="P1630" s="5">
        <f t="shared" si="85"/>
        <v>9024216.0775149371</v>
      </c>
      <c r="Q1630" s="5">
        <f t="shared" si="78"/>
        <v>17275783.922485061</v>
      </c>
      <c r="R1630" s="3" t="str">
        <f t="shared" si="79"/>
        <v>상</v>
      </c>
    </row>
    <row r="1631" spans="1:18" hidden="1" x14ac:dyDescent="0.3">
      <c r="A1631">
        <v>1630</v>
      </c>
      <c r="B1631" s="3" t="s">
        <v>13</v>
      </c>
      <c r="C1631" s="3" t="s">
        <v>36</v>
      </c>
      <c r="D1631" s="3" t="s">
        <v>117</v>
      </c>
      <c r="E1631" s="4">
        <v>2019</v>
      </c>
      <c r="F1631" s="1">
        <v>43676</v>
      </c>
      <c r="G1631" s="3" t="s">
        <v>102</v>
      </c>
      <c r="H1631" s="5">
        <v>3.839999999999995</v>
      </c>
      <c r="I1631" s="5">
        <v>87.487322394430734</v>
      </c>
      <c r="J1631" s="5">
        <v>5.9666666666666668</v>
      </c>
      <c r="K1631" s="6">
        <v>4.88535225614967E-2</v>
      </c>
      <c r="L1631" s="6">
        <v>8.4811328612541662E-2</v>
      </c>
      <c r="M1631" s="5">
        <v>86.63351488259616</v>
      </c>
      <c r="N1631" s="4">
        <v>26300000</v>
      </c>
      <c r="O1631" s="5">
        <f t="shared" si="84"/>
        <v>7816333.333333334</v>
      </c>
      <c r="P1631" s="5">
        <f t="shared" si="85"/>
        <v>9022297.3683173973</v>
      </c>
      <c r="Q1631" s="5">
        <f t="shared" si="78"/>
        <v>17277702.631682605</v>
      </c>
      <c r="R1631" s="3" t="str">
        <f t="shared" si="79"/>
        <v>상</v>
      </c>
    </row>
    <row r="1632" spans="1:18" hidden="1" x14ac:dyDescent="0.3">
      <c r="A1632">
        <v>1631</v>
      </c>
      <c r="B1632" s="3" t="s">
        <v>13</v>
      </c>
      <c r="C1632" s="3" t="s">
        <v>33</v>
      </c>
      <c r="D1632" s="3" t="s">
        <v>117</v>
      </c>
      <c r="E1632" s="4">
        <v>2019</v>
      </c>
      <c r="F1632" s="1">
        <v>43761</v>
      </c>
      <c r="G1632" s="3" t="s">
        <v>102</v>
      </c>
      <c r="H1632" s="5">
        <v>4</v>
      </c>
      <c r="I1632" s="5">
        <v>92.26804225875226</v>
      </c>
      <c r="J1632" s="5">
        <v>5.7361111111111107</v>
      </c>
      <c r="K1632" s="6">
        <v>4.790035954399971E-2</v>
      </c>
      <c r="L1632" s="6">
        <v>0.1191418814539783</v>
      </c>
      <c r="M1632" s="5">
        <v>83.295775900202202</v>
      </c>
      <c r="N1632" s="4">
        <v>26300000</v>
      </c>
      <c r="O1632" s="5">
        <f t="shared" si="84"/>
        <v>7514305.555555555</v>
      </c>
      <c r="P1632" s="5">
        <f t="shared" si="85"/>
        <v>9021232.4386755768</v>
      </c>
      <c r="Q1632" s="5">
        <f t="shared" si="78"/>
        <v>17278767.561324425</v>
      </c>
      <c r="R1632" s="3" t="str">
        <f t="shared" si="79"/>
        <v>상</v>
      </c>
    </row>
    <row r="1633" spans="1:18" hidden="1" x14ac:dyDescent="0.3">
      <c r="A1633">
        <v>1632</v>
      </c>
      <c r="B1633" s="3" t="s">
        <v>13</v>
      </c>
      <c r="C1633" s="3" t="s">
        <v>36</v>
      </c>
      <c r="D1633" s="3" t="s">
        <v>117</v>
      </c>
      <c r="E1633" s="4">
        <v>2019</v>
      </c>
      <c r="F1633" s="1">
        <v>43729</v>
      </c>
      <c r="G1633" s="3" t="s">
        <v>102</v>
      </c>
      <c r="H1633" s="5">
        <v>4.1193750000000033</v>
      </c>
      <c r="I1633" s="5">
        <v>95.661630006863263</v>
      </c>
      <c r="J1633" s="5">
        <v>5.8250000000000002</v>
      </c>
      <c r="K1633" s="6">
        <v>4.8270073544588683E-2</v>
      </c>
      <c r="L1633" s="6">
        <v>0.1052782682362227</v>
      </c>
      <c r="M1633" s="5">
        <v>84.645165821918852</v>
      </c>
      <c r="N1633" s="4">
        <v>26300000</v>
      </c>
      <c r="O1633" s="5">
        <f t="shared" si="84"/>
        <v>7630750</v>
      </c>
      <c r="P1633" s="5">
        <f t="shared" si="85"/>
        <v>9014986.1789555606</v>
      </c>
      <c r="Q1633" s="5">
        <f t="shared" si="78"/>
        <v>17285013.821044438</v>
      </c>
      <c r="R1633" s="3" t="str">
        <f t="shared" si="79"/>
        <v>상</v>
      </c>
    </row>
    <row r="1634" spans="1:18" hidden="1" x14ac:dyDescent="0.3">
      <c r="A1634">
        <v>1633</v>
      </c>
      <c r="B1634" s="3" t="s">
        <v>13</v>
      </c>
      <c r="C1634" s="3" t="s">
        <v>96</v>
      </c>
      <c r="D1634" s="3" t="s">
        <v>117</v>
      </c>
      <c r="E1634" s="4">
        <v>2020</v>
      </c>
      <c r="F1634" s="1">
        <v>43980</v>
      </c>
      <c r="G1634" s="3" t="s">
        <v>102</v>
      </c>
      <c r="H1634" s="5">
        <v>3.817499999999995</v>
      </c>
      <c r="I1634" s="5">
        <v>86.736420636813648</v>
      </c>
      <c r="J1634" s="5">
        <v>5.1361111111111111</v>
      </c>
      <c r="K1634" s="6">
        <v>4.5325979795746783E-2</v>
      </c>
      <c r="L1634" s="6">
        <v>0.20744550898660441</v>
      </c>
      <c r="M1634" s="5">
        <v>74.72285112176489</v>
      </c>
      <c r="N1634" s="4">
        <v>26300000</v>
      </c>
      <c r="O1634" s="5">
        <f t="shared" si="84"/>
        <v>6728305.555555556</v>
      </c>
      <c r="P1634" s="5">
        <f t="shared" si="85"/>
        <v>9004348.0067314636</v>
      </c>
      <c r="Q1634" s="5">
        <f t="shared" si="78"/>
        <v>17295651.993268535</v>
      </c>
      <c r="R1634" s="3" t="str">
        <f t="shared" si="79"/>
        <v>중</v>
      </c>
    </row>
    <row r="1635" spans="1:18" hidden="1" x14ac:dyDescent="0.3">
      <c r="A1635">
        <v>1634</v>
      </c>
      <c r="B1635" s="3" t="s">
        <v>13</v>
      </c>
      <c r="C1635" s="3" t="s">
        <v>36</v>
      </c>
      <c r="D1635" s="3" t="s">
        <v>117</v>
      </c>
      <c r="E1635" s="4">
        <v>2019</v>
      </c>
      <c r="F1635" s="1">
        <v>43698</v>
      </c>
      <c r="G1635" s="3" t="s">
        <v>102</v>
      </c>
      <c r="H1635" s="5">
        <v>3.7599999999999949</v>
      </c>
      <c r="I1635" s="5">
        <v>84.65654976265408</v>
      </c>
      <c r="J1635" s="5">
        <v>5.9083333333333332</v>
      </c>
      <c r="K1635" s="6">
        <v>4.861412689057918E-2</v>
      </c>
      <c r="L1635" s="6">
        <v>9.1019396082463441E-2</v>
      </c>
      <c r="M1635" s="5">
        <v>86.036647702695731</v>
      </c>
      <c r="N1635" s="4">
        <v>26300000</v>
      </c>
      <c r="O1635" s="5">
        <f t="shared" si="84"/>
        <v>7739916.666666666</v>
      </c>
      <c r="P1635" s="5">
        <f t="shared" si="85"/>
        <v>8996069.5509806052</v>
      </c>
      <c r="Q1635" s="5">
        <f t="shared" si="78"/>
        <v>17303930.449019395</v>
      </c>
      <c r="R1635" s="3" t="str">
        <f t="shared" si="79"/>
        <v>상</v>
      </c>
    </row>
    <row r="1636" spans="1:18" hidden="1" x14ac:dyDescent="0.3">
      <c r="A1636">
        <v>1635</v>
      </c>
      <c r="B1636" s="3" t="s">
        <v>13</v>
      </c>
      <c r="C1636" s="3" t="s">
        <v>36</v>
      </c>
      <c r="D1636" s="3" t="s">
        <v>117</v>
      </c>
      <c r="E1636" s="4">
        <v>2019</v>
      </c>
      <c r="F1636" s="1">
        <v>43626</v>
      </c>
      <c r="G1636" s="3" t="s">
        <v>102</v>
      </c>
      <c r="H1636" s="5">
        <v>3.839999999999995</v>
      </c>
      <c r="I1636" s="5">
        <v>87.487322394430734</v>
      </c>
      <c r="J1636" s="5">
        <v>6.1055555555555552</v>
      </c>
      <c r="K1636" s="6">
        <v>4.9418844808657991E-2</v>
      </c>
      <c r="L1636" s="6">
        <v>6.0273935388255588E-2</v>
      </c>
      <c r="M1636" s="5">
        <v>89.030721980308641</v>
      </c>
      <c r="N1636" s="4">
        <v>26300000</v>
      </c>
      <c r="O1636" s="5">
        <f t="shared" si="84"/>
        <v>7998277.7777777771</v>
      </c>
      <c r="P1636" s="5">
        <f t="shared" si="85"/>
        <v>8983727.8636769857</v>
      </c>
      <c r="Q1636" s="5">
        <f t="shared" si="78"/>
        <v>17316272.136323012</v>
      </c>
      <c r="R1636" s="3" t="str">
        <f t="shared" si="79"/>
        <v>상</v>
      </c>
    </row>
    <row r="1637" spans="1:18" hidden="1" x14ac:dyDescent="0.3">
      <c r="A1637">
        <v>1636</v>
      </c>
      <c r="B1637" s="3" t="s">
        <v>13</v>
      </c>
      <c r="C1637" s="3" t="s">
        <v>26</v>
      </c>
      <c r="D1637" s="3" t="s">
        <v>117</v>
      </c>
      <c r="E1637" s="4">
        <v>2020</v>
      </c>
      <c r="F1637" s="1">
        <v>43811</v>
      </c>
      <c r="G1637" s="3" t="s">
        <v>102</v>
      </c>
      <c r="H1637" s="5">
        <v>3.954999999999993</v>
      </c>
      <c r="I1637" s="5">
        <v>90.973940765739528</v>
      </c>
      <c r="J1637" s="5">
        <v>5.6</v>
      </c>
      <c r="K1637" s="6">
        <v>4.7328638264796927E-2</v>
      </c>
      <c r="L1637" s="6">
        <v>0.1354911637400148</v>
      </c>
      <c r="M1637" s="5">
        <v>81.718019799518828</v>
      </c>
      <c r="N1637" s="4">
        <v>26300000</v>
      </c>
      <c r="O1637" s="5">
        <f t="shared" si="84"/>
        <v>7336000</v>
      </c>
      <c r="P1637" s="5">
        <f t="shared" si="85"/>
        <v>8977212.1473300755</v>
      </c>
      <c r="Q1637" s="5">
        <f t="shared" si="78"/>
        <v>17322787.852669924</v>
      </c>
      <c r="R1637" s="3" t="str">
        <f t="shared" si="79"/>
        <v>상</v>
      </c>
    </row>
    <row r="1638" spans="1:18" hidden="1" x14ac:dyDescent="0.3">
      <c r="A1638">
        <v>1637</v>
      </c>
      <c r="B1638" s="3" t="s">
        <v>13</v>
      </c>
      <c r="C1638" s="3" t="s">
        <v>36</v>
      </c>
      <c r="D1638" s="3" t="s">
        <v>117</v>
      </c>
      <c r="E1638" s="4">
        <v>2019</v>
      </c>
      <c r="F1638" s="1">
        <v>43677</v>
      </c>
      <c r="G1638" s="3" t="s">
        <v>102</v>
      </c>
      <c r="H1638" s="5">
        <v>3.6000000000000032</v>
      </c>
      <c r="I1638" s="5">
        <v>78.03550597032131</v>
      </c>
      <c r="J1638" s="5">
        <v>5.9666666666666668</v>
      </c>
      <c r="K1638" s="6">
        <v>4.88535225614967E-2</v>
      </c>
      <c r="L1638" s="6">
        <v>7.7825442008850276E-2</v>
      </c>
      <c r="M1638" s="5">
        <v>87.332103542965299</v>
      </c>
      <c r="N1638" s="4">
        <v>26300000</v>
      </c>
      <c r="O1638" s="5">
        <f t="shared" si="84"/>
        <v>7816333.333333334</v>
      </c>
      <c r="P1638" s="5">
        <f t="shared" si="85"/>
        <v>8950126.0318181682</v>
      </c>
      <c r="Q1638" s="5">
        <f t="shared" si="78"/>
        <v>17349873.968181834</v>
      </c>
      <c r="R1638" s="3" t="str">
        <f t="shared" si="79"/>
        <v>상</v>
      </c>
    </row>
    <row r="1639" spans="1:18" hidden="1" x14ac:dyDescent="0.3">
      <c r="A1639">
        <v>1638</v>
      </c>
      <c r="B1639" s="3" t="s">
        <v>13</v>
      </c>
      <c r="C1639" s="3" t="s">
        <v>36</v>
      </c>
      <c r="D1639" s="3" t="s">
        <v>117</v>
      </c>
      <c r="E1639" s="4">
        <v>2019</v>
      </c>
      <c r="F1639" s="1">
        <v>43673</v>
      </c>
      <c r="G1639" s="3" t="s">
        <v>102</v>
      </c>
      <c r="H1639" s="5">
        <v>3.5</v>
      </c>
      <c r="I1639" s="5">
        <v>73.639540816098901</v>
      </c>
      <c r="J1639" s="5">
        <v>5.9749999999999996</v>
      </c>
      <c r="K1639" s="6">
        <v>4.8887626246321272E-2</v>
      </c>
      <c r="L1639" s="6">
        <v>7.5739584866296672E-2</v>
      </c>
      <c r="M1639" s="5">
        <v>87.537278888738214</v>
      </c>
      <c r="N1639" s="4">
        <v>26300000</v>
      </c>
      <c r="O1639" s="5">
        <f t="shared" si="84"/>
        <v>7827250</v>
      </c>
      <c r="P1639" s="5">
        <f t="shared" si="85"/>
        <v>8941619.044325795</v>
      </c>
      <c r="Q1639" s="5">
        <f t="shared" si="78"/>
        <v>17358380.955674205</v>
      </c>
      <c r="R1639" s="3" t="str">
        <f t="shared" si="79"/>
        <v>상</v>
      </c>
    </row>
    <row r="1640" spans="1:18" hidden="1" x14ac:dyDescent="0.3">
      <c r="A1640">
        <v>1639</v>
      </c>
      <c r="B1640" s="3" t="s">
        <v>13</v>
      </c>
      <c r="C1640" s="3" t="s">
        <v>36</v>
      </c>
      <c r="D1640" s="3" t="s">
        <v>117</v>
      </c>
      <c r="E1640" s="4">
        <v>2019</v>
      </c>
      <c r="F1640" s="1">
        <v>43719</v>
      </c>
      <c r="G1640" s="3" t="s">
        <v>102</v>
      </c>
      <c r="H1640" s="5">
        <v>3.8429166666666621</v>
      </c>
      <c r="I1640" s="5">
        <v>87.583330943608473</v>
      </c>
      <c r="J1640" s="5">
        <v>5.8527777777777779</v>
      </c>
      <c r="K1640" s="6">
        <v>4.8385029824431353E-2</v>
      </c>
      <c r="L1640" s="6">
        <v>9.3221666951825835E-2</v>
      </c>
      <c r="M1640" s="5">
        <v>85.839330322374281</v>
      </c>
      <c r="N1640" s="4">
        <v>26300000</v>
      </c>
      <c r="O1640" s="5">
        <f t="shared" si="84"/>
        <v>7667138.888888889</v>
      </c>
      <c r="P1640" s="5">
        <f t="shared" si="85"/>
        <v>8931964.9397246353</v>
      </c>
      <c r="Q1640" s="5">
        <f t="shared" si="78"/>
        <v>17368035.060275365</v>
      </c>
      <c r="R1640" s="3" t="str">
        <f t="shared" si="79"/>
        <v>상</v>
      </c>
    </row>
    <row r="1641" spans="1:18" hidden="1" x14ac:dyDescent="0.3">
      <c r="A1641">
        <v>1640</v>
      </c>
      <c r="B1641" s="3" t="s">
        <v>13</v>
      </c>
      <c r="C1641" s="3" t="s">
        <v>36</v>
      </c>
      <c r="D1641" s="3" t="s">
        <v>117</v>
      </c>
      <c r="E1641" s="4">
        <v>2019</v>
      </c>
      <c r="F1641" s="1">
        <v>43676</v>
      </c>
      <c r="G1641" s="3" t="s">
        <v>102</v>
      </c>
      <c r="H1641" s="5">
        <v>3.8808333333333298</v>
      </c>
      <c r="I1641" s="5">
        <v>88.793352980299929</v>
      </c>
      <c r="J1641" s="5">
        <v>5.9666666666666668</v>
      </c>
      <c r="K1641" s="6">
        <v>4.88535225614967E-2</v>
      </c>
      <c r="L1641" s="6">
        <v>7.348362907769887E-2</v>
      </c>
      <c r="M1641" s="5">
        <v>87.766284836080445</v>
      </c>
      <c r="N1641" s="4">
        <v>26300000</v>
      </c>
      <c r="O1641" s="5">
        <f t="shared" si="84"/>
        <v>7816333.333333334</v>
      </c>
      <c r="P1641" s="5">
        <f t="shared" si="85"/>
        <v>8905849.607205959</v>
      </c>
      <c r="Q1641" s="5">
        <f t="shared" si="78"/>
        <v>17394150.392794043</v>
      </c>
      <c r="R1641" s="3" t="str">
        <f t="shared" si="79"/>
        <v>상</v>
      </c>
    </row>
    <row r="1642" spans="1:18" hidden="1" x14ac:dyDescent="0.3">
      <c r="A1642">
        <v>1641</v>
      </c>
      <c r="B1642" s="3" t="s">
        <v>13</v>
      </c>
      <c r="C1642" s="3" t="s">
        <v>36</v>
      </c>
      <c r="D1642" s="3" t="s">
        <v>117</v>
      </c>
      <c r="E1642" s="4">
        <v>2019</v>
      </c>
      <c r="F1642" s="1">
        <v>43713</v>
      </c>
      <c r="G1642" s="3" t="s">
        <v>102</v>
      </c>
      <c r="H1642" s="5">
        <v>4.1200000000000037</v>
      </c>
      <c r="I1642" s="5">
        <v>95.681105916803389</v>
      </c>
      <c r="J1642" s="5">
        <v>5.8694444444444436</v>
      </c>
      <c r="K1642" s="6">
        <v>4.8453872680909393E-2</v>
      </c>
      <c r="L1642" s="6">
        <v>8.5255870439456621E-2</v>
      </c>
      <c r="M1642" s="5">
        <v>86.629025687963406</v>
      </c>
      <c r="N1642" s="4">
        <v>26300000</v>
      </c>
      <c r="O1642" s="5">
        <f t="shared" si="84"/>
        <v>7688972.2222222211</v>
      </c>
      <c r="P1642" s="5">
        <f t="shared" si="85"/>
        <v>8875745.9306050576</v>
      </c>
      <c r="Q1642" s="5">
        <f t="shared" si="78"/>
        <v>17424254.069394942</v>
      </c>
      <c r="R1642" s="3" t="str">
        <f t="shared" si="79"/>
        <v>상</v>
      </c>
    </row>
    <row r="1643" spans="1:18" hidden="1" x14ac:dyDescent="0.3">
      <c r="A1643">
        <v>1642</v>
      </c>
      <c r="B1643" s="3" t="s">
        <v>13</v>
      </c>
      <c r="C1643" s="3" t="s">
        <v>36</v>
      </c>
      <c r="D1643" s="3" t="s">
        <v>117</v>
      </c>
      <c r="E1643" s="4">
        <v>2019</v>
      </c>
      <c r="F1643" s="1">
        <v>43756</v>
      </c>
      <c r="G1643" s="3" t="s">
        <v>102</v>
      </c>
      <c r="H1643" s="5">
        <v>4.1200000000000037</v>
      </c>
      <c r="I1643" s="5">
        <v>95.681105916803389</v>
      </c>
      <c r="J1643" s="5">
        <v>5.75</v>
      </c>
      <c r="K1643" s="6">
        <v>4.7958315233127193E-2</v>
      </c>
      <c r="L1643" s="6">
        <v>0.10244788016327661</v>
      </c>
      <c r="M1643" s="5">
        <v>84.959380460359625</v>
      </c>
      <c r="N1643" s="4">
        <v>26300000</v>
      </c>
      <c r="O1643" s="5">
        <f t="shared" si="84"/>
        <v>7532500</v>
      </c>
      <c r="P1643" s="5">
        <f t="shared" si="85"/>
        <v>8866001.5635524988</v>
      </c>
      <c r="Q1643" s="5">
        <f t="shared" si="78"/>
        <v>17433998.436447501</v>
      </c>
      <c r="R1643" s="3" t="str">
        <f t="shared" si="79"/>
        <v>상</v>
      </c>
    </row>
    <row r="1644" spans="1:18" hidden="1" x14ac:dyDescent="0.3">
      <c r="A1644">
        <v>1643</v>
      </c>
      <c r="B1644" s="3" t="s">
        <v>13</v>
      </c>
      <c r="C1644" s="3" t="s">
        <v>33</v>
      </c>
      <c r="D1644" s="3" t="s">
        <v>117</v>
      </c>
      <c r="E1644" s="4">
        <v>2019</v>
      </c>
      <c r="F1644" s="1">
        <v>43748</v>
      </c>
      <c r="G1644" s="3" t="s">
        <v>102</v>
      </c>
      <c r="H1644" s="5">
        <v>3.4399999999999982</v>
      </c>
      <c r="I1644" s="5">
        <v>71.178625730373369</v>
      </c>
      <c r="J1644" s="5">
        <v>5.7722222222222221</v>
      </c>
      <c r="K1644" s="6">
        <v>4.8050898939446383E-2</v>
      </c>
      <c r="L1644" s="6">
        <v>9.8220017866368386E-2</v>
      </c>
      <c r="M1644" s="5">
        <v>85.372908319418528</v>
      </c>
      <c r="N1644" s="4">
        <v>26300000</v>
      </c>
      <c r="O1644" s="5">
        <f t="shared" si="84"/>
        <v>7561611.111111111</v>
      </c>
      <c r="P1644" s="5">
        <f t="shared" si="85"/>
        <v>8857155.3434957564</v>
      </c>
      <c r="Q1644" s="5">
        <f t="shared" si="78"/>
        <v>17442844.656504244</v>
      </c>
      <c r="R1644" s="3" t="str">
        <f t="shared" si="79"/>
        <v>상</v>
      </c>
    </row>
    <row r="1645" spans="1:18" hidden="1" x14ac:dyDescent="0.3">
      <c r="A1645">
        <v>1644</v>
      </c>
      <c r="B1645" s="3" t="s">
        <v>13</v>
      </c>
      <c r="C1645" s="3" t="s">
        <v>36</v>
      </c>
      <c r="D1645" s="3" t="s">
        <v>117</v>
      </c>
      <c r="E1645" s="4">
        <v>2019</v>
      </c>
      <c r="F1645" s="1">
        <v>43746</v>
      </c>
      <c r="G1645" s="3" t="s">
        <v>102</v>
      </c>
      <c r="H1645" s="5">
        <v>3.9599999999999951</v>
      </c>
      <c r="I1645" s="5">
        <v>91.118921720605258</v>
      </c>
      <c r="J1645" s="5">
        <v>5.7777777777777777</v>
      </c>
      <c r="K1645" s="6">
        <v>4.8074017006186527E-2</v>
      </c>
      <c r="L1645" s="6">
        <v>9.5483868807797759E-2</v>
      </c>
      <c r="M1645" s="5">
        <v>85.644211418601571</v>
      </c>
      <c r="N1645" s="4">
        <v>26300000</v>
      </c>
      <c r="O1645" s="5">
        <f t="shared" si="84"/>
        <v>7568888.888888889</v>
      </c>
      <c r="P1645" s="5">
        <f t="shared" si="85"/>
        <v>8837595.4002245124</v>
      </c>
      <c r="Q1645" s="5">
        <f t="shared" si="78"/>
        <v>17462404.599775486</v>
      </c>
      <c r="R1645" s="3" t="str">
        <f t="shared" si="79"/>
        <v>상</v>
      </c>
    </row>
    <row r="1646" spans="1:18" hidden="1" x14ac:dyDescent="0.3">
      <c r="A1646">
        <v>1645</v>
      </c>
      <c r="B1646" s="3" t="s">
        <v>13</v>
      </c>
      <c r="C1646" s="3" t="s">
        <v>36</v>
      </c>
      <c r="D1646" s="3" t="s">
        <v>117</v>
      </c>
      <c r="E1646" s="4">
        <v>2019</v>
      </c>
      <c r="F1646" s="1">
        <v>43733</v>
      </c>
      <c r="G1646" s="3" t="s">
        <v>102</v>
      </c>
      <c r="H1646" s="5">
        <v>3.419999999999999</v>
      </c>
      <c r="I1646" s="5">
        <v>70.321885634698489</v>
      </c>
      <c r="J1646" s="5">
        <v>5.8138888888888891</v>
      </c>
      <c r="K1646" s="6">
        <v>4.8224014303618022E-2</v>
      </c>
      <c r="L1646" s="6">
        <v>8.9942523341207128E-2</v>
      </c>
      <c r="M1646" s="5">
        <v>86.18334623551749</v>
      </c>
      <c r="N1646" s="4">
        <v>26300000</v>
      </c>
      <c r="O1646" s="5">
        <f t="shared" si="84"/>
        <v>7616194.444444445</v>
      </c>
      <c r="P1646" s="5">
        <f t="shared" si="85"/>
        <v>8837199.7341937665</v>
      </c>
      <c r="Q1646" s="5">
        <f t="shared" si="78"/>
        <v>17462800.265806235</v>
      </c>
      <c r="R1646" s="3" t="str">
        <f t="shared" si="79"/>
        <v>상</v>
      </c>
    </row>
    <row r="1647" spans="1:18" hidden="1" x14ac:dyDescent="0.3">
      <c r="A1647">
        <v>1646</v>
      </c>
      <c r="B1647" s="3" t="s">
        <v>13</v>
      </c>
      <c r="C1647" s="3" t="s">
        <v>26</v>
      </c>
      <c r="D1647" s="3" t="s">
        <v>117</v>
      </c>
      <c r="E1647" s="4">
        <v>2020</v>
      </c>
      <c r="F1647" s="1">
        <v>43802</v>
      </c>
      <c r="G1647" s="3" t="s">
        <v>102</v>
      </c>
      <c r="H1647" s="5">
        <v>3.5400000000000031</v>
      </c>
      <c r="I1647" s="5">
        <v>75.37251486501448</v>
      </c>
      <c r="J1647" s="5">
        <v>5.625</v>
      </c>
      <c r="K1647" s="6">
        <v>4.7434164902525687E-2</v>
      </c>
      <c r="L1647" s="6">
        <v>0.1161815014815636</v>
      </c>
      <c r="M1647" s="5">
        <v>83.638433361591069</v>
      </c>
      <c r="N1647" s="4">
        <v>26300000</v>
      </c>
      <c r="O1647" s="5">
        <f t="shared" si="84"/>
        <v>7368750</v>
      </c>
      <c r="P1647" s="5">
        <f t="shared" si="85"/>
        <v>8810243.9319289308</v>
      </c>
      <c r="Q1647" s="5">
        <f t="shared" si="78"/>
        <v>17489756.068071067</v>
      </c>
      <c r="R1647" s="3" t="str">
        <f t="shared" si="79"/>
        <v>상</v>
      </c>
    </row>
    <row r="1648" spans="1:18" hidden="1" x14ac:dyDescent="0.3">
      <c r="A1648">
        <v>1647</v>
      </c>
      <c r="B1648" s="3" t="s">
        <v>12</v>
      </c>
      <c r="C1648" s="3" t="s">
        <v>71</v>
      </c>
      <c r="D1648" s="3" t="s">
        <v>113</v>
      </c>
      <c r="E1648" s="4">
        <v>2021</v>
      </c>
      <c r="F1648" s="1">
        <v>44147</v>
      </c>
      <c r="G1648" s="3" t="s">
        <v>102</v>
      </c>
      <c r="H1648" s="5">
        <v>4.0506250000000046</v>
      </c>
      <c r="I1648" s="5">
        <v>93.676472501756962</v>
      </c>
      <c r="J1648" s="5">
        <v>4.6833333333333336</v>
      </c>
      <c r="K1648" s="6">
        <v>4.3282020901678493E-2</v>
      </c>
      <c r="L1648" s="6">
        <v>0.1589221587378456</v>
      </c>
      <c r="M1648" s="5">
        <v>79.779582036047586</v>
      </c>
      <c r="N1648" s="4">
        <v>24800000</v>
      </c>
      <c r="O1648" s="5">
        <f>1240000*J1648</f>
        <v>5807333.333333334</v>
      </c>
      <c r="P1648" s="5">
        <f>(1240000*J1648)/(M1648/100)</f>
        <v>7279222.5593628082</v>
      </c>
      <c r="Q1648" s="5">
        <f t="shared" si="78"/>
        <v>17520777.440637194</v>
      </c>
      <c r="R1648" s="3" t="str">
        <f t="shared" si="79"/>
        <v>중</v>
      </c>
    </row>
    <row r="1649" spans="1:18" hidden="1" x14ac:dyDescent="0.3">
      <c r="A1649">
        <v>1648</v>
      </c>
      <c r="B1649" s="3" t="s">
        <v>13</v>
      </c>
      <c r="C1649" s="3" t="s">
        <v>36</v>
      </c>
      <c r="D1649" s="3" t="s">
        <v>117</v>
      </c>
      <c r="E1649" s="4">
        <v>2019</v>
      </c>
      <c r="F1649" s="1">
        <v>43739</v>
      </c>
      <c r="G1649" s="3" t="s">
        <v>102</v>
      </c>
      <c r="H1649" s="5">
        <v>3.8987499999999962</v>
      </c>
      <c r="I1649" s="5">
        <v>89.334348799133394</v>
      </c>
      <c r="J1649" s="5">
        <v>5.7972222222222216</v>
      </c>
      <c r="K1649" s="6">
        <v>4.8154842839416359E-2</v>
      </c>
      <c r="L1649" s="6">
        <v>8.5473898733968962E-2</v>
      </c>
      <c r="M1649" s="5">
        <v>86.637125842661462</v>
      </c>
      <c r="N1649" s="4">
        <v>26300000</v>
      </c>
      <c r="O1649" s="5">
        <f>1310000*J1649</f>
        <v>7594361.1111111101</v>
      </c>
      <c r="P1649" s="5">
        <f>(1310000*J1649)/(M1649/100)</f>
        <v>8765712.2016062178</v>
      </c>
      <c r="Q1649" s="5">
        <f t="shared" si="78"/>
        <v>17534287.798393782</v>
      </c>
      <c r="R1649" s="3" t="str">
        <f t="shared" si="79"/>
        <v>상</v>
      </c>
    </row>
    <row r="1650" spans="1:18" hidden="1" x14ac:dyDescent="0.3">
      <c r="A1650">
        <v>1649</v>
      </c>
      <c r="B1650" s="3" t="s">
        <v>13</v>
      </c>
      <c r="C1650" s="3" t="s">
        <v>36</v>
      </c>
      <c r="D1650" s="3" t="s">
        <v>117</v>
      </c>
      <c r="E1650" s="4">
        <v>2019</v>
      </c>
      <c r="F1650" s="1">
        <v>43698</v>
      </c>
      <c r="G1650" s="3" t="s">
        <v>102</v>
      </c>
      <c r="H1650" s="5">
        <v>3.8485416666666641</v>
      </c>
      <c r="I1650" s="5">
        <v>87.768490288451233</v>
      </c>
      <c r="J1650" s="5">
        <v>5.9083333333333332</v>
      </c>
      <c r="K1650" s="6">
        <v>4.861412689057918E-2</v>
      </c>
      <c r="L1650" s="6">
        <v>6.7887164815800163E-2</v>
      </c>
      <c r="M1650" s="5">
        <v>88.349870829362061</v>
      </c>
      <c r="N1650" s="4">
        <v>26300000</v>
      </c>
      <c r="O1650" s="5">
        <f>1310000*J1650</f>
        <v>7739916.666666666</v>
      </c>
      <c r="P1650" s="5">
        <f>(1310000*J1650)/(M1650/100)</f>
        <v>8760529.6917925924</v>
      </c>
      <c r="Q1650" s="5">
        <f t="shared" si="78"/>
        <v>17539470.308207408</v>
      </c>
      <c r="R1650" s="3" t="str">
        <f t="shared" si="79"/>
        <v>상</v>
      </c>
    </row>
    <row r="1651" spans="1:18" hidden="1" x14ac:dyDescent="0.3">
      <c r="A1651">
        <v>1650</v>
      </c>
      <c r="B1651" s="3" t="s">
        <v>12</v>
      </c>
      <c r="C1651" s="3" t="s">
        <v>48</v>
      </c>
      <c r="D1651" s="3" t="s">
        <v>113</v>
      </c>
      <c r="E1651" s="4">
        <v>2020</v>
      </c>
      <c r="F1651" s="1">
        <v>43972</v>
      </c>
      <c r="G1651" s="3" t="s">
        <v>102</v>
      </c>
      <c r="H1651" s="5">
        <v>4.0008333333333326</v>
      </c>
      <c r="I1651" s="5">
        <v>92.291506984238879</v>
      </c>
      <c r="J1651" s="5">
        <v>5.1583333333333332</v>
      </c>
      <c r="K1651" s="6">
        <v>4.5423929082955103E-2</v>
      </c>
      <c r="L1651" s="6">
        <v>7.2993293541619458E-2</v>
      </c>
      <c r="M1651" s="5">
        <v>88.158277737542548</v>
      </c>
      <c r="N1651" s="4">
        <v>24800000</v>
      </c>
      <c r="O1651" s="5">
        <f>1240000*J1651</f>
        <v>6396333.333333333</v>
      </c>
      <c r="P1651" s="5">
        <f>(1240000*J1651)/(M1651/100)</f>
        <v>7255510.7670954755</v>
      </c>
      <c r="Q1651" s="5">
        <f t="shared" si="78"/>
        <v>17544489.232904524</v>
      </c>
      <c r="R1651" s="3" t="str">
        <f t="shared" si="79"/>
        <v>상</v>
      </c>
    </row>
    <row r="1652" spans="1:18" hidden="1" x14ac:dyDescent="0.3">
      <c r="A1652">
        <v>1651</v>
      </c>
      <c r="B1652" s="3" t="s">
        <v>13</v>
      </c>
      <c r="C1652" s="3" t="s">
        <v>36</v>
      </c>
      <c r="D1652" s="3" t="s">
        <v>117</v>
      </c>
      <c r="E1652" s="4">
        <v>2019</v>
      </c>
      <c r="F1652" s="1">
        <v>43746</v>
      </c>
      <c r="G1652" s="3" t="s">
        <v>102</v>
      </c>
      <c r="H1652" s="5">
        <v>3.9800000000000031</v>
      </c>
      <c r="I1652" s="5">
        <v>91.698845540068092</v>
      </c>
      <c r="J1652" s="5">
        <v>5.7777777777777777</v>
      </c>
      <c r="K1652" s="6">
        <v>4.8074017006186527E-2</v>
      </c>
      <c r="L1652" s="6">
        <v>8.6762499696483142E-2</v>
      </c>
      <c r="M1652" s="5">
        <v>86.516348329733034</v>
      </c>
      <c r="N1652" s="4">
        <v>26300000</v>
      </c>
      <c r="O1652" s="5">
        <f t="shared" ref="O1652:O1658" si="86">1310000*J1652</f>
        <v>7568888.888888889</v>
      </c>
      <c r="P1652" s="5">
        <f t="shared" ref="P1652:P1658" si="87">(1310000*J1652)/(M1652/100)</f>
        <v>8748507.1145654116</v>
      </c>
      <c r="Q1652" s="5">
        <f t="shared" si="78"/>
        <v>17551492.88543459</v>
      </c>
      <c r="R1652" s="3" t="str">
        <f t="shared" si="79"/>
        <v>상</v>
      </c>
    </row>
    <row r="1653" spans="1:18" hidden="1" x14ac:dyDescent="0.3">
      <c r="A1653">
        <v>1652</v>
      </c>
      <c r="B1653" s="3" t="s">
        <v>13</v>
      </c>
      <c r="C1653" s="3" t="s">
        <v>36</v>
      </c>
      <c r="D1653" s="3" t="s">
        <v>117</v>
      </c>
      <c r="E1653" s="4">
        <v>2019</v>
      </c>
      <c r="F1653" s="1">
        <v>43748</v>
      </c>
      <c r="G1653" s="3" t="s">
        <v>102</v>
      </c>
      <c r="H1653" s="5">
        <v>4.0799999999999983</v>
      </c>
      <c r="I1653" s="5">
        <v>94.495414527125206</v>
      </c>
      <c r="J1653" s="5">
        <v>5.7722222222222221</v>
      </c>
      <c r="K1653" s="6">
        <v>4.8050898939446383E-2</v>
      </c>
      <c r="L1653" s="6">
        <v>8.6174148353687072E-2</v>
      </c>
      <c r="M1653" s="5">
        <v>86.577495270686654</v>
      </c>
      <c r="N1653" s="4">
        <v>26300000</v>
      </c>
      <c r="O1653" s="5">
        <f t="shared" si="86"/>
        <v>7561611.111111111</v>
      </c>
      <c r="P1653" s="5">
        <f t="shared" si="87"/>
        <v>8733922.2363381498</v>
      </c>
      <c r="Q1653" s="5">
        <f t="shared" si="78"/>
        <v>17566077.76366185</v>
      </c>
      <c r="R1653" s="3" t="str">
        <f t="shared" si="79"/>
        <v>상</v>
      </c>
    </row>
    <row r="1654" spans="1:18" hidden="1" x14ac:dyDescent="0.3">
      <c r="A1654">
        <v>1653</v>
      </c>
      <c r="B1654" s="3" t="s">
        <v>13</v>
      </c>
      <c r="C1654" s="3" t="s">
        <v>85</v>
      </c>
      <c r="D1654" s="3" t="s">
        <v>117</v>
      </c>
      <c r="E1654" s="4">
        <v>2020</v>
      </c>
      <c r="F1654" s="1">
        <v>43935</v>
      </c>
      <c r="G1654" s="3" t="s">
        <v>102</v>
      </c>
      <c r="H1654" s="5">
        <v>3.9200000000000008</v>
      </c>
      <c r="I1654" s="5">
        <v>89.959074094082723</v>
      </c>
      <c r="J1654" s="5">
        <v>5.2611111111111111</v>
      </c>
      <c r="K1654" s="6">
        <v>4.587422418357006E-2</v>
      </c>
      <c r="L1654" s="6">
        <v>0.16393200297669969</v>
      </c>
      <c r="M1654" s="5">
        <v>79.019377283973029</v>
      </c>
      <c r="N1654" s="4">
        <v>26300000</v>
      </c>
      <c r="O1654" s="5">
        <f t="shared" si="86"/>
        <v>6892055.555555556</v>
      </c>
      <c r="P1654" s="5">
        <f t="shared" si="87"/>
        <v>8721981.6106465645</v>
      </c>
      <c r="Q1654" s="5">
        <f t="shared" si="78"/>
        <v>17578018.389353435</v>
      </c>
      <c r="R1654" s="3" t="str">
        <f t="shared" si="79"/>
        <v>중</v>
      </c>
    </row>
    <row r="1655" spans="1:18" hidden="1" x14ac:dyDescent="0.3">
      <c r="A1655">
        <v>1654</v>
      </c>
      <c r="B1655" s="3" t="s">
        <v>13</v>
      </c>
      <c r="C1655" s="3" t="s">
        <v>36</v>
      </c>
      <c r="D1655" s="3" t="s">
        <v>117</v>
      </c>
      <c r="E1655" s="4">
        <v>2019</v>
      </c>
      <c r="F1655" s="1">
        <v>43749</v>
      </c>
      <c r="G1655" s="3" t="s">
        <v>102</v>
      </c>
      <c r="H1655" s="5">
        <v>4.0597916666666682</v>
      </c>
      <c r="I1655" s="5">
        <v>93.927330111796905</v>
      </c>
      <c r="J1655" s="5">
        <v>5.7694444444444448</v>
      </c>
      <c r="K1655" s="6">
        <v>4.803933573414372E-2</v>
      </c>
      <c r="L1655" s="6">
        <v>8.5159072196750979E-2</v>
      </c>
      <c r="M1655" s="5">
        <v>86.680159206910517</v>
      </c>
      <c r="N1655" s="4">
        <v>26300000</v>
      </c>
      <c r="O1655" s="5">
        <f t="shared" si="86"/>
        <v>7557972.2222222229</v>
      </c>
      <c r="P1655" s="5">
        <f t="shared" si="87"/>
        <v>8719379.7189284228</v>
      </c>
      <c r="Q1655" s="5">
        <f t="shared" si="78"/>
        <v>17580620.281071577</v>
      </c>
      <c r="R1655" s="3" t="str">
        <f t="shared" si="79"/>
        <v>상</v>
      </c>
    </row>
    <row r="1656" spans="1:18" hidden="1" x14ac:dyDescent="0.3">
      <c r="A1656">
        <v>1655</v>
      </c>
      <c r="B1656" s="3" t="s">
        <v>13</v>
      </c>
      <c r="C1656" s="3" t="s">
        <v>36</v>
      </c>
      <c r="D1656" s="3" t="s">
        <v>117</v>
      </c>
      <c r="E1656" s="4">
        <v>2019</v>
      </c>
      <c r="F1656" s="1">
        <v>43627</v>
      </c>
      <c r="G1656" s="3" t="s">
        <v>102</v>
      </c>
      <c r="H1656" s="5">
        <v>3.4962499999999999</v>
      </c>
      <c r="I1656" s="5">
        <v>73.4846919741357</v>
      </c>
      <c r="J1656" s="5">
        <v>6.1027777777777779</v>
      </c>
      <c r="K1656" s="6">
        <v>4.9407601754295982E-2</v>
      </c>
      <c r="L1656" s="6">
        <v>3.341813481934814E-2</v>
      </c>
      <c r="M1656" s="5">
        <v>91.717426342635591</v>
      </c>
      <c r="N1656" s="4">
        <v>26300000</v>
      </c>
      <c r="O1656" s="5">
        <f t="shared" si="86"/>
        <v>7994638.888888889</v>
      </c>
      <c r="P1656" s="5">
        <f t="shared" si="87"/>
        <v>8716597.4969933461</v>
      </c>
      <c r="Q1656" s="5">
        <f t="shared" si="78"/>
        <v>17583402.503006652</v>
      </c>
      <c r="R1656" s="3" t="str">
        <f t="shared" si="79"/>
        <v>상</v>
      </c>
    </row>
    <row r="1657" spans="1:18" hidden="1" x14ac:dyDescent="0.3">
      <c r="A1657">
        <v>1656</v>
      </c>
      <c r="B1657" s="3" t="s">
        <v>13</v>
      </c>
      <c r="C1657" s="3" t="s">
        <v>36</v>
      </c>
      <c r="D1657" s="3" t="s">
        <v>117</v>
      </c>
      <c r="E1657" s="4">
        <v>2019</v>
      </c>
      <c r="F1657" s="1">
        <v>43745</v>
      </c>
      <c r="G1657" s="3" t="s">
        <v>102</v>
      </c>
      <c r="H1657" s="5">
        <v>3.6000000000000032</v>
      </c>
      <c r="I1657" s="5">
        <v>78.03550597032131</v>
      </c>
      <c r="J1657" s="5">
        <v>5.7805555555555559</v>
      </c>
      <c r="K1657" s="6">
        <v>4.8085571871635487E-2</v>
      </c>
      <c r="L1657" s="6">
        <v>8.3073064886141662E-2</v>
      </c>
      <c r="M1657" s="5">
        <v>86.884136324222283</v>
      </c>
      <c r="N1657" s="4">
        <v>26300000</v>
      </c>
      <c r="O1657" s="5">
        <f t="shared" si="86"/>
        <v>7572527.777777778</v>
      </c>
      <c r="P1657" s="5">
        <f t="shared" si="87"/>
        <v>8715662.1428791787</v>
      </c>
      <c r="Q1657" s="5">
        <f t="shared" si="78"/>
        <v>17584337.857120819</v>
      </c>
      <c r="R1657" s="3" t="str">
        <f t="shared" si="79"/>
        <v>상</v>
      </c>
    </row>
    <row r="1658" spans="1:18" hidden="1" x14ac:dyDescent="0.3">
      <c r="A1658">
        <v>1657</v>
      </c>
      <c r="B1658" s="3" t="s">
        <v>13</v>
      </c>
      <c r="C1658" s="3" t="s">
        <v>82</v>
      </c>
      <c r="D1658" s="3" t="s">
        <v>117</v>
      </c>
      <c r="E1658" s="4">
        <v>2020</v>
      </c>
      <c r="F1658" s="1">
        <v>43781</v>
      </c>
      <c r="G1658" s="3" t="s">
        <v>102</v>
      </c>
      <c r="H1658" s="5">
        <v>3.6000000000000032</v>
      </c>
      <c r="I1658" s="5">
        <v>78.03550597032131</v>
      </c>
      <c r="J1658" s="5">
        <v>5.6833333333333336</v>
      </c>
      <c r="K1658" s="6">
        <v>4.7679485455836598E-2</v>
      </c>
      <c r="L1658" s="6">
        <v>9.557850978782402E-2</v>
      </c>
      <c r="M1658" s="5">
        <v>85.674200475633938</v>
      </c>
      <c r="N1658" s="4">
        <v>26300000</v>
      </c>
      <c r="O1658" s="5">
        <f t="shared" si="86"/>
        <v>7445166.666666667</v>
      </c>
      <c r="P1658" s="5">
        <f t="shared" si="87"/>
        <v>8690091.7958190925</v>
      </c>
      <c r="Q1658" s="5">
        <f t="shared" si="78"/>
        <v>17609908.204180907</v>
      </c>
      <c r="R1658" s="3" t="str">
        <f t="shared" si="79"/>
        <v>상</v>
      </c>
    </row>
    <row r="1659" spans="1:18" hidden="1" x14ac:dyDescent="0.3">
      <c r="A1659">
        <v>1658</v>
      </c>
      <c r="B1659" s="3" t="s">
        <v>12</v>
      </c>
      <c r="C1659" s="3" t="s">
        <v>48</v>
      </c>
      <c r="D1659" s="3" t="s">
        <v>113</v>
      </c>
      <c r="E1659" s="4">
        <v>2020</v>
      </c>
      <c r="F1659" s="1">
        <v>43892</v>
      </c>
      <c r="G1659" s="3" t="s">
        <v>102</v>
      </c>
      <c r="H1659" s="5">
        <v>4.0993750000000047</v>
      </c>
      <c r="I1659" s="5">
        <v>95.062848344908403</v>
      </c>
      <c r="J1659" s="5">
        <v>5.3777777777777782</v>
      </c>
      <c r="K1659" s="6">
        <v>4.6380072349136228E-2</v>
      </c>
      <c r="L1659" s="6">
        <v>2.246516627871906E-2</v>
      </c>
      <c r="M1659" s="5">
        <v>93.115476137214472</v>
      </c>
      <c r="N1659" s="4">
        <v>24800000</v>
      </c>
      <c r="O1659" s="5">
        <f>1240000*J1659</f>
        <v>6668444.444444445</v>
      </c>
      <c r="P1659" s="5">
        <f>(1240000*J1659)/(M1659/100)</f>
        <v>7161478.1141406186</v>
      </c>
      <c r="Q1659" s="5">
        <f t="shared" si="78"/>
        <v>17638521.885859381</v>
      </c>
      <c r="R1659" s="3" t="str">
        <f t="shared" si="79"/>
        <v>상</v>
      </c>
    </row>
    <row r="1660" spans="1:18" hidden="1" x14ac:dyDescent="0.3">
      <c r="A1660">
        <v>1659</v>
      </c>
      <c r="B1660" s="3" t="s">
        <v>13</v>
      </c>
      <c r="C1660" s="3" t="s">
        <v>36</v>
      </c>
      <c r="D1660" s="3" t="s">
        <v>117</v>
      </c>
      <c r="E1660" s="4">
        <v>2019</v>
      </c>
      <c r="F1660" s="1">
        <v>43761</v>
      </c>
      <c r="G1660" s="3" t="s">
        <v>102</v>
      </c>
      <c r="H1660" s="5">
        <v>4.0991666666666724</v>
      </c>
      <c r="I1660" s="5">
        <v>95.056746906007533</v>
      </c>
      <c r="J1660" s="5">
        <v>5.7361111111111107</v>
      </c>
      <c r="K1660" s="6">
        <v>4.790035954399971E-2</v>
      </c>
      <c r="L1660" s="6">
        <v>8.2348542693664178E-2</v>
      </c>
      <c r="M1660" s="5">
        <v>86.975109776233623</v>
      </c>
      <c r="N1660" s="4">
        <v>26300000</v>
      </c>
      <c r="O1660" s="5">
        <f>1310000*J1660</f>
        <v>7514305.555555555</v>
      </c>
      <c r="P1660" s="5">
        <f>(1310000*J1660)/(M1660/100)</f>
        <v>8639604.5660512354</v>
      </c>
      <c r="Q1660" s="5">
        <f t="shared" si="78"/>
        <v>17660395.433948763</v>
      </c>
      <c r="R1660" s="3" t="str">
        <f t="shared" si="79"/>
        <v>상</v>
      </c>
    </row>
    <row r="1661" spans="1:18" hidden="1" x14ac:dyDescent="0.3">
      <c r="A1661">
        <v>1660</v>
      </c>
      <c r="B1661" s="3" t="s">
        <v>13</v>
      </c>
      <c r="C1661" s="3" t="s">
        <v>36</v>
      </c>
      <c r="D1661" s="3" t="s">
        <v>117</v>
      </c>
      <c r="E1661" s="4">
        <v>2019</v>
      </c>
      <c r="F1661" s="1">
        <v>43727</v>
      </c>
      <c r="G1661" s="3" t="s">
        <v>102</v>
      </c>
      <c r="H1661" s="5">
        <v>3.9599999999999951</v>
      </c>
      <c r="I1661" s="5">
        <v>91.118921720605258</v>
      </c>
      <c r="J1661" s="5">
        <v>5.8305555555555557</v>
      </c>
      <c r="K1661" s="6">
        <v>4.82930866918053E-2</v>
      </c>
      <c r="L1661" s="6">
        <v>6.6601240552265517E-2</v>
      </c>
      <c r="M1661" s="5">
        <v>88.510567275592919</v>
      </c>
      <c r="N1661" s="4">
        <v>26300000</v>
      </c>
      <c r="O1661" s="5">
        <f>1310000*J1661</f>
        <v>7638027.777777778</v>
      </c>
      <c r="P1661" s="5">
        <f>(1310000*J1661)/(M1661/100)</f>
        <v>8629509.4618425164</v>
      </c>
      <c r="Q1661" s="5">
        <f t="shared" si="78"/>
        <v>17670490.538157485</v>
      </c>
      <c r="R1661" s="3" t="str">
        <f t="shared" si="79"/>
        <v>상</v>
      </c>
    </row>
    <row r="1662" spans="1:18" hidden="1" x14ac:dyDescent="0.3">
      <c r="A1662">
        <v>1661</v>
      </c>
      <c r="B1662" s="3" t="s">
        <v>12</v>
      </c>
      <c r="C1662" s="3" t="s">
        <v>71</v>
      </c>
      <c r="D1662" s="3" t="s">
        <v>113</v>
      </c>
      <c r="E1662" s="4">
        <v>2021</v>
      </c>
      <c r="F1662" s="1">
        <v>44186</v>
      </c>
      <c r="G1662" s="3" t="s">
        <v>102</v>
      </c>
      <c r="H1662" s="5">
        <v>3.7995833333333402</v>
      </c>
      <c r="I1662" s="5">
        <v>86.133055433641189</v>
      </c>
      <c r="J1662" s="5">
        <v>4.5750000000000002</v>
      </c>
      <c r="K1662" s="6">
        <v>4.277849927241488E-2</v>
      </c>
      <c r="L1662" s="6">
        <v>0.16001231513156219</v>
      </c>
      <c r="M1662" s="5">
        <v>79.720918559602282</v>
      </c>
      <c r="N1662" s="4">
        <v>24800000</v>
      </c>
      <c r="O1662" s="5">
        <f>1240000*J1662</f>
        <v>5673000</v>
      </c>
      <c r="P1662" s="5">
        <f>(1240000*J1662)/(M1662/100)</f>
        <v>7116074.5542070707</v>
      </c>
      <c r="Q1662" s="5">
        <f t="shared" si="78"/>
        <v>17683925.445792928</v>
      </c>
      <c r="R1662" s="3" t="str">
        <f t="shared" si="79"/>
        <v>중</v>
      </c>
    </row>
    <row r="1663" spans="1:18" hidden="1" x14ac:dyDescent="0.3">
      <c r="A1663">
        <v>1662</v>
      </c>
      <c r="B1663" s="3" t="s">
        <v>13</v>
      </c>
      <c r="C1663" s="3" t="s">
        <v>36</v>
      </c>
      <c r="D1663" s="3" t="s">
        <v>117</v>
      </c>
      <c r="E1663" s="4">
        <v>2019</v>
      </c>
      <c r="F1663" s="1">
        <v>43727</v>
      </c>
      <c r="G1663" s="3" t="s">
        <v>102</v>
      </c>
      <c r="H1663" s="5">
        <v>3.9399999999999982</v>
      </c>
      <c r="I1663" s="5">
        <v>90.538997904201381</v>
      </c>
      <c r="J1663" s="5">
        <v>5.8305555555555557</v>
      </c>
      <c r="K1663" s="6">
        <v>4.82930866918053E-2</v>
      </c>
      <c r="L1663" s="6">
        <v>6.4134931974878351E-2</v>
      </c>
      <c r="M1663" s="5">
        <v>88.757198133331642</v>
      </c>
      <c r="N1663" s="4">
        <v>26300000</v>
      </c>
      <c r="O1663" s="5">
        <f>1310000*J1663</f>
        <v>7638027.777777778</v>
      </c>
      <c r="P1663" s="5">
        <f>(1310000*J1663)/(M1663/100)</f>
        <v>8605530.524187889</v>
      </c>
      <c r="Q1663" s="5">
        <f t="shared" si="78"/>
        <v>17694469.475812111</v>
      </c>
      <c r="R1663" s="3" t="str">
        <f t="shared" si="79"/>
        <v>상</v>
      </c>
    </row>
    <row r="1664" spans="1:18" hidden="1" x14ac:dyDescent="0.3">
      <c r="A1664">
        <v>1663</v>
      </c>
      <c r="B1664" s="3" t="s">
        <v>13</v>
      </c>
      <c r="C1664" s="3" t="s">
        <v>36</v>
      </c>
      <c r="D1664" s="3" t="s">
        <v>117</v>
      </c>
      <c r="E1664" s="4">
        <v>2019</v>
      </c>
      <c r="F1664" s="1">
        <v>43727</v>
      </c>
      <c r="G1664" s="3" t="s">
        <v>102</v>
      </c>
      <c r="H1664" s="5">
        <v>3.9399999999999982</v>
      </c>
      <c r="I1664" s="5">
        <v>90.538997904201381</v>
      </c>
      <c r="J1664" s="5">
        <v>5.8305555555555557</v>
      </c>
      <c r="K1664" s="6">
        <v>4.82930866918053E-2</v>
      </c>
      <c r="L1664" s="6">
        <v>6.3257179402947408E-2</v>
      </c>
      <c r="M1664" s="5">
        <v>88.844973390524729</v>
      </c>
      <c r="N1664" s="4">
        <v>26300000</v>
      </c>
      <c r="O1664" s="5">
        <f>1310000*J1664</f>
        <v>7638027.777777778</v>
      </c>
      <c r="P1664" s="5">
        <f>(1310000*J1664)/(M1664/100)</f>
        <v>8597028.6064516623</v>
      </c>
      <c r="Q1664" s="5">
        <f t="shared" si="78"/>
        <v>17702971.39354834</v>
      </c>
      <c r="R1664" s="3" t="str">
        <f t="shared" si="79"/>
        <v>상</v>
      </c>
    </row>
    <row r="1665" spans="1:18" hidden="1" x14ac:dyDescent="0.3">
      <c r="A1665">
        <v>1664</v>
      </c>
      <c r="B1665" s="3" t="s">
        <v>13</v>
      </c>
      <c r="C1665" s="3" t="s">
        <v>36</v>
      </c>
      <c r="D1665" s="3" t="s">
        <v>117</v>
      </c>
      <c r="E1665" s="4">
        <v>2019</v>
      </c>
      <c r="F1665" s="1">
        <v>43727</v>
      </c>
      <c r="G1665" s="3" t="s">
        <v>102</v>
      </c>
      <c r="H1665" s="5">
        <v>3.6000000000000032</v>
      </c>
      <c r="I1665" s="5">
        <v>78.03550597032131</v>
      </c>
      <c r="J1665" s="5">
        <v>5.8305555555555557</v>
      </c>
      <c r="K1665" s="6">
        <v>4.82930866918053E-2</v>
      </c>
      <c r="L1665" s="6">
        <v>6.1754400508683513E-2</v>
      </c>
      <c r="M1665" s="5">
        <v>88.99525127995112</v>
      </c>
      <c r="N1665" s="4">
        <v>26300000</v>
      </c>
      <c r="O1665" s="5">
        <f>1310000*J1665</f>
        <v>7638027.777777778</v>
      </c>
      <c r="P1665" s="5">
        <f>(1310000*J1665)/(M1665/100)</f>
        <v>8582511.6148623936</v>
      </c>
      <c r="Q1665" s="5">
        <f t="shared" si="78"/>
        <v>17717488.385137606</v>
      </c>
      <c r="R1665" s="3" t="str">
        <f t="shared" si="79"/>
        <v>상</v>
      </c>
    </row>
    <row r="1666" spans="1:18" hidden="1" x14ac:dyDescent="0.3">
      <c r="A1666">
        <v>1665</v>
      </c>
      <c r="B1666" s="3" t="s">
        <v>13</v>
      </c>
      <c r="C1666" s="3" t="s">
        <v>26</v>
      </c>
      <c r="D1666" s="3" t="s">
        <v>117</v>
      </c>
      <c r="E1666" s="4">
        <v>2020</v>
      </c>
      <c r="F1666" s="1">
        <v>43991</v>
      </c>
      <c r="G1666" s="3" t="s">
        <v>102</v>
      </c>
      <c r="H1666" s="5">
        <v>4.1204166666666699</v>
      </c>
      <c r="I1666" s="5">
        <v>95.694089856763469</v>
      </c>
      <c r="J1666" s="5">
        <v>5.1083333333333334</v>
      </c>
      <c r="K1666" s="6">
        <v>4.5203244721295548E-2</v>
      </c>
      <c r="L1666" s="6">
        <v>0.1689640449136631</v>
      </c>
      <c r="M1666" s="5">
        <v>78.583271036504129</v>
      </c>
      <c r="N1666" s="4">
        <v>26300000</v>
      </c>
      <c r="O1666" s="5">
        <f>1310000*J1666</f>
        <v>6691916.666666667</v>
      </c>
      <c r="P1666" s="5">
        <f>(1310000*J1666)/(M1666/100)</f>
        <v>8515701.3425390292</v>
      </c>
      <c r="Q1666" s="5">
        <f t="shared" ref="Q1666:Q1729" si="88">N1666-P1666</f>
        <v>17784298.657460973</v>
      </c>
      <c r="R1666" s="3" t="str">
        <f t="shared" ref="R1666:R1729" si="89">IF(M1666&lt;=65, "하", IF(M1666&lt;80, "중", "상"))</f>
        <v>중</v>
      </c>
    </row>
    <row r="1667" spans="1:18" hidden="1" x14ac:dyDescent="0.3">
      <c r="A1667">
        <v>1666</v>
      </c>
      <c r="B1667" s="3" t="s">
        <v>13</v>
      </c>
      <c r="C1667" s="3" t="s">
        <v>40</v>
      </c>
      <c r="D1667" s="3" t="s">
        <v>117</v>
      </c>
      <c r="E1667" s="4">
        <v>2020</v>
      </c>
      <c r="F1667" s="1">
        <v>43790</v>
      </c>
      <c r="G1667" s="3" t="s">
        <v>102</v>
      </c>
      <c r="H1667" s="5">
        <v>3.9193750000000009</v>
      </c>
      <c r="I1667" s="5">
        <v>89.940951475016504</v>
      </c>
      <c r="J1667" s="5">
        <v>5.6583333333333332</v>
      </c>
      <c r="K1667" s="6">
        <v>4.7574502975158167E-2</v>
      </c>
      <c r="L1667" s="6">
        <v>8.1224772262457168E-2</v>
      </c>
      <c r="M1667" s="5">
        <v>87.120072476238462</v>
      </c>
      <c r="N1667" s="4">
        <v>26300000</v>
      </c>
      <c r="O1667" s="5">
        <f>1310000*J1667</f>
        <v>7412416.666666666</v>
      </c>
      <c r="P1667" s="5">
        <f>(1310000*J1667)/(M1667/100)</f>
        <v>8508276.515367182</v>
      </c>
      <c r="Q1667" s="5">
        <f t="shared" si="88"/>
        <v>17791723.48463282</v>
      </c>
      <c r="R1667" s="3" t="str">
        <f t="shared" si="89"/>
        <v>상</v>
      </c>
    </row>
    <row r="1668" spans="1:18" hidden="1" x14ac:dyDescent="0.3">
      <c r="A1668">
        <v>1667</v>
      </c>
      <c r="B1668" s="3" t="s">
        <v>12</v>
      </c>
      <c r="C1668" s="3" t="s">
        <v>75</v>
      </c>
      <c r="D1668" s="3" t="s">
        <v>113</v>
      </c>
      <c r="E1668" s="4">
        <v>2020</v>
      </c>
      <c r="F1668" s="1">
        <v>44078</v>
      </c>
      <c r="G1668" s="3" t="s">
        <v>102</v>
      </c>
      <c r="H1668" s="5">
        <v>3.9593749999999952</v>
      </c>
      <c r="I1668" s="5">
        <v>91.100799101247034</v>
      </c>
      <c r="J1668" s="5">
        <v>4.8722222222222218</v>
      </c>
      <c r="K1668" s="6">
        <v>4.4146221683048811E-2</v>
      </c>
      <c r="L1668" s="6">
        <v>9.364103889196039E-2</v>
      </c>
      <c r="M1668" s="5">
        <v>86.221273942499081</v>
      </c>
      <c r="N1668" s="4">
        <v>24800000</v>
      </c>
      <c r="O1668" s="5">
        <f>1240000*J1668</f>
        <v>6041555.555555555</v>
      </c>
      <c r="P1668" s="5">
        <f>(1240000*J1668)/(M1668/100)</f>
        <v>7007035.82689426</v>
      </c>
      <c r="Q1668" s="5">
        <f t="shared" si="88"/>
        <v>17792964.173105739</v>
      </c>
      <c r="R1668" s="3" t="str">
        <f t="shared" si="89"/>
        <v>상</v>
      </c>
    </row>
    <row r="1669" spans="1:18" hidden="1" x14ac:dyDescent="0.3">
      <c r="A1669">
        <v>1668</v>
      </c>
      <c r="B1669" s="3" t="s">
        <v>13</v>
      </c>
      <c r="C1669" s="3" t="s">
        <v>33</v>
      </c>
      <c r="D1669" s="3" t="s">
        <v>117</v>
      </c>
      <c r="E1669" s="4">
        <v>2019</v>
      </c>
      <c r="F1669" s="1">
        <v>43691</v>
      </c>
      <c r="G1669" s="3" t="s">
        <v>102</v>
      </c>
      <c r="H1669" s="5">
        <v>3.7200000000000069</v>
      </c>
      <c r="I1669" s="5">
        <v>83.050476246131879</v>
      </c>
      <c r="J1669" s="5">
        <v>5.927777777777778</v>
      </c>
      <c r="K1669" s="6">
        <v>4.8694056219533731E-2</v>
      </c>
      <c r="L1669" s="6">
        <v>3.4279179460407032E-2</v>
      </c>
      <c r="M1669" s="5">
        <v>91.70267643200593</v>
      </c>
      <c r="N1669" s="4">
        <v>26300000</v>
      </c>
      <c r="O1669" s="5">
        <f>1310000*J1669</f>
        <v>7765388.888888889</v>
      </c>
      <c r="P1669" s="5">
        <f>(1310000*J1669)/(M1669/100)</f>
        <v>8468006.8140068203</v>
      </c>
      <c r="Q1669" s="5">
        <f t="shared" si="88"/>
        <v>17831993.18599318</v>
      </c>
      <c r="R1669" s="3" t="str">
        <f t="shared" si="89"/>
        <v>상</v>
      </c>
    </row>
    <row r="1670" spans="1:18" hidden="1" x14ac:dyDescent="0.3">
      <c r="A1670">
        <v>1669</v>
      </c>
      <c r="B1670" s="3" t="s">
        <v>12</v>
      </c>
      <c r="C1670" s="3" t="s">
        <v>44</v>
      </c>
      <c r="D1670" s="3" t="s">
        <v>113</v>
      </c>
      <c r="E1670" s="4">
        <v>2021</v>
      </c>
      <c r="F1670" s="1">
        <v>44167</v>
      </c>
      <c r="G1670" s="3" t="s">
        <v>102</v>
      </c>
      <c r="H1670" s="5">
        <v>4.1168750000000047</v>
      </c>
      <c r="I1670" s="5">
        <v>95.583726367102813</v>
      </c>
      <c r="J1670" s="5">
        <v>4.6277777777777782</v>
      </c>
      <c r="K1670" s="6">
        <v>4.3024540800700152E-2</v>
      </c>
      <c r="L1670" s="6">
        <v>0.1219510132627163</v>
      </c>
      <c r="M1670" s="5">
        <v>83.502444593658353</v>
      </c>
      <c r="N1670" s="4">
        <v>24800000</v>
      </c>
      <c r="O1670" s="5">
        <f>1240000*J1670</f>
        <v>5738444.444444445</v>
      </c>
      <c r="P1670" s="5">
        <f>(1240000*J1670)/(M1670/100)</f>
        <v>6872187.3621413168</v>
      </c>
      <c r="Q1670" s="5">
        <f t="shared" si="88"/>
        <v>17927812.637858681</v>
      </c>
      <c r="R1670" s="3" t="str">
        <f t="shared" si="89"/>
        <v>상</v>
      </c>
    </row>
    <row r="1671" spans="1:18" hidden="1" x14ac:dyDescent="0.3">
      <c r="A1671">
        <v>1670</v>
      </c>
      <c r="B1671" s="3" t="s">
        <v>12</v>
      </c>
      <c r="C1671" s="3" t="s">
        <v>38</v>
      </c>
      <c r="D1671" s="3" t="s">
        <v>113</v>
      </c>
      <c r="E1671" s="4">
        <v>2022</v>
      </c>
      <c r="F1671" s="1">
        <v>44370</v>
      </c>
      <c r="G1671" s="3" t="s">
        <v>102</v>
      </c>
      <c r="H1671" s="5">
        <v>4.0191666666666626</v>
      </c>
      <c r="I1671" s="5">
        <v>92.807730944944865</v>
      </c>
      <c r="J1671" s="5">
        <v>4.0694444444444446</v>
      </c>
      <c r="K1671" s="6">
        <v>4.0345728123034011E-2</v>
      </c>
      <c r="L1671" s="6">
        <v>0.2100869102349979</v>
      </c>
      <c r="M1671" s="5">
        <v>74.956736164196812</v>
      </c>
      <c r="N1671" s="4">
        <v>24800000</v>
      </c>
      <c r="O1671" s="5">
        <f>1240000*J1671</f>
        <v>5046111.111111111</v>
      </c>
      <c r="P1671" s="5">
        <f>(1240000*J1671)/(M1671/100)</f>
        <v>6732031.5282369414</v>
      </c>
      <c r="Q1671" s="5">
        <f t="shared" si="88"/>
        <v>18067968.471763059</v>
      </c>
      <c r="R1671" s="3" t="str">
        <f t="shared" si="89"/>
        <v>중</v>
      </c>
    </row>
    <row r="1672" spans="1:18" hidden="1" x14ac:dyDescent="0.3">
      <c r="A1672">
        <v>1671</v>
      </c>
      <c r="B1672" s="3" t="s">
        <v>12</v>
      </c>
      <c r="C1672" s="3" t="s">
        <v>48</v>
      </c>
      <c r="D1672" s="3" t="s">
        <v>113</v>
      </c>
      <c r="E1672" s="4">
        <v>2020</v>
      </c>
      <c r="F1672" s="1">
        <v>44067</v>
      </c>
      <c r="G1672" s="3" t="s">
        <v>102</v>
      </c>
      <c r="H1672" s="5">
        <v>3.6399999999999921</v>
      </c>
      <c r="I1672" s="5">
        <v>79.782644610449623</v>
      </c>
      <c r="J1672" s="5">
        <v>4.9000000000000004</v>
      </c>
      <c r="K1672" s="6">
        <v>4.4271887242357311E-2</v>
      </c>
      <c r="L1672" s="6">
        <v>4.4205136784160333E-2</v>
      </c>
      <c r="M1672" s="5">
        <v>91.152297597348237</v>
      </c>
      <c r="N1672" s="4">
        <v>24800000</v>
      </c>
      <c r="O1672" s="5">
        <f>1240000*J1672</f>
        <v>6076000</v>
      </c>
      <c r="P1672" s="5">
        <f>(1240000*J1672)/(M1672/100)</f>
        <v>6665767.2490493096</v>
      </c>
      <c r="Q1672" s="5">
        <f t="shared" si="88"/>
        <v>18134232.75095069</v>
      </c>
      <c r="R1672" s="3" t="str">
        <f t="shared" si="89"/>
        <v>상</v>
      </c>
    </row>
    <row r="1673" spans="1:18" hidden="1" x14ac:dyDescent="0.3">
      <c r="A1673">
        <v>1672</v>
      </c>
      <c r="B1673" s="3" t="s">
        <v>12</v>
      </c>
      <c r="C1673" s="3" t="s">
        <v>44</v>
      </c>
      <c r="D1673" s="3" t="s">
        <v>113</v>
      </c>
      <c r="E1673" s="4">
        <v>2021</v>
      </c>
      <c r="F1673" s="1">
        <v>44265</v>
      </c>
      <c r="G1673" s="3" t="s">
        <v>102</v>
      </c>
      <c r="H1673" s="5">
        <v>3.9200000000000008</v>
      </c>
      <c r="I1673" s="5">
        <v>89.959074094082723</v>
      </c>
      <c r="J1673" s="5">
        <v>4.3555555555555552</v>
      </c>
      <c r="K1673" s="6">
        <v>4.1739935579996078E-2</v>
      </c>
      <c r="L1673" s="6">
        <v>0.13654588466015879</v>
      </c>
      <c r="M1673" s="5">
        <v>82.171417975984511</v>
      </c>
      <c r="N1673" s="4">
        <v>24800000</v>
      </c>
      <c r="O1673" s="5">
        <f>1240000*J1673</f>
        <v>5400888.8888888881</v>
      </c>
      <c r="P1673" s="5">
        <f>(1240000*J1673)/(M1673/100)</f>
        <v>6572709.8569326829</v>
      </c>
      <c r="Q1673" s="5">
        <f t="shared" si="88"/>
        <v>18227290.143067315</v>
      </c>
      <c r="R1673" s="3" t="str">
        <f t="shared" si="89"/>
        <v>상</v>
      </c>
    </row>
    <row r="1674" spans="1:18" hidden="1" x14ac:dyDescent="0.3">
      <c r="A1674">
        <v>1673</v>
      </c>
      <c r="B1674" s="3" t="s">
        <v>13</v>
      </c>
      <c r="C1674" s="3" t="s">
        <v>79</v>
      </c>
      <c r="D1674" s="3" t="s">
        <v>117</v>
      </c>
      <c r="E1674" s="4">
        <v>2020</v>
      </c>
      <c r="F1674" s="1">
        <v>43991</v>
      </c>
      <c r="G1674" s="3" t="s">
        <v>102</v>
      </c>
      <c r="H1674" s="5">
        <v>3.6399999999999921</v>
      </c>
      <c r="I1674" s="5">
        <v>79.782644610449623</v>
      </c>
      <c r="J1674" s="5">
        <v>5.1083333333333334</v>
      </c>
      <c r="K1674" s="6">
        <v>4.5203244721295548E-2</v>
      </c>
      <c r="L1674" s="6">
        <v>0.12576851530851399</v>
      </c>
      <c r="M1674" s="5">
        <v>82.902823997019055</v>
      </c>
      <c r="N1674" s="4">
        <v>26300000</v>
      </c>
      <c r="O1674" s="5">
        <f>1310000*J1674</f>
        <v>6691916.666666667</v>
      </c>
      <c r="P1674" s="5">
        <f>(1310000*J1674)/(M1674/100)</f>
        <v>8072000.8607997345</v>
      </c>
      <c r="Q1674" s="5">
        <f t="shared" si="88"/>
        <v>18227999.139200266</v>
      </c>
      <c r="R1674" s="3" t="str">
        <f t="shared" si="89"/>
        <v>상</v>
      </c>
    </row>
    <row r="1675" spans="1:18" hidden="1" x14ac:dyDescent="0.3">
      <c r="A1675">
        <v>1674</v>
      </c>
      <c r="B1675" s="3" t="s">
        <v>12</v>
      </c>
      <c r="C1675" s="3" t="s">
        <v>75</v>
      </c>
      <c r="D1675" s="3" t="s">
        <v>113</v>
      </c>
      <c r="E1675" s="4">
        <v>2020</v>
      </c>
      <c r="F1675" s="1">
        <v>44102</v>
      </c>
      <c r="G1675" s="3" t="s">
        <v>102</v>
      </c>
      <c r="H1675" s="5">
        <v>3.5597916666666691</v>
      </c>
      <c r="I1675" s="5">
        <v>76.203178247810357</v>
      </c>
      <c r="J1675" s="5">
        <v>4.8055555555555554</v>
      </c>
      <c r="K1675" s="6">
        <v>4.3843154793219687E-2</v>
      </c>
      <c r="L1675" s="6">
        <v>4.6556273623763779E-2</v>
      </c>
      <c r="M1675" s="5">
        <v>90.960057158301652</v>
      </c>
      <c r="N1675" s="4">
        <v>24800000</v>
      </c>
      <c r="O1675" s="5">
        <f>1240000*J1675</f>
        <v>5958888.888888889</v>
      </c>
      <c r="P1675" s="5">
        <f>(1240000*J1675)/(M1675/100)</f>
        <v>6551105.0400049565</v>
      </c>
      <c r="Q1675" s="5">
        <f t="shared" si="88"/>
        <v>18248894.959995043</v>
      </c>
      <c r="R1675" s="3" t="str">
        <f t="shared" si="89"/>
        <v>상</v>
      </c>
    </row>
    <row r="1676" spans="1:18" hidden="1" x14ac:dyDescent="0.3">
      <c r="A1676">
        <v>1675</v>
      </c>
      <c r="B1676" s="3" t="s">
        <v>12</v>
      </c>
      <c r="C1676" s="3" t="s">
        <v>48</v>
      </c>
      <c r="D1676" s="3" t="s">
        <v>113</v>
      </c>
      <c r="E1676" s="4">
        <v>2020</v>
      </c>
      <c r="F1676" s="1">
        <v>44089</v>
      </c>
      <c r="G1676" s="3" t="s">
        <v>102</v>
      </c>
      <c r="H1676" s="5">
        <v>3.839999999999995</v>
      </c>
      <c r="I1676" s="5">
        <v>87.487322394430734</v>
      </c>
      <c r="J1676" s="5">
        <v>4.8416666666666668</v>
      </c>
      <c r="K1676" s="6">
        <v>4.4007575105505042E-2</v>
      </c>
      <c r="L1676" s="6">
        <v>3.915816523124057E-2</v>
      </c>
      <c r="M1676" s="5">
        <v>91.683425966325444</v>
      </c>
      <c r="N1676" s="4">
        <v>24800000</v>
      </c>
      <c r="O1676" s="5">
        <f>1240000*J1676</f>
        <v>6003666.666666667</v>
      </c>
      <c r="P1676" s="5">
        <f>(1240000*J1676)/(M1676/100)</f>
        <v>6548257.3359243395</v>
      </c>
      <c r="Q1676" s="5">
        <f t="shared" si="88"/>
        <v>18251742.664075661</v>
      </c>
      <c r="R1676" s="3" t="str">
        <f t="shared" si="89"/>
        <v>상</v>
      </c>
    </row>
    <row r="1677" spans="1:18" hidden="1" x14ac:dyDescent="0.3">
      <c r="A1677">
        <v>1676</v>
      </c>
      <c r="B1677" s="3" t="s">
        <v>13</v>
      </c>
      <c r="C1677" s="3" t="s">
        <v>40</v>
      </c>
      <c r="D1677" s="3" t="s">
        <v>117</v>
      </c>
      <c r="E1677" s="4">
        <v>2020</v>
      </c>
      <c r="F1677" s="1">
        <v>44026</v>
      </c>
      <c r="G1677" s="3" t="s">
        <v>102</v>
      </c>
      <c r="H1677" s="5">
        <v>3.9800000000000031</v>
      </c>
      <c r="I1677" s="5">
        <v>91.698845540068092</v>
      </c>
      <c r="J1677" s="5">
        <v>5.0111111111111111</v>
      </c>
      <c r="K1677" s="6">
        <v>4.4771022374348837E-2</v>
      </c>
      <c r="L1677" s="6">
        <v>0.13446640386405859</v>
      </c>
      <c r="M1677" s="5">
        <v>82.076257376159262</v>
      </c>
      <c r="N1677" s="4">
        <v>26300000</v>
      </c>
      <c r="O1677" s="5">
        <f>1310000*J1677</f>
        <v>6564555.555555556</v>
      </c>
      <c r="P1677" s="5">
        <f>(1310000*J1677)/(M1677/100)</f>
        <v>7998117.5621469868</v>
      </c>
      <c r="Q1677" s="5">
        <f t="shared" si="88"/>
        <v>18301882.437853012</v>
      </c>
      <c r="R1677" s="3" t="str">
        <f t="shared" si="89"/>
        <v>상</v>
      </c>
    </row>
    <row r="1678" spans="1:18" hidden="1" x14ac:dyDescent="0.3">
      <c r="A1678">
        <v>1677</v>
      </c>
      <c r="B1678" s="3" t="s">
        <v>12</v>
      </c>
      <c r="C1678" s="3" t="s">
        <v>44</v>
      </c>
      <c r="D1678" s="3" t="s">
        <v>113</v>
      </c>
      <c r="E1678" s="4">
        <v>2021</v>
      </c>
      <c r="F1678" s="1">
        <v>44257</v>
      </c>
      <c r="G1678" s="3" t="s">
        <v>102</v>
      </c>
      <c r="H1678" s="5">
        <v>4.1162500000000044</v>
      </c>
      <c r="I1678" s="5">
        <v>95.564250457162672</v>
      </c>
      <c r="J1678" s="5">
        <v>4.3777777777777782</v>
      </c>
      <c r="K1678" s="6">
        <v>4.1846279537267238E-2</v>
      </c>
      <c r="L1678" s="6">
        <v>0.1205553455357566</v>
      </c>
      <c r="M1678" s="5">
        <v>83.759837492697613</v>
      </c>
      <c r="N1678" s="4">
        <v>24800000</v>
      </c>
      <c r="O1678" s="5">
        <f>1240000*J1678</f>
        <v>5428444.444444445</v>
      </c>
      <c r="P1678" s="5">
        <f>(1240000*J1678)/(M1678/100)</f>
        <v>6480963.4389724191</v>
      </c>
      <c r="Q1678" s="5">
        <f t="shared" si="88"/>
        <v>18319036.561027579</v>
      </c>
      <c r="R1678" s="3" t="str">
        <f t="shared" si="89"/>
        <v>상</v>
      </c>
    </row>
    <row r="1679" spans="1:18" hidden="1" x14ac:dyDescent="0.3">
      <c r="A1679">
        <v>1678</v>
      </c>
      <c r="B1679" s="3" t="s">
        <v>13</v>
      </c>
      <c r="C1679" s="3" t="s">
        <v>85</v>
      </c>
      <c r="D1679" s="3" t="s">
        <v>117</v>
      </c>
      <c r="E1679" s="4">
        <v>2020</v>
      </c>
      <c r="F1679" s="1">
        <v>44151</v>
      </c>
      <c r="G1679" s="3" t="s">
        <v>102</v>
      </c>
      <c r="H1679" s="5">
        <v>3.6200000000000032</v>
      </c>
      <c r="I1679" s="5">
        <v>78.861366460791714</v>
      </c>
      <c r="J1679" s="5">
        <v>4.6722222222222216</v>
      </c>
      <c r="K1679" s="6">
        <v>4.3230647564995943E-2</v>
      </c>
      <c r="L1679" s="6">
        <v>0.18337608783452539</v>
      </c>
      <c r="M1679" s="5">
        <v>77.339326460047857</v>
      </c>
      <c r="N1679" s="4">
        <v>26300000</v>
      </c>
      <c r="O1679" s="5">
        <f>1310000*J1679</f>
        <v>6120611.1111111101</v>
      </c>
      <c r="P1679" s="5">
        <f>(1310000*J1679)/(M1679/100)</f>
        <v>7913970.0218011476</v>
      </c>
      <c r="Q1679" s="5">
        <f t="shared" si="88"/>
        <v>18386029.978198852</v>
      </c>
      <c r="R1679" s="3" t="str">
        <f t="shared" si="89"/>
        <v>중</v>
      </c>
    </row>
    <row r="1680" spans="1:18" hidden="1" x14ac:dyDescent="0.3">
      <c r="A1680">
        <v>1679</v>
      </c>
      <c r="B1680" s="3" t="s">
        <v>12</v>
      </c>
      <c r="C1680" s="3" t="s">
        <v>38</v>
      </c>
      <c r="D1680" s="3" t="s">
        <v>113</v>
      </c>
      <c r="E1680" s="4">
        <v>2022</v>
      </c>
      <c r="F1680" s="1">
        <v>44377</v>
      </c>
      <c r="G1680" s="3" t="s">
        <v>102</v>
      </c>
      <c r="H1680" s="5">
        <v>4.019999999999996</v>
      </c>
      <c r="I1680" s="5">
        <v>92.831195670431498</v>
      </c>
      <c r="J1680" s="5">
        <v>4.05</v>
      </c>
      <c r="K1680" s="6">
        <v>4.0249223594996213E-2</v>
      </c>
      <c r="L1680" s="6">
        <v>0.16922402545893059</v>
      </c>
      <c r="M1680" s="5">
        <v>79.052675094607309</v>
      </c>
      <c r="N1680" s="4">
        <v>24800000</v>
      </c>
      <c r="O1680" s="5">
        <f>1240000*J1680</f>
        <v>5022000</v>
      </c>
      <c r="P1680" s="5">
        <f>(1240000*J1680)/(M1680/100)</f>
        <v>6352726.1967920214</v>
      </c>
      <c r="Q1680" s="5">
        <f t="shared" si="88"/>
        <v>18447273.803207979</v>
      </c>
      <c r="R1680" s="3" t="str">
        <f t="shared" si="89"/>
        <v>중</v>
      </c>
    </row>
    <row r="1681" spans="1:18" hidden="1" x14ac:dyDescent="0.3">
      <c r="A1681">
        <v>1680</v>
      </c>
      <c r="B1681" s="3" t="s">
        <v>13</v>
      </c>
      <c r="C1681" s="3" t="s">
        <v>40</v>
      </c>
      <c r="D1681" s="3" t="s">
        <v>117</v>
      </c>
      <c r="E1681" s="4">
        <v>2020</v>
      </c>
      <c r="F1681" s="1">
        <v>44119</v>
      </c>
      <c r="G1681" s="3" t="s">
        <v>102</v>
      </c>
      <c r="H1681" s="5">
        <v>4.0600000000000014</v>
      </c>
      <c r="I1681" s="5">
        <v>93.933031421115999</v>
      </c>
      <c r="J1681" s="5">
        <v>4.7583333333333337</v>
      </c>
      <c r="K1681" s="6">
        <v>4.36272086355904E-2</v>
      </c>
      <c r="L1681" s="6">
        <v>0.16196701261473251</v>
      </c>
      <c r="M1681" s="5">
        <v>79.440577874967701</v>
      </c>
      <c r="N1681" s="4">
        <v>26300000</v>
      </c>
      <c r="O1681" s="5">
        <f>1310000*J1681</f>
        <v>6233416.666666667</v>
      </c>
      <c r="P1681" s="5">
        <f>(1310000*J1681)/(M1681/100)</f>
        <v>7846640.6380848614</v>
      </c>
      <c r="Q1681" s="5">
        <f t="shared" si="88"/>
        <v>18453359.361915138</v>
      </c>
      <c r="R1681" s="3" t="str">
        <f t="shared" si="89"/>
        <v>중</v>
      </c>
    </row>
    <row r="1682" spans="1:18" hidden="1" x14ac:dyDescent="0.3">
      <c r="A1682">
        <v>1681</v>
      </c>
      <c r="B1682" s="3" t="s">
        <v>13</v>
      </c>
      <c r="C1682" s="3" t="s">
        <v>40</v>
      </c>
      <c r="D1682" s="3" t="s">
        <v>117</v>
      </c>
      <c r="E1682" s="4">
        <v>2020</v>
      </c>
      <c r="F1682" s="1">
        <v>44127</v>
      </c>
      <c r="G1682" s="3" t="s">
        <v>102</v>
      </c>
      <c r="H1682" s="5">
        <v>3.9741666666666688</v>
      </c>
      <c r="I1682" s="5">
        <v>91.529701092724807</v>
      </c>
      <c r="J1682" s="5">
        <v>4.7361111111111107</v>
      </c>
      <c r="K1682" s="6">
        <v>4.3525216190668653E-2</v>
      </c>
      <c r="L1682" s="6">
        <v>0.16359601901002449</v>
      </c>
      <c r="M1682" s="5">
        <v>79.287876479930688</v>
      </c>
      <c r="N1682" s="4">
        <v>26300000</v>
      </c>
      <c r="O1682" s="5">
        <f>1310000*J1682</f>
        <v>6204305.555555555</v>
      </c>
      <c r="P1682" s="5">
        <f>(1310000*J1682)/(M1682/100)</f>
        <v>7825036.8543114988</v>
      </c>
      <c r="Q1682" s="5">
        <f t="shared" si="88"/>
        <v>18474963.1456885</v>
      </c>
      <c r="R1682" s="3" t="str">
        <f t="shared" si="89"/>
        <v>중</v>
      </c>
    </row>
    <row r="1683" spans="1:18" hidden="1" x14ac:dyDescent="0.3">
      <c r="A1683">
        <v>1682</v>
      </c>
      <c r="B1683" s="3" t="s">
        <v>12</v>
      </c>
      <c r="C1683" s="3" t="s">
        <v>38</v>
      </c>
      <c r="D1683" s="3" t="s">
        <v>113</v>
      </c>
      <c r="E1683" s="4">
        <v>2022</v>
      </c>
      <c r="F1683" s="1">
        <v>44322</v>
      </c>
      <c r="G1683" s="3" t="s">
        <v>102</v>
      </c>
      <c r="H1683" s="5">
        <v>4.0802083333333314</v>
      </c>
      <c r="I1683" s="5">
        <v>94.501515966026091</v>
      </c>
      <c r="J1683" s="5">
        <v>4.2</v>
      </c>
      <c r="K1683" s="6">
        <v>4.0987803063838403E-2</v>
      </c>
      <c r="L1683" s="6">
        <v>0.1353950978226246</v>
      </c>
      <c r="M1683" s="5">
        <v>82.361709911353699</v>
      </c>
      <c r="N1683" s="4">
        <v>24800000</v>
      </c>
      <c r="O1683" s="5">
        <f>1240000*J1683</f>
        <v>5208000</v>
      </c>
      <c r="P1683" s="5">
        <f>(1240000*J1683)/(M1683/100)</f>
        <v>6323326.7080120062</v>
      </c>
      <c r="Q1683" s="5">
        <f t="shared" si="88"/>
        <v>18476673.291987993</v>
      </c>
      <c r="R1683" s="3" t="str">
        <f t="shared" si="89"/>
        <v>상</v>
      </c>
    </row>
    <row r="1684" spans="1:18" hidden="1" x14ac:dyDescent="0.3">
      <c r="A1684">
        <v>1683</v>
      </c>
      <c r="B1684" s="3" t="s">
        <v>12</v>
      </c>
      <c r="C1684" s="3" t="s">
        <v>38</v>
      </c>
      <c r="D1684" s="3" t="s">
        <v>113</v>
      </c>
      <c r="E1684" s="4">
        <v>2022</v>
      </c>
      <c r="F1684" s="1">
        <v>44389</v>
      </c>
      <c r="G1684" s="3" t="s">
        <v>102</v>
      </c>
      <c r="H1684" s="5">
        <v>4.0799999999999983</v>
      </c>
      <c r="I1684" s="5">
        <v>94.495414527125206</v>
      </c>
      <c r="J1684" s="5">
        <v>4.0166666666666666</v>
      </c>
      <c r="K1684" s="6">
        <v>4.0083246708153102E-2</v>
      </c>
      <c r="L1684" s="6">
        <v>0.1642283068274924</v>
      </c>
      <c r="M1684" s="5">
        <v>79.568844646435437</v>
      </c>
      <c r="N1684" s="4">
        <v>24800000</v>
      </c>
      <c r="O1684" s="5">
        <f>1240000*J1684</f>
        <v>4980666.666666667</v>
      </c>
      <c r="P1684" s="5">
        <f>(1240000*J1684)/(M1684/100)</f>
        <v>6259568.916450006</v>
      </c>
      <c r="Q1684" s="5">
        <f t="shared" si="88"/>
        <v>18540431.083549995</v>
      </c>
      <c r="R1684" s="3" t="str">
        <f t="shared" si="89"/>
        <v>중</v>
      </c>
    </row>
    <row r="1685" spans="1:18" hidden="1" x14ac:dyDescent="0.3">
      <c r="A1685">
        <v>1684</v>
      </c>
      <c r="B1685" s="3" t="s">
        <v>12</v>
      </c>
      <c r="C1685" s="3" t="s">
        <v>38</v>
      </c>
      <c r="D1685" s="3" t="s">
        <v>113</v>
      </c>
      <c r="E1685" s="4">
        <v>2022</v>
      </c>
      <c r="F1685" s="1">
        <v>44389</v>
      </c>
      <c r="G1685" s="3" t="s">
        <v>102</v>
      </c>
      <c r="H1685" s="5">
        <v>4.0400000000000054</v>
      </c>
      <c r="I1685" s="5">
        <v>93.385705726483309</v>
      </c>
      <c r="J1685" s="5">
        <v>4.0166666666666666</v>
      </c>
      <c r="K1685" s="6">
        <v>4.0083246708153102E-2</v>
      </c>
      <c r="L1685" s="6">
        <v>0.16348752498012589</v>
      </c>
      <c r="M1685" s="5">
        <v>79.642922831172086</v>
      </c>
      <c r="N1685" s="4">
        <v>24800000</v>
      </c>
      <c r="O1685" s="5">
        <f>1240000*J1685</f>
        <v>4980666.666666667</v>
      </c>
      <c r="P1685" s="5">
        <f>(1240000*J1685)/(M1685/100)</f>
        <v>6253746.7104575466</v>
      </c>
      <c r="Q1685" s="5">
        <f t="shared" si="88"/>
        <v>18546253.289542452</v>
      </c>
      <c r="R1685" s="3" t="str">
        <f t="shared" si="89"/>
        <v>중</v>
      </c>
    </row>
    <row r="1686" spans="1:18" hidden="1" x14ac:dyDescent="0.3">
      <c r="A1686">
        <v>1685</v>
      </c>
      <c r="B1686" s="3" t="s">
        <v>13</v>
      </c>
      <c r="C1686" s="3" t="s">
        <v>40</v>
      </c>
      <c r="D1686" s="3" t="s">
        <v>117</v>
      </c>
      <c r="E1686" s="4">
        <v>2020</v>
      </c>
      <c r="F1686" s="1">
        <v>44026</v>
      </c>
      <c r="G1686" s="3" t="s">
        <v>102</v>
      </c>
      <c r="H1686" s="5">
        <v>3.8799999999999968</v>
      </c>
      <c r="I1686" s="5">
        <v>88.768190384075126</v>
      </c>
      <c r="J1686" s="5">
        <v>5.0111111111111111</v>
      </c>
      <c r="K1686" s="6">
        <v>4.4771022374348837E-2</v>
      </c>
      <c r="L1686" s="6">
        <v>0.1052863848641326</v>
      </c>
      <c r="M1686" s="5">
        <v>84.994259276151851</v>
      </c>
      <c r="N1686" s="4">
        <v>26300000</v>
      </c>
      <c r="O1686" s="5">
        <f>1310000*J1686</f>
        <v>6564555.555555556</v>
      </c>
      <c r="P1686" s="5">
        <f>(1310000*J1686)/(M1686/100)</f>
        <v>7723528.16703407</v>
      </c>
      <c r="Q1686" s="5">
        <f t="shared" si="88"/>
        <v>18576471.832965929</v>
      </c>
      <c r="R1686" s="3" t="str">
        <f t="shared" si="89"/>
        <v>상</v>
      </c>
    </row>
    <row r="1687" spans="1:18" hidden="1" x14ac:dyDescent="0.3">
      <c r="A1687">
        <v>1686</v>
      </c>
      <c r="B1687" s="3" t="s">
        <v>12</v>
      </c>
      <c r="C1687" s="3" t="s">
        <v>71</v>
      </c>
      <c r="D1687" s="3" t="s">
        <v>113</v>
      </c>
      <c r="E1687" s="4">
        <v>2021</v>
      </c>
      <c r="F1687" s="1">
        <v>44266</v>
      </c>
      <c r="G1687" s="3" t="s">
        <v>102</v>
      </c>
      <c r="H1687" s="5">
        <v>4.0400000000000054</v>
      </c>
      <c r="I1687" s="5">
        <v>93.385705726483309</v>
      </c>
      <c r="J1687" s="5">
        <v>4.3527777777777779</v>
      </c>
      <c r="K1687" s="6">
        <v>4.172662352876292E-2</v>
      </c>
      <c r="L1687" s="6">
        <v>9.0842960922952506E-2</v>
      </c>
      <c r="M1687" s="5">
        <v>86.743041554828466</v>
      </c>
      <c r="N1687" s="4">
        <v>24800000</v>
      </c>
      <c r="O1687" s="5">
        <f>1240000*J1687</f>
        <v>5397444.444444445</v>
      </c>
      <c r="P1687" s="5">
        <f>(1240000*J1687)/(M1687/100)</f>
        <v>6222337.0862927753</v>
      </c>
      <c r="Q1687" s="5">
        <f t="shared" si="88"/>
        <v>18577662.913707227</v>
      </c>
      <c r="R1687" s="3" t="str">
        <f t="shared" si="89"/>
        <v>상</v>
      </c>
    </row>
    <row r="1688" spans="1:18" hidden="1" x14ac:dyDescent="0.3">
      <c r="A1688">
        <v>1687</v>
      </c>
      <c r="B1688" s="3" t="s">
        <v>12</v>
      </c>
      <c r="C1688" s="3" t="s">
        <v>38</v>
      </c>
      <c r="D1688" s="3" t="s">
        <v>113</v>
      </c>
      <c r="E1688" s="4">
        <v>2022</v>
      </c>
      <c r="F1688" s="1">
        <v>44301</v>
      </c>
      <c r="G1688" s="3" t="s">
        <v>102</v>
      </c>
      <c r="H1688" s="5">
        <v>3.9399999999999982</v>
      </c>
      <c r="I1688" s="5">
        <v>90.538997904201381</v>
      </c>
      <c r="J1688" s="5">
        <v>4.2583333333333337</v>
      </c>
      <c r="K1688" s="6">
        <v>4.1271459064749987E-2</v>
      </c>
      <c r="L1688" s="6">
        <v>0.1085475160705635</v>
      </c>
      <c r="M1688" s="5">
        <v>85.018102486468649</v>
      </c>
      <c r="N1688" s="4">
        <v>24800000</v>
      </c>
      <c r="O1688" s="5">
        <f>1240000*J1688</f>
        <v>5280333.333333334</v>
      </c>
      <c r="P1688" s="5">
        <f>(1240000*J1688)/(M1688/100)</f>
        <v>6210834.1387338582</v>
      </c>
      <c r="Q1688" s="5">
        <f t="shared" si="88"/>
        <v>18589165.861266144</v>
      </c>
      <c r="R1688" s="3" t="str">
        <f t="shared" si="89"/>
        <v>상</v>
      </c>
    </row>
    <row r="1689" spans="1:18" hidden="1" x14ac:dyDescent="0.3">
      <c r="A1689">
        <v>1688</v>
      </c>
      <c r="B1689" s="3" t="s">
        <v>12</v>
      </c>
      <c r="C1689" s="3" t="s">
        <v>38</v>
      </c>
      <c r="D1689" s="3" t="s">
        <v>113</v>
      </c>
      <c r="E1689" s="4">
        <v>2022</v>
      </c>
      <c r="F1689" s="1">
        <v>44348</v>
      </c>
      <c r="G1689" s="3" t="s">
        <v>102</v>
      </c>
      <c r="H1689" s="5">
        <v>3.9802083333333371</v>
      </c>
      <c r="I1689" s="5">
        <v>91.704886413187509</v>
      </c>
      <c r="J1689" s="5">
        <v>4.1305555555555564</v>
      </c>
      <c r="K1689" s="6">
        <v>4.0647536484050582E-2</v>
      </c>
      <c r="L1689" s="6">
        <v>0.128124688608941</v>
      </c>
      <c r="M1689" s="5">
        <v>83.122777490700855</v>
      </c>
      <c r="N1689" s="4">
        <v>24800000</v>
      </c>
      <c r="O1689" s="5">
        <f>1240000*J1689</f>
        <v>5121888.8888888899</v>
      </c>
      <c r="P1689" s="5">
        <f>(1240000*J1689)/(M1689/100)</f>
        <v>6161835.5924907448</v>
      </c>
      <c r="Q1689" s="5">
        <f t="shared" si="88"/>
        <v>18638164.407509256</v>
      </c>
      <c r="R1689" s="3" t="str">
        <f t="shared" si="89"/>
        <v>상</v>
      </c>
    </row>
    <row r="1690" spans="1:18" hidden="1" x14ac:dyDescent="0.3">
      <c r="A1690">
        <v>1689</v>
      </c>
      <c r="B1690" s="3" t="s">
        <v>12</v>
      </c>
      <c r="C1690" s="3" t="s">
        <v>44</v>
      </c>
      <c r="D1690" s="3" t="s">
        <v>113</v>
      </c>
      <c r="E1690" s="4">
        <v>2021</v>
      </c>
      <c r="F1690" s="1">
        <v>44202</v>
      </c>
      <c r="G1690" s="3" t="s">
        <v>102</v>
      </c>
      <c r="H1690" s="5">
        <v>3.4599999999999969</v>
      </c>
      <c r="I1690" s="5">
        <v>72.002541243944606</v>
      </c>
      <c r="J1690" s="5">
        <v>4.5333333333333332</v>
      </c>
      <c r="K1690" s="6">
        <v>4.2583251793790168E-2</v>
      </c>
      <c r="L1690" s="6">
        <v>3.8424933428789762E-2</v>
      </c>
      <c r="M1690" s="5">
        <v>91.899181477742005</v>
      </c>
      <c r="N1690" s="4">
        <v>24800000</v>
      </c>
      <c r="O1690" s="5">
        <f>1240000*J1690</f>
        <v>5621333.333333333</v>
      </c>
      <c r="P1690" s="5">
        <f>(1240000*J1690)/(M1690/100)</f>
        <v>6116848.0969493948</v>
      </c>
      <c r="Q1690" s="5">
        <f t="shared" si="88"/>
        <v>18683151.903050605</v>
      </c>
      <c r="R1690" s="3" t="str">
        <f t="shared" si="89"/>
        <v>상</v>
      </c>
    </row>
    <row r="1691" spans="1:18" hidden="1" x14ac:dyDescent="0.3">
      <c r="A1691">
        <v>1690</v>
      </c>
      <c r="B1691" s="3" t="s">
        <v>12</v>
      </c>
      <c r="C1691" s="3" t="s">
        <v>38</v>
      </c>
      <c r="D1691" s="3" t="s">
        <v>113</v>
      </c>
      <c r="E1691" s="4">
        <v>2022</v>
      </c>
      <c r="F1691" s="1">
        <v>44453</v>
      </c>
      <c r="G1691" s="3" t="s">
        <v>102</v>
      </c>
      <c r="H1691" s="5">
        <v>3.5400000000000031</v>
      </c>
      <c r="I1691" s="5">
        <v>75.37251486501448</v>
      </c>
      <c r="J1691" s="5">
        <v>3.844444444444445</v>
      </c>
      <c r="K1691" s="6">
        <v>3.9214509786273978E-2</v>
      </c>
      <c r="L1691" s="6">
        <v>0.181035677494853</v>
      </c>
      <c r="M1691" s="5">
        <v>77.974981271887302</v>
      </c>
      <c r="N1691" s="4">
        <v>24800000</v>
      </c>
      <c r="O1691" s="5">
        <f>1240000*J1691</f>
        <v>4767111.1111111119</v>
      </c>
      <c r="P1691" s="5">
        <f>(1240000*J1691)/(M1691/100)</f>
        <v>6113641.8801934635</v>
      </c>
      <c r="Q1691" s="5">
        <f t="shared" si="88"/>
        <v>18686358.119806536</v>
      </c>
      <c r="R1691" s="3" t="str">
        <f t="shared" si="89"/>
        <v>중</v>
      </c>
    </row>
    <row r="1692" spans="1:18" hidden="1" x14ac:dyDescent="0.3">
      <c r="A1692">
        <v>1691</v>
      </c>
      <c r="B1692" s="3" t="s">
        <v>13</v>
      </c>
      <c r="C1692" s="3" t="s">
        <v>79</v>
      </c>
      <c r="D1692" s="3" t="s">
        <v>117</v>
      </c>
      <c r="E1692" s="4">
        <v>2020</v>
      </c>
      <c r="F1692" s="1">
        <v>44093</v>
      </c>
      <c r="G1692" s="3" t="s">
        <v>102</v>
      </c>
      <c r="H1692" s="5">
        <v>4.0799999999999983</v>
      </c>
      <c r="I1692" s="5">
        <v>94.495414527125206</v>
      </c>
      <c r="J1692" s="5">
        <v>4.8305555555555557</v>
      </c>
      <c r="K1692" s="6">
        <v>4.3957049744292688E-2</v>
      </c>
      <c r="L1692" s="6">
        <v>0.1240344011012532</v>
      </c>
      <c r="M1692" s="5">
        <v>83.200854915445419</v>
      </c>
      <c r="N1692" s="4">
        <v>26300000</v>
      </c>
      <c r="O1692" s="5">
        <f>1310000*J1692</f>
        <v>6328027.777777778</v>
      </c>
      <c r="P1692" s="5">
        <f>(1310000*J1692)/(M1692/100)</f>
        <v>7605724.4654622432</v>
      </c>
      <c r="Q1692" s="5">
        <f t="shared" si="88"/>
        <v>18694275.534537755</v>
      </c>
      <c r="R1692" s="3" t="str">
        <f t="shared" si="89"/>
        <v>상</v>
      </c>
    </row>
    <row r="1693" spans="1:18" hidden="1" x14ac:dyDescent="0.3">
      <c r="A1693">
        <v>1692</v>
      </c>
      <c r="B1693" s="3" t="s">
        <v>12</v>
      </c>
      <c r="C1693" s="3" t="s">
        <v>38</v>
      </c>
      <c r="D1693" s="3" t="s">
        <v>113</v>
      </c>
      <c r="E1693" s="4">
        <v>2022</v>
      </c>
      <c r="F1693" s="1">
        <v>44377</v>
      </c>
      <c r="G1693" s="3" t="s">
        <v>102</v>
      </c>
      <c r="H1693" s="5">
        <v>4.0799999999999983</v>
      </c>
      <c r="I1693" s="5">
        <v>94.495414527125206</v>
      </c>
      <c r="J1693" s="5">
        <v>4.05</v>
      </c>
      <c r="K1693" s="6">
        <v>4.0249223594996213E-2</v>
      </c>
      <c r="L1693" s="6">
        <v>0.13672276707955619</v>
      </c>
      <c r="M1693" s="5">
        <v>82.302800932544756</v>
      </c>
      <c r="N1693" s="4">
        <v>24800000</v>
      </c>
      <c r="O1693" s="5">
        <f t="shared" ref="O1693:O1700" si="90">1240000*J1693</f>
        <v>5022000</v>
      </c>
      <c r="P1693" s="5">
        <f t="shared" ref="P1693:P1700" si="91">(1240000*J1693)/(M1693/100)</f>
        <v>6101857.94784314</v>
      </c>
      <c r="Q1693" s="5">
        <f t="shared" si="88"/>
        <v>18698142.052156858</v>
      </c>
      <c r="R1693" s="3" t="str">
        <f t="shared" si="89"/>
        <v>상</v>
      </c>
    </row>
    <row r="1694" spans="1:18" hidden="1" x14ac:dyDescent="0.3">
      <c r="A1694">
        <v>1693</v>
      </c>
      <c r="B1694" s="3" t="s">
        <v>12</v>
      </c>
      <c r="C1694" s="3" t="s">
        <v>38</v>
      </c>
      <c r="D1694" s="3" t="s">
        <v>113</v>
      </c>
      <c r="E1694" s="4">
        <v>2022</v>
      </c>
      <c r="F1694" s="1">
        <v>44452</v>
      </c>
      <c r="G1694" s="3" t="s">
        <v>102</v>
      </c>
      <c r="H1694" s="5">
        <v>3.8814583333333301</v>
      </c>
      <c r="I1694" s="5">
        <v>88.812224927468534</v>
      </c>
      <c r="J1694" s="5">
        <v>3.8472222222222219</v>
      </c>
      <c r="K1694" s="6">
        <v>3.92286743197994E-2</v>
      </c>
      <c r="L1694" s="6">
        <v>0.17461697232867329</v>
      </c>
      <c r="M1694" s="5">
        <v>78.615435335152739</v>
      </c>
      <c r="N1694" s="4">
        <v>24800000</v>
      </c>
      <c r="O1694" s="5">
        <f t="shared" si="90"/>
        <v>4770555.555555555</v>
      </c>
      <c r="P1694" s="5">
        <f t="shared" si="91"/>
        <v>6068217.4374761879</v>
      </c>
      <c r="Q1694" s="5">
        <f t="shared" si="88"/>
        <v>18731782.562523812</v>
      </c>
      <c r="R1694" s="3" t="str">
        <f t="shared" si="89"/>
        <v>중</v>
      </c>
    </row>
    <row r="1695" spans="1:18" hidden="1" x14ac:dyDescent="0.3">
      <c r="A1695">
        <v>1694</v>
      </c>
      <c r="B1695" s="3" t="s">
        <v>12</v>
      </c>
      <c r="C1695" s="3" t="s">
        <v>44</v>
      </c>
      <c r="D1695" s="3" t="s">
        <v>113</v>
      </c>
      <c r="E1695" s="4">
        <v>2021</v>
      </c>
      <c r="F1695" s="1">
        <v>44208</v>
      </c>
      <c r="G1695" s="3" t="s">
        <v>102</v>
      </c>
      <c r="H1695" s="5">
        <v>3.6200000000000032</v>
      </c>
      <c r="I1695" s="5">
        <v>78.861366460791714</v>
      </c>
      <c r="J1695" s="5">
        <v>4.5166666666666666</v>
      </c>
      <c r="K1695" s="6">
        <v>4.250490167812021E-2</v>
      </c>
      <c r="L1695" s="6">
        <v>2.4348350025493449E-2</v>
      </c>
      <c r="M1695" s="5">
        <v>93.314674829638633</v>
      </c>
      <c r="N1695" s="4">
        <v>24800000</v>
      </c>
      <c r="O1695" s="5">
        <f t="shared" si="90"/>
        <v>5600666.666666667</v>
      </c>
      <c r="P1695" s="5">
        <f t="shared" si="91"/>
        <v>6001914.1436131131</v>
      </c>
      <c r="Q1695" s="5">
        <f t="shared" si="88"/>
        <v>18798085.856386885</v>
      </c>
      <c r="R1695" s="3" t="str">
        <f t="shared" si="89"/>
        <v>상</v>
      </c>
    </row>
    <row r="1696" spans="1:18" hidden="1" x14ac:dyDescent="0.3">
      <c r="A1696">
        <v>1695</v>
      </c>
      <c r="B1696" s="3" t="s">
        <v>12</v>
      </c>
      <c r="C1696" s="3" t="s">
        <v>38</v>
      </c>
      <c r="D1696" s="3" t="s">
        <v>113</v>
      </c>
      <c r="E1696" s="4">
        <v>2022</v>
      </c>
      <c r="F1696" s="1">
        <v>44348</v>
      </c>
      <c r="G1696" s="3" t="s">
        <v>102</v>
      </c>
      <c r="H1696" s="5">
        <v>3.7599999999999949</v>
      </c>
      <c r="I1696" s="5">
        <v>84.65654976265408</v>
      </c>
      <c r="J1696" s="5">
        <v>4.1305555555555564</v>
      </c>
      <c r="K1696" s="6">
        <v>4.0647536484050582E-2</v>
      </c>
      <c r="L1696" s="6">
        <v>0.1041272755320987</v>
      </c>
      <c r="M1696" s="5">
        <v>85.522518798385079</v>
      </c>
      <c r="N1696" s="4">
        <v>24800000</v>
      </c>
      <c r="O1696" s="5">
        <f t="shared" si="90"/>
        <v>5121888.8888888899</v>
      </c>
      <c r="P1696" s="5">
        <f t="shared" si="91"/>
        <v>5988935.9678045474</v>
      </c>
      <c r="Q1696" s="5">
        <f t="shared" si="88"/>
        <v>18811064.032195453</v>
      </c>
      <c r="R1696" s="3" t="str">
        <f t="shared" si="89"/>
        <v>상</v>
      </c>
    </row>
    <row r="1697" spans="1:18" hidden="1" x14ac:dyDescent="0.3">
      <c r="A1697">
        <v>1696</v>
      </c>
      <c r="B1697" s="3" t="s">
        <v>12</v>
      </c>
      <c r="C1697" s="3" t="s">
        <v>38</v>
      </c>
      <c r="D1697" s="3" t="s">
        <v>113</v>
      </c>
      <c r="E1697" s="4">
        <v>2022</v>
      </c>
      <c r="F1697" s="1">
        <v>44452</v>
      </c>
      <c r="G1697" s="3" t="s">
        <v>102</v>
      </c>
      <c r="H1697" s="5">
        <v>3.7606249999999952</v>
      </c>
      <c r="I1697" s="5">
        <v>84.68272796185822</v>
      </c>
      <c r="J1697" s="5">
        <v>3.8472222222222219</v>
      </c>
      <c r="K1697" s="6">
        <v>3.92286743197994E-2</v>
      </c>
      <c r="L1697" s="6">
        <v>0.16243597300669699</v>
      </c>
      <c r="M1697" s="5">
        <v>79.833535267350371</v>
      </c>
      <c r="N1697" s="4">
        <v>24800000</v>
      </c>
      <c r="O1697" s="5">
        <f t="shared" si="90"/>
        <v>4770555.555555555</v>
      </c>
      <c r="P1697" s="5">
        <f t="shared" si="91"/>
        <v>5975628.5871340781</v>
      </c>
      <c r="Q1697" s="5">
        <f t="shared" si="88"/>
        <v>18824371.412865922</v>
      </c>
      <c r="R1697" s="3" t="str">
        <f t="shared" si="89"/>
        <v>중</v>
      </c>
    </row>
    <row r="1698" spans="1:18" hidden="1" x14ac:dyDescent="0.3">
      <c r="A1698">
        <v>1697</v>
      </c>
      <c r="B1698" s="3" t="s">
        <v>12</v>
      </c>
      <c r="C1698" s="3" t="s">
        <v>49</v>
      </c>
      <c r="D1698" s="3" t="s">
        <v>113</v>
      </c>
      <c r="E1698" s="4">
        <v>2022</v>
      </c>
      <c r="F1698" s="1">
        <v>44286</v>
      </c>
      <c r="G1698" s="3" t="s">
        <v>102</v>
      </c>
      <c r="H1698" s="5">
        <v>3.939791666666665</v>
      </c>
      <c r="I1698" s="5">
        <v>90.532957031179308</v>
      </c>
      <c r="J1698" s="5">
        <v>4.3</v>
      </c>
      <c r="K1698" s="6">
        <v>4.1472882706655438E-2</v>
      </c>
      <c r="L1698" s="6">
        <v>6.2636334680846617E-2</v>
      </c>
      <c r="M1698" s="5">
        <v>89.589078261249796</v>
      </c>
      <c r="N1698" s="4">
        <v>24800000</v>
      </c>
      <c r="O1698" s="5">
        <f t="shared" si="90"/>
        <v>5332000</v>
      </c>
      <c r="P1698" s="5">
        <f t="shared" si="91"/>
        <v>5951618.3261216385</v>
      </c>
      <c r="Q1698" s="5">
        <f t="shared" si="88"/>
        <v>18848381.673878361</v>
      </c>
      <c r="R1698" s="3" t="str">
        <f t="shared" si="89"/>
        <v>상</v>
      </c>
    </row>
    <row r="1699" spans="1:18" hidden="1" x14ac:dyDescent="0.3">
      <c r="A1699">
        <v>1698</v>
      </c>
      <c r="B1699" s="3" t="s">
        <v>12</v>
      </c>
      <c r="C1699" s="3" t="s">
        <v>38</v>
      </c>
      <c r="D1699" s="3" t="s">
        <v>113</v>
      </c>
      <c r="E1699" s="4">
        <v>2022</v>
      </c>
      <c r="F1699" s="1">
        <v>44484</v>
      </c>
      <c r="G1699" s="3" t="s">
        <v>102</v>
      </c>
      <c r="H1699" s="5">
        <v>3.800000000000006</v>
      </c>
      <c r="I1699" s="5">
        <v>86.147087182552198</v>
      </c>
      <c r="J1699" s="5">
        <v>3.7583333333333329</v>
      </c>
      <c r="K1699" s="6">
        <v>3.8772842729587587E-2</v>
      </c>
      <c r="L1699" s="6">
        <v>0.17727563625677459</v>
      </c>
      <c r="M1699" s="5">
        <v>78.395152101363777</v>
      </c>
      <c r="N1699" s="4">
        <v>24800000</v>
      </c>
      <c r="O1699" s="5">
        <f t="shared" si="90"/>
        <v>4660333.333333333</v>
      </c>
      <c r="P1699" s="5">
        <f t="shared" si="91"/>
        <v>5944670.3124034898</v>
      </c>
      <c r="Q1699" s="5">
        <f t="shared" si="88"/>
        <v>18855329.687596511</v>
      </c>
      <c r="R1699" s="3" t="str">
        <f t="shared" si="89"/>
        <v>중</v>
      </c>
    </row>
    <row r="1700" spans="1:18" hidden="1" x14ac:dyDescent="0.3">
      <c r="A1700">
        <v>1699</v>
      </c>
      <c r="B1700" s="3" t="s">
        <v>12</v>
      </c>
      <c r="C1700" s="3" t="s">
        <v>38</v>
      </c>
      <c r="D1700" s="3" t="s">
        <v>113</v>
      </c>
      <c r="E1700" s="4">
        <v>2022</v>
      </c>
      <c r="F1700" s="1">
        <v>44322</v>
      </c>
      <c r="G1700" s="3" t="s">
        <v>102</v>
      </c>
      <c r="H1700" s="5">
        <v>3.903333333333332</v>
      </c>
      <c r="I1700" s="5">
        <v>89.472743078369959</v>
      </c>
      <c r="J1700" s="5">
        <v>4.2</v>
      </c>
      <c r="K1700" s="6">
        <v>4.0987803063838403E-2</v>
      </c>
      <c r="L1700" s="6">
        <v>8.0516951222601982E-2</v>
      </c>
      <c r="M1700" s="5">
        <v>87.849524571355957</v>
      </c>
      <c r="N1700" s="4">
        <v>24800000</v>
      </c>
      <c r="O1700" s="5">
        <f t="shared" si="90"/>
        <v>5208000</v>
      </c>
      <c r="P1700" s="5">
        <f t="shared" si="91"/>
        <v>5928318.9356019692</v>
      </c>
      <c r="Q1700" s="5">
        <f t="shared" si="88"/>
        <v>18871681.064398032</v>
      </c>
      <c r="R1700" s="3" t="str">
        <f t="shared" si="89"/>
        <v>상</v>
      </c>
    </row>
    <row r="1701" spans="1:18" hidden="1" x14ac:dyDescent="0.3">
      <c r="A1701">
        <v>1700</v>
      </c>
      <c r="B1701" s="3" t="s">
        <v>13</v>
      </c>
      <c r="C1701" s="3" t="s">
        <v>82</v>
      </c>
      <c r="D1701" s="3" t="s">
        <v>117</v>
      </c>
      <c r="E1701" s="4">
        <v>2020</v>
      </c>
      <c r="F1701" s="1">
        <v>44034</v>
      </c>
      <c r="G1701" s="3" t="s">
        <v>102</v>
      </c>
      <c r="H1701" s="5">
        <v>3.744583333333336</v>
      </c>
      <c r="I1701" s="5">
        <v>84.010820848952775</v>
      </c>
      <c r="J1701" s="5">
        <v>4.9888888888888889</v>
      </c>
      <c r="K1701" s="6">
        <v>4.4671641514002547E-2</v>
      </c>
      <c r="L1701" s="6">
        <v>7.3280818752204407E-2</v>
      </c>
      <c r="M1701" s="5">
        <v>88.204753973379297</v>
      </c>
      <c r="N1701" s="4">
        <v>26300000</v>
      </c>
      <c r="O1701" s="5">
        <f>1310000*J1701</f>
        <v>6535444.444444444</v>
      </c>
      <c r="P1701" s="5">
        <f>(1310000*J1701)/(M1701/100)</f>
        <v>7409401.5912304213</v>
      </c>
      <c r="Q1701" s="5">
        <f t="shared" si="88"/>
        <v>18890598.408769578</v>
      </c>
      <c r="R1701" s="3" t="str">
        <f t="shared" si="89"/>
        <v>상</v>
      </c>
    </row>
    <row r="1702" spans="1:18" hidden="1" x14ac:dyDescent="0.3">
      <c r="A1702">
        <v>1701</v>
      </c>
      <c r="B1702" s="3" t="s">
        <v>12</v>
      </c>
      <c r="C1702" s="3" t="s">
        <v>49</v>
      </c>
      <c r="D1702" s="3" t="s">
        <v>113</v>
      </c>
      <c r="E1702" s="4">
        <v>2022</v>
      </c>
      <c r="F1702" s="1">
        <v>44292</v>
      </c>
      <c r="G1702" s="3" t="s">
        <v>102</v>
      </c>
      <c r="H1702" s="5">
        <v>3.6000000000000032</v>
      </c>
      <c r="I1702" s="5">
        <v>78.03550597032131</v>
      </c>
      <c r="J1702" s="5">
        <v>4.2833333333333332</v>
      </c>
      <c r="K1702" s="6">
        <v>4.1392430870067692E-2</v>
      </c>
      <c r="L1702" s="6">
        <v>5.6346020445827892E-2</v>
      </c>
      <c r="M1702" s="5">
        <v>90.226154868410433</v>
      </c>
      <c r="N1702" s="4">
        <v>24800000</v>
      </c>
      <c r="O1702" s="5">
        <f t="shared" ref="O1702:O1722" si="92">1240000*J1702</f>
        <v>5311333.333333333</v>
      </c>
      <c r="P1702" s="5">
        <f t="shared" ref="P1702:P1722" si="93">(1240000*J1702)/(M1702/100)</f>
        <v>5886689.2211904647</v>
      </c>
      <c r="Q1702" s="5">
        <f t="shared" si="88"/>
        <v>18913310.778809536</v>
      </c>
      <c r="R1702" s="3" t="str">
        <f t="shared" si="89"/>
        <v>상</v>
      </c>
    </row>
    <row r="1703" spans="1:18" hidden="1" x14ac:dyDescent="0.3">
      <c r="A1703">
        <v>1702</v>
      </c>
      <c r="B1703" s="3" t="s">
        <v>12</v>
      </c>
      <c r="C1703" s="3" t="s">
        <v>38</v>
      </c>
      <c r="D1703" s="3" t="s">
        <v>113</v>
      </c>
      <c r="E1703" s="4">
        <v>2022</v>
      </c>
      <c r="F1703" s="1">
        <v>44377</v>
      </c>
      <c r="G1703" s="3" t="s">
        <v>102</v>
      </c>
      <c r="H1703" s="5">
        <v>3.9800000000000031</v>
      </c>
      <c r="I1703" s="5">
        <v>91.698845540068092</v>
      </c>
      <c r="J1703" s="5">
        <v>4.05</v>
      </c>
      <c r="K1703" s="6">
        <v>4.0249223594996213E-2</v>
      </c>
      <c r="L1703" s="6">
        <v>0.10432572262833099</v>
      </c>
      <c r="M1703" s="5">
        <v>85.542505377667283</v>
      </c>
      <c r="N1703" s="4">
        <v>24800000</v>
      </c>
      <c r="O1703" s="5">
        <f t="shared" si="92"/>
        <v>5022000</v>
      </c>
      <c r="P1703" s="5">
        <f t="shared" si="93"/>
        <v>5870765.6244437071</v>
      </c>
      <c r="Q1703" s="5">
        <f t="shared" si="88"/>
        <v>18929234.375556294</v>
      </c>
      <c r="R1703" s="3" t="str">
        <f t="shared" si="89"/>
        <v>상</v>
      </c>
    </row>
    <row r="1704" spans="1:18" hidden="1" x14ac:dyDescent="0.3">
      <c r="A1704">
        <v>1703</v>
      </c>
      <c r="B1704" s="3" t="s">
        <v>12</v>
      </c>
      <c r="C1704" s="3" t="s">
        <v>49</v>
      </c>
      <c r="D1704" s="3" t="s">
        <v>113</v>
      </c>
      <c r="E1704" s="4">
        <v>2022</v>
      </c>
      <c r="F1704" s="1">
        <v>44291</v>
      </c>
      <c r="G1704" s="3" t="s">
        <v>102</v>
      </c>
      <c r="H1704" s="5">
        <v>4.1349999999999953</v>
      </c>
      <c r="I1704" s="5">
        <v>96.148527755366104</v>
      </c>
      <c r="J1704" s="5">
        <v>4.2861111111111114</v>
      </c>
      <c r="K1704" s="6">
        <v>4.1405850364947761E-2</v>
      </c>
      <c r="L1704" s="6">
        <v>5.3109484335614777E-2</v>
      </c>
      <c r="M1704" s="5">
        <v>90.548466529943752</v>
      </c>
      <c r="N1704" s="4">
        <v>24800000</v>
      </c>
      <c r="O1704" s="5">
        <f t="shared" si="92"/>
        <v>5314777.777777778</v>
      </c>
      <c r="P1704" s="5">
        <f t="shared" si="93"/>
        <v>5869539.2439586129</v>
      </c>
      <c r="Q1704" s="5">
        <f t="shared" si="88"/>
        <v>18930460.756041385</v>
      </c>
      <c r="R1704" s="3" t="str">
        <f t="shared" si="89"/>
        <v>상</v>
      </c>
    </row>
    <row r="1705" spans="1:18" hidden="1" x14ac:dyDescent="0.3">
      <c r="A1705">
        <v>1704</v>
      </c>
      <c r="B1705" s="3" t="s">
        <v>12</v>
      </c>
      <c r="C1705" s="3" t="s">
        <v>38</v>
      </c>
      <c r="D1705" s="3" t="s">
        <v>113</v>
      </c>
      <c r="E1705" s="4">
        <v>2022</v>
      </c>
      <c r="F1705" s="1">
        <v>44405</v>
      </c>
      <c r="G1705" s="3" t="s">
        <v>102</v>
      </c>
      <c r="H1705" s="5">
        <v>3.680000000000005</v>
      </c>
      <c r="I1705" s="5">
        <v>81.44098334770581</v>
      </c>
      <c r="J1705" s="5">
        <v>3.9722222222222219</v>
      </c>
      <c r="K1705" s="6">
        <v>3.9860869143671332E-2</v>
      </c>
      <c r="L1705" s="6">
        <v>0.1202775712803318</v>
      </c>
      <c r="M1705" s="5">
        <v>83.986155957599678</v>
      </c>
      <c r="N1705" s="4">
        <v>24800000</v>
      </c>
      <c r="O1705" s="5">
        <f t="shared" si="92"/>
        <v>4925555.555555555</v>
      </c>
      <c r="P1705" s="5">
        <f t="shared" si="93"/>
        <v>5864723.1789513221</v>
      </c>
      <c r="Q1705" s="5">
        <f t="shared" si="88"/>
        <v>18935276.821048677</v>
      </c>
      <c r="R1705" s="3" t="str">
        <f t="shared" si="89"/>
        <v>상</v>
      </c>
    </row>
    <row r="1706" spans="1:18" hidden="1" x14ac:dyDescent="0.3">
      <c r="A1706">
        <v>1705</v>
      </c>
      <c r="B1706" s="3" t="s">
        <v>12</v>
      </c>
      <c r="C1706" s="3" t="s">
        <v>49</v>
      </c>
      <c r="D1706" s="3" t="s">
        <v>113</v>
      </c>
      <c r="E1706" s="4">
        <v>2022</v>
      </c>
      <c r="F1706" s="1">
        <v>44292</v>
      </c>
      <c r="G1706" s="3" t="s">
        <v>102</v>
      </c>
      <c r="H1706" s="5">
        <v>3.6200000000000032</v>
      </c>
      <c r="I1706" s="5">
        <v>78.861366460791714</v>
      </c>
      <c r="J1706" s="5">
        <v>4.2833333333333332</v>
      </c>
      <c r="K1706" s="6">
        <v>4.1392430870067692E-2</v>
      </c>
      <c r="L1706" s="6">
        <v>5.1839528441762983E-2</v>
      </c>
      <c r="M1706" s="5">
        <v>90.676804068816935</v>
      </c>
      <c r="N1706" s="4">
        <v>24800000</v>
      </c>
      <c r="O1706" s="5">
        <f t="shared" si="92"/>
        <v>5311333.333333333</v>
      </c>
      <c r="P1706" s="5">
        <f t="shared" si="93"/>
        <v>5857433.3181200642</v>
      </c>
      <c r="Q1706" s="5">
        <f t="shared" si="88"/>
        <v>18942566.681879938</v>
      </c>
      <c r="R1706" s="3" t="str">
        <f t="shared" si="89"/>
        <v>상</v>
      </c>
    </row>
    <row r="1707" spans="1:18" hidden="1" x14ac:dyDescent="0.3">
      <c r="A1707">
        <v>1706</v>
      </c>
      <c r="B1707" s="3" t="s">
        <v>12</v>
      </c>
      <c r="C1707" s="3" t="s">
        <v>49</v>
      </c>
      <c r="D1707" s="3" t="s">
        <v>113</v>
      </c>
      <c r="E1707" s="4">
        <v>2022</v>
      </c>
      <c r="F1707" s="1">
        <v>44306</v>
      </c>
      <c r="G1707" s="3" t="s">
        <v>102</v>
      </c>
      <c r="H1707" s="5">
        <v>3.6200000000000032</v>
      </c>
      <c r="I1707" s="5">
        <v>78.861366460791714</v>
      </c>
      <c r="J1707" s="5">
        <v>4.2444444444444436</v>
      </c>
      <c r="K1707" s="6">
        <v>4.1204099040966523E-2</v>
      </c>
      <c r="L1707" s="6">
        <v>5.7910314958368979E-2</v>
      </c>
      <c r="M1707" s="5">
        <v>90.088558600066449</v>
      </c>
      <c r="N1707" s="4">
        <v>24800000</v>
      </c>
      <c r="O1707" s="5">
        <f t="shared" si="92"/>
        <v>5263111.1111111101</v>
      </c>
      <c r="P1707" s="5">
        <f t="shared" si="93"/>
        <v>5842152.6472366359</v>
      </c>
      <c r="Q1707" s="5">
        <f t="shared" si="88"/>
        <v>18957847.352763362</v>
      </c>
      <c r="R1707" s="3" t="str">
        <f t="shared" si="89"/>
        <v>상</v>
      </c>
    </row>
    <row r="1708" spans="1:18" hidden="1" x14ac:dyDescent="0.3">
      <c r="A1708">
        <v>1707</v>
      </c>
      <c r="B1708" s="3" t="s">
        <v>12</v>
      </c>
      <c r="C1708" s="3" t="s">
        <v>38</v>
      </c>
      <c r="D1708" s="3" t="s">
        <v>113</v>
      </c>
      <c r="E1708" s="4">
        <v>2022</v>
      </c>
      <c r="F1708" s="1">
        <v>44404</v>
      </c>
      <c r="G1708" s="3" t="s">
        <v>102</v>
      </c>
      <c r="H1708" s="5">
        <v>3.680000000000005</v>
      </c>
      <c r="I1708" s="5">
        <v>81.44098334770581</v>
      </c>
      <c r="J1708" s="5">
        <v>3.9750000000000001</v>
      </c>
      <c r="K1708" s="6">
        <v>3.9874804074753772E-2</v>
      </c>
      <c r="L1708" s="6">
        <v>0.1116515164355701</v>
      </c>
      <c r="M1708" s="5">
        <v>84.847367948967616</v>
      </c>
      <c r="N1708" s="4">
        <v>24800000</v>
      </c>
      <c r="O1708" s="5">
        <f t="shared" si="92"/>
        <v>4929000</v>
      </c>
      <c r="P1708" s="5">
        <f t="shared" si="93"/>
        <v>5809255.0413167812</v>
      </c>
      <c r="Q1708" s="5">
        <f t="shared" si="88"/>
        <v>18990744.958683219</v>
      </c>
      <c r="R1708" s="3" t="str">
        <f t="shared" si="89"/>
        <v>상</v>
      </c>
    </row>
    <row r="1709" spans="1:18" hidden="1" x14ac:dyDescent="0.3">
      <c r="A1709">
        <v>1708</v>
      </c>
      <c r="B1709" s="3" t="s">
        <v>12</v>
      </c>
      <c r="C1709" s="3" t="s">
        <v>49</v>
      </c>
      <c r="D1709" s="3" t="s">
        <v>113</v>
      </c>
      <c r="E1709" s="4">
        <v>2022</v>
      </c>
      <c r="F1709" s="1">
        <v>44292</v>
      </c>
      <c r="G1709" s="3" t="s">
        <v>102</v>
      </c>
      <c r="H1709" s="5">
        <v>3.8799999999999968</v>
      </c>
      <c r="I1709" s="5">
        <v>88.768190384075126</v>
      </c>
      <c r="J1709" s="5">
        <v>4.2833333333333332</v>
      </c>
      <c r="K1709" s="6">
        <v>4.1392430870067692E-2</v>
      </c>
      <c r="L1709" s="6">
        <v>4.3777767491635387E-2</v>
      </c>
      <c r="M1709" s="5">
        <v>91.482980163829694</v>
      </c>
      <c r="N1709" s="4">
        <v>24800000</v>
      </c>
      <c r="O1709" s="5">
        <f t="shared" si="92"/>
        <v>5311333.333333333</v>
      </c>
      <c r="P1709" s="5">
        <f t="shared" si="93"/>
        <v>5805815.8182228897</v>
      </c>
      <c r="Q1709" s="5">
        <f t="shared" si="88"/>
        <v>18994184.181777112</v>
      </c>
      <c r="R1709" s="3" t="str">
        <f t="shared" si="89"/>
        <v>상</v>
      </c>
    </row>
    <row r="1710" spans="1:18" hidden="1" x14ac:dyDescent="0.3">
      <c r="A1710">
        <v>1709</v>
      </c>
      <c r="B1710" s="3" t="s">
        <v>12</v>
      </c>
      <c r="C1710" s="3" t="s">
        <v>38</v>
      </c>
      <c r="D1710" s="3" t="s">
        <v>113</v>
      </c>
      <c r="E1710" s="4">
        <v>2022</v>
      </c>
      <c r="F1710" s="1">
        <v>44377</v>
      </c>
      <c r="G1710" s="3" t="s">
        <v>102</v>
      </c>
      <c r="H1710" s="5">
        <v>4.0600000000000014</v>
      </c>
      <c r="I1710" s="5">
        <v>93.933031421115999</v>
      </c>
      <c r="J1710" s="5">
        <v>4.05</v>
      </c>
      <c r="K1710" s="6">
        <v>4.0249223594996213E-2</v>
      </c>
      <c r="L1710" s="6">
        <v>9.3637904533823632E-2</v>
      </c>
      <c r="M1710" s="5">
        <v>86.611287187118009</v>
      </c>
      <c r="N1710" s="4">
        <v>24800000</v>
      </c>
      <c r="O1710" s="5">
        <f t="shared" si="92"/>
        <v>5022000</v>
      </c>
      <c r="P1710" s="5">
        <f t="shared" si="93"/>
        <v>5798320.4765797993</v>
      </c>
      <c r="Q1710" s="5">
        <f t="shared" si="88"/>
        <v>19001679.5234202</v>
      </c>
      <c r="R1710" s="3" t="str">
        <f t="shared" si="89"/>
        <v>상</v>
      </c>
    </row>
    <row r="1711" spans="1:18" hidden="1" x14ac:dyDescent="0.3">
      <c r="A1711">
        <v>1710</v>
      </c>
      <c r="B1711" s="3" t="s">
        <v>12</v>
      </c>
      <c r="C1711" s="3" t="s">
        <v>49</v>
      </c>
      <c r="D1711" s="3" t="s">
        <v>113</v>
      </c>
      <c r="E1711" s="4">
        <v>2022</v>
      </c>
      <c r="F1711" s="1">
        <v>44285</v>
      </c>
      <c r="G1711" s="3" t="s">
        <v>102</v>
      </c>
      <c r="H1711" s="5">
        <v>4.1000000000000059</v>
      </c>
      <c r="I1711" s="5">
        <v>95.081152661611114</v>
      </c>
      <c r="J1711" s="5">
        <v>4.3</v>
      </c>
      <c r="K1711" s="6">
        <v>4.1472882706655438E-2</v>
      </c>
      <c r="L1711" s="6">
        <v>3.7902637648502352E-2</v>
      </c>
      <c r="M1711" s="5">
        <v>92.062447964484221</v>
      </c>
      <c r="N1711" s="4">
        <v>24800000</v>
      </c>
      <c r="O1711" s="5">
        <f t="shared" si="92"/>
        <v>5332000</v>
      </c>
      <c r="P1711" s="5">
        <f t="shared" si="93"/>
        <v>5791720.8567568995</v>
      </c>
      <c r="Q1711" s="5">
        <f t="shared" si="88"/>
        <v>19008279.1432431</v>
      </c>
      <c r="R1711" s="3" t="str">
        <f t="shared" si="89"/>
        <v>상</v>
      </c>
    </row>
    <row r="1712" spans="1:18" hidden="1" x14ac:dyDescent="0.3">
      <c r="A1712">
        <v>1711</v>
      </c>
      <c r="B1712" s="3" t="s">
        <v>12</v>
      </c>
      <c r="C1712" s="3" t="s">
        <v>49</v>
      </c>
      <c r="D1712" s="3" t="s">
        <v>113</v>
      </c>
      <c r="E1712" s="4">
        <v>2022</v>
      </c>
      <c r="F1712" s="1">
        <v>44305</v>
      </c>
      <c r="G1712" s="3" t="s">
        <v>102</v>
      </c>
      <c r="H1712" s="5">
        <v>3.6000000000000032</v>
      </c>
      <c r="I1712" s="5">
        <v>78.03550597032131</v>
      </c>
      <c r="J1712" s="5">
        <v>4.2472222222222218</v>
      </c>
      <c r="K1712" s="6">
        <v>4.121757985239901E-2</v>
      </c>
      <c r="L1712" s="6">
        <v>4.796056432505217E-2</v>
      </c>
      <c r="M1712" s="5">
        <v>91.08218558225488</v>
      </c>
      <c r="N1712" s="4">
        <v>24800000</v>
      </c>
      <c r="O1712" s="5">
        <f t="shared" si="92"/>
        <v>5266555.555555555</v>
      </c>
      <c r="P1712" s="5">
        <f t="shared" si="93"/>
        <v>5782201.5599300833</v>
      </c>
      <c r="Q1712" s="5">
        <f t="shared" si="88"/>
        <v>19017798.440069918</v>
      </c>
      <c r="R1712" s="3" t="str">
        <f t="shared" si="89"/>
        <v>상</v>
      </c>
    </row>
    <row r="1713" spans="1:18" hidden="1" x14ac:dyDescent="0.3">
      <c r="A1713">
        <v>1712</v>
      </c>
      <c r="B1713" s="3" t="s">
        <v>12</v>
      </c>
      <c r="C1713" s="3" t="s">
        <v>38</v>
      </c>
      <c r="D1713" s="3" t="s">
        <v>113</v>
      </c>
      <c r="E1713" s="4">
        <v>2022</v>
      </c>
      <c r="F1713" s="1">
        <v>44389</v>
      </c>
      <c r="G1713" s="3" t="s">
        <v>102</v>
      </c>
      <c r="H1713" s="5">
        <v>3.819999999999995</v>
      </c>
      <c r="I1713" s="5">
        <v>86.820611130279588</v>
      </c>
      <c r="J1713" s="5">
        <v>4.0166666666666666</v>
      </c>
      <c r="K1713" s="6">
        <v>4.0083246708153102E-2</v>
      </c>
      <c r="L1713" s="6">
        <v>9.7966586073274853E-2</v>
      </c>
      <c r="M1713" s="5">
        <v>86.195016721857215</v>
      </c>
      <c r="N1713" s="4">
        <v>24800000</v>
      </c>
      <c r="O1713" s="5">
        <f t="shared" si="92"/>
        <v>4980666.666666667</v>
      </c>
      <c r="P1713" s="5">
        <f t="shared" si="93"/>
        <v>5778369.6274910942</v>
      </c>
      <c r="Q1713" s="5">
        <f t="shared" si="88"/>
        <v>19021630.372508906</v>
      </c>
      <c r="R1713" s="3" t="str">
        <f t="shared" si="89"/>
        <v>상</v>
      </c>
    </row>
    <row r="1714" spans="1:18" hidden="1" x14ac:dyDescent="0.3">
      <c r="A1714">
        <v>1713</v>
      </c>
      <c r="B1714" s="3" t="s">
        <v>12</v>
      </c>
      <c r="C1714" s="3" t="s">
        <v>38</v>
      </c>
      <c r="D1714" s="3" t="s">
        <v>113</v>
      </c>
      <c r="E1714" s="4">
        <v>2022</v>
      </c>
      <c r="F1714" s="1">
        <v>44427</v>
      </c>
      <c r="G1714" s="3" t="s">
        <v>102</v>
      </c>
      <c r="H1714" s="5">
        <v>4</v>
      </c>
      <c r="I1714" s="5">
        <v>92.26804225875226</v>
      </c>
      <c r="J1714" s="5">
        <v>3.9138888888888892</v>
      </c>
      <c r="K1714" s="6">
        <v>3.956710193526379E-2</v>
      </c>
      <c r="L1714" s="6">
        <v>0.12033644845230861</v>
      </c>
      <c r="M1714" s="5">
        <v>84.009644961242756</v>
      </c>
      <c r="N1714" s="4">
        <v>24800000</v>
      </c>
      <c r="O1714" s="5">
        <f t="shared" si="92"/>
        <v>4853222.2222222229</v>
      </c>
      <c r="P1714" s="5">
        <f t="shared" si="93"/>
        <v>5776982.183963784</v>
      </c>
      <c r="Q1714" s="5">
        <f t="shared" si="88"/>
        <v>19023017.816036217</v>
      </c>
      <c r="R1714" s="3" t="str">
        <f t="shared" si="89"/>
        <v>상</v>
      </c>
    </row>
    <row r="1715" spans="1:18" hidden="1" x14ac:dyDescent="0.3">
      <c r="A1715">
        <v>1714</v>
      </c>
      <c r="B1715" s="3" t="s">
        <v>12</v>
      </c>
      <c r="C1715" s="3" t="s">
        <v>38</v>
      </c>
      <c r="D1715" s="3" t="s">
        <v>113</v>
      </c>
      <c r="E1715" s="4">
        <v>2022</v>
      </c>
      <c r="F1715" s="1">
        <v>44405</v>
      </c>
      <c r="G1715" s="3" t="s">
        <v>102</v>
      </c>
      <c r="H1715" s="5">
        <v>4.061041666666668</v>
      </c>
      <c r="I1715" s="5">
        <v>93.96153796771145</v>
      </c>
      <c r="J1715" s="5">
        <v>3.9722222222222219</v>
      </c>
      <c r="K1715" s="6">
        <v>3.9860869143671332E-2</v>
      </c>
      <c r="L1715" s="6">
        <v>0.10512919593671451</v>
      </c>
      <c r="M1715" s="5">
        <v>85.500993491961424</v>
      </c>
      <c r="N1715" s="4">
        <v>24800000</v>
      </c>
      <c r="O1715" s="5">
        <f t="shared" si="92"/>
        <v>4925555.555555555</v>
      </c>
      <c r="P1715" s="5">
        <f t="shared" si="93"/>
        <v>5760816.751233005</v>
      </c>
      <c r="Q1715" s="5">
        <f t="shared" si="88"/>
        <v>19039183.248766996</v>
      </c>
      <c r="R1715" s="3" t="str">
        <f t="shared" si="89"/>
        <v>상</v>
      </c>
    </row>
    <row r="1716" spans="1:18" hidden="1" x14ac:dyDescent="0.3">
      <c r="A1716">
        <v>1715</v>
      </c>
      <c r="B1716" s="3" t="s">
        <v>12</v>
      </c>
      <c r="C1716" s="3" t="s">
        <v>49</v>
      </c>
      <c r="D1716" s="3" t="s">
        <v>113</v>
      </c>
      <c r="E1716" s="4">
        <v>2022</v>
      </c>
      <c r="F1716" s="1">
        <v>44358</v>
      </c>
      <c r="G1716" s="3" t="s">
        <v>102</v>
      </c>
      <c r="H1716" s="5">
        <v>3.8600000000000092</v>
      </c>
      <c r="I1716" s="5">
        <v>88.145666731649712</v>
      </c>
      <c r="J1716" s="5">
        <v>4.1027777777777779</v>
      </c>
      <c r="K1716" s="6">
        <v>4.0510629606451583E-2</v>
      </c>
      <c r="L1716" s="6">
        <v>7.1514912930370766E-2</v>
      </c>
      <c r="M1716" s="5">
        <v>88.797445746317763</v>
      </c>
      <c r="N1716" s="4">
        <v>24800000</v>
      </c>
      <c r="O1716" s="5">
        <f t="shared" si="92"/>
        <v>5087444.444444445</v>
      </c>
      <c r="P1716" s="5">
        <f t="shared" si="93"/>
        <v>5729268.9014710877</v>
      </c>
      <c r="Q1716" s="5">
        <f t="shared" si="88"/>
        <v>19070731.098528914</v>
      </c>
      <c r="R1716" s="3" t="str">
        <f t="shared" si="89"/>
        <v>상</v>
      </c>
    </row>
    <row r="1717" spans="1:18" hidden="1" x14ac:dyDescent="0.3">
      <c r="A1717">
        <v>1716</v>
      </c>
      <c r="B1717" s="3" t="s">
        <v>12</v>
      </c>
      <c r="C1717" s="3" t="s">
        <v>49</v>
      </c>
      <c r="D1717" s="3" t="s">
        <v>113</v>
      </c>
      <c r="E1717" s="4">
        <v>2022</v>
      </c>
      <c r="F1717" s="1">
        <v>44319</v>
      </c>
      <c r="G1717" s="3" t="s">
        <v>102</v>
      </c>
      <c r="H1717" s="5">
        <v>4.1399999999999908</v>
      </c>
      <c r="I1717" s="5">
        <v>96.304335034886961</v>
      </c>
      <c r="J1717" s="5">
        <v>4.208333333333333</v>
      </c>
      <c r="K1717" s="6">
        <v>4.1028445416970573E-2</v>
      </c>
      <c r="L1717" s="6">
        <v>4.46390149844599E-2</v>
      </c>
      <c r="M1717" s="5">
        <v>91.433253959856955</v>
      </c>
      <c r="N1717" s="4">
        <v>24800000</v>
      </c>
      <c r="O1717" s="5">
        <f t="shared" si="92"/>
        <v>5218333.333333333</v>
      </c>
      <c r="P1717" s="5">
        <f t="shared" si="93"/>
        <v>5707259.7849622648</v>
      </c>
      <c r="Q1717" s="5">
        <f t="shared" si="88"/>
        <v>19092740.215037733</v>
      </c>
      <c r="R1717" s="3" t="str">
        <f t="shared" si="89"/>
        <v>상</v>
      </c>
    </row>
    <row r="1718" spans="1:18" hidden="1" x14ac:dyDescent="0.3">
      <c r="A1718">
        <v>1717</v>
      </c>
      <c r="B1718" s="3" t="s">
        <v>12</v>
      </c>
      <c r="C1718" s="3" t="s">
        <v>49</v>
      </c>
      <c r="D1718" s="3" t="s">
        <v>113</v>
      </c>
      <c r="E1718" s="4">
        <v>2022</v>
      </c>
      <c r="F1718" s="1">
        <v>44306</v>
      </c>
      <c r="G1718" s="3" t="s">
        <v>102</v>
      </c>
      <c r="H1718" s="5">
        <v>4.1014583333333388</v>
      </c>
      <c r="I1718" s="5">
        <v>95.123862733917349</v>
      </c>
      <c r="J1718" s="5">
        <v>4.2444444444444436</v>
      </c>
      <c r="K1718" s="6">
        <v>4.1204099040966523E-2</v>
      </c>
      <c r="L1718" s="6">
        <v>3.3354551645123347E-2</v>
      </c>
      <c r="M1718" s="5">
        <v>92.544134931391014</v>
      </c>
      <c r="N1718" s="4">
        <v>24800000</v>
      </c>
      <c r="O1718" s="5">
        <f t="shared" si="92"/>
        <v>5263111.1111111101</v>
      </c>
      <c r="P1718" s="5">
        <f t="shared" si="93"/>
        <v>5687136.3215108085</v>
      </c>
      <c r="Q1718" s="5">
        <f t="shared" si="88"/>
        <v>19112863.678489193</v>
      </c>
      <c r="R1718" s="3" t="str">
        <f t="shared" si="89"/>
        <v>상</v>
      </c>
    </row>
    <row r="1719" spans="1:18" hidden="1" x14ac:dyDescent="0.3">
      <c r="A1719">
        <v>1718</v>
      </c>
      <c r="B1719" s="3" t="s">
        <v>12</v>
      </c>
      <c r="C1719" s="3" t="s">
        <v>49</v>
      </c>
      <c r="D1719" s="3" t="s">
        <v>113</v>
      </c>
      <c r="E1719" s="4">
        <v>2022</v>
      </c>
      <c r="F1719" s="1">
        <v>44357</v>
      </c>
      <c r="G1719" s="3" t="s">
        <v>102</v>
      </c>
      <c r="H1719" s="5">
        <v>3.5199999999999991</v>
      </c>
      <c r="I1719" s="5">
        <v>74.48384231244367</v>
      </c>
      <c r="J1719" s="5">
        <v>4.1055555555555552</v>
      </c>
      <c r="K1719" s="6">
        <v>4.0524341107811022E-2</v>
      </c>
      <c r="L1719" s="6">
        <v>5.5363155181050422E-2</v>
      </c>
      <c r="M1719" s="5">
        <v>90.411250371113866</v>
      </c>
      <c r="N1719" s="4">
        <v>24800000</v>
      </c>
      <c r="O1719" s="5">
        <f t="shared" si="92"/>
        <v>5090888.8888888881</v>
      </c>
      <c r="P1719" s="5">
        <f t="shared" si="93"/>
        <v>5630813.4972054455</v>
      </c>
      <c r="Q1719" s="5">
        <f t="shared" si="88"/>
        <v>19169186.502794556</v>
      </c>
      <c r="R1719" s="3" t="str">
        <f t="shared" si="89"/>
        <v>상</v>
      </c>
    </row>
    <row r="1720" spans="1:18" hidden="1" x14ac:dyDescent="0.3">
      <c r="A1720">
        <v>1719</v>
      </c>
      <c r="B1720" s="3" t="s">
        <v>12</v>
      </c>
      <c r="C1720" s="3" t="s">
        <v>49</v>
      </c>
      <c r="D1720" s="3" t="s">
        <v>113</v>
      </c>
      <c r="E1720" s="4">
        <v>2022</v>
      </c>
      <c r="F1720" s="1">
        <v>44361</v>
      </c>
      <c r="G1720" s="3" t="s">
        <v>102</v>
      </c>
      <c r="H1720" s="5">
        <v>3.6200000000000032</v>
      </c>
      <c r="I1720" s="5">
        <v>78.861366460791714</v>
      </c>
      <c r="J1720" s="5">
        <v>4.0944444444444441</v>
      </c>
      <c r="K1720" s="6">
        <v>4.0469467228736497E-2</v>
      </c>
      <c r="L1720" s="6">
        <v>5.7823911714616281E-2</v>
      </c>
      <c r="M1720" s="5">
        <v>90.170662105664718</v>
      </c>
      <c r="N1720" s="4">
        <v>24800000</v>
      </c>
      <c r="O1720" s="5">
        <f t="shared" si="92"/>
        <v>5077111.111111111</v>
      </c>
      <c r="P1720" s="5">
        <f t="shared" si="93"/>
        <v>5630557.647632218</v>
      </c>
      <c r="Q1720" s="5">
        <f t="shared" si="88"/>
        <v>19169442.352367781</v>
      </c>
      <c r="R1720" s="3" t="str">
        <f t="shared" si="89"/>
        <v>상</v>
      </c>
    </row>
    <row r="1721" spans="1:18" hidden="1" x14ac:dyDescent="0.3">
      <c r="A1721">
        <v>1720</v>
      </c>
      <c r="B1721" s="3" t="s">
        <v>12</v>
      </c>
      <c r="C1721" s="3" t="s">
        <v>49</v>
      </c>
      <c r="D1721" s="3" t="s">
        <v>113</v>
      </c>
      <c r="E1721" s="4">
        <v>2022</v>
      </c>
      <c r="F1721" s="1">
        <v>44420</v>
      </c>
      <c r="G1721" s="3" t="s">
        <v>102</v>
      </c>
      <c r="H1721" s="5">
        <v>3.9599999999999951</v>
      </c>
      <c r="I1721" s="5">
        <v>91.118921720605258</v>
      </c>
      <c r="J1721" s="5">
        <v>3.9333333333333331</v>
      </c>
      <c r="K1721" s="6">
        <v>3.9665266081716041E-2</v>
      </c>
      <c r="L1721" s="6">
        <v>8.8449333614685044E-2</v>
      </c>
      <c r="M1721" s="5">
        <v>87.188540030359889</v>
      </c>
      <c r="N1721" s="4">
        <v>24800000</v>
      </c>
      <c r="O1721" s="5">
        <f t="shared" si="92"/>
        <v>4877333.333333333</v>
      </c>
      <c r="P1721" s="5">
        <f t="shared" si="93"/>
        <v>5594007.3450421337</v>
      </c>
      <c r="Q1721" s="5">
        <f t="shared" si="88"/>
        <v>19205992.654957868</v>
      </c>
      <c r="R1721" s="3" t="str">
        <f t="shared" si="89"/>
        <v>상</v>
      </c>
    </row>
    <row r="1722" spans="1:18" hidden="1" x14ac:dyDescent="0.3">
      <c r="A1722">
        <v>1721</v>
      </c>
      <c r="B1722" s="3" t="s">
        <v>12</v>
      </c>
      <c r="C1722" s="3" t="s">
        <v>49</v>
      </c>
      <c r="D1722" s="3" t="s">
        <v>113</v>
      </c>
      <c r="E1722" s="4">
        <v>2022</v>
      </c>
      <c r="F1722" s="1">
        <v>44358</v>
      </c>
      <c r="G1722" s="3" t="s">
        <v>102</v>
      </c>
      <c r="H1722" s="5">
        <v>4.0400000000000054</v>
      </c>
      <c r="I1722" s="5">
        <v>93.385705726483309</v>
      </c>
      <c r="J1722" s="5">
        <v>4.1027777777777779</v>
      </c>
      <c r="K1722" s="6">
        <v>4.0510629606451583E-2</v>
      </c>
      <c r="L1722" s="6">
        <v>4.4153418728914838E-2</v>
      </c>
      <c r="M1722" s="5">
        <v>91.533595166463357</v>
      </c>
      <c r="N1722" s="4">
        <v>24800000</v>
      </c>
      <c r="O1722" s="5">
        <f t="shared" si="92"/>
        <v>5087444.444444445</v>
      </c>
      <c r="P1722" s="5">
        <f t="shared" si="93"/>
        <v>5558007.893377725</v>
      </c>
      <c r="Q1722" s="5">
        <f t="shared" si="88"/>
        <v>19241992.106622275</v>
      </c>
      <c r="R1722" s="3" t="str">
        <f t="shared" si="89"/>
        <v>상</v>
      </c>
    </row>
    <row r="1723" spans="1:18" hidden="1" x14ac:dyDescent="0.3">
      <c r="A1723">
        <v>1722</v>
      </c>
      <c r="B1723" s="3" t="s">
        <v>13</v>
      </c>
      <c r="C1723" s="3" t="s">
        <v>82</v>
      </c>
      <c r="D1723" s="3" t="s">
        <v>117</v>
      </c>
      <c r="E1723" s="4">
        <v>2020</v>
      </c>
      <c r="F1723" s="1">
        <v>44130</v>
      </c>
      <c r="G1723" s="3" t="s">
        <v>102</v>
      </c>
      <c r="H1723" s="5">
        <v>3.58</v>
      </c>
      <c r="I1723" s="5">
        <v>77.119052240705813</v>
      </c>
      <c r="J1723" s="5">
        <v>4.7277777777777779</v>
      </c>
      <c r="K1723" s="6">
        <v>4.3486907352801148E-2</v>
      </c>
      <c r="L1723" s="6">
        <v>7.8898423341924762E-2</v>
      </c>
      <c r="M1723" s="5">
        <v>87.761466930527405</v>
      </c>
      <c r="N1723" s="4">
        <v>26300000</v>
      </c>
      <c r="O1723" s="5">
        <f>1310000*J1723</f>
        <v>6193388.888888889</v>
      </c>
      <c r="P1723" s="5">
        <f>(1310000*J1723)/(M1723/100)</f>
        <v>7057070.8370128078</v>
      </c>
      <c r="Q1723" s="5">
        <f t="shared" si="88"/>
        <v>19242929.162987191</v>
      </c>
      <c r="R1723" s="3" t="str">
        <f t="shared" si="89"/>
        <v>상</v>
      </c>
    </row>
    <row r="1724" spans="1:18" hidden="1" x14ac:dyDescent="0.3">
      <c r="A1724">
        <v>1723</v>
      </c>
      <c r="B1724" s="3" t="s">
        <v>12</v>
      </c>
      <c r="C1724" s="3" t="s">
        <v>49</v>
      </c>
      <c r="D1724" s="3" t="s">
        <v>113</v>
      </c>
      <c r="E1724" s="4">
        <v>2022</v>
      </c>
      <c r="F1724" s="1">
        <v>44322</v>
      </c>
      <c r="G1724" s="3" t="s">
        <v>102</v>
      </c>
      <c r="H1724" s="5">
        <v>3.660000000000005</v>
      </c>
      <c r="I1724" s="5">
        <v>80.631887165108523</v>
      </c>
      <c r="J1724" s="5">
        <v>4.2</v>
      </c>
      <c r="K1724" s="6">
        <v>4.0987803063838403E-2</v>
      </c>
      <c r="L1724" s="6">
        <v>2.1683226486321091E-2</v>
      </c>
      <c r="M1724" s="5">
        <v>93.732897044984057</v>
      </c>
      <c r="N1724" s="4">
        <v>24800000</v>
      </c>
      <c r="O1724" s="5">
        <f t="shared" ref="O1724:O1736" si="94">1240000*J1724</f>
        <v>5208000</v>
      </c>
      <c r="P1724" s="5">
        <f t="shared" ref="P1724:P1736" si="95">(1240000*J1724)/(M1724/100)</f>
        <v>5556213.6284986371</v>
      </c>
      <c r="Q1724" s="5">
        <f t="shared" si="88"/>
        <v>19243786.371501364</v>
      </c>
      <c r="R1724" s="3" t="str">
        <f t="shared" si="89"/>
        <v>상</v>
      </c>
    </row>
    <row r="1725" spans="1:18" hidden="1" x14ac:dyDescent="0.3">
      <c r="A1725">
        <v>1724</v>
      </c>
      <c r="B1725" s="3" t="s">
        <v>12</v>
      </c>
      <c r="C1725" s="3" t="s">
        <v>38</v>
      </c>
      <c r="D1725" s="3" t="s">
        <v>113</v>
      </c>
      <c r="E1725" s="4">
        <v>2022</v>
      </c>
      <c r="F1725" s="1">
        <v>44428</v>
      </c>
      <c r="G1725" s="3" t="s">
        <v>102</v>
      </c>
      <c r="H1725" s="5">
        <v>3.7200000000000069</v>
      </c>
      <c r="I1725" s="5">
        <v>83.050476246131879</v>
      </c>
      <c r="J1725" s="5">
        <v>3.911111111111111</v>
      </c>
      <c r="K1725" s="6">
        <v>3.9553058597843527E-2</v>
      </c>
      <c r="L1725" s="6">
        <v>8.5268548917677017E-2</v>
      </c>
      <c r="M1725" s="5">
        <v>87.517839248447942</v>
      </c>
      <c r="N1725" s="4">
        <v>24800000</v>
      </c>
      <c r="O1725" s="5">
        <f t="shared" si="94"/>
        <v>4849777.777777778</v>
      </c>
      <c r="P1725" s="5">
        <f t="shared" si="95"/>
        <v>5541473.3949384894</v>
      </c>
      <c r="Q1725" s="5">
        <f t="shared" si="88"/>
        <v>19258526.605061509</v>
      </c>
      <c r="R1725" s="3" t="str">
        <f t="shared" si="89"/>
        <v>상</v>
      </c>
    </row>
    <row r="1726" spans="1:18" hidden="1" x14ac:dyDescent="0.3">
      <c r="A1726">
        <v>1725</v>
      </c>
      <c r="B1726" s="3" t="s">
        <v>12</v>
      </c>
      <c r="C1726" s="3" t="s">
        <v>38</v>
      </c>
      <c r="D1726" s="3" t="s">
        <v>113</v>
      </c>
      <c r="E1726" s="4">
        <v>2022</v>
      </c>
      <c r="F1726" s="1">
        <v>44441</v>
      </c>
      <c r="G1726" s="3" t="s">
        <v>102</v>
      </c>
      <c r="H1726" s="5">
        <v>3.7400000000000051</v>
      </c>
      <c r="I1726" s="5">
        <v>83.818847388122649</v>
      </c>
      <c r="J1726" s="5">
        <v>3.8777777777777782</v>
      </c>
      <c r="K1726" s="6">
        <v>3.9384147967311822E-2</v>
      </c>
      <c r="L1726" s="6">
        <v>8.6869965816674555E-2</v>
      </c>
      <c r="M1726" s="5">
        <v>87.374588621601362</v>
      </c>
      <c r="N1726" s="4">
        <v>24800000</v>
      </c>
      <c r="O1726" s="5">
        <f t="shared" si="94"/>
        <v>4808444.444444445</v>
      </c>
      <c r="P1726" s="5">
        <f t="shared" si="95"/>
        <v>5503252.7423604578</v>
      </c>
      <c r="Q1726" s="5">
        <f t="shared" si="88"/>
        <v>19296747.257639542</v>
      </c>
      <c r="R1726" s="3" t="str">
        <f t="shared" si="89"/>
        <v>상</v>
      </c>
    </row>
    <row r="1727" spans="1:18" hidden="1" x14ac:dyDescent="0.3">
      <c r="A1727">
        <v>1726</v>
      </c>
      <c r="B1727" s="3" t="s">
        <v>12</v>
      </c>
      <c r="C1727" s="3" t="s">
        <v>49</v>
      </c>
      <c r="D1727" s="3" t="s">
        <v>113</v>
      </c>
      <c r="E1727" s="4">
        <v>2022</v>
      </c>
      <c r="F1727" s="1">
        <v>44440</v>
      </c>
      <c r="G1727" s="3" t="s">
        <v>102</v>
      </c>
      <c r="H1727" s="5">
        <v>3.839999999999995</v>
      </c>
      <c r="I1727" s="5">
        <v>87.487322394430734</v>
      </c>
      <c r="J1727" s="5">
        <v>3.880555555555556</v>
      </c>
      <c r="K1727" s="6">
        <v>3.9398251512246352E-2</v>
      </c>
      <c r="L1727" s="6">
        <v>8.5983850001587425E-2</v>
      </c>
      <c r="M1727" s="5">
        <v>87.461789848616618</v>
      </c>
      <c r="N1727" s="4">
        <v>24800000</v>
      </c>
      <c r="O1727" s="5">
        <f t="shared" si="94"/>
        <v>4811888.888888889</v>
      </c>
      <c r="P1727" s="5">
        <f t="shared" si="95"/>
        <v>5501704.1124101784</v>
      </c>
      <c r="Q1727" s="5">
        <f t="shared" si="88"/>
        <v>19298295.88758982</v>
      </c>
      <c r="R1727" s="3" t="str">
        <f t="shared" si="89"/>
        <v>상</v>
      </c>
    </row>
    <row r="1728" spans="1:18" hidden="1" x14ac:dyDescent="0.3">
      <c r="A1728">
        <v>1727</v>
      </c>
      <c r="B1728" s="3" t="s">
        <v>12</v>
      </c>
      <c r="C1728" s="3" t="s">
        <v>49</v>
      </c>
      <c r="D1728" s="3" t="s">
        <v>113</v>
      </c>
      <c r="E1728" s="4">
        <v>2022</v>
      </c>
      <c r="F1728" s="1">
        <v>44357</v>
      </c>
      <c r="G1728" s="3" t="s">
        <v>102</v>
      </c>
      <c r="H1728" s="5">
        <v>3.660000000000005</v>
      </c>
      <c r="I1728" s="5">
        <v>80.631887165108523</v>
      </c>
      <c r="J1728" s="5">
        <v>4.1055555555555552</v>
      </c>
      <c r="K1728" s="6">
        <v>4.0524341107811022E-2</v>
      </c>
      <c r="L1728" s="6">
        <v>3.0891958933112459E-2</v>
      </c>
      <c r="M1728" s="5">
        <v>92.858369995907651</v>
      </c>
      <c r="N1728" s="4">
        <v>24800000</v>
      </c>
      <c r="O1728" s="5">
        <f t="shared" si="94"/>
        <v>5090888.8888888881</v>
      </c>
      <c r="P1728" s="5">
        <f t="shared" si="95"/>
        <v>5482423.2744051479</v>
      </c>
      <c r="Q1728" s="5">
        <f t="shared" si="88"/>
        <v>19317576.725594852</v>
      </c>
      <c r="R1728" s="3" t="str">
        <f t="shared" si="89"/>
        <v>상</v>
      </c>
    </row>
    <row r="1729" spans="1:18" hidden="1" x14ac:dyDescent="0.3">
      <c r="A1729">
        <v>1728</v>
      </c>
      <c r="B1729" s="3" t="s">
        <v>12</v>
      </c>
      <c r="C1729" s="3" t="s">
        <v>38</v>
      </c>
      <c r="D1729" s="3" t="s">
        <v>113</v>
      </c>
      <c r="E1729" s="4">
        <v>2022</v>
      </c>
      <c r="F1729" s="1">
        <v>44454</v>
      </c>
      <c r="G1729" s="3" t="s">
        <v>102</v>
      </c>
      <c r="H1729" s="5">
        <v>4.1075000000000044</v>
      </c>
      <c r="I1729" s="5">
        <v>95.300804462043203</v>
      </c>
      <c r="J1729" s="5">
        <v>3.8416666666666668</v>
      </c>
      <c r="K1729" s="6">
        <v>3.9200340134578758E-2</v>
      </c>
      <c r="L1729" s="6">
        <v>9.130147413631895E-2</v>
      </c>
      <c r="M1729" s="5">
        <v>86.949818572910232</v>
      </c>
      <c r="N1729" s="4">
        <v>24800000</v>
      </c>
      <c r="O1729" s="5">
        <f t="shared" si="94"/>
        <v>4763666.666666667</v>
      </c>
      <c r="P1729" s="5">
        <f t="shared" si="95"/>
        <v>5478638.995286895</v>
      </c>
      <c r="Q1729" s="5">
        <f t="shared" si="88"/>
        <v>19321361.004713103</v>
      </c>
      <c r="R1729" s="3" t="str">
        <f t="shared" si="89"/>
        <v>상</v>
      </c>
    </row>
    <row r="1730" spans="1:18" hidden="1" x14ac:dyDescent="0.3">
      <c r="A1730">
        <v>1729</v>
      </c>
      <c r="B1730" s="3" t="s">
        <v>12</v>
      </c>
      <c r="C1730" s="3" t="s">
        <v>49</v>
      </c>
      <c r="D1730" s="3" t="s">
        <v>113</v>
      </c>
      <c r="E1730" s="4">
        <v>2022</v>
      </c>
      <c r="F1730" s="1">
        <v>44419</v>
      </c>
      <c r="G1730" s="3" t="s">
        <v>102</v>
      </c>
      <c r="H1730" s="5">
        <v>3.7993750000000062</v>
      </c>
      <c r="I1730" s="5">
        <v>86.126039559185685</v>
      </c>
      <c r="J1730" s="5">
        <v>3.9361111111111109</v>
      </c>
      <c r="K1730" s="6">
        <v>3.967926970654128E-2</v>
      </c>
      <c r="L1730" s="6">
        <v>6.9213810456160749E-2</v>
      </c>
      <c r="M1730" s="5">
        <v>89.110691983729794</v>
      </c>
      <c r="N1730" s="4">
        <v>24800000</v>
      </c>
      <c r="O1730" s="5">
        <f t="shared" si="94"/>
        <v>4880777.7777777771</v>
      </c>
      <c r="P1730" s="5">
        <f t="shared" si="95"/>
        <v>5477207.8065210516</v>
      </c>
      <c r="Q1730" s="5">
        <f t="shared" ref="Q1730:Q1793" si="96">N1730-P1730</f>
        <v>19322792.193478949</v>
      </c>
      <c r="R1730" s="3" t="str">
        <f t="shared" ref="R1730:R1793" si="97">IF(M1730&lt;=65, "하", IF(M1730&lt;80, "중", "상"))</f>
        <v>상</v>
      </c>
    </row>
    <row r="1731" spans="1:18" hidden="1" x14ac:dyDescent="0.3">
      <c r="A1731">
        <v>1730</v>
      </c>
      <c r="B1731" s="3" t="s">
        <v>12</v>
      </c>
      <c r="C1731" s="3" t="s">
        <v>49</v>
      </c>
      <c r="D1731" s="3" t="s">
        <v>113</v>
      </c>
      <c r="E1731" s="4">
        <v>2022</v>
      </c>
      <c r="F1731" s="1">
        <v>44392</v>
      </c>
      <c r="G1731" s="3" t="s">
        <v>102</v>
      </c>
      <c r="H1731" s="5">
        <v>3.5600000000000018</v>
      </c>
      <c r="I1731" s="5">
        <v>76.211904314211722</v>
      </c>
      <c r="J1731" s="5">
        <v>4.0083333333333337</v>
      </c>
      <c r="K1731" s="6">
        <v>4.0041644987854001E-2</v>
      </c>
      <c r="L1731" s="6">
        <v>4.5418278593646687E-2</v>
      </c>
      <c r="M1731" s="5">
        <v>91.454007641849927</v>
      </c>
      <c r="N1731" s="4">
        <v>24800000</v>
      </c>
      <c r="O1731" s="5">
        <f t="shared" si="94"/>
        <v>4970333.333333334</v>
      </c>
      <c r="P1731" s="5">
        <f t="shared" si="95"/>
        <v>5434790.0780882547</v>
      </c>
      <c r="Q1731" s="5">
        <f t="shared" si="96"/>
        <v>19365209.921911746</v>
      </c>
      <c r="R1731" s="3" t="str">
        <f t="shared" si="97"/>
        <v>상</v>
      </c>
    </row>
    <row r="1732" spans="1:18" hidden="1" x14ac:dyDescent="0.3">
      <c r="A1732">
        <v>1731</v>
      </c>
      <c r="B1732" s="3" t="s">
        <v>12</v>
      </c>
      <c r="C1732" s="3" t="s">
        <v>38</v>
      </c>
      <c r="D1732" s="3" t="s">
        <v>113</v>
      </c>
      <c r="E1732" s="4">
        <v>2022</v>
      </c>
      <c r="F1732" s="1">
        <v>44454</v>
      </c>
      <c r="G1732" s="3" t="s">
        <v>102</v>
      </c>
      <c r="H1732" s="5">
        <v>3.899999999999995</v>
      </c>
      <c r="I1732" s="5">
        <v>89.372092693470606</v>
      </c>
      <c r="J1732" s="5">
        <v>3.8416666666666668</v>
      </c>
      <c r="K1732" s="6">
        <v>3.9200340134578758E-2</v>
      </c>
      <c r="L1732" s="6">
        <v>8.3212852330711393E-2</v>
      </c>
      <c r="M1732" s="5">
        <v>87.758680753470983</v>
      </c>
      <c r="N1732" s="4">
        <v>24800000</v>
      </c>
      <c r="O1732" s="5">
        <f t="shared" si="94"/>
        <v>4763666.666666667</v>
      </c>
      <c r="P1732" s="5">
        <f t="shared" si="95"/>
        <v>5428142.9777284535</v>
      </c>
      <c r="Q1732" s="5">
        <f t="shared" si="96"/>
        <v>19371857.022271547</v>
      </c>
      <c r="R1732" s="3" t="str">
        <f t="shared" si="97"/>
        <v>상</v>
      </c>
    </row>
    <row r="1733" spans="1:18" hidden="1" x14ac:dyDescent="0.3">
      <c r="A1733">
        <v>1732</v>
      </c>
      <c r="B1733" s="3" t="s">
        <v>12</v>
      </c>
      <c r="C1733" s="3" t="s">
        <v>49</v>
      </c>
      <c r="D1733" s="3" t="s">
        <v>113</v>
      </c>
      <c r="E1733" s="4">
        <v>2022</v>
      </c>
      <c r="F1733" s="1">
        <v>44431</v>
      </c>
      <c r="G1733" s="3" t="s">
        <v>102</v>
      </c>
      <c r="H1733" s="5">
        <v>3.9800000000000031</v>
      </c>
      <c r="I1733" s="5">
        <v>91.698845540068092</v>
      </c>
      <c r="J1733" s="5">
        <v>3.9027777777777781</v>
      </c>
      <c r="K1733" s="6">
        <v>3.9510898637098987E-2</v>
      </c>
      <c r="L1733" s="6">
        <v>6.8354486016654017E-2</v>
      </c>
      <c r="M1733" s="5">
        <v>89.213461534624699</v>
      </c>
      <c r="N1733" s="4">
        <v>24800000</v>
      </c>
      <c r="O1733" s="5">
        <f t="shared" si="94"/>
        <v>4839444.444444445</v>
      </c>
      <c r="P1733" s="5">
        <f t="shared" si="95"/>
        <v>5424567.5049456581</v>
      </c>
      <c r="Q1733" s="5">
        <f t="shared" si="96"/>
        <v>19375432.495054342</v>
      </c>
      <c r="R1733" s="3" t="str">
        <f t="shared" si="97"/>
        <v>상</v>
      </c>
    </row>
    <row r="1734" spans="1:18" hidden="1" x14ac:dyDescent="0.3">
      <c r="A1734">
        <v>1733</v>
      </c>
      <c r="B1734" s="3" t="s">
        <v>12</v>
      </c>
      <c r="C1734" s="3" t="s">
        <v>49</v>
      </c>
      <c r="D1734" s="3" t="s">
        <v>113</v>
      </c>
      <c r="E1734" s="4">
        <v>2022</v>
      </c>
      <c r="F1734" s="1">
        <v>44393</v>
      </c>
      <c r="G1734" s="3" t="s">
        <v>102</v>
      </c>
      <c r="H1734" s="5">
        <v>4.103750000000006</v>
      </c>
      <c r="I1734" s="5">
        <v>95.19097856182718</v>
      </c>
      <c r="J1734" s="5">
        <v>4.0055555555555564</v>
      </c>
      <c r="K1734" s="6">
        <v>4.0027768139408212E-2</v>
      </c>
      <c r="L1734" s="6">
        <v>4.3596439409863227E-2</v>
      </c>
      <c r="M1734" s="5">
        <v>91.637579245072857</v>
      </c>
      <c r="N1734" s="4">
        <v>24800000</v>
      </c>
      <c r="O1734" s="5">
        <f t="shared" si="94"/>
        <v>4966888.8888888899</v>
      </c>
      <c r="P1734" s="5">
        <f t="shared" si="95"/>
        <v>5420144.148074436</v>
      </c>
      <c r="Q1734" s="5">
        <f t="shared" si="96"/>
        <v>19379855.851925563</v>
      </c>
      <c r="R1734" s="3" t="str">
        <f t="shared" si="97"/>
        <v>상</v>
      </c>
    </row>
    <row r="1735" spans="1:18" hidden="1" x14ac:dyDescent="0.3">
      <c r="A1735">
        <v>1734</v>
      </c>
      <c r="B1735" s="3" t="s">
        <v>12</v>
      </c>
      <c r="C1735" s="3" t="s">
        <v>49</v>
      </c>
      <c r="D1735" s="3" t="s">
        <v>113</v>
      </c>
      <c r="E1735" s="4">
        <v>2022</v>
      </c>
      <c r="F1735" s="1">
        <v>44476</v>
      </c>
      <c r="G1735" s="3" t="s">
        <v>102</v>
      </c>
      <c r="H1735" s="5">
        <v>3.8799999999999968</v>
      </c>
      <c r="I1735" s="5">
        <v>88.768190384075126</v>
      </c>
      <c r="J1735" s="5">
        <v>3.780555555555555</v>
      </c>
      <c r="K1735" s="6">
        <v>3.8887301554906363E-2</v>
      </c>
      <c r="L1735" s="6">
        <v>9.5028966746133842E-2</v>
      </c>
      <c r="M1735" s="5">
        <v>86.608373169895984</v>
      </c>
      <c r="N1735" s="4">
        <v>24800000</v>
      </c>
      <c r="O1735" s="5">
        <f t="shared" si="94"/>
        <v>4687888.8888888881</v>
      </c>
      <c r="P1735" s="5">
        <f t="shared" si="95"/>
        <v>5412743.268705504</v>
      </c>
      <c r="Q1735" s="5">
        <f t="shared" si="96"/>
        <v>19387256.731294498</v>
      </c>
      <c r="R1735" s="3" t="str">
        <f t="shared" si="97"/>
        <v>상</v>
      </c>
    </row>
    <row r="1736" spans="1:18" hidden="1" x14ac:dyDescent="0.3">
      <c r="A1736">
        <v>1735</v>
      </c>
      <c r="B1736" s="3" t="s">
        <v>12</v>
      </c>
      <c r="C1736" s="3" t="s">
        <v>49</v>
      </c>
      <c r="D1736" s="3" t="s">
        <v>113</v>
      </c>
      <c r="E1736" s="4">
        <v>2022</v>
      </c>
      <c r="F1736" s="1">
        <v>44432</v>
      </c>
      <c r="G1736" s="3" t="s">
        <v>102</v>
      </c>
      <c r="H1736" s="5">
        <v>3.819999999999995</v>
      </c>
      <c r="I1736" s="5">
        <v>86.820611130279588</v>
      </c>
      <c r="J1736" s="5">
        <v>3.9</v>
      </c>
      <c r="K1736" s="6">
        <v>3.9496835316263003E-2</v>
      </c>
      <c r="L1736" s="6">
        <v>6.456398934259773E-2</v>
      </c>
      <c r="M1736" s="5">
        <v>89.593917534113928</v>
      </c>
      <c r="N1736" s="4">
        <v>24800000</v>
      </c>
      <c r="O1736" s="5">
        <f t="shared" si="94"/>
        <v>4836000</v>
      </c>
      <c r="P1736" s="5">
        <f t="shared" si="95"/>
        <v>5397687.848796919</v>
      </c>
      <c r="Q1736" s="5">
        <f t="shared" si="96"/>
        <v>19402312.151203081</v>
      </c>
      <c r="R1736" s="3" t="str">
        <f t="shared" si="97"/>
        <v>상</v>
      </c>
    </row>
    <row r="1737" spans="1:18" hidden="1" x14ac:dyDescent="0.3">
      <c r="A1737">
        <v>1736</v>
      </c>
      <c r="B1737" s="3" t="s">
        <v>12</v>
      </c>
      <c r="C1737" s="3" t="s">
        <v>18</v>
      </c>
      <c r="D1737" s="3" t="s">
        <v>100</v>
      </c>
      <c r="E1737" s="4">
        <v>2022</v>
      </c>
      <c r="F1737" s="1">
        <v>44501</v>
      </c>
      <c r="G1737" s="3" t="s">
        <v>102</v>
      </c>
      <c r="H1737" s="5">
        <v>3.6999999999999931</v>
      </c>
      <c r="I1737" s="5">
        <v>82.278685744892272</v>
      </c>
      <c r="J1737" s="5">
        <v>3.713888888888889</v>
      </c>
      <c r="K1737" s="6">
        <v>3.8542905385499357E-2</v>
      </c>
      <c r="L1737" s="6">
        <v>0.16191741249520741</v>
      </c>
      <c r="M1737" s="5">
        <v>79.953968211929322</v>
      </c>
      <c r="N1737" s="4">
        <v>25400000</v>
      </c>
      <c r="O1737" s="5">
        <f>1270000*J1737</f>
        <v>4716638.888888889</v>
      </c>
      <c r="P1737" s="5">
        <f>(1270000*J1737)/(M1737/100)</f>
        <v>5899192.9911305578</v>
      </c>
      <c r="Q1737" s="5">
        <f t="shared" si="96"/>
        <v>19500807.008869443</v>
      </c>
      <c r="R1737" s="3" t="str">
        <f t="shared" si="97"/>
        <v>중</v>
      </c>
    </row>
    <row r="1738" spans="1:18" hidden="1" x14ac:dyDescent="0.3">
      <c r="A1738">
        <v>1737</v>
      </c>
      <c r="B1738" s="3" t="s">
        <v>12</v>
      </c>
      <c r="C1738" s="3" t="s">
        <v>14</v>
      </c>
      <c r="D1738" s="3" t="s">
        <v>100</v>
      </c>
      <c r="E1738" s="4">
        <v>2022</v>
      </c>
      <c r="F1738" s="1">
        <v>44501</v>
      </c>
      <c r="G1738" s="3" t="s">
        <v>102</v>
      </c>
      <c r="H1738" s="5">
        <v>3.959999999999992</v>
      </c>
      <c r="I1738" s="5">
        <v>91.118921720605172</v>
      </c>
      <c r="J1738" s="5">
        <v>3.713888888888889</v>
      </c>
      <c r="K1738" s="6">
        <v>3.8542905385499357E-2</v>
      </c>
      <c r="L1738" s="6">
        <v>0.1587749583790849</v>
      </c>
      <c r="M1738" s="5">
        <v>80.26821362354157</v>
      </c>
      <c r="N1738" s="4">
        <v>25400000</v>
      </c>
      <c r="O1738" s="5">
        <f>1270000*J1738</f>
        <v>4716638.888888889</v>
      </c>
      <c r="P1738" s="5">
        <f>(1270000*J1738)/(M1738/100)</f>
        <v>5876097.9919273583</v>
      </c>
      <c r="Q1738" s="5">
        <f t="shared" si="96"/>
        <v>19523902.008072641</v>
      </c>
      <c r="R1738" s="3" t="str">
        <f t="shared" si="97"/>
        <v>상</v>
      </c>
    </row>
    <row r="1739" spans="1:18" hidden="1" x14ac:dyDescent="0.3">
      <c r="A1739">
        <v>1738</v>
      </c>
      <c r="B1739" s="3" t="s">
        <v>12</v>
      </c>
      <c r="C1739" s="3" t="s">
        <v>18</v>
      </c>
      <c r="D1739" s="3" t="s">
        <v>100</v>
      </c>
      <c r="E1739" s="4">
        <v>2022</v>
      </c>
      <c r="F1739" s="1">
        <v>44404</v>
      </c>
      <c r="G1739" s="3" t="s">
        <v>102</v>
      </c>
      <c r="H1739" s="5">
        <v>4.1000000000000094</v>
      </c>
      <c r="I1739" s="5">
        <v>95.081152661611213</v>
      </c>
      <c r="J1739" s="5">
        <v>3.9750000000000001</v>
      </c>
      <c r="K1739" s="6">
        <v>3.9874804074753772E-2</v>
      </c>
      <c r="L1739" s="6">
        <v>9.9304787685416965E-2</v>
      </c>
      <c r="M1739" s="5">
        <v>86.082040823982922</v>
      </c>
      <c r="N1739" s="4">
        <v>25400000</v>
      </c>
      <c r="O1739" s="5">
        <f>1270000*J1739</f>
        <v>5048250</v>
      </c>
      <c r="P1739" s="5">
        <f>(1270000*J1739)/(M1739/100)</f>
        <v>5864463.6577825304</v>
      </c>
      <c r="Q1739" s="5">
        <f t="shared" si="96"/>
        <v>19535536.342217468</v>
      </c>
      <c r="R1739" s="3" t="str">
        <f t="shared" si="97"/>
        <v>상</v>
      </c>
    </row>
    <row r="1740" spans="1:18" hidden="1" x14ac:dyDescent="0.3">
      <c r="A1740">
        <v>1739</v>
      </c>
      <c r="B1740" s="3" t="s">
        <v>12</v>
      </c>
      <c r="C1740" s="3" t="s">
        <v>18</v>
      </c>
      <c r="D1740" s="3" t="s">
        <v>100</v>
      </c>
      <c r="E1740" s="4">
        <v>2022</v>
      </c>
      <c r="F1740" s="1">
        <v>44433</v>
      </c>
      <c r="G1740" s="3" t="s">
        <v>102</v>
      </c>
      <c r="H1740" s="5">
        <v>4.1000000000000094</v>
      </c>
      <c r="I1740" s="5">
        <v>95.081152661611213</v>
      </c>
      <c r="J1740" s="5">
        <v>3.8972222222222221</v>
      </c>
      <c r="K1740" s="6">
        <v>3.9482766986229427E-2</v>
      </c>
      <c r="L1740" s="6">
        <v>0.11634050113299579</v>
      </c>
      <c r="M1740" s="5">
        <v>84.417673188077487</v>
      </c>
      <c r="N1740" s="4">
        <v>25400000</v>
      </c>
      <c r="O1740" s="5">
        <f>1270000*J1740</f>
        <v>4949472.222222222</v>
      </c>
      <c r="P1740" s="5">
        <f>(1270000*J1740)/(M1740/100)</f>
        <v>5863075.8646890158</v>
      </c>
      <c r="Q1740" s="5">
        <f t="shared" si="96"/>
        <v>19536924.135310985</v>
      </c>
      <c r="R1740" s="3" t="str">
        <f t="shared" si="97"/>
        <v>상</v>
      </c>
    </row>
    <row r="1741" spans="1:18" hidden="1" x14ac:dyDescent="0.3">
      <c r="A1741">
        <v>1740</v>
      </c>
      <c r="B1741" s="3" t="s">
        <v>13</v>
      </c>
      <c r="C1741" s="3" t="s">
        <v>82</v>
      </c>
      <c r="D1741" s="3" t="s">
        <v>117</v>
      </c>
      <c r="E1741" s="4">
        <v>2020</v>
      </c>
      <c r="F1741" s="1">
        <v>44112</v>
      </c>
      <c r="G1741" s="3" t="s">
        <v>102</v>
      </c>
      <c r="H1741" s="5">
        <v>3.6000000000000032</v>
      </c>
      <c r="I1741" s="5">
        <v>78.03550597032131</v>
      </c>
      <c r="J1741" s="5">
        <v>4.7777777777777777</v>
      </c>
      <c r="K1741" s="6">
        <v>4.3716256828680002E-2</v>
      </c>
      <c r="L1741" s="6">
        <v>2.946499674339656E-2</v>
      </c>
      <c r="M1741" s="5">
        <v>92.681874642792337</v>
      </c>
      <c r="N1741" s="4">
        <v>26300000</v>
      </c>
      <c r="O1741" s="5">
        <f>1310000*J1741</f>
        <v>6258888.888888889</v>
      </c>
      <c r="P1741" s="5">
        <f>(1310000*J1741)/(M1741/100)</f>
        <v>6753088.3606006438</v>
      </c>
      <c r="Q1741" s="5">
        <f t="shared" si="96"/>
        <v>19546911.639399357</v>
      </c>
      <c r="R1741" s="3" t="str">
        <f t="shared" si="97"/>
        <v>상</v>
      </c>
    </row>
    <row r="1742" spans="1:18" hidden="1" x14ac:dyDescent="0.3">
      <c r="A1742">
        <v>1741</v>
      </c>
      <c r="B1742" s="3" t="s">
        <v>12</v>
      </c>
      <c r="C1742" s="3" t="s">
        <v>18</v>
      </c>
      <c r="D1742" s="3" t="s">
        <v>100</v>
      </c>
      <c r="E1742" s="4">
        <v>2022</v>
      </c>
      <c r="F1742" s="1">
        <v>44516</v>
      </c>
      <c r="G1742" s="3" t="s">
        <v>102</v>
      </c>
      <c r="H1742" s="5">
        <v>3.8999999999999919</v>
      </c>
      <c r="I1742" s="5">
        <v>89.372092693470492</v>
      </c>
      <c r="J1742" s="5">
        <v>3.6722222222222221</v>
      </c>
      <c r="K1742" s="6">
        <v>3.8326086271479487E-2</v>
      </c>
      <c r="L1742" s="6">
        <v>0.1633768202490028</v>
      </c>
      <c r="M1742" s="5">
        <v>79.829709347951777</v>
      </c>
      <c r="N1742" s="4">
        <v>25400000</v>
      </c>
      <c r="O1742" s="5">
        <f>1270000*J1742</f>
        <v>4663722.222222222</v>
      </c>
      <c r="P1742" s="5">
        <f>(1270000*J1742)/(M1742/100)</f>
        <v>5842088.4409018345</v>
      </c>
      <c r="Q1742" s="5">
        <f t="shared" si="96"/>
        <v>19557911.559098165</v>
      </c>
      <c r="R1742" s="3" t="str">
        <f t="shared" si="97"/>
        <v>중</v>
      </c>
    </row>
    <row r="1743" spans="1:18" hidden="1" x14ac:dyDescent="0.3">
      <c r="A1743">
        <v>1742</v>
      </c>
      <c r="B1743" s="3" t="s">
        <v>12</v>
      </c>
      <c r="C1743" s="3" t="s">
        <v>49</v>
      </c>
      <c r="D1743" s="3" t="s">
        <v>113</v>
      </c>
      <c r="E1743" s="4">
        <v>2022</v>
      </c>
      <c r="F1743" s="1">
        <v>44440</v>
      </c>
      <c r="G1743" s="3" t="s">
        <v>102</v>
      </c>
      <c r="H1743" s="5">
        <v>3.6200000000000032</v>
      </c>
      <c r="I1743" s="5">
        <v>78.861366460791714</v>
      </c>
      <c r="J1743" s="5">
        <v>3.880555555555556</v>
      </c>
      <c r="K1743" s="6">
        <v>3.9398251512246352E-2</v>
      </c>
      <c r="L1743" s="6">
        <v>4.149952006941432E-2</v>
      </c>
      <c r="M1743" s="5">
        <v>91.910222841833928</v>
      </c>
      <c r="N1743" s="4">
        <v>24800000</v>
      </c>
      <c r="O1743" s="5">
        <f>1240000*J1743</f>
        <v>4811888.888888889</v>
      </c>
      <c r="P1743" s="5">
        <f>(1240000*J1743)/(M1743/100)</f>
        <v>5235422.9378483305</v>
      </c>
      <c r="Q1743" s="5">
        <f t="shared" si="96"/>
        <v>19564577.06215167</v>
      </c>
      <c r="R1743" s="3" t="str">
        <f t="shared" si="97"/>
        <v>상</v>
      </c>
    </row>
    <row r="1744" spans="1:18" hidden="1" x14ac:dyDescent="0.3">
      <c r="A1744">
        <v>1743</v>
      </c>
      <c r="B1744" s="3" t="s">
        <v>12</v>
      </c>
      <c r="C1744" s="3" t="s">
        <v>49</v>
      </c>
      <c r="D1744" s="3" t="s">
        <v>113</v>
      </c>
      <c r="E1744" s="4">
        <v>2022</v>
      </c>
      <c r="F1744" s="1">
        <v>44447</v>
      </c>
      <c r="G1744" s="3" t="s">
        <v>102</v>
      </c>
      <c r="H1744" s="5">
        <v>3.699999999999994</v>
      </c>
      <c r="I1744" s="5">
        <v>82.278685744892314</v>
      </c>
      <c r="J1744" s="5">
        <v>3.8611111111111112</v>
      </c>
      <c r="K1744" s="6">
        <v>3.9299420408505321E-2</v>
      </c>
      <c r="L1744" s="6">
        <v>4.1854389152038589E-2</v>
      </c>
      <c r="M1744" s="5">
        <v>91.884619043945605</v>
      </c>
      <c r="N1744" s="4">
        <v>24800000</v>
      </c>
      <c r="O1744" s="5">
        <f>1240000*J1744</f>
        <v>4787777.777777778</v>
      </c>
      <c r="P1744" s="5">
        <f>(1240000*J1744)/(M1744/100)</f>
        <v>5210641.1580026578</v>
      </c>
      <c r="Q1744" s="5">
        <f t="shared" si="96"/>
        <v>19589358.84199734</v>
      </c>
      <c r="R1744" s="3" t="str">
        <f t="shared" si="97"/>
        <v>상</v>
      </c>
    </row>
    <row r="1745" spans="1:18" hidden="1" x14ac:dyDescent="0.3">
      <c r="A1745">
        <v>1744</v>
      </c>
      <c r="B1745" s="3" t="s">
        <v>12</v>
      </c>
      <c r="C1745" s="3" t="s">
        <v>49</v>
      </c>
      <c r="D1745" s="3" t="s">
        <v>113</v>
      </c>
      <c r="E1745" s="4">
        <v>2022</v>
      </c>
      <c r="F1745" s="1">
        <v>44438</v>
      </c>
      <c r="G1745" s="3" t="s">
        <v>102</v>
      </c>
      <c r="H1745" s="5">
        <v>4.1200000000000037</v>
      </c>
      <c r="I1745" s="5">
        <v>95.681105916803389</v>
      </c>
      <c r="J1745" s="5">
        <v>3.8833333333333329</v>
      </c>
      <c r="K1745" s="6">
        <v>3.9412350010286541E-2</v>
      </c>
      <c r="L1745" s="6">
        <v>3.5171817902044447E-2</v>
      </c>
      <c r="M1745" s="5">
        <v>92.541583208766895</v>
      </c>
      <c r="N1745" s="4">
        <v>24800000</v>
      </c>
      <c r="O1745" s="5">
        <f>1240000*J1745</f>
        <v>4815333.333333333</v>
      </c>
      <c r="P1745" s="5">
        <f>(1240000*J1745)/(M1745/100)</f>
        <v>5203426.5747002633</v>
      </c>
      <c r="Q1745" s="5">
        <f t="shared" si="96"/>
        <v>19596573.425299738</v>
      </c>
      <c r="R1745" s="3" t="str">
        <f t="shared" si="97"/>
        <v>상</v>
      </c>
    </row>
    <row r="1746" spans="1:18" hidden="1" x14ac:dyDescent="0.3">
      <c r="A1746">
        <v>1745</v>
      </c>
      <c r="B1746" s="3" t="s">
        <v>12</v>
      </c>
      <c r="C1746" s="3" t="s">
        <v>49</v>
      </c>
      <c r="D1746" s="3" t="s">
        <v>113</v>
      </c>
      <c r="E1746" s="4">
        <v>2022</v>
      </c>
      <c r="F1746" s="1">
        <v>44440</v>
      </c>
      <c r="G1746" s="3" t="s">
        <v>102</v>
      </c>
      <c r="H1746" s="5">
        <v>4.1200000000000037</v>
      </c>
      <c r="I1746" s="5">
        <v>95.681105916803389</v>
      </c>
      <c r="J1746" s="5">
        <v>3.880555555555556</v>
      </c>
      <c r="K1746" s="6">
        <v>3.9398251512246352E-2</v>
      </c>
      <c r="L1746" s="6">
        <v>3.4488227327857113E-2</v>
      </c>
      <c r="M1746" s="5">
        <v>92.611352115989661</v>
      </c>
      <c r="N1746" s="4">
        <v>24800000</v>
      </c>
      <c r="O1746" s="5">
        <f>1240000*J1746</f>
        <v>4811888.888888889</v>
      </c>
      <c r="P1746" s="5">
        <f>(1240000*J1746)/(M1746/100)</f>
        <v>5195787.3186672758</v>
      </c>
      <c r="Q1746" s="5">
        <f t="shared" si="96"/>
        <v>19604212.681332722</v>
      </c>
      <c r="R1746" s="3" t="str">
        <f t="shared" si="97"/>
        <v>상</v>
      </c>
    </row>
    <row r="1747" spans="1:18" hidden="1" x14ac:dyDescent="0.3">
      <c r="A1747">
        <v>1746</v>
      </c>
      <c r="B1747" s="3" t="s">
        <v>12</v>
      </c>
      <c r="C1747" s="3" t="s">
        <v>49</v>
      </c>
      <c r="D1747" s="3" t="s">
        <v>113</v>
      </c>
      <c r="E1747" s="4">
        <v>2022</v>
      </c>
      <c r="F1747" s="1">
        <v>44439</v>
      </c>
      <c r="G1747" s="3" t="s">
        <v>102</v>
      </c>
      <c r="H1747" s="5">
        <v>3.58</v>
      </c>
      <c r="I1747" s="5">
        <v>77.119052240705813</v>
      </c>
      <c r="J1747" s="5">
        <v>3.8833333333333329</v>
      </c>
      <c r="K1747" s="6">
        <v>3.9412350010286541E-2</v>
      </c>
      <c r="L1747" s="6">
        <v>3.2243093944514432E-2</v>
      </c>
      <c r="M1747" s="5">
        <v>92.834455604519903</v>
      </c>
      <c r="N1747" s="4">
        <v>24800000</v>
      </c>
      <c r="O1747" s="5">
        <f>1240000*J1747</f>
        <v>4815333.333333333</v>
      </c>
      <c r="P1747" s="5">
        <f>(1240000*J1747)/(M1747/100)</f>
        <v>5187010.9023388131</v>
      </c>
      <c r="Q1747" s="5">
        <f t="shared" si="96"/>
        <v>19612989.097661186</v>
      </c>
      <c r="R1747" s="3" t="str">
        <f t="shared" si="97"/>
        <v>상</v>
      </c>
    </row>
    <row r="1748" spans="1:18" hidden="1" x14ac:dyDescent="0.3">
      <c r="A1748">
        <v>1747</v>
      </c>
      <c r="B1748" s="3" t="s">
        <v>12</v>
      </c>
      <c r="C1748" s="3" t="s">
        <v>14</v>
      </c>
      <c r="D1748" s="3" t="s">
        <v>100</v>
      </c>
      <c r="E1748" s="4">
        <v>2022</v>
      </c>
      <c r="F1748" s="1">
        <v>44497</v>
      </c>
      <c r="G1748" s="3" t="s">
        <v>102</v>
      </c>
      <c r="H1748" s="5">
        <v>3.7524999999999959</v>
      </c>
      <c r="I1748" s="5">
        <v>84.342411372204694</v>
      </c>
      <c r="J1748" s="5">
        <v>3.7222222222222219</v>
      </c>
      <c r="K1748" s="6">
        <v>3.8586123009300748E-2</v>
      </c>
      <c r="L1748" s="6">
        <v>0.14385672643909481</v>
      </c>
      <c r="M1748" s="5">
        <v>81.755715055160437</v>
      </c>
      <c r="N1748" s="4">
        <v>25400000</v>
      </c>
      <c r="O1748" s="5">
        <f>1270000*J1748</f>
        <v>4727222.222222222</v>
      </c>
      <c r="P1748" s="5">
        <f>(1270000*J1748)/(M1748/100)</f>
        <v>5782130.605833211</v>
      </c>
      <c r="Q1748" s="5">
        <f t="shared" si="96"/>
        <v>19617869.39416679</v>
      </c>
      <c r="R1748" s="3" t="str">
        <f t="shared" si="97"/>
        <v>상</v>
      </c>
    </row>
    <row r="1749" spans="1:18" hidden="1" x14ac:dyDescent="0.3">
      <c r="A1749">
        <v>1748</v>
      </c>
      <c r="B1749" s="3" t="s">
        <v>12</v>
      </c>
      <c r="C1749" s="3" t="s">
        <v>49</v>
      </c>
      <c r="D1749" s="3" t="s">
        <v>113</v>
      </c>
      <c r="E1749" s="4">
        <v>2022</v>
      </c>
      <c r="F1749" s="1">
        <v>44453</v>
      </c>
      <c r="G1749" s="3" t="s">
        <v>102</v>
      </c>
      <c r="H1749" s="5">
        <v>4.1000000000000059</v>
      </c>
      <c r="I1749" s="5">
        <v>95.081152661611114</v>
      </c>
      <c r="J1749" s="5">
        <v>3.844444444444445</v>
      </c>
      <c r="K1749" s="6">
        <v>3.9214509786273978E-2</v>
      </c>
      <c r="L1749" s="6">
        <v>3.9980831575182389E-2</v>
      </c>
      <c r="M1749" s="5">
        <v>92.080465863854371</v>
      </c>
      <c r="N1749" s="4">
        <v>24800000</v>
      </c>
      <c r="O1749" s="5">
        <f>1240000*J1749</f>
        <v>4767111.1111111119</v>
      </c>
      <c r="P1749" s="5">
        <f>(1240000*J1749)/(M1749/100)</f>
        <v>5177114.4578694105</v>
      </c>
      <c r="Q1749" s="5">
        <f t="shared" si="96"/>
        <v>19622885.542130589</v>
      </c>
      <c r="R1749" s="3" t="str">
        <f t="shared" si="97"/>
        <v>상</v>
      </c>
    </row>
    <row r="1750" spans="1:18" hidden="1" x14ac:dyDescent="0.3">
      <c r="A1750">
        <v>1749</v>
      </c>
      <c r="B1750" s="3" t="s">
        <v>13</v>
      </c>
      <c r="C1750" s="3" t="s">
        <v>26</v>
      </c>
      <c r="D1750" s="3" t="s">
        <v>117</v>
      </c>
      <c r="E1750" s="4">
        <v>2020</v>
      </c>
      <c r="F1750" s="1">
        <v>44138</v>
      </c>
      <c r="G1750" s="3" t="s">
        <v>102</v>
      </c>
      <c r="H1750" s="5">
        <v>3.660000000000005</v>
      </c>
      <c r="I1750" s="5">
        <v>80.631887165108523</v>
      </c>
      <c r="J1750" s="5">
        <v>4.708333333333333</v>
      </c>
      <c r="K1750" s="6">
        <v>4.3397388554305118E-2</v>
      </c>
      <c r="L1750" s="6">
        <v>3.2615537853638431E-2</v>
      </c>
      <c r="M1750" s="5">
        <v>92.398707359205645</v>
      </c>
      <c r="N1750" s="4">
        <v>26300000</v>
      </c>
      <c r="O1750" s="5">
        <f>1310000*J1750</f>
        <v>6167916.666666666</v>
      </c>
      <c r="P1750" s="5">
        <f>(1310000*J1750)/(M1750/100)</f>
        <v>6675327.8730280409</v>
      </c>
      <c r="Q1750" s="5">
        <f t="shared" si="96"/>
        <v>19624672.12697196</v>
      </c>
      <c r="R1750" s="3" t="str">
        <f t="shared" si="97"/>
        <v>상</v>
      </c>
    </row>
    <row r="1751" spans="1:18" hidden="1" x14ac:dyDescent="0.3">
      <c r="A1751">
        <v>1750</v>
      </c>
      <c r="B1751" s="3" t="s">
        <v>12</v>
      </c>
      <c r="C1751" s="3" t="s">
        <v>49</v>
      </c>
      <c r="D1751" s="3" t="s">
        <v>113</v>
      </c>
      <c r="E1751" s="4">
        <v>2022</v>
      </c>
      <c r="F1751" s="1">
        <v>44502</v>
      </c>
      <c r="G1751" s="3" t="s">
        <v>102</v>
      </c>
      <c r="H1751" s="5">
        <v>4.0799999999999983</v>
      </c>
      <c r="I1751" s="5">
        <v>94.495414527125206</v>
      </c>
      <c r="J1751" s="5">
        <v>3.7111111111111108</v>
      </c>
      <c r="K1751" s="6">
        <v>3.852848873813304E-2</v>
      </c>
      <c r="L1751" s="6">
        <v>7.2038080083367775E-2</v>
      </c>
      <c r="M1751" s="5">
        <v>88.943343117849921</v>
      </c>
      <c r="N1751" s="4">
        <v>24800000</v>
      </c>
      <c r="O1751" s="5">
        <f>1240000*J1751</f>
        <v>4601777.7777777771</v>
      </c>
      <c r="P1751" s="5">
        <f>(1240000*J1751)/(M1751/100)</f>
        <v>5173830.4593300726</v>
      </c>
      <c r="Q1751" s="5">
        <f t="shared" si="96"/>
        <v>19626169.540669926</v>
      </c>
      <c r="R1751" s="3" t="str">
        <f t="shared" si="97"/>
        <v>상</v>
      </c>
    </row>
    <row r="1752" spans="1:18" hidden="1" x14ac:dyDescent="0.3">
      <c r="A1752">
        <v>1751</v>
      </c>
      <c r="B1752" s="3" t="s">
        <v>12</v>
      </c>
      <c r="C1752" s="3" t="s">
        <v>14</v>
      </c>
      <c r="D1752" s="3" t="s">
        <v>100</v>
      </c>
      <c r="E1752" s="4">
        <v>2022</v>
      </c>
      <c r="F1752" s="1">
        <v>44504</v>
      </c>
      <c r="G1752" s="3" t="s">
        <v>102</v>
      </c>
      <c r="H1752" s="5">
        <v>3.9800000000000062</v>
      </c>
      <c r="I1752" s="5">
        <v>91.698845540068177</v>
      </c>
      <c r="J1752" s="5">
        <v>3.7055555555555562</v>
      </c>
      <c r="K1752" s="6">
        <v>3.8499639247949087E-2</v>
      </c>
      <c r="L1752" s="6">
        <v>0.1456492757608156</v>
      </c>
      <c r="M1752" s="5">
        <v>81.585108499123521</v>
      </c>
      <c r="N1752" s="4">
        <v>25400000</v>
      </c>
      <c r="O1752" s="5">
        <f>1270000*J1752</f>
        <v>4706055.555555556</v>
      </c>
      <c r="P1752" s="5">
        <f>(1270000*J1752)/(M1752/100)</f>
        <v>5768277.6209167065</v>
      </c>
      <c r="Q1752" s="5">
        <f t="shared" si="96"/>
        <v>19631722.379083294</v>
      </c>
      <c r="R1752" s="3" t="str">
        <f t="shared" si="97"/>
        <v>상</v>
      </c>
    </row>
    <row r="1753" spans="1:18" hidden="1" x14ac:dyDescent="0.3">
      <c r="A1753">
        <v>1752</v>
      </c>
      <c r="B1753" s="3" t="s">
        <v>12</v>
      </c>
      <c r="C1753" s="3" t="s">
        <v>49</v>
      </c>
      <c r="D1753" s="3" t="s">
        <v>113</v>
      </c>
      <c r="E1753" s="4">
        <v>2022</v>
      </c>
      <c r="F1753" s="1">
        <v>44476</v>
      </c>
      <c r="G1753" s="3" t="s">
        <v>102</v>
      </c>
      <c r="H1753" s="5">
        <v>3.7616666666666609</v>
      </c>
      <c r="I1753" s="5">
        <v>84.726358293865061</v>
      </c>
      <c r="J1753" s="5">
        <v>3.780555555555555</v>
      </c>
      <c r="K1753" s="6">
        <v>3.8887301554906363E-2</v>
      </c>
      <c r="L1753" s="6">
        <v>5.3761879352511893E-2</v>
      </c>
      <c r="M1753" s="5">
        <v>90.73508190925817</v>
      </c>
      <c r="N1753" s="4">
        <v>24800000</v>
      </c>
      <c r="O1753" s="5">
        <f>1240000*J1753</f>
        <v>4687888.8888888881</v>
      </c>
      <c r="P1753" s="5">
        <f>(1240000*J1753)/(M1753/100)</f>
        <v>5166567.0986852972</v>
      </c>
      <c r="Q1753" s="5">
        <f t="shared" si="96"/>
        <v>19633432.901314702</v>
      </c>
      <c r="R1753" s="3" t="str">
        <f t="shared" si="97"/>
        <v>상</v>
      </c>
    </row>
    <row r="1754" spans="1:18" hidden="1" x14ac:dyDescent="0.3">
      <c r="A1754">
        <v>1753</v>
      </c>
      <c r="B1754" s="3" t="s">
        <v>12</v>
      </c>
      <c r="C1754" s="3" t="s">
        <v>49</v>
      </c>
      <c r="D1754" s="3" t="s">
        <v>113</v>
      </c>
      <c r="E1754" s="4">
        <v>2022</v>
      </c>
      <c r="F1754" s="1">
        <v>44445</v>
      </c>
      <c r="G1754" s="3" t="s">
        <v>102</v>
      </c>
      <c r="H1754" s="5">
        <v>3.899999999999995</v>
      </c>
      <c r="I1754" s="5">
        <v>89.372092693470606</v>
      </c>
      <c r="J1754" s="5">
        <v>3.8666666666666671</v>
      </c>
      <c r="K1754" s="6">
        <v>3.9327683210007E-2</v>
      </c>
      <c r="L1754" s="6">
        <v>3.103485228357147E-2</v>
      </c>
      <c r="M1754" s="5">
        <v>92.963746450642148</v>
      </c>
      <c r="N1754" s="4">
        <v>24800000</v>
      </c>
      <c r="O1754" s="5">
        <f>1240000*J1754</f>
        <v>4794666.666666667</v>
      </c>
      <c r="P1754" s="5">
        <f>(1240000*J1754)/(M1754/100)</f>
        <v>5157566.094017447</v>
      </c>
      <c r="Q1754" s="5">
        <f t="shared" si="96"/>
        <v>19642433.905982554</v>
      </c>
      <c r="R1754" s="3" t="str">
        <f t="shared" si="97"/>
        <v>상</v>
      </c>
    </row>
    <row r="1755" spans="1:18" hidden="1" x14ac:dyDescent="0.3">
      <c r="A1755">
        <v>1754</v>
      </c>
      <c r="B1755" s="3" t="s">
        <v>12</v>
      </c>
      <c r="C1755" s="3" t="s">
        <v>49</v>
      </c>
      <c r="D1755" s="3" t="s">
        <v>113</v>
      </c>
      <c r="E1755" s="4">
        <v>2022</v>
      </c>
      <c r="F1755" s="1">
        <v>44432</v>
      </c>
      <c r="G1755" s="3" t="s">
        <v>102</v>
      </c>
      <c r="H1755" s="5">
        <v>4.1200000000000037</v>
      </c>
      <c r="I1755" s="5">
        <v>95.681105916803389</v>
      </c>
      <c r="J1755" s="5">
        <v>3.9</v>
      </c>
      <c r="K1755" s="6">
        <v>3.9496835316263003E-2</v>
      </c>
      <c r="L1755" s="6">
        <v>2.1544953225213451E-2</v>
      </c>
      <c r="M1755" s="5">
        <v>93.895821145852352</v>
      </c>
      <c r="N1755" s="4">
        <v>24800000</v>
      </c>
      <c r="O1755" s="5">
        <f>1240000*J1755</f>
        <v>4836000</v>
      </c>
      <c r="P1755" s="5">
        <f>(1240000*J1755)/(M1755/100)</f>
        <v>5150388.9533997858</v>
      </c>
      <c r="Q1755" s="5">
        <f t="shared" si="96"/>
        <v>19649611.046600215</v>
      </c>
      <c r="R1755" s="3" t="str">
        <f t="shared" si="97"/>
        <v>상</v>
      </c>
    </row>
    <row r="1756" spans="1:18" hidden="1" x14ac:dyDescent="0.3">
      <c r="A1756">
        <v>1755</v>
      </c>
      <c r="B1756" s="3" t="s">
        <v>12</v>
      </c>
      <c r="C1756" s="3" t="s">
        <v>20</v>
      </c>
      <c r="D1756" s="3" t="s">
        <v>100</v>
      </c>
      <c r="E1756" s="4">
        <v>2022</v>
      </c>
      <c r="F1756" s="1">
        <v>44502</v>
      </c>
      <c r="G1756" s="3" t="s">
        <v>102</v>
      </c>
      <c r="H1756" s="5">
        <v>4.0799999999999956</v>
      </c>
      <c r="I1756" s="5">
        <v>94.495414527125121</v>
      </c>
      <c r="J1756" s="5">
        <v>3.7111111111111108</v>
      </c>
      <c r="K1756" s="6">
        <v>3.852848873813304E-2</v>
      </c>
      <c r="L1756" s="6">
        <v>0.13947623504565679</v>
      </c>
      <c r="M1756" s="5">
        <v>82.199527621621016</v>
      </c>
      <c r="N1756" s="4">
        <v>25400000</v>
      </c>
      <c r="O1756" s="5">
        <f t="shared" ref="O1756:O1763" si="98">1270000*J1756</f>
        <v>4713111.111111111</v>
      </c>
      <c r="P1756" s="5">
        <f t="shared" ref="P1756:P1763" si="99">(1270000*J1756)/(M1756/100)</f>
        <v>5733744.7640896384</v>
      </c>
      <c r="Q1756" s="5">
        <f t="shared" si="96"/>
        <v>19666255.235910363</v>
      </c>
      <c r="R1756" s="3" t="str">
        <f t="shared" si="97"/>
        <v>상</v>
      </c>
    </row>
    <row r="1757" spans="1:18" hidden="1" x14ac:dyDescent="0.3">
      <c r="A1757">
        <v>1756</v>
      </c>
      <c r="B1757" s="3" t="s">
        <v>12</v>
      </c>
      <c r="C1757" s="3" t="s">
        <v>18</v>
      </c>
      <c r="D1757" s="3" t="s">
        <v>100</v>
      </c>
      <c r="E1757" s="4">
        <v>2022</v>
      </c>
      <c r="F1757" s="1">
        <v>44504</v>
      </c>
      <c r="G1757" s="3" t="s">
        <v>102</v>
      </c>
      <c r="H1757" s="5">
        <v>4.0199999999999934</v>
      </c>
      <c r="I1757" s="5">
        <v>92.831195670431427</v>
      </c>
      <c r="J1757" s="5">
        <v>3.7055555555555562</v>
      </c>
      <c r="K1757" s="6">
        <v>3.8499639247949087E-2</v>
      </c>
      <c r="L1757" s="6">
        <v>0.13912026026784041</v>
      </c>
      <c r="M1757" s="5">
        <v>82.238010048421046</v>
      </c>
      <c r="N1757" s="4">
        <v>25400000</v>
      </c>
      <c r="O1757" s="5">
        <f t="shared" si="98"/>
        <v>4706055.555555556</v>
      </c>
      <c r="P1757" s="5">
        <f t="shared" si="99"/>
        <v>5722482.2837817576</v>
      </c>
      <c r="Q1757" s="5">
        <f t="shared" si="96"/>
        <v>19677517.716218241</v>
      </c>
      <c r="R1757" s="3" t="str">
        <f t="shared" si="97"/>
        <v>상</v>
      </c>
    </row>
    <row r="1758" spans="1:18" hidden="1" x14ac:dyDescent="0.3">
      <c r="A1758">
        <v>1757</v>
      </c>
      <c r="B1758" s="3" t="s">
        <v>12</v>
      </c>
      <c r="C1758" s="3" t="s">
        <v>16</v>
      </c>
      <c r="D1758" s="3" t="s">
        <v>100</v>
      </c>
      <c r="E1758" s="4">
        <v>2022</v>
      </c>
      <c r="F1758" s="1">
        <v>44504</v>
      </c>
      <c r="G1758" s="3" t="s">
        <v>102</v>
      </c>
      <c r="H1758" s="5">
        <v>4</v>
      </c>
      <c r="I1758" s="5">
        <v>92.26804225875226</v>
      </c>
      <c r="J1758" s="5">
        <v>3.7055555555555562</v>
      </c>
      <c r="K1758" s="6">
        <v>3.8499639247949087E-2</v>
      </c>
      <c r="L1758" s="6">
        <v>0.1372418133947001</v>
      </c>
      <c r="M1758" s="5">
        <v>82.425854735735086</v>
      </c>
      <c r="N1758" s="4">
        <v>25400000</v>
      </c>
      <c r="O1758" s="5">
        <f t="shared" si="98"/>
        <v>4706055.555555556</v>
      </c>
      <c r="P1758" s="5">
        <f t="shared" si="99"/>
        <v>5709441.0129486741</v>
      </c>
      <c r="Q1758" s="5">
        <f t="shared" si="96"/>
        <v>19690558.987051327</v>
      </c>
      <c r="R1758" s="3" t="str">
        <f t="shared" si="97"/>
        <v>상</v>
      </c>
    </row>
    <row r="1759" spans="1:18" hidden="1" x14ac:dyDescent="0.3">
      <c r="A1759">
        <v>1758</v>
      </c>
      <c r="B1759" s="3" t="s">
        <v>12</v>
      </c>
      <c r="C1759" s="3" t="s">
        <v>23</v>
      </c>
      <c r="D1759" s="3" t="s">
        <v>100</v>
      </c>
      <c r="E1759" s="4">
        <v>2022</v>
      </c>
      <c r="F1759" s="1">
        <v>44518</v>
      </c>
      <c r="G1759" s="3" t="s">
        <v>102</v>
      </c>
      <c r="H1759" s="5">
        <v>3.8596666666666759</v>
      </c>
      <c r="I1759" s="5">
        <v>88.134694326029432</v>
      </c>
      <c r="J1759" s="5">
        <v>3.666666666666667</v>
      </c>
      <c r="K1759" s="6">
        <v>3.8297084310253533E-2</v>
      </c>
      <c r="L1759" s="6">
        <v>0.14582011607779449</v>
      </c>
      <c r="M1759" s="5">
        <v>81.588279961195198</v>
      </c>
      <c r="N1759" s="4">
        <v>25400000</v>
      </c>
      <c r="O1759" s="5">
        <f t="shared" si="98"/>
        <v>4656666.666666667</v>
      </c>
      <c r="P1759" s="5">
        <f t="shared" si="99"/>
        <v>5707519.105539985</v>
      </c>
      <c r="Q1759" s="5">
        <f t="shared" si="96"/>
        <v>19692480.894460015</v>
      </c>
      <c r="R1759" s="3" t="str">
        <f t="shared" si="97"/>
        <v>상</v>
      </c>
    </row>
    <row r="1760" spans="1:18" hidden="1" x14ac:dyDescent="0.3">
      <c r="A1760">
        <v>1759</v>
      </c>
      <c r="B1760" s="3" t="s">
        <v>12</v>
      </c>
      <c r="C1760" s="3" t="s">
        <v>18</v>
      </c>
      <c r="D1760" s="3" t="s">
        <v>100</v>
      </c>
      <c r="E1760" s="4">
        <v>2022</v>
      </c>
      <c r="F1760" s="1">
        <v>44490</v>
      </c>
      <c r="G1760" s="3" t="s">
        <v>102</v>
      </c>
      <c r="H1760" s="5">
        <v>3.519999999999996</v>
      </c>
      <c r="I1760" s="5">
        <v>74.483842312443514</v>
      </c>
      <c r="J1760" s="5">
        <v>3.7416666666666671</v>
      </c>
      <c r="K1760" s="6">
        <v>3.8686776379877753E-2</v>
      </c>
      <c r="L1760" s="6">
        <v>0.12734848719749151</v>
      </c>
      <c r="M1760" s="5">
        <v>83.396473642263075</v>
      </c>
      <c r="N1760" s="4">
        <v>25400000</v>
      </c>
      <c r="O1760" s="5">
        <f t="shared" si="98"/>
        <v>4751916.666666667</v>
      </c>
      <c r="P1760" s="5">
        <f t="shared" si="99"/>
        <v>5697982.731320817</v>
      </c>
      <c r="Q1760" s="5">
        <f t="shared" si="96"/>
        <v>19702017.268679183</v>
      </c>
      <c r="R1760" s="3" t="str">
        <f t="shared" si="97"/>
        <v>상</v>
      </c>
    </row>
    <row r="1761" spans="1:18" hidden="1" x14ac:dyDescent="0.3">
      <c r="A1761">
        <v>1760</v>
      </c>
      <c r="B1761" s="3" t="s">
        <v>12</v>
      </c>
      <c r="C1761" s="3" t="s">
        <v>14</v>
      </c>
      <c r="D1761" s="3" t="s">
        <v>100</v>
      </c>
      <c r="E1761" s="4">
        <v>2022</v>
      </c>
      <c r="F1761" s="1">
        <v>44511</v>
      </c>
      <c r="G1761" s="3" t="s">
        <v>102</v>
      </c>
      <c r="H1761" s="5">
        <v>3.9200000000000039</v>
      </c>
      <c r="I1761" s="5">
        <v>89.959074094082808</v>
      </c>
      <c r="J1761" s="5">
        <v>3.6861111111111109</v>
      </c>
      <c r="K1761" s="6">
        <v>3.8398495340891223E-2</v>
      </c>
      <c r="L1761" s="6">
        <v>0.13994721064200119</v>
      </c>
      <c r="M1761" s="5">
        <v>82.165429401710753</v>
      </c>
      <c r="N1761" s="4">
        <v>25400000</v>
      </c>
      <c r="O1761" s="5">
        <f t="shared" si="98"/>
        <v>4681361.111111111</v>
      </c>
      <c r="P1761" s="5">
        <f t="shared" si="99"/>
        <v>5697482.6824353468</v>
      </c>
      <c r="Q1761" s="5">
        <f t="shared" si="96"/>
        <v>19702517.317564651</v>
      </c>
      <c r="R1761" s="3" t="str">
        <f t="shared" si="97"/>
        <v>상</v>
      </c>
    </row>
    <row r="1762" spans="1:18" hidden="1" x14ac:dyDescent="0.3">
      <c r="A1762">
        <v>1761</v>
      </c>
      <c r="B1762" s="3" t="s">
        <v>12</v>
      </c>
      <c r="C1762" s="3" t="s">
        <v>18</v>
      </c>
      <c r="D1762" s="3" t="s">
        <v>100</v>
      </c>
      <c r="E1762" s="4">
        <v>2022</v>
      </c>
      <c r="F1762" s="1">
        <v>44508</v>
      </c>
      <c r="G1762" s="3" t="s">
        <v>102</v>
      </c>
      <c r="H1762" s="5">
        <v>3.740000000000006</v>
      </c>
      <c r="I1762" s="5">
        <v>83.818847388122677</v>
      </c>
      <c r="J1762" s="5">
        <v>3.6944444444444451</v>
      </c>
      <c r="K1762" s="6">
        <v>3.8441875315569321E-2</v>
      </c>
      <c r="L1762" s="6">
        <v>0.1379765512029269</v>
      </c>
      <c r="M1762" s="5">
        <v>82.358157348150371</v>
      </c>
      <c r="N1762" s="4">
        <v>25400000</v>
      </c>
      <c r="O1762" s="5">
        <f t="shared" si="98"/>
        <v>4691944.444444445</v>
      </c>
      <c r="P1762" s="5">
        <f t="shared" si="99"/>
        <v>5697000.2675148705</v>
      </c>
      <c r="Q1762" s="5">
        <f t="shared" si="96"/>
        <v>19702999.73248513</v>
      </c>
      <c r="R1762" s="3" t="str">
        <f t="shared" si="97"/>
        <v>상</v>
      </c>
    </row>
    <row r="1763" spans="1:18" hidden="1" x14ac:dyDescent="0.3">
      <c r="A1763">
        <v>1762</v>
      </c>
      <c r="B1763" s="3" t="s">
        <v>12</v>
      </c>
      <c r="C1763" s="3" t="s">
        <v>15</v>
      </c>
      <c r="D1763" s="3" t="s">
        <v>109</v>
      </c>
      <c r="E1763" s="4">
        <v>2022</v>
      </c>
      <c r="F1763" s="1">
        <v>44488</v>
      </c>
      <c r="G1763" s="3" t="s">
        <v>102</v>
      </c>
      <c r="H1763" s="5">
        <v>3.997166666666669</v>
      </c>
      <c r="I1763" s="5">
        <v>92.188262192097753</v>
      </c>
      <c r="J1763" s="5">
        <v>3.7472222222222218</v>
      </c>
      <c r="K1763" s="6">
        <v>3.8715486421958961E-2</v>
      </c>
      <c r="L1763" s="6">
        <v>0.1242058377787673</v>
      </c>
      <c r="M1763" s="5">
        <v>83.707867579927381</v>
      </c>
      <c r="N1763" s="4">
        <v>25400000</v>
      </c>
      <c r="O1763" s="5">
        <f t="shared" si="98"/>
        <v>4758972.222222222</v>
      </c>
      <c r="P1763" s="5">
        <f t="shared" si="99"/>
        <v>5685214.9741817024</v>
      </c>
      <c r="Q1763" s="5">
        <f t="shared" si="96"/>
        <v>19714785.025818296</v>
      </c>
      <c r="R1763" s="3" t="str">
        <f t="shared" si="97"/>
        <v>상</v>
      </c>
    </row>
    <row r="1764" spans="1:18" hidden="1" x14ac:dyDescent="0.3">
      <c r="A1764">
        <v>1763</v>
      </c>
      <c r="B1764" s="3" t="s">
        <v>12</v>
      </c>
      <c r="C1764" s="3" t="s">
        <v>49</v>
      </c>
      <c r="D1764" s="3" t="s">
        <v>113</v>
      </c>
      <c r="E1764" s="4">
        <v>2022</v>
      </c>
      <c r="F1764" s="1">
        <v>44487</v>
      </c>
      <c r="G1764" s="3" t="s">
        <v>102</v>
      </c>
      <c r="H1764" s="5">
        <v>3.9399999999999982</v>
      </c>
      <c r="I1764" s="5">
        <v>90.538997904201381</v>
      </c>
      <c r="J1764" s="5">
        <v>3.75</v>
      </c>
      <c r="K1764" s="6">
        <v>3.8729833462074169E-2</v>
      </c>
      <c r="L1764" s="6">
        <v>4.4699595152271253E-2</v>
      </c>
      <c r="M1764" s="5">
        <v>91.657057138565463</v>
      </c>
      <c r="N1764" s="4">
        <v>24800000</v>
      </c>
      <c r="O1764" s="5">
        <f>1240000*J1764</f>
        <v>4650000</v>
      </c>
      <c r="P1764" s="5">
        <f>(1240000*J1764)/(M1764/100)</f>
        <v>5073259.1086469367</v>
      </c>
      <c r="Q1764" s="5">
        <f t="shared" si="96"/>
        <v>19726740.891353063</v>
      </c>
      <c r="R1764" s="3" t="str">
        <f t="shared" si="97"/>
        <v>상</v>
      </c>
    </row>
    <row r="1765" spans="1:18" hidden="1" x14ac:dyDescent="0.3">
      <c r="A1765">
        <v>1764</v>
      </c>
      <c r="B1765" s="3" t="s">
        <v>12</v>
      </c>
      <c r="C1765" s="3" t="s">
        <v>14</v>
      </c>
      <c r="D1765" s="3" t="s">
        <v>100</v>
      </c>
      <c r="E1765" s="4">
        <v>2022</v>
      </c>
      <c r="F1765" s="1">
        <v>44503</v>
      </c>
      <c r="G1765" s="3" t="s">
        <v>102</v>
      </c>
      <c r="H1765" s="5">
        <v>3.8999999999999919</v>
      </c>
      <c r="I1765" s="5">
        <v>89.372092693470492</v>
      </c>
      <c r="J1765" s="5">
        <v>3.708333333333333</v>
      </c>
      <c r="K1765" s="6">
        <v>3.8514066694304482E-2</v>
      </c>
      <c r="L1765" s="6">
        <v>0.1312357453555574</v>
      </c>
      <c r="M1765" s="5">
        <v>83.025018795013821</v>
      </c>
      <c r="N1765" s="4">
        <v>25400000</v>
      </c>
      <c r="O1765" s="5">
        <f>1270000*J1765</f>
        <v>4709583.333333333</v>
      </c>
      <c r="P1765" s="5">
        <f>(1270000*J1765)/(M1765/100)</f>
        <v>5672486.9222386414</v>
      </c>
      <c r="Q1765" s="5">
        <f t="shared" si="96"/>
        <v>19727513.07776136</v>
      </c>
      <c r="R1765" s="3" t="str">
        <f t="shared" si="97"/>
        <v>상</v>
      </c>
    </row>
    <row r="1766" spans="1:18" hidden="1" x14ac:dyDescent="0.3">
      <c r="A1766">
        <v>1765</v>
      </c>
      <c r="B1766" s="3" t="s">
        <v>12</v>
      </c>
      <c r="C1766" s="3" t="s">
        <v>49</v>
      </c>
      <c r="D1766" s="3" t="s">
        <v>113</v>
      </c>
      <c r="E1766" s="4">
        <v>2022</v>
      </c>
      <c r="F1766" s="1">
        <v>44445</v>
      </c>
      <c r="G1766" s="3" t="s">
        <v>102</v>
      </c>
      <c r="H1766" s="5">
        <v>4.019999999999996</v>
      </c>
      <c r="I1766" s="5">
        <v>92.831195670431498</v>
      </c>
      <c r="J1766" s="5">
        <v>3.8666666666666671</v>
      </c>
      <c r="K1766" s="6">
        <v>3.9327683210007E-2</v>
      </c>
      <c r="L1766" s="6">
        <v>1.4454241498659639E-2</v>
      </c>
      <c r="M1766" s="5">
        <v>94.621807529133335</v>
      </c>
      <c r="N1766" s="4">
        <v>24800000</v>
      </c>
      <c r="O1766" s="5">
        <f>1240000*J1766</f>
        <v>4794666.666666667</v>
      </c>
      <c r="P1766" s="5">
        <f>(1240000*J1766)/(M1766/100)</f>
        <v>5067189.8919183351</v>
      </c>
      <c r="Q1766" s="5">
        <f t="shared" si="96"/>
        <v>19732810.108081665</v>
      </c>
      <c r="R1766" s="3" t="str">
        <f t="shared" si="97"/>
        <v>상</v>
      </c>
    </row>
    <row r="1767" spans="1:18" hidden="1" x14ac:dyDescent="0.3">
      <c r="A1767">
        <v>1766</v>
      </c>
      <c r="B1767" s="3" t="s">
        <v>12</v>
      </c>
      <c r="C1767" s="3" t="s">
        <v>14</v>
      </c>
      <c r="D1767" s="3" t="s">
        <v>100</v>
      </c>
      <c r="E1767" s="4">
        <v>2022</v>
      </c>
      <c r="F1767" s="1">
        <v>44502</v>
      </c>
      <c r="G1767" s="3" t="s">
        <v>102</v>
      </c>
      <c r="H1767" s="5">
        <v>3.6999999999999931</v>
      </c>
      <c r="I1767" s="5">
        <v>82.278685744892272</v>
      </c>
      <c r="J1767" s="5">
        <v>3.7111111111111108</v>
      </c>
      <c r="K1767" s="6">
        <v>3.852848873813304E-2</v>
      </c>
      <c r="L1767" s="6">
        <v>0.1263638951316382</v>
      </c>
      <c r="M1767" s="5">
        <v>83.510761613022865</v>
      </c>
      <c r="N1767" s="4">
        <v>25400000</v>
      </c>
      <c r="O1767" s="5">
        <f>1270000*J1767</f>
        <v>4713111.111111111</v>
      </c>
      <c r="P1767" s="5">
        <f>(1270000*J1767)/(M1767/100)</f>
        <v>5643717.0731971115</v>
      </c>
      <c r="Q1767" s="5">
        <f t="shared" si="96"/>
        <v>19756282.926802889</v>
      </c>
      <c r="R1767" s="3" t="str">
        <f t="shared" si="97"/>
        <v>상</v>
      </c>
    </row>
    <row r="1768" spans="1:18" hidden="1" x14ac:dyDescent="0.3">
      <c r="A1768">
        <v>1767</v>
      </c>
      <c r="B1768" s="3" t="s">
        <v>12</v>
      </c>
      <c r="C1768" s="3" t="s">
        <v>14</v>
      </c>
      <c r="D1768" s="3" t="s">
        <v>100</v>
      </c>
      <c r="E1768" s="4">
        <v>2022</v>
      </c>
      <c r="F1768" s="1">
        <v>44504</v>
      </c>
      <c r="G1768" s="3" t="s">
        <v>102</v>
      </c>
      <c r="H1768" s="5">
        <v>4.1000000000000094</v>
      </c>
      <c r="I1768" s="5">
        <v>95.081152661611213</v>
      </c>
      <c r="J1768" s="5">
        <v>3.7055555555555562</v>
      </c>
      <c r="K1768" s="6">
        <v>3.8499639247949087E-2</v>
      </c>
      <c r="L1768" s="6">
        <v>0.12637056839536021</v>
      </c>
      <c r="M1768" s="5">
        <v>83.512979235669064</v>
      </c>
      <c r="N1768" s="4">
        <v>25400000</v>
      </c>
      <c r="O1768" s="5">
        <f>1270000*J1768</f>
        <v>4706055.555555556</v>
      </c>
      <c r="P1768" s="5">
        <f>(1270000*J1768)/(M1768/100)</f>
        <v>5635118.7547450848</v>
      </c>
      <c r="Q1768" s="5">
        <f t="shared" si="96"/>
        <v>19764881.245254915</v>
      </c>
      <c r="R1768" s="3" t="str">
        <f t="shared" si="97"/>
        <v>상</v>
      </c>
    </row>
    <row r="1769" spans="1:18" hidden="1" x14ac:dyDescent="0.3">
      <c r="A1769">
        <v>1768</v>
      </c>
      <c r="B1769" s="3" t="s">
        <v>12</v>
      </c>
      <c r="C1769" s="3" t="s">
        <v>14</v>
      </c>
      <c r="D1769" s="3" t="s">
        <v>100</v>
      </c>
      <c r="E1769" s="4">
        <v>2022</v>
      </c>
      <c r="F1769" s="1">
        <v>44501</v>
      </c>
      <c r="G1769" s="3" t="s">
        <v>102</v>
      </c>
      <c r="H1769" s="5">
        <v>4.0799999999999956</v>
      </c>
      <c r="I1769" s="5">
        <v>94.495414527125121</v>
      </c>
      <c r="J1769" s="5">
        <v>3.713888888888889</v>
      </c>
      <c r="K1769" s="6">
        <v>3.8542905385499357E-2</v>
      </c>
      <c r="L1769" s="6">
        <v>0.1233152432902509</v>
      </c>
      <c r="M1769" s="5">
        <v>83.814185132424981</v>
      </c>
      <c r="N1769" s="4">
        <v>25400000</v>
      </c>
      <c r="O1769" s="5">
        <f>1270000*J1769</f>
        <v>4716638.888888889</v>
      </c>
      <c r="P1769" s="5">
        <f>(1270000*J1769)/(M1769/100)</f>
        <v>5627494.7748244293</v>
      </c>
      <c r="Q1769" s="5">
        <f t="shared" si="96"/>
        <v>19772505.225175571</v>
      </c>
      <c r="R1769" s="3" t="str">
        <f t="shared" si="97"/>
        <v>상</v>
      </c>
    </row>
    <row r="1770" spans="1:18" hidden="1" x14ac:dyDescent="0.3">
      <c r="A1770">
        <v>1769</v>
      </c>
      <c r="B1770" s="3" t="s">
        <v>12</v>
      </c>
      <c r="C1770" s="3" t="s">
        <v>49</v>
      </c>
      <c r="D1770" s="3" t="s">
        <v>113</v>
      </c>
      <c r="E1770" s="4">
        <v>2022</v>
      </c>
      <c r="F1770" s="1">
        <v>44483</v>
      </c>
      <c r="G1770" s="3" t="s">
        <v>102</v>
      </c>
      <c r="H1770" s="5">
        <v>3.6399999999999921</v>
      </c>
      <c r="I1770" s="5">
        <v>79.782644610449623</v>
      </c>
      <c r="J1770" s="5">
        <v>3.7611111111111111</v>
      </c>
      <c r="K1770" s="6">
        <v>3.8787168554103607E-2</v>
      </c>
      <c r="L1770" s="6">
        <v>3.2962539821062238E-2</v>
      </c>
      <c r="M1770" s="5">
        <v>92.825029162483418</v>
      </c>
      <c r="N1770" s="4">
        <v>24800000</v>
      </c>
      <c r="O1770" s="5">
        <f>1240000*J1770</f>
        <v>4663777.777777778</v>
      </c>
      <c r="P1770" s="5">
        <f>(1240000*J1770)/(M1770/100)</f>
        <v>5024267.5061423108</v>
      </c>
      <c r="Q1770" s="5">
        <f t="shared" si="96"/>
        <v>19775732.493857689</v>
      </c>
      <c r="R1770" s="3" t="str">
        <f t="shared" si="97"/>
        <v>상</v>
      </c>
    </row>
    <row r="1771" spans="1:18" hidden="1" x14ac:dyDescent="0.3">
      <c r="A1771">
        <v>1770</v>
      </c>
      <c r="B1771" s="3" t="s">
        <v>12</v>
      </c>
      <c r="C1771" s="3" t="s">
        <v>18</v>
      </c>
      <c r="D1771" s="3" t="s">
        <v>100</v>
      </c>
      <c r="E1771" s="4">
        <v>2022</v>
      </c>
      <c r="F1771" s="1">
        <v>44503</v>
      </c>
      <c r="G1771" s="3" t="s">
        <v>102</v>
      </c>
      <c r="H1771" s="5">
        <v>3.9399999999999982</v>
      </c>
      <c r="I1771" s="5">
        <v>90.538997904201381</v>
      </c>
      <c r="J1771" s="5">
        <v>3.708333333333333</v>
      </c>
      <c r="K1771" s="6">
        <v>3.8514066694304482E-2</v>
      </c>
      <c r="L1771" s="6">
        <v>0.1237222926042895</v>
      </c>
      <c r="M1771" s="5">
        <v>83.776364070140602</v>
      </c>
      <c r="N1771" s="4">
        <v>25400000</v>
      </c>
      <c r="O1771" s="5">
        <f t="shared" ref="O1771:O1801" si="100">1270000*J1771</f>
        <v>4709583.333333333</v>
      </c>
      <c r="P1771" s="5">
        <f t="shared" ref="P1771:P1801" si="101">(1270000*J1771)/(M1771/100)</f>
        <v>5621613.4295232724</v>
      </c>
      <c r="Q1771" s="5">
        <f t="shared" si="96"/>
        <v>19778386.570476726</v>
      </c>
      <c r="R1771" s="3" t="str">
        <f t="shared" si="97"/>
        <v>상</v>
      </c>
    </row>
    <row r="1772" spans="1:18" hidden="1" x14ac:dyDescent="0.3">
      <c r="A1772">
        <v>1771</v>
      </c>
      <c r="B1772" s="3" t="s">
        <v>12</v>
      </c>
      <c r="C1772" s="3" t="s">
        <v>18</v>
      </c>
      <c r="D1772" s="3" t="s">
        <v>100</v>
      </c>
      <c r="E1772" s="4">
        <v>2022</v>
      </c>
      <c r="F1772" s="1">
        <v>44504</v>
      </c>
      <c r="G1772" s="3" t="s">
        <v>102</v>
      </c>
      <c r="H1772" s="5">
        <v>3.8000000000000069</v>
      </c>
      <c r="I1772" s="5">
        <v>86.147087182552227</v>
      </c>
      <c r="J1772" s="5">
        <v>3.7055555555555562</v>
      </c>
      <c r="K1772" s="6">
        <v>3.8499639247949087E-2</v>
      </c>
      <c r="L1772" s="6">
        <v>0.1242998012370949</v>
      </c>
      <c r="M1772" s="5">
        <v>83.720055951495596</v>
      </c>
      <c r="N1772" s="4">
        <v>25400000</v>
      </c>
      <c r="O1772" s="5">
        <f t="shared" si="100"/>
        <v>4706055.555555556</v>
      </c>
      <c r="P1772" s="5">
        <f t="shared" si="101"/>
        <v>5621180.6144540515</v>
      </c>
      <c r="Q1772" s="5">
        <f t="shared" si="96"/>
        <v>19778819.385545947</v>
      </c>
      <c r="R1772" s="3" t="str">
        <f t="shared" si="97"/>
        <v>상</v>
      </c>
    </row>
    <row r="1773" spans="1:18" hidden="1" x14ac:dyDescent="0.3">
      <c r="A1773">
        <v>1772</v>
      </c>
      <c r="B1773" s="3" t="s">
        <v>12</v>
      </c>
      <c r="C1773" s="3" t="s">
        <v>14</v>
      </c>
      <c r="D1773" s="3" t="s">
        <v>100</v>
      </c>
      <c r="E1773" s="4">
        <v>2022</v>
      </c>
      <c r="F1773" s="1">
        <v>44503</v>
      </c>
      <c r="G1773" s="3" t="s">
        <v>102</v>
      </c>
      <c r="H1773" s="5">
        <v>3.8799999999999959</v>
      </c>
      <c r="I1773" s="5">
        <v>88.768190384075112</v>
      </c>
      <c r="J1773" s="5">
        <v>3.708333333333333</v>
      </c>
      <c r="K1773" s="6">
        <v>3.8514066694304482E-2</v>
      </c>
      <c r="L1773" s="6">
        <v>0.1233110691379122</v>
      </c>
      <c r="M1773" s="5">
        <v>83.817486416778337</v>
      </c>
      <c r="N1773" s="4">
        <v>25400000</v>
      </c>
      <c r="O1773" s="5">
        <f t="shared" si="100"/>
        <v>4709583.333333333</v>
      </c>
      <c r="P1773" s="5">
        <f t="shared" si="101"/>
        <v>5618855.3661883399</v>
      </c>
      <c r="Q1773" s="5">
        <f t="shared" si="96"/>
        <v>19781144.63381166</v>
      </c>
      <c r="R1773" s="3" t="str">
        <f t="shared" si="97"/>
        <v>상</v>
      </c>
    </row>
    <row r="1774" spans="1:18" hidden="1" x14ac:dyDescent="0.3">
      <c r="A1774">
        <v>1773</v>
      </c>
      <c r="B1774" s="3" t="s">
        <v>12</v>
      </c>
      <c r="C1774" s="3" t="s">
        <v>20</v>
      </c>
      <c r="D1774" s="3" t="s">
        <v>100</v>
      </c>
      <c r="E1774" s="4">
        <v>2022</v>
      </c>
      <c r="F1774" s="1">
        <v>44515</v>
      </c>
      <c r="G1774" s="3" t="s">
        <v>102</v>
      </c>
      <c r="H1774" s="5">
        <v>3.891499999999994</v>
      </c>
      <c r="I1774" s="5">
        <v>89.115434211977444</v>
      </c>
      <c r="J1774" s="5">
        <v>3.6749999999999998</v>
      </c>
      <c r="K1774" s="6">
        <v>3.8340579025361629E-2</v>
      </c>
      <c r="L1774" s="6">
        <v>0.13074910691485511</v>
      </c>
      <c r="M1774" s="5">
        <v>83.091031405978327</v>
      </c>
      <c r="N1774" s="4">
        <v>25400000</v>
      </c>
      <c r="O1774" s="5">
        <f t="shared" si="100"/>
        <v>4667250</v>
      </c>
      <c r="P1774" s="5">
        <f t="shared" si="101"/>
        <v>5617032.212774043</v>
      </c>
      <c r="Q1774" s="5">
        <f t="shared" si="96"/>
        <v>19782967.787225958</v>
      </c>
      <c r="R1774" s="3" t="str">
        <f t="shared" si="97"/>
        <v>상</v>
      </c>
    </row>
    <row r="1775" spans="1:18" hidden="1" x14ac:dyDescent="0.3">
      <c r="A1775">
        <v>1774</v>
      </c>
      <c r="B1775" s="3" t="s">
        <v>12</v>
      </c>
      <c r="C1775" s="3" t="s">
        <v>17</v>
      </c>
      <c r="D1775" s="3" t="s">
        <v>100</v>
      </c>
      <c r="E1775" s="4">
        <v>2022</v>
      </c>
      <c r="F1775" s="1">
        <v>44525</v>
      </c>
      <c r="G1775" s="3" t="s">
        <v>102</v>
      </c>
      <c r="H1775" s="5">
        <v>4.0923333333333369</v>
      </c>
      <c r="I1775" s="5">
        <v>94.856619710058197</v>
      </c>
      <c r="J1775" s="5">
        <v>3.6472222222222221</v>
      </c>
      <c r="K1775" s="6">
        <v>3.8195404028349908E-2</v>
      </c>
      <c r="L1775" s="6">
        <v>0.13705030318727399</v>
      </c>
      <c r="M1775" s="5">
        <v>82.475429278437602</v>
      </c>
      <c r="N1775" s="4">
        <v>25400000</v>
      </c>
      <c r="O1775" s="5">
        <f t="shared" si="100"/>
        <v>4631972.222222222</v>
      </c>
      <c r="P1775" s="5">
        <f t="shared" si="101"/>
        <v>5616184.4354694448</v>
      </c>
      <c r="Q1775" s="5">
        <f t="shared" si="96"/>
        <v>19783815.564530555</v>
      </c>
      <c r="R1775" s="3" t="str">
        <f t="shared" si="97"/>
        <v>상</v>
      </c>
    </row>
    <row r="1776" spans="1:18" hidden="1" x14ac:dyDescent="0.3">
      <c r="A1776">
        <v>1775</v>
      </c>
      <c r="B1776" s="3" t="s">
        <v>12</v>
      </c>
      <c r="C1776" s="3" t="s">
        <v>18</v>
      </c>
      <c r="D1776" s="3" t="s">
        <v>100</v>
      </c>
      <c r="E1776" s="4">
        <v>2022</v>
      </c>
      <c r="F1776" s="1">
        <v>44522</v>
      </c>
      <c r="G1776" s="3" t="s">
        <v>102</v>
      </c>
      <c r="H1776" s="5">
        <v>3.6800000000000059</v>
      </c>
      <c r="I1776" s="5">
        <v>81.440983347705824</v>
      </c>
      <c r="J1776" s="5">
        <v>3.655555555555555</v>
      </c>
      <c r="K1776" s="6">
        <v>3.823901439919996E-2</v>
      </c>
      <c r="L1776" s="6">
        <v>0.13413221001304981</v>
      </c>
      <c r="M1776" s="5">
        <v>82.762877558775031</v>
      </c>
      <c r="N1776" s="4">
        <v>25400000</v>
      </c>
      <c r="O1776" s="5">
        <f t="shared" si="100"/>
        <v>4642555.555555555</v>
      </c>
      <c r="P1776" s="5">
        <f t="shared" si="101"/>
        <v>5609466.09457675</v>
      </c>
      <c r="Q1776" s="5">
        <f t="shared" si="96"/>
        <v>19790533.90542325</v>
      </c>
      <c r="R1776" s="3" t="str">
        <f t="shared" si="97"/>
        <v>상</v>
      </c>
    </row>
    <row r="1777" spans="1:18" hidden="1" x14ac:dyDescent="0.3">
      <c r="A1777">
        <v>1776</v>
      </c>
      <c r="B1777" s="3" t="s">
        <v>12</v>
      </c>
      <c r="C1777" s="3" t="s">
        <v>14</v>
      </c>
      <c r="D1777" s="3" t="s">
        <v>100</v>
      </c>
      <c r="E1777" s="4">
        <v>2022</v>
      </c>
      <c r="F1777" s="1">
        <v>44526</v>
      </c>
      <c r="G1777" s="3" t="s">
        <v>102</v>
      </c>
      <c r="H1777" s="5">
        <v>3.6399999999999908</v>
      </c>
      <c r="I1777" s="5">
        <v>79.78264461044958</v>
      </c>
      <c r="J1777" s="5">
        <v>3.6444444444444439</v>
      </c>
      <c r="K1777" s="6">
        <v>3.8180856168736947E-2</v>
      </c>
      <c r="L1777" s="6">
        <v>0.13570420922302259</v>
      </c>
      <c r="M1777" s="5">
        <v>82.611493460824036</v>
      </c>
      <c r="N1777" s="4">
        <v>25400000</v>
      </c>
      <c r="O1777" s="5">
        <f t="shared" si="100"/>
        <v>4628444.444444444</v>
      </c>
      <c r="P1777" s="5">
        <f t="shared" si="101"/>
        <v>5602664.0489671594</v>
      </c>
      <c r="Q1777" s="5">
        <f t="shared" si="96"/>
        <v>19797335.95103284</v>
      </c>
      <c r="R1777" s="3" t="str">
        <f t="shared" si="97"/>
        <v>상</v>
      </c>
    </row>
    <row r="1778" spans="1:18" hidden="1" x14ac:dyDescent="0.3">
      <c r="A1778">
        <v>1777</v>
      </c>
      <c r="B1778" s="3" t="s">
        <v>12</v>
      </c>
      <c r="C1778" s="3" t="s">
        <v>14</v>
      </c>
      <c r="D1778" s="3" t="s">
        <v>100</v>
      </c>
      <c r="E1778" s="4">
        <v>2022</v>
      </c>
      <c r="F1778" s="1">
        <v>44495</v>
      </c>
      <c r="G1778" s="3" t="s">
        <v>102</v>
      </c>
      <c r="H1778" s="5">
        <v>4.0600000000000014</v>
      </c>
      <c r="I1778" s="5">
        <v>93.933031421115999</v>
      </c>
      <c r="J1778" s="5">
        <v>3.7277777777777779</v>
      </c>
      <c r="K1778" s="6">
        <v>3.861490788686555E-2</v>
      </c>
      <c r="L1778" s="6">
        <v>0.1158581709258589</v>
      </c>
      <c r="M1778" s="5">
        <v>84.552692118727563</v>
      </c>
      <c r="N1778" s="4">
        <v>25400000</v>
      </c>
      <c r="O1778" s="5">
        <f t="shared" si="100"/>
        <v>4734277.777777778</v>
      </c>
      <c r="P1778" s="5">
        <f t="shared" si="101"/>
        <v>5599204.0692565758</v>
      </c>
      <c r="Q1778" s="5">
        <f t="shared" si="96"/>
        <v>19800795.930743426</v>
      </c>
      <c r="R1778" s="3" t="str">
        <f t="shared" si="97"/>
        <v>상</v>
      </c>
    </row>
    <row r="1779" spans="1:18" hidden="1" x14ac:dyDescent="0.3">
      <c r="A1779">
        <v>1778</v>
      </c>
      <c r="B1779" s="3" t="s">
        <v>12</v>
      </c>
      <c r="C1779" s="3" t="s">
        <v>18</v>
      </c>
      <c r="D1779" s="3" t="s">
        <v>100</v>
      </c>
      <c r="E1779" s="4">
        <v>2022</v>
      </c>
      <c r="F1779" s="1">
        <v>44490</v>
      </c>
      <c r="G1779" s="3" t="s">
        <v>102</v>
      </c>
      <c r="H1779" s="5">
        <v>3.9399999999999982</v>
      </c>
      <c r="I1779" s="5">
        <v>90.538997904201381</v>
      </c>
      <c r="J1779" s="5">
        <v>3.7416666666666671</v>
      </c>
      <c r="K1779" s="6">
        <v>3.8686776379877753E-2</v>
      </c>
      <c r="L1779" s="6">
        <v>0.11211193277386711</v>
      </c>
      <c r="M1779" s="5">
        <v>84.920129084625515</v>
      </c>
      <c r="N1779" s="4">
        <v>25400000</v>
      </c>
      <c r="O1779" s="5">
        <f t="shared" si="100"/>
        <v>4751916.666666667</v>
      </c>
      <c r="P1779" s="5">
        <f t="shared" si="101"/>
        <v>5595748.284757358</v>
      </c>
      <c r="Q1779" s="5">
        <f t="shared" si="96"/>
        <v>19804251.715242643</v>
      </c>
      <c r="R1779" s="3" t="str">
        <f t="shared" si="97"/>
        <v>상</v>
      </c>
    </row>
    <row r="1780" spans="1:18" hidden="1" x14ac:dyDescent="0.3">
      <c r="A1780">
        <v>1779</v>
      </c>
      <c r="B1780" s="3" t="s">
        <v>12</v>
      </c>
      <c r="C1780" s="3" t="s">
        <v>24</v>
      </c>
      <c r="D1780" s="3" t="s">
        <v>100</v>
      </c>
      <c r="E1780" s="4">
        <v>2022</v>
      </c>
      <c r="F1780" s="1">
        <v>44511</v>
      </c>
      <c r="G1780" s="3" t="s">
        <v>102</v>
      </c>
      <c r="H1780" s="5">
        <v>3.959999999999992</v>
      </c>
      <c r="I1780" s="5">
        <v>91.118921720605172</v>
      </c>
      <c r="J1780" s="5">
        <v>3.6861111111111109</v>
      </c>
      <c r="K1780" s="6">
        <v>3.8398495340891223E-2</v>
      </c>
      <c r="L1780" s="6">
        <v>0.1241814306766667</v>
      </c>
      <c r="M1780" s="5">
        <v>83.742007398244212</v>
      </c>
      <c r="N1780" s="4">
        <v>25400000</v>
      </c>
      <c r="O1780" s="5">
        <f t="shared" si="100"/>
        <v>4681361.111111111</v>
      </c>
      <c r="P1780" s="5">
        <f t="shared" si="101"/>
        <v>5590218.4059768114</v>
      </c>
      <c r="Q1780" s="5">
        <f t="shared" si="96"/>
        <v>19809781.59402319</v>
      </c>
      <c r="R1780" s="3" t="str">
        <f t="shared" si="97"/>
        <v>상</v>
      </c>
    </row>
    <row r="1781" spans="1:18" hidden="1" x14ac:dyDescent="0.3">
      <c r="A1781">
        <v>1780</v>
      </c>
      <c r="B1781" s="3" t="s">
        <v>12</v>
      </c>
      <c r="C1781" s="3" t="s">
        <v>15</v>
      </c>
      <c r="D1781" s="3" t="s">
        <v>100</v>
      </c>
      <c r="E1781" s="4">
        <v>2022</v>
      </c>
      <c r="F1781" s="1">
        <v>44515</v>
      </c>
      <c r="G1781" s="3" t="s">
        <v>102</v>
      </c>
      <c r="H1781" s="5">
        <v>4.039833333333342</v>
      </c>
      <c r="I1781" s="5">
        <v>93.381144679028139</v>
      </c>
      <c r="J1781" s="5">
        <v>3.6749999999999998</v>
      </c>
      <c r="K1781" s="6">
        <v>3.8340579025361629E-2</v>
      </c>
      <c r="L1781" s="6">
        <v>0.12646089101181179</v>
      </c>
      <c r="M1781" s="5">
        <v>83.519852996282665</v>
      </c>
      <c r="N1781" s="4">
        <v>25400000</v>
      </c>
      <c r="O1781" s="5">
        <f t="shared" si="100"/>
        <v>4667250</v>
      </c>
      <c r="P1781" s="5">
        <f t="shared" si="101"/>
        <v>5588192.3070527101</v>
      </c>
      <c r="Q1781" s="5">
        <f t="shared" si="96"/>
        <v>19811807.692947291</v>
      </c>
      <c r="R1781" s="3" t="str">
        <f t="shared" si="97"/>
        <v>상</v>
      </c>
    </row>
    <row r="1782" spans="1:18" hidden="1" x14ac:dyDescent="0.3">
      <c r="A1782">
        <v>1781</v>
      </c>
      <c r="B1782" s="3" t="s">
        <v>12</v>
      </c>
      <c r="C1782" s="3" t="s">
        <v>19</v>
      </c>
      <c r="D1782" s="3" t="s">
        <v>100</v>
      </c>
      <c r="E1782" s="4">
        <v>2022</v>
      </c>
      <c r="F1782" s="1">
        <v>44491</v>
      </c>
      <c r="G1782" s="3" t="s">
        <v>102</v>
      </c>
      <c r="H1782" s="5">
        <v>4.0808333333333282</v>
      </c>
      <c r="I1782" s="5">
        <v>94.519820282728674</v>
      </c>
      <c r="J1782" s="5">
        <v>3.7388888888888889</v>
      </c>
      <c r="K1782" s="6">
        <v>3.8672413366061802E-2</v>
      </c>
      <c r="L1782" s="6">
        <v>0.1110069251729638</v>
      </c>
      <c r="M1782" s="5">
        <v>85.032066146097435</v>
      </c>
      <c r="N1782" s="4">
        <v>25400000</v>
      </c>
      <c r="O1782" s="5">
        <f t="shared" si="100"/>
        <v>4748388.888888889</v>
      </c>
      <c r="P1782" s="5">
        <f t="shared" si="101"/>
        <v>5584233.2241233177</v>
      </c>
      <c r="Q1782" s="5">
        <f t="shared" si="96"/>
        <v>19815766.775876682</v>
      </c>
      <c r="R1782" s="3" t="str">
        <f t="shared" si="97"/>
        <v>상</v>
      </c>
    </row>
    <row r="1783" spans="1:18" hidden="1" x14ac:dyDescent="0.3">
      <c r="A1783">
        <v>1782</v>
      </c>
      <c r="B1783" s="3" t="s">
        <v>12</v>
      </c>
      <c r="C1783" s="3" t="s">
        <v>14</v>
      </c>
      <c r="D1783" s="3" t="s">
        <v>100</v>
      </c>
      <c r="E1783" s="4">
        <v>2022</v>
      </c>
      <c r="F1783" s="1">
        <v>44502</v>
      </c>
      <c r="G1783" s="3" t="s">
        <v>102</v>
      </c>
      <c r="H1783" s="5">
        <v>4.1000000000000094</v>
      </c>
      <c r="I1783" s="5">
        <v>95.081152661611213</v>
      </c>
      <c r="J1783" s="5">
        <v>3.7111111111111108</v>
      </c>
      <c r="K1783" s="6">
        <v>3.852848873813304E-2</v>
      </c>
      <c r="L1783" s="6">
        <v>0.1159500687810039</v>
      </c>
      <c r="M1783" s="5">
        <v>84.552144248086307</v>
      </c>
      <c r="N1783" s="4">
        <v>25400000</v>
      </c>
      <c r="O1783" s="5">
        <f t="shared" si="100"/>
        <v>4713111.111111111</v>
      </c>
      <c r="P1783" s="5">
        <f t="shared" si="101"/>
        <v>5574206.4888174431</v>
      </c>
      <c r="Q1783" s="5">
        <f t="shared" si="96"/>
        <v>19825793.511182558</v>
      </c>
      <c r="R1783" s="3" t="str">
        <f t="shared" si="97"/>
        <v>상</v>
      </c>
    </row>
    <row r="1784" spans="1:18" hidden="1" x14ac:dyDescent="0.3">
      <c r="A1784">
        <v>1783</v>
      </c>
      <c r="B1784" s="3" t="s">
        <v>12</v>
      </c>
      <c r="C1784" s="3" t="s">
        <v>14</v>
      </c>
      <c r="D1784" s="3" t="s">
        <v>100</v>
      </c>
      <c r="E1784" s="4">
        <v>2022</v>
      </c>
      <c r="F1784" s="1">
        <v>44501</v>
      </c>
      <c r="G1784" s="3" t="s">
        <v>102</v>
      </c>
      <c r="H1784" s="5">
        <v>4.0199999999999934</v>
      </c>
      <c r="I1784" s="5">
        <v>92.831195670431427</v>
      </c>
      <c r="J1784" s="5">
        <v>3.713888888888889</v>
      </c>
      <c r="K1784" s="6">
        <v>3.8542905385499357E-2</v>
      </c>
      <c r="L1784" s="6">
        <v>0.1150239725797801</v>
      </c>
      <c r="M1784" s="5">
        <v>84.64331220347205</v>
      </c>
      <c r="N1784" s="4">
        <v>25400000</v>
      </c>
      <c r="O1784" s="5">
        <f t="shared" si="100"/>
        <v>4716638.888888889</v>
      </c>
      <c r="P1784" s="5">
        <f t="shared" si="101"/>
        <v>5572370.4166380828</v>
      </c>
      <c r="Q1784" s="5">
        <f t="shared" si="96"/>
        <v>19827629.583361916</v>
      </c>
      <c r="R1784" s="3" t="str">
        <f t="shared" si="97"/>
        <v>상</v>
      </c>
    </row>
    <row r="1785" spans="1:18" hidden="1" x14ac:dyDescent="0.3">
      <c r="A1785">
        <v>1784</v>
      </c>
      <c r="B1785" s="3" t="s">
        <v>12</v>
      </c>
      <c r="C1785" s="3" t="s">
        <v>14</v>
      </c>
      <c r="D1785" s="3" t="s">
        <v>100</v>
      </c>
      <c r="E1785" s="4">
        <v>2022</v>
      </c>
      <c r="F1785" s="1">
        <v>44503</v>
      </c>
      <c r="G1785" s="3" t="s">
        <v>102</v>
      </c>
      <c r="H1785" s="5">
        <v>3.9200000000000039</v>
      </c>
      <c r="I1785" s="5">
        <v>89.959074094082808</v>
      </c>
      <c r="J1785" s="5">
        <v>3.708333333333333</v>
      </c>
      <c r="K1785" s="6">
        <v>3.8514066694304482E-2</v>
      </c>
      <c r="L1785" s="6">
        <v>0.11627431411239859</v>
      </c>
      <c r="M1785" s="5">
        <v>84.521161919329685</v>
      </c>
      <c r="N1785" s="4">
        <v>25400000</v>
      </c>
      <c r="O1785" s="5">
        <f t="shared" si="100"/>
        <v>4709583.333333333</v>
      </c>
      <c r="P1785" s="5">
        <f t="shared" si="101"/>
        <v>5572075.9468833897</v>
      </c>
      <c r="Q1785" s="5">
        <f t="shared" si="96"/>
        <v>19827924.053116612</v>
      </c>
      <c r="R1785" s="3" t="str">
        <f t="shared" si="97"/>
        <v>상</v>
      </c>
    </row>
    <row r="1786" spans="1:18" hidden="1" x14ac:dyDescent="0.3">
      <c r="A1786">
        <v>1785</v>
      </c>
      <c r="B1786" s="3" t="s">
        <v>12</v>
      </c>
      <c r="C1786" s="3" t="s">
        <v>18</v>
      </c>
      <c r="D1786" s="3" t="s">
        <v>100</v>
      </c>
      <c r="E1786" s="4">
        <v>2022</v>
      </c>
      <c r="F1786" s="1">
        <v>44516</v>
      </c>
      <c r="G1786" s="3" t="s">
        <v>102</v>
      </c>
      <c r="H1786" s="5">
        <v>4.0600000000000014</v>
      </c>
      <c r="I1786" s="5">
        <v>93.933031421115999</v>
      </c>
      <c r="J1786" s="5">
        <v>3.6722222222222221</v>
      </c>
      <c r="K1786" s="6">
        <v>3.8326086271479487E-2</v>
      </c>
      <c r="L1786" s="6">
        <v>0.1243968297976116</v>
      </c>
      <c r="M1786" s="5">
        <v>83.727708393090893</v>
      </c>
      <c r="N1786" s="4">
        <v>25400000</v>
      </c>
      <c r="O1786" s="5">
        <f t="shared" si="100"/>
        <v>4663722.222222222</v>
      </c>
      <c r="P1786" s="5">
        <f t="shared" si="101"/>
        <v>5570106.1353866775</v>
      </c>
      <c r="Q1786" s="5">
        <f t="shared" si="96"/>
        <v>19829893.864613324</v>
      </c>
      <c r="R1786" s="3" t="str">
        <f t="shared" si="97"/>
        <v>상</v>
      </c>
    </row>
    <row r="1787" spans="1:18" hidden="1" x14ac:dyDescent="0.3">
      <c r="A1787">
        <v>1786</v>
      </c>
      <c r="B1787" s="3" t="s">
        <v>12</v>
      </c>
      <c r="C1787" s="3" t="s">
        <v>14</v>
      </c>
      <c r="D1787" s="3" t="s">
        <v>100</v>
      </c>
      <c r="E1787" s="4">
        <v>2022</v>
      </c>
      <c r="F1787" s="1">
        <v>44504</v>
      </c>
      <c r="G1787" s="3" t="s">
        <v>102</v>
      </c>
      <c r="H1787" s="5">
        <v>4.0600000000000014</v>
      </c>
      <c r="I1787" s="5">
        <v>93.933031421115999</v>
      </c>
      <c r="J1787" s="5">
        <v>3.7055555555555562</v>
      </c>
      <c r="K1787" s="6">
        <v>3.8499639247949087E-2</v>
      </c>
      <c r="L1787" s="6">
        <v>0.1164185912316324</v>
      </c>
      <c r="M1787" s="5">
        <v>84.50817695204185</v>
      </c>
      <c r="N1787" s="4">
        <v>25400000</v>
      </c>
      <c r="O1787" s="5">
        <f t="shared" si="100"/>
        <v>4706055.555555556</v>
      </c>
      <c r="P1787" s="5">
        <f t="shared" si="101"/>
        <v>5568757.6342183184</v>
      </c>
      <c r="Q1787" s="5">
        <f t="shared" si="96"/>
        <v>19831242.36578168</v>
      </c>
      <c r="R1787" s="3" t="str">
        <f t="shared" si="97"/>
        <v>상</v>
      </c>
    </row>
    <row r="1788" spans="1:18" hidden="1" x14ac:dyDescent="0.3">
      <c r="A1788">
        <v>1787</v>
      </c>
      <c r="B1788" s="3" t="s">
        <v>12</v>
      </c>
      <c r="C1788" s="3" t="s">
        <v>18</v>
      </c>
      <c r="D1788" s="3" t="s">
        <v>100</v>
      </c>
      <c r="E1788" s="4">
        <v>2022</v>
      </c>
      <c r="F1788" s="1">
        <v>44498</v>
      </c>
      <c r="G1788" s="3" t="s">
        <v>102</v>
      </c>
      <c r="H1788" s="5">
        <v>4.0199999999999934</v>
      </c>
      <c r="I1788" s="5">
        <v>92.831195670431427</v>
      </c>
      <c r="J1788" s="5">
        <v>3.719444444444445</v>
      </c>
      <c r="K1788" s="6">
        <v>3.8571722515046918E-2</v>
      </c>
      <c r="L1788" s="6">
        <v>0.1129709356253575</v>
      </c>
      <c r="M1788" s="5">
        <v>84.845734185959557</v>
      </c>
      <c r="N1788" s="4">
        <v>25400000</v>
      </c>
      <c r="O1788" s="5">
        <f t="shared" si="100"/>
        <v>4723694.444444445</v>
      </c>
      <c r="P1788" s="5">
        <f t="shared" si="101"/>
        <v>5567391.7961406847</v>
      </c>
      <c r="Q1788" s="5">
        <f t="shared" si="96"/>
        <v>19832608.203859314</v>
      </c>
      <c r="R1788" s="3" t="str">
        <f t="shared" si="97"/>
        <v>상</v>
      </c>
    </row>
    <row r="1789" spans="1:18" hidden="1" x14ac:dyDescent="0.3">
      <c r="A1789">
        <v>1788</v>
      </c>
      <c r="B1789" s="3" t="s">
        <v>12</v>
      </c>
      <c r="C1789" s="3" t="s">
        <v>18</v>
      </c>
      <c r="D1789" s="3" t="s">
        <v>100</v>
      </c>
      <c r="E1789" s="4">
        <v>2022</v>
      </c>
      <c r="F1789" s="1">
        <v>44498</v>
      </c>
      <c r="G1789" s="3" t="s">
        <v>102</v>
      </c>
      <c r="H1789" s="5">
        <v>4.1000000000000094</v>
      </c>
      <c r="I1789" s="5">
        <v>95.081152661611213</v>
      </c>
      <c r="J1789" s="5">
        <v>3.719444444444445</v>
      </c>
      <c r="K1789" s="6">
        <v>3.8571722515046918E-2</v>
      </c>
      <c r="L1789" s="6">
        <v>0.11204909661668951</v>
      </c>
      <c r="M1789" s="5">
        <v>84.937918086826357</v>
      </c>
      <c r="N1789" s="4">
        <v>25400000</v>
      </c>
      <c r="O1789" s="5">
        <f t="shared" si="100"/>
        <v>4723694.444444445</v>
      </c>
      <c r="P1789" s="5">
        <f t="shared" si="101"/>
        <v>5561349.4548050119</v>
      </c>
      <c r="Q1789" s="5">
        <f t="shared" si="96"/>
        <v>19838650.545194987</v>
      </c>
      <c r="R1789" s="3" t="str">
        <f t="shared" si="97"/>
        <v>상</v>
      </c>
    </row>
    <row r="1790" spans="1:18" hidden="1" x14ac:dyDescent="0.3">
      <c r="A1790">
        <v>1789</v>
      </c>
      <c r="B1790" s="3" t="s">
        <v>12</v>
      </c>
      <c r="C1790" s="3" t="s">
        <v>14</v>
      </c>
      <c r="D1790" s="3" t="s">
        <v>100</v>
      </c>
      <c r="E1790" s="4">
        <v>2022</v>
      </c>
      <c r="F1790" s="1">
        <v>44491</v>
      </c>
      <c r="G1790" s="3" t="s">
        <v>102</v>
      </c>
      <c r="H1790" s="5">
        <v>3.500666666666667</v>
      </c>
      <c r="I1790" s="5">
        <v>73.667069499114589</v>
      </c>
      <c r="J1790" s="5">
        <v>3.7388888888888889</v>
      </c>
      <c r="K1790" s="6">
        <v>3.8672413366061802E-2</v>
      </c>
      <c r="L1790" s="6">
        <v>0.10729978394920139</v>
      </c>
      <c r="M1790" s="5">
        <v>85.402780268473677</v>
      </c>
      <c r="N1790" s="4">
        <v>25400000</v>
      </c>
      <c r="O1790" s="5">
        <f t="shared" si="100"/>
        <v>4748388.888888889</v>
      </c>
      <c r="P1790" s="5">
        <f t="shared" si="101"/>
        <v>5559993.3327249661</v>
      </c>
      <c r="Q1790" s="5">
        <f t="shared" si="96"/>
        <v>19840006.667275034</v>
      </c>
      <c r="R1790" s="3" t="str">
        <f t="shared" si="97"/>
        <v>상</v>
      </c>
    </row>
    <row r="1791" spans="1:18" hidden="1" x14ac:dyDescent="0.3">
      <c r="A1791">
        <v>1790</v>
      </c>
      <c r="B1791" s="3" t="s">
        <v>12</v>
      </c>
      <c r="C1791" s="3" t="s">
        <v>22</v>
      </c>
      <c r="D1791" s="3" t="s">
        <v>100</v>
      </c>
      <c r="E1791" s="4">
        <v>2022</v>
      </c>
      <c r="F1791" s="1">
        <v>44512</v>
      </c>
      <c r="G1791" s="3" t="s">
        <v>102</v>
      </c>
      <c r="H1791" s="5">
        <v>4.0199999999999934</v>
      </c>
      <c r="I1791" s="5">
        <v>92.831195670431427</v>
      </c>
      <c r="J1791" s="5">
        <v>3.6833333333333331</v>
      </c>
      <c r="K1791" s="6">
        <v>3.8384024454626083E-2</v>
      </c>
      <c r="L1791" s="6">
        <v>0.1188629797157722</v>
      </c>
      <c r="M1791" s="5">
        <v>84.275299582960173</v>
      </c>
      <c r="N1791" s="4">
        <v>25400000</v>
      </c>
      <c r="O1791" s="5">
        <f t="shared" si="100"/>
        <v>4677833.333333333</v>
      </c>
      <c r="P1791" s="5">
        <f t="shared" si="101"/>
        <v>5550657.6143683689</v>
      </c>
      <c r="Q1791" s="5">
        <f t="shared" si="96"/>
        <v>19849342.385631632</v>
      </c>
      <c r="R1791" s="3" t="str">
        <f t="shared" si="97"/>
        <v>상</v>
      </c>
    </row>
    <row r="1792" spans="1:18" hidden="1" x14ac:dyDescent="0.3">
      <c r="A1792">
        <v>1791</v>
      </c>
      <c r="B1792" s="3" t="s">
        <v>12</v>
      </c>
      <c r="C1792" s="3" t="s">
        <v>15</v>
      </c>
      <c r="D1792" s="3" t="s">
        <v>100</v>
      </c>
      <c r="E1792" s="4">
        <v>2022</v>
      </c>
      <c r="F1792" s="1">
        <v>44515</v>
      </c>
      <c r="G1792" s="3" t="s">
        <v>102</v>
      </c>
      <c r="H1792" s="5">
        <v>4.0799999999999956</v>
      </c>
      <c r="I1792" s="5">
        <v>94.495414527125121</v>
      </c>
      <c r="J1792" s="5">
        <v>3.6749999999999998</v>
      </c>
      <c r="K1792" s="6">
        <v>3.8340579025361629E-2</v>
      </c>
      <c r="L1792" s="6">
        <v>0.1205034278455852</v>
      </c>
      <c r="M1792" s="5">
        <v>84.115599312905317</v>
      </c>
      <c r="N1792" s="4">
        <v>25400000</v>
      </c>
      <c r="O1792" s="5">
        <f t="shared" si="100"/>
        <v>4667250</v>
      </c>
      <c r="P1792" s="5">
        <f t="shared" si="101"/>
        <v>5548614.0955116916</v>
      </c>
      <c r="Q1792" s="5">
        <f t="shared" si="96"/>
        <v>19851385.90448831</v>
      </c>
      <c r="R1792" s="3" t="str">
        <f t="shared" si="97"/>
        <v>상</v>
      </c>
    </row>
    <row r="1793" spans="1:18" hidden="1" x14ac:dyDescent="0.3">
      <c r="A1793">
        <v>1792</v>
      </c>
      <c r="B1793" s="3" t="s">
        <v>12</v>
      </c>
      <c r="C1793" s="3" t="s">
        <v>18</v>
      </c>
      <c r="D1793" s="3" t="s">
        <v>100</v>
      </c>
      <c r="E1793" s="4">
        <v>2022</v>
      </c>
      <c r="F1793" s="1">
        <v>44516</v>
      </c>
      <c r="G1793" s="3" t="s">
        <v>102</v>
      </c>
      <c r="H1793" s="5">
        <v>3.839999999999991</v>
      </c>
      <c r="I1793" s="5">
        <v>87.487322394430606</v>
      </c>
      <c r="J1793" s="5">
        <v>3.6722222222222221</v>
      </c>
      <c r="K1793" s="6">
        <v>3.8326086271479487E-2</v>
      </c>
      <c r="L1793" s="6">
        <v>0.12083798253811361</v>
      </c>
      <c r="M1793" s="5">
        <v>84.083593119040685</v>
      </c>
      <c r="N1793" s="4">
        <v>25400000</v>
      </c>
      <c r="O1793" s="5">
        <f t="shared" si="100"/>
        <v>4663722.222222222</v>
      </c>
      <c r="P1793" s="5">
        <f t="shared" si="101"/>
        <v>5546530.600351003</v>
      </c>
      <c r="Q1793" s="5">
        <f t="shared" si="96"/>
        <v>19853469.399648998</v>
      </c>
      <c r="R1793" s="3" t="str">
        <f t="shared" si="97"/>
        <v>상</v>
      </c>
    </row>
    <row r="1794" spans="1:18" hidden="1" x14ac:dyDescent="0.3">
      <c r="A1794">
        <v>1793</v>
      </c>
      <c r="B1794" s="3" t="s">
        <v>12</v>
      </c>
      <c r="C1794" s="3" t="s">
        <v>21</v>
      </c>
      <c r="D1794" s="3" t="s">
        <v>100</v>
      </c>
      <c r="E1794" s="4">
        <v>2022</v>
      </c>
      <c r="F1794" s="1">
        <v>44489</v>
      </c>
      <c r="G1794" s="3" t="s">
        <v>102</v>
      </c>
      <c r="H1794" s="5">
        <v>4.0600000000000014</v>
      </c>
      <c r="I1794" s="5">
        <v>93.933031421115999</v>
      </c>
      <c r="J1794" s="5">
        <v>3.744444444444444</v>
      </c>
      <c r="K1794" s="6">
        <v>3.8701134063199978E-2</v>
      </c>
      <c r="L1794" s="6">
        <v>0.1039186343546174</v>
      </c>
      <c r="M1794" s="5">
        <v>85.738023158218255</v>
      </c>
      <c r="N1794" s="4">
        <v>25400000</v>
      </c>
      <c r="O1794" s="5">
        <f t="shared" si="100"/>
        <v>4755444.444444444</v>
      </c>
      <c r="P1794" s="5">
        <f t="shared" si="101"/>
        <v>5546482.4931511376</v>
      </c>
      <c r="Q1794" s="5">
        <f t="shared" ref="Q1794:Q1857" si="102">N1794-P1794</f>
        <v>19853517.506848864</v>
      </c>
      <c r="R1794" s="3" t="str">
        <f t="shared" ref="R1794:R1857" si="103">IF(M1794&lt;=65, "하", IF(M1794&lt;80, "중", "상"))</f>
        <v>상</v>
      </c>
    </row>
    <row r="1795" spans="1:18" hidden="1" x14ac:dyDescent="0.3">
      <c r="A1795">
        <v>1794</v>
      </c>
      <c r="B1795" s="3" t="s">
        <v>12</v>
      </c>
      <c r="C1795" s="3" t="s">
        <v>20</v>
      </c>
      <c r="D1795" s="3" t="s">
        <v>100</v>
      </c>
      <c r="E1795" s="4">
        <v>2022</v>
      </c>
      <c r="F1795" s="1">
        <v>44515</v>
      </c>
      <c r="G1795" s="3" t="s">
        <v>102</v>
      </c>
      <c r="H1795" s="5">
        <v>4.0799999999999956</v>
      </c>
      <c r="I1795" s="5">
        <v>94.495414527125121</v>
      </c>
      <c r="J1795" s="5">
        <v>3.6749999999999998</v>
      </c>
      <c r="K1795" s="6">
        <v>3.8340579025361629E-2</v>
      </c>
      <c r="L1795" s="6">
        <v>0.1195381133437694</v>
      </c>
      <c r="M1795" s="5">
        <v>84.21213076308689</v>
      </c>
      <c r="N1795" s="4">
        <v>25400000</v>
      </c>
      <c r="O1795" s="5">
        <f t="shared" si="100"/>
        <v>4667250</v>
      </c>
      <c r="P1795" s="5">
        <f t="shared" si="101"/>
        <v>5542253.7794825854</v>
      </c>
      <c r="Q1795" s="5">
        <f t="shared" si="102"/>
        <v>19857746.220517416</v>
      </c>
      <c r="R1795" s="3" t="str">
        <f t="shared" si="103"/>
        <v>상</v>
      </c>
    </row>
    <row r="1796" spans="1:18" hidden="1" x14ac:dyDescent="0.3">
      <c r="A1796">
        <v>1795</v>
      </c>
      <c r="B1796" s="3" t="s">
        <v>12</v>
      </c>
      <c r="C1796" s="3" t="s">
        <v>18</v>
      </c>
      <c r="D1796" s="3" t="s">
        <v>100</v>
      </c>
      <c r="E1796" s="4">
        <v>2022</v>
      </c>
      <c r="F1796" s="1">
        <v>44501</v>
      </c>
      <c r="G1796" s="3" t="s">
        <v>102</v>
      </c>
      <c r="H1796" s="5">
        <v>3.9399999999999982</v>
      </c>
      <c r="I1796" s="5">
        <v>90.538997904201381</v>
      </c>
      <c r="J1796" s="5">
        <v>3.713888888888889</v>
      </c>
      <c r="K1796" s="6">
        <v>3.8542905385499357E-2</v>
      </c>
      <c r="L1796" s="6">
        <v>0.1084349986027078</v>
      </c>
      <c r="M1796" s="5">
        <v>85.302209601179285</v>
      </c>
      <c r="N1796" s="4">
        <v>25400000</v>
      </c>
      <c r="O1796" s="5">
        <f t="shared" si="100"/>
        <v>4716638.888888889</v>
      </c>
      <c r="P1796" s="5">
        <f t="shared" si="101"/>
        <v>5529327.9165229062</v>
      </c>
      <c r="Q1796" s="5">
        <f t="shared" si="102"/>
        <v>19870672.083477095</v>
      </c>
      <c r="R1796" s="3" t="str">
        <f t="shared" si="103"/>
        <v>상</v>
      </c>
    </row>
    <row r="1797" spans="1:18" hidden="1" x14ac:dyDescent="0.3">
      <c r="A1797">
        <v>1796</v>
      </c>
      <c r="B1797" s="3" t="s">
        <v>12</v>
      </c>
      <c r="C1797" s="3" t="s">
        <v>21</v>
      </c>
      <c r="D1797" s="3" t="s">
        <v>100</v>
      </c>
      <c r="E1797" s="4">
        <v>2022</v>
      </c>
      <c r="F1797" s="1">
        <v>44525</v>
      </c>
      <c r="G1797" s="3" t="s">
        <v>102</v>
      </c>
      <c r="H1797" s="5">
        <v>3.740000000000006</v>
      </c>
      <c r="I1797" s="5">
        <v>83.818847388122677</v>
      </c>
      <c r="J1797" s="5">
        <v>3.6472222222222221</v>
      </c>
      <c r="K1797" s="6">
        <v>3.8195404028349908E-2</v>
      </c>
      <c r="L1797" s="6">
        <v>0.12391274113153181</v>
      </c>
      <c r="M1797" s="5">
        <v>83.789185484011824</v>
      </c>
      <c r="N1797" s="4">
        <v>25400000</v>
      </c>
      <c r="O1797" s="5">
        <f t="shared" si="100"/>
        <v>4631972.222222222</v>
      </c>
      <c r="P1797" s="5">
        <f t="shared" si="101"/>
        <v>5528126.5660543609</v>
      </c>
      <c r="Q1797" s="5">
        <f t="shared" si="102"/>
        <v>19871873.433945641</v>
      </c>
      <c r="R1797" s="3" t="str">
        <f t="shared" si="103"/>
        <v>상</v>
      </c>
    </row>
    <row r="1798" spans="1:18" hidden="1" x14ac:dyDescent="0.3">
      <c r="A1798">
        <v>1797</v>
      </c>
      <c r="B1798" s="3" t="s">
        <v>12</v>
      </c>
      <c r="C1798" s="3" t="s">
        <v>18</v>
      </c>
      <c r="D1798" s="3" t="s">
        <v>100</v>
      </c>
      <c r="E1798" s="4">
        <v>2022</v>
      </c>
      <c r="F1798" s="1">
        <v>44403</v>
      </c>
      <c r="G1798" s="3" t="s">
        <v>102</v>
      </c>
      <c r="H1798" s="5">
        <v>3.6000000000000072</v>
      </c>
      <c r="I1798" s="5">
        <v>78.035505970321466</v>
      </c>
      <c r="J1798" s="5">
        <v>3.9777777777777779</v>
      </c>
      <c r="K1798" s="6">
        <v>3.988873413773758E-2</v>
      </c>
      <c r="L1798" s="6">
        <v>4.6240924172921902E-2</v>
      </c>
      <c r="M1798" s="5">
        <v>91.387034168934051</v>
      </c>
      <c r="N1798" s="4">
        <v>25400000</v>
      </c>
      <c r="O1798" s="5">
        <f t="shared" si="100"/>
        <v>5051777.777777778</v>
      </c>
      <c r="P1798" s="5">
        <f t="shared" si="101"/>
        <v>5527893.3425493203</v>
      </c>
      <c r="Q1798" s="5">
        <f t="shared" si="102"/>
        <v>19872106.65745068</v>
      </c>
      <c r="R1798" s="3" t="str">
        <f t="shared" si="103"/>
        <v>상</v>
      </c>
    </row>
    <row r="1799" spans="1:18" hidden="1" x14ac:dyDescent="0.3">
      <c r="A1799">
        <v>1798</v>
      </c>
      <c r="B1799" s="3" t="s">
        <v>12</v>
      </c>
      <c r="C1799" s="3" t="s">
        <v>14</v>
      </c>
      <c r="D1799" s="3" t="s">
        <v>100</v>
      </c>
      <c r="E1799" s="4">
        <v>2022</v>
      </c>
      <c r="F1799" s="1">
        <v>44541</v>
      </c>
      <c r="G1799" s="3" t="s">
        <v>102</v>
      </c>
      <c r="H1799" s="5">
        <v>3.8394999999999908</v>
      </c>
      <c r="I1799" s="5">
        <v>87.470863786000152</v>
      </c>
      <c r="J1799" s="5">
        <v>3.6027777777777779</v>
      </c>
      <c r="K1799" s="6">
        <v>3.7961969273354497E-2</v>
      </c>
      <c r="L1799" s="6">
        <v>0.13407152243373849</v>
      </c>
      <c r="M1799" s="5">
        <v>82.796650829290698</v>
      </c>
      <c r="N1799" s="4">
        <v>25400000</v>
      </c>
      <c r="O1799" s="5">
        <f t="shared" si="100"/>
        <v>4575527.777777778</v>
      </c>
      <c r="P1799" s="5">
        <f t="shared" si="101"/>
        <v>5526223.2613871731</v>
      </c>
      <c r="Q1799" s="5">
        <f t="shared" si="102"/>
        <v>19873776.738612827</v>
      </c>
      <c r="R1799" s="3" t="str">
        <f t="shared" si="103"/>
        <v>상</v>
      </c>
    </row>
    <row r="1800" spans="1:18" hidden="1" x14ac:dyDescent="0.3">
      <c r="A1800">
        <v>1799</v>
      </c>
      <c r="B1800" s="3" t="s">
        <v>12</v>
      </c>
      <c r="C1800" s="3" t="s">
        <v>19</v>
      </c>
      <c r="D1800" s="3" t="s">
        <v>100</v>
      </c>
      <c r="E1800" s="4">
        <v>2022</v>
      </c>
      <c r="F1800" s="1">
        <v>44524</v>
      </c>
      <c r="G1800" s="3" t="s">
        <v>102</v>
      </c>
      <c r="H1800" s="5">
        <v>3.839999999999991</v>
      </c>
      <c r="I1800" s="5">
        <v>87.487322394430606</v>
      </c>
      <c r="J1800" s="5">
        <v>3.65</v>
      </c>
      <c r="K1800" s="6">
        <v>3.8209946349085602E-2</v>
      </c>
      <c r="L1800" s="6">
        <v>0.12290886499316429</v>
      </c>
      <c r="M1800" s="5">
        <v>83.888118865775013</v>
      </c>
      <c r="N1800" s="4">
        <v>25400000</v>
      </c>
      <c r="O1800" s="5">
        <f t="shared" si="100"/>
        <v>4635500</v>
      </c>
      <c r="P1800" s="5">
        <f t="shared" si="101"/>
        <v>5525812.3112964556</v>
      </c>
      <c r="Q1800" s="5">
        <f t="shared" si="102"/>
        <v>19874187.688703544</v>
      </c>
      <c r="R1800" s="3" t="str">
        <f t="shared" si="103"/>
        <v>상</v>
      </c>
    </row>
    <row r="1801" spans="1:18" hidden="1" x14ac:dyDescent="0.3">
      <c r="A1801">
        <v>1800</v>
      </c>
      <c r="B1801" s="3" t="s">
        <v>12</v>
      </c>
      <c r="C1801" s="3" t="s">
        <v>18</v>
      </c>
      <c r="D1801" s="3" t="s">
        <v>100</v>
      </c>
      <c r="E1801" s="4">
        <v>2022</v>
      </c>
      <c r="F1801" s="1">
        <v>44508</v>
      </c>
      <c r="G1801" s="3" t="s">
        <v>102</v>
      </c>
      <c r="H1801" s="5">
        <v>4.0799999999999956</v>
      </c>
      <c r="I1801" s="5">
        <v>94.495414527125121</v>
      </c>
      <c r="J1801" s="5">
        <v>3.6944444444444451</v>
      </c>
      <c r="K1801" s="6">
        <v>3.8441875315569321E-2</v>
      </c>
      <c r="L1801" s="6">
        <v>0.1113630426590386</v>
      </c>
      <c r="M1801" s="5">
        <v>85.019508202539214</v>
      </c>
      <c r="N1801" s="4">
        <v>25400000</v>
      </c>
      <c r="O1801" s="5">
        <f t="shared" si="100"/>
        <v>4691944.444444445</v>
      </c>
      <c r="P1801" s="5">
        <f t="shared" si="101"/>
        <v>5518668.060590256</v>
      </c>
      <c r="Q1801" s="5">
        <f t="shared" si="102"/>
        <v>19881331.939409744</v>
      </c>
      <c r="R1801" s="3" t="str">
        <f t="shared" si="103"/>
        <v>상</v>
      </c>
    </row>
    <row r="1802" spans="1:18" hidden="1" x14ac:dyDescent="0.3">
      <c r="A1802">
        <v>1801</v>
      </c>
      <c r="B1802" s="3" t="s">
        <v>12</v>
      </c>
      <c r="C1802" s="3" t="s">
        <v>49</v>
      </c>
      <c r="D1802" s="3" t="s">
        <v>113</v>
      </c>
      <c r="E1802" s="4">
        <v>2022</v>
      </c>
      <c r="F1802" s="1">
        <v>44487</v>
      </c>
      <c r="G1802" s="3" t="s">
        <v>102</v>
      </c>
      <c r="H1802" s="5">
        <v>3.8600000000000092</v>
      </c>
      <c r="I1802" s="5">
        <v>88.145666731649712</v>
      </c>
      <c r="J1802" s="5">
        <v>3.75</v>
      </c>
      <c r="K1802" s="6">
        <v>3.8729833462074169E-2</v>
      </c>
      <c r="L1802" s="6">
        <v>1.5571574748067521E-2</v>
      </c>
      <c r="M1802" s="5">
        <v>94.569859178985823</v>
      </c>
      <c r="N1802" s="4">
        <v>24800000</v>
      </c>
      <c r="O1802" s="5">
        <f>1240000*J1802</f>
        <v>4650000</v>
      </c>
      <c r="P1802" s="5">
        <f>(1240000*J1802)/(M1802/100)</f>
        <v>4917000.0255570505</v>
      </c>
      <c r="Q1802" s="5">
        <f t="shared" si="102"/>
        <v>19882999.974442951</v>
      </c>
      <c r="R1802" s="3" t="str">
        <f t="shared" si="103"/>
        <v>상</v>
      </c>
    </row>
    <row r="1803" spans="1:18" hidden="1" x14ac:dyDescent="0.3">
      <c r="A1803">
        <v>1802</v>
      </c>
      <c r="B1803" s="3" t="s">
        <v>12</v>
      </c>
      <c r="C1803" s="3" t="s">
        <v>14</v>
      </c>
      <c r="D1803" s="3" t="s">
        <v>100</v>
      </c>
      <c r="E1803" s="4">
        <v>2022</v>
      </c>
      <c r="F1803" s="1">
        <v>44501</v>
      </c>
      <c r="G1803" s="3" t="s">
        <v>102</v>
      </c>
      <c r="H1803" s="5">
        <v>3.839999999999991</v>
      </c>
      <c r="I1803" s="5">
        <v>87.487322394430606</v>
      </c>
      <c r="J1803" s="5">
        <v>3.713888888888889</v>
      </c>
      <c r="K1803" s="6">
        <v>3.8542905385499357E-2</v>
      </c>
      <c r="L1803" s="6">
        <v>0.1057205964053996</v>
      </c>
      <c r="M1803" s="5">
        <v>85.573649820910106</v>
      </c>
      <c r="N1803" s="4">
        <v>25400000</v>
      </c>
      <c r="O1803" s="5">
        <f t="shared" ref="O1803:O1850" si="104">1270000*J1803</f>
        <v>4716638.888888889</v>
      </c>
      <c r="P1803" s="5">
        <f t="shared" ref="P1803:P1850" si="105">(1270000*J1803)/(M1803/100)</f>
        <v>5511788.8494413244</v>
      </c>
      <c r="Q1803" s="5">
        <f t="shared" si="102"/>
        <v>19888211.150558677</v>
      </c>
      <c r="R1803" s="3" t="str">
        <f t="shared" si="103"/>
        <v>상</v>
      </c>
    </row>
    <row r="1804" spans="1:18" hidden="1" x14ac:dyDescent="0.3">
      <c r="A1804">
        <v>1803</v>
      </c>
      <c r="B1804" s="3" t="s">
        <v>12</v>
      </c>
      <c r="C1804" s="3" t="s">
        <v>14</v>
      </c>
      <c r="D1804" s="3" t="s">
        <v>100</v>
      </c>
      <c r="E1804" s="4">
        <v>2022</v>
      </c>
      <c r="F1804" s="1">
        <v>44525</v>
      </c>
      <c r="G1804" s="3" t="s">
        <v>102</v>
      </c>
      <c r="H1804" s="5">
        <v>4.0928333333333384</v>
      </c>
      <c r="I1804" s="5">
        <v>94.87126316342038</v>
      </c>
      <c r="J1804" s="5">
        <v>3.6472222222222221</v>
      </c>
      <c r="K1804" s="6">
        <v>3.8195404028349908E-2</v>
      </c>
      <c r="L1804" s="6">
        <v>0.1211555552916798</v>
      </c>
      <c r="M1804" s="5">
        <v>84.06490406799702</v>
      </c>
      <c r="N1804" s="4">
        <v>25400000</v>
      </c>
      <c r="O1804" s="5">
        <f t="shared" si="104"/>
        <v>4631972.222222222</v>
      </c>
      <c r="P1804" s="5">
        <f t="shared" si="105"/>
        <v>5509995.2513781376</v>
      </c>
      <c r="Q1804" s="5">
        <f t="shared" si="102"/>
        <v>19890004.748621862</v>
      </c>
      <c r="R1804" s="3" t="str">
        <f t="shared" si="103"/>
        <v>상</v>
      </c>
    </row>
    <row r="1805" spans="1:18" hidden="1" x14ac:dyDescent="0.3">
      <c r="A1805">
        <v>1804</v>
      </c>
      <c r="B1805" s="3" t="s">
        <v>12</v>
      </c>
      <c r="C1805" s="3" t="s">
        <v>18</v>
      </c>
      <c r="D1805" s="3" t="s">
        <v>100</v>
      </c>
      <c r="E1805" s="4">
        <v>2022</v>
      </c>
      <c r="F1805" s="1">
        <v>44523</v>
      </c>
      <c r="G1805" s="3" t="s">
        <v>102</v>
      </c>
      <c r="H1805" s="5">
        <v>4.1026666666666758</v>
      </c>
      <c r="I1805" s="5">
        <v>95.159251079542628</v>
      </c>
      <c r="J1805" s="5">
        <v>3.6527777777777781</v>
      </c>
      <c r="K1805" s="6">
        <v>3.8224483137265723E-2</v>
      </c>
      <c r="L1805" s="6">
        <v>0.11850382590324229</v>
      </c>
      <c r="M1805" s="5">
        <v>84.327169095949188</v>
      </c>
      <c r="N1805" s="4">
        <v>25400000</v>
      </c>
      <c r="O1805" s="5">
        <f t="shared" si="104"/>
        <v>4639027.777777778</v>
      </c>
      <c r="P1805" s="5">
        <f t="shared" si="105"/>
        <v>5501225.5569725065</v>
      </c>
      <c r="Q1805" s="5">
        <f t="shared" si="102"/>
        <v>19898774.443027493</v>
      </c>
      <c r="R1805" s="3" t="str">
        <f t="shared" si="103"/>
        <v>상</v>
      </c>
    </row>
    <row r="1806" spans="1:18" hidden="1" x14ac:dyDescent="0.3">
      <c r="A1806">
        <v>1805</v>
      </c>
      <c r="B1806" s="3" t="s">
        <v>12</v>
      </c>
      <c r="C1806" s="3" t="s">
        <v>18</v>
      </c>
      <c r="D1806" s="3" t="s">
        <v>100</v>
      </c>
      <c r="E1806" s="4">
        <v>2022</v>
      </c>
      <c r="F1806" s="1">
        <v>44519</v>
      </c>
      <c r="G1806" s="3" t="s">
        <v>102</v>
      </c>
      <c r="H1806" s="5">
        <v>3.7799999999999878</v>
      </c>
      <c r="I1806" s="5">
        <v>85.41877083118986</v>
      </c>
      <c r="J1806" s="5">
        <v>3.6638888888888892</v>
      </c>
      <c r="K1806" s="6">
        <v>3.8282575090444942E-2</v>
      </c>
      <c r="L1806" s="6">
        <v>0.1154175824928588</v>
      </c>
      <c r="M1806" s="5">
        <v>84.629984241669632</v>
      </c>
      <c r="N1806" s="4">
        <v>25400000</v>
      </c>
      <c r="O1806" s="5">
        <f t="shared" si="104"/>
        <v>4653138.888888889</v>
      </c>
      <c r="P1806" s="5">
        <f t="shared" si="105"/>
        <v>5498215.4736096514</v>
      </c>
      <c r="Q1806" s="5">
        <f t="shared" si="102"/>
        <v>19901784.526390348</v>
      </c>
      <c r="R1806" s="3" t="str">
        <f t="shared" si="103"/>
        <v>상</v>
      </c>
    </row>
    <row r="1807" spans="1:18" hidden="1" x14ac:dyDescent="0.3">
      <c r="A1807">
        <v>1806</v>
      </c>
      <c r="B1807" s="3" t="s">
        <v>12</v>
      </c>
      <c r="C1807" s="3" t="s">
        <v>18</v>
      </c>
      <c r="D1807" s="3" t="s">
        <v>100</v>
      </c>
      <c r="E1807" s="4">
        <v>2022</v>
      </c>
      <c r="F1807" s="1">
        <v>44524</v>
      </c>
      <c r="G1807" s="3" t="s">
        <v>102</v>
      </c>
      <c r="H1807" s="5">
        <v>3.959999999999992</v>
      </c>
      <c r="I1807" s="5">
        <v>91.118921720605172</v>
      </c>
      <c r="J1807" s="5">
        <v>3.65</v>
      </c>
      <c r="K1807" s="6">
        <v>3.8209946349085602E-2</v>
      </c>
      <c r="L1807" s="6">
        <v>0.1172483120897862</v>
      </c>
      <c r="M1807" s="5">
        <v>84.454174156112828</v>
      </c>
      <c r="N1807" s="4">
        <v>25400000</v>
      </c>
      <c r="O1807" s="5">
        <f t="shared" si="104"/>
        <v>4635500</v>
      </c>
      <c r="P1807" s="5">
        <f t="shared" si="105"/>
        <v>5488775.4765457977</v>
      </c>
      <c r="Q1807" s="5">
        <f t="shared" si="102"/>
        <v>19911224.523454204</v>
      </c>
      <c r="R1807" s="3" t="str">
        <f t="shared" si="103"/>
        <v>상</v>
      </c>
    </row>
    <row r="1808" spans="1:18" hidden="1" x14ac:dyDescent="0.3">
      <c r="A1808">
        <v>1807</v>
      </c>
      <c r="B1808" s="3" t="s">
        <v>12</v>
      </c>
      <c r="C1808" s="3" t="s">
        <v>14</v>
      </c>
      <c r="D1808" s="3" t="s">
        <v>100</v>
      </c>
      <c r="E1808" s="4">
        <v>2022</v>
      </c>
      <c r="F1808" s="1">
        <v>44525</v>
      </c>
      <c r="G1808" s="3" t="s">
        <v>102</v>
      </c>
      <c r="H1808" s="5">
        <v>4.1085000000000056</v>
      </c>
      <c r="I1808" s="5">
        <v>95.330091368767512</v>
      </c>
      <c r="J1808" s="5">
        <v>3.6472222222222221</v>
      </c>
      <c r="K1808" s="6">
        <v>3.8195404028349908E-2</v>
      </c>
      <c r="L1808" s="6">
        <v>0.11779032521915769</v>
      </c>
      <c r="M1808" s="5">
        <v>84.401427075249245</v>
      </c>
      <c r="N1808" s="4">
        <v>25400000</v>
      </c>
      <c r="O1808" s="5">
        <f t="shared" si="104"/>
        <v>4631972.222222222</v>
      </c>
      <c r="P1808" s="5">
        <f t="shared" si="105"/>
        <v>5488025.9525618255</v>
      </c>
      <c r="Q1808" s="5">
        <f t="shared" si="102"/>
        <v>19911974.047438174</v>
      </c>
      <c r="R1808" s="3" t="str">
        <f t="shared" si="103"/>
        <v>상</v>
      </c>
    </row>
    <row r="1809" spans="1:18" hidden="1" x14ac:dyDescent="0.3">
      <c r="A1809">
        <v>1808</v>
      </c>
      <c r="B1809" s="3" t="s">
        <v>12</v>
      </c>
      <c r="C1809" s="3" t="s">
        <v>18</v>
      </c>
      <c r="D1809" s="3" t="s">
        <v>100</v>
      </c>
      <c r="E1809" s="4">
        <v>2022</v>
      </c>
      <c r="F1809" s="1">
        <v>44518</v>
      </c>
      <c r="G1809" s="3" t="s">
        <v>102</v>
      </c>
      <c r="H1809" s="5">
        <v>3.8799999999999959</v>
      </c>
      <c r="I1809" s="5">
        <v>88.768190384075112</v>
      </c>
      <c r="J1809" s="5">
        <v>3.666666666666667</v>
      </c>
      <c r="K1809" s="6">
        <v>3.8297084310253533E-2</v>
      </c>
      <c r="L1809" s="6">
        <v>0.1128691260987954</v>
      </c>
      <c r="M1809" s="5">
        <v>84.883378959095111</v>
      </c>
      <c r="N1809" s="4">
        <v>25400000</v>
      </c>
      <c r="O1809" s="5">
        <f t="shared" si="104"/>
        <v>4656666.666666667</v>
      </c>
      <c r="P1809" s="5">
        <f t="shared" si="105"/>
        <v>5485958.1743449355</v>
      </c>
      <c r="Q1809" s="5">
        <f t="shared" si="102"/>
        <v>19914041.825655065</v>
      </c>
      <c r="R1809" s="3" t="str">
        <f t="shared" si="103"/>
        <v>상</v>
      </c>
    </row>
    <row r="1810" spans="1:18" hidden="1" x14ac:dyDescent="0.3">
      <c r="A1810">
        <v>1809</v>
      </c>
      <c r="B1810" s="3" t="s">
        <v>12</v>
      </c>
      <c r="C1810" s="3" t="s">
        <v>14</v>
      </c>
      <c r="D1810" s="3" t="s">
        <v>100</v>
      </c>
      <c r="E1810" s="4">
        <v>2022</v>
      </c>
      <c r="F1810" s="1">
        <v>44503</v>
      </c>
      <c r="G1810" s="3" t="s">
        <v>102</v>
      </c>
      <c r="H1810" s="5">
        <v>3.959999999999992</v>
      </c>
      <c r="I1810" s="5">
        <v>91.118921720605172</v>
      </c>
      <c r="J1810" s="5">
        <v>3.708333333333333</v>
      </c>
      <c r="K1810" s="6">
        <v>3.8514066694304482E-2</v>
      </c>
      <c r="L1810" s="6">
        <v>0.10111783993381961</v>
      </c>
      <c r="M1810" s="5">
        <v>86.036809337187591</v>
      </c>
      <c r="N1810" s="4">
        <v>25400000</v>
      </c>
      <c r="O1810" s="5">
        <f t="shared" si="104"/>
        <v>4709583.333333333</v>
      </c>
      <c r="P1810" s="5">
        <f t="shared" si="105"/>
        <v>5473916.7684333399</v>
      </c>
      <c r="Q1810" s="5">
        <f t="shared" si="102"/>
        <v>19926083.23156666</v>
      </c>
      <c r="R1810" s="3" t="str">
        <f t="shared" si="103"/>
        <v>상</v>
      </c>
    </row>
    <row r="1811" spans="1:18" hidden="1" x14ac:dyDescent="0.3">
      <c r="A1811">
        <v>1810</v>
      </c>
      <c r="B1811" s="3" t="s">
        <v>12</v>
      </c>
      <c r="C1811" s="3" t="s">
        <v>17</v>
      </c>
      <c r="D1811" s="3" t="s">
        <v>100</v>
      </c>
      <c r="E1811" s="4">
        <v>2022</v>
      </c>
      <c r="F1811" s="1">
        <v>44525</v>
      </c>
      <c r="G1811" s="3" t="s">
        <v>102</v>
      </c>
      <c r="H1811" s="5">
        <v>3.8799999999999959</v>
      </c>
      <c r="I1811" s="5">
        <v>88.768190384075112</v>
      </c>
      <c r="J1811" s="5">
        <v>3.6472222222222221</v>
      </c>
      <c r="K1811" s="6">
        <v>3.8195404028349908E-2</v>
      </c>
      <c r="L1811" s="6">
        <v>0.11558490917069771</v>
      </c>
      <c r="M1811" s="5">
        <v>84.621968680095236</v>
      </c>
      <c r="N1811" s="4">
        <v>25400000</v>
      </c>
      <c r="O1811" s="5">
        <f t="shared" si="104"/>
        <v>4631972.222222222</v>
      </c>
      <c r="P1811" s="5">
        <f t="shared" si="105"/>
        <v>5473723.0703446791</v>
      </c>
      <c r="Q1811" s="5">
        <f t="shared" si="102"/>
        <v>19926276.929655321</v>
      </c>
      <c r="R1811" s="3" t="str">
        <f t="shared" si="103"/>
        <v>상</v>
      </c>
    </row>
    <row r="1812" spans="1:18" hidden="1" x14ac:dyDescent="0.3">
      <c r="A1812">
        <v>1811</v>
      </c>
      <c r="B1812" s="3" t="s">
        <v>12</v>
      </c>
      <c r="C1812" s="3" t="s">
        <v>14</v>
      </c>
      <c r="D1812" s="3" t="s">
        <v>100</v>
      </c>
      <c r="E1812" s="4">
        <v>2022</v>
      </c>
      <c r="F1812" s="1">
        <v>44517</v>
      </c>
      <c r="G1812" s="3" t="s">
        <v>102</v>
      </c>
      <c r="H1812" s="5">
        <v>3.8346666666666618</v>
      </c>
      <c r="I1812" s="5">
        <v>87.311763904505824</v>
      </c>
      <c r="J1812" s="5">
        <v>3.6694444444444438</v>
      </c>
      <c r="K1812" s="6">
        <v>3.8311588035185619E-2</v>
      </c>
      <c r="L1812" s="6">
        <v>0.1103120657925569</v>
      </c>
      <c r="M1812" s="5">
        <v>85.137634617225743</v>
      </c>
      <c r="N1812" s="4">
        <v>25400000</v>
      </c>
      <c r="O1812" s="5">
        <f t="shared" si="104"/>
        <v>4660194.444444444</v>
      </c>
      <c r="P1812" s="5">
        <f t="shared" si="105"/>
        <v>5473718.4858334735</v>
      </c>
      <c r="Q1812" s="5">
        <f t="shared" si="102"/>
        <v>19926281.514166526</v>
      </c>
      <c r="R1812" s="3" t="str">
        <f t="shared" si="103"/>
        <v>상</v>
      </c>
    </row>
    <row r="1813" spans="1:18" hidden="1" x14ac:dyDescent="0.3">
      <c r="A1813">
        <v>1812</v>
      </c>
      <c r="B1813" s="3" t="s">
        <v>12</v>
      </c>
      <c r="C1813" s="3" t="s">
        <v>24</v>
      </c>
      <c r="D1813" s="3" t="s">
        <v>100</v>
      </c>
      <c r="E1813" s="4">
        <v>2022</v>
      </c>
      <c r="F1813" s="1">
        <v>44525</v>
      </c>
      <c r="G1813" s="3" t="s">
        <v>102</v>
      </c>
      <c r="H1813" s="5">
        <v>3.877999999999997</v>
      </c>
      <c r="I1813" s="5">
        <v>88.707800153135594</v>
      </c>
      <c r="J1813" s="5">
        <v>3.6472222222222221</v>
      </c>
      <c r="K1813" s="6">
        <v>3.8195404028349908E-2</v>
      </c>
      <c r="L1813" s="6">
        <v>0.11538758831831419</v>
      </c>
      <c r="M1813" s="5">
        <v>84.641700765333596</v>
      </c>
      <c r="N1813" s="4">
        <v>25400000</v>
      </c>
      <c r="O1813" s="5">
        <f t="shared" si="104"/>
        <v>4631972.222222222</v>
      </c>
      <c r="P1813" s="5">
        <f t="shared" si="105"/>
        <v>5472447.0093816007</v>
      </c>
      <c r="Q1813" s="5">
        <f t="shared" si="102"/>
        <v>19927552.9906184</v>
      </c>
      <c r="R1813" s="3" t="str">
        <f t="shared" si="103"/>
        <v>상</v>
      </c>
    </row>
    <row r="1814" spans="1:18" hidden="1" x14ac:dyDescent="0.3">
      <c r="A1814">
        <v>1813</v>
      </c>
      <c r="B1814" s="3" t="s">
        <v>12</v>
      </c>
      <c r="C1814" s="3" t="s">
        <v>14</v>
      </c>
      <c r="D1814" s="3" t="s">
        <v>100</v>
      </c>
      <c r="E1814" s="4">
        <v>2022</v>
      </c>
      <c r="F1814" s="1">
        <v>44550</v>
      </c>
      <c r="G1814" s="3" t="s">
        <v>102</v>
      </c>
      <c r="H1814" s="5">
        <v>3.8999999999999919</v>
      </c>
      <c r="I1814" s="5">
        <v>89.372092693470492</v>
      </c>
      <c r="J1814" s="5">
        <v>3.5777777777777779</v>
      </c>
      <c r="K1814" s="6">
        <v>3.7830029224296291E-2</v>
      </c>
      <c r="L1814" s="6">
        <v>0.13166425281853281</v>
      </c>
      <c r="M1814" s="5">
        <v>83.05057179571709</v>
      </c>
      <c r="N1814" s="4">
        <v>25400000</v>
      </c>
      <c r="O1814" s="5">
        <f t="shared" si="104"/>
        <v>4543777.777777778</v>
      </c>
      <c r="P1814" s="5">
        <f t="shared" si="105"/>
        <v>5471097.5247157784</v>
      </c>
      <c r="Q1814" s="5">
        <f t="shared" si="102"/>
        <v>19928902.475284223</v>
      </c>
      <c r="R1814" s="3" t="str">
        <f t="shared" si="103"/>
        <v>상</v>
      </c>
    </row>
    <row r="1815" spans="1:18" hidden="1" x14ac:dyDescent="0.3">
      <c r="A1815">
        <v>1814</v>
      </c>
      <c r="B1815" s="3" t="s">
        <v>12</v>
      </c>
      <c r="C1815" s="3" t="s">
        <v>25</v>
      </c>
      <c r="D1815" s="3" t="s">
        <v>100</v>
      </c>
      <c r="E1815" s="4">
        <v>2022</v>
      </c>
      <c r="F1815" s="1">
        <v>44518</v>
      </c>
      <c r="G1815" s="3" t="s">
        <v>102</v>
      </c>
      <c r="H1815" s="5">
        <v>3.9800000000000062</v>
      </c>
      <c r="I1815" s="5">
        <v>91.698845540068177</v>
      </c>
      <c r="J1815" s="5">
        <v>3.666666666666667</v>
      </c>
      <c r="K1815" s="6">
        <v>3.8297084310253533E-2</v>
      </c>
      <c r="L1815" s="6">
        <v>0.11000323980129841</v>
      </c>
      <c r="M1815" s="5">
        <v>85.169967588844813</v>
      </c>
      <c r="N1815" s="4">
        <v>25400000</v>
      </c>
      <c r="O1815" s="5">
        <f t="shared" si="104"/>
        <v>4656666.666666667</v>
      </c>
      <c r="P1815" s="5">
        <f t="shared" si="105"/>
        <v>5467498.4604274724</v>
      </c>
      <c r="Q1815" s="5">
        <f t="shared" si="102"/>
        <v>19932501.539572529</v>
      </c>
      <c r="R1815" s="3" t="str">
        <f t="shared" si="103"/>
        <v>상</v>
      </c>
    </row>
    <row r="1816" spans="1:18" hidden="1" x14ac:dyDescent="0.3">
      <c r="A1816">
        <v>1815</v>
      </c>
      <c r="B1816" s="3" t="s">
        <v>12</v>
      </c>
      <c r="C1816" s="3" t="s">
        <v>24</v>
      </c>
      <c r="D1816" s="3" t="s">
        <v>100</v>
      </c>
      <c r="E1816" s="4">
        <v>2022</v>
      </c>
      <c r="F1816" s="1">
        <v>44517</v>
      </c>
      <c r="G1816" s="3" t="s">
        <v>102</v>
      </c>
      <c r="H1816" s="5">
        <v>4.0199999999999934</v>
      </c>
      <c r="I1816" s="5">
        <v>92.831195670431427</v>
      </c>
      <c r="J1816" s="5">
        <v>3.6694444444444438</v>
      </c>
      <c r="K1816" s="6">
        <v>3.8311588035185619E-2</v>
      </c>
      <c r="L1816" s="6">
        <v>0.1088817684870891</v>
      </c>
      <c r="M1816" s="5">
        <v>85.280664347772529</v>
      </c>
      <c r="N1816" s="4">
        <v>25400000</v>
      </c>
      <c r="O1816" s="5">
        <f t="shared" si="104"/>
        <v>4660194.444444444</v>
      </c>
      <c r="P1816" s="5">
        <f t="shared" si="105"/>
        <v>5464538.1577238673</v>
      </c>
      <c r="Q1816" s="5">
        <f t="shared" si="102"/>
        <v>19935461.842276134</v>
      </c>
      <c r="R1816" s="3" t="str">
        <f t="shared" si="103"/>
        <v>상</v>
      </c>
    </row>
    <row r="1817" spans="1:18" hidden="1" x14ac:dyDescent="0.3">
      <c r="A1817">
        <v>1816</v>
      </c>
      <c r="B1817" s="3" t="s">
        <v>12</v>
      </c>
      <c r="C1817" s="3" t="s">
        <v>14</v>
      </c>
      <c r="D1817" s="3" t="s">
        <v>100</v>
      </c>
      <c r="E1817" s="4">
        <v>2022</v>
      </c>
      <c r="F1817" s="1">
        <v>44503</v>
      </c>
      <c r="G1817" s="3" t="s">
        <v>102</v>
      </c>
      <c r="H1817" s="5">
        <v>3.9200000000000039</v>
      </c>
      <c r="I1817" s="5">
        <v>89.959074094082808</v>
      </c>
      <c r="J1817" s="5">
        <v>3.708333333333333</v>
      </c>
      <c r="K1817" s="6">
        <v>3.8514066694304482E-2</v>
      </c>
      <c r="L1817" s="6">
        <v>9.8414202640498952E-2</v>
      </c>
      <c r="M1817" s="5">
        <v>86.307173066519667</v>
      </c>
      <c r="N1817" s="4">
        <v>25400000</v>
      </c>
      <c r="O1817" s="5">
        <f t="shared" si="104"/>
        <v>4709583.333333333</v>
      </c>
      <c r="P1817" s="5">
        <f t="shared" si="105"/>
        <v>5456769.3112871489</v>
      </c>
      <c r="Q1817" s="5">
        <f t="shared" si="102"/>
        <v>19943230.68871285</v>
      </c>
      <c r="R1817" s="3" t="str">
        <f t="shared" si="103"/>
        <v>상</v>
      </c>
    </row>
    <row r="1818" spans="1:18" hidden="1" x14ac:dyDescent="0.3">
      <c r="A1818">
        <v>1817</v>
      </c>
      <c r="B1818" s="3" t="s">
        <v>12</v>
      </c>
      <c r="C1818" s="3" t="s">
        <v>18</v>
      </c>
      <c r="D1818" s="3" t="s">
        <v>100</v>
      </c>
      <c r="E1818" s="4">
        <v>2022</v>
      </c>
      <c r="F1818" s="1">
        <v>44396</v>
      </c>
      <c r="G1818" s="3" t="s">
        <v>102</v>
      </c>
      <c r="H1818" s="5">
        <v>3.4994999999999998</v>
      </c>
      <c r="I1818" s="5">
        <v>73.618894303837152</v>
      </c>
      <c r="J1818" s="5">
        <v>3.9972222222222218</v>
      </c>
      <c r="K1818" s="6">
        <v>3.9986108699008073E-2</v>
      </c>
      <c r="L1818" s="6">
        <v>2.873124105050797E-2</v>
      </c>
      <c r="M1818" s="5">
        <v>93.128265025048393</v>
      </c>
      <c r="N1818" s="4">
        <v>25400000</v>
      </c>
      <c r="O1818" s="5">
        <f t="shared" si="104"/>
        <v>5076472.222222222</v>
      </c>
      <c r="P1818" s="5">
        <f t="shared" si="105"/>
        <v>5451054.2216767594</v>
      </c>
      <c r="Q1818" s="5">
        <f t="shared" si="102"/>
        <v>19948945.778323241</v>
      </c>
      <c r="R1818" s="3" t="str">
        <f t="shared" si="103"/>
        <v>상</v>
      </c>
    </row>
    <row r="1819" spans="1:18" hidden="1" x14ac:dyDescent="0.3">
      <c r="A1819">
        <v>1818</v>
      </c>
      <c r="B1819" s="3" t="s">
        <v>12</v>
      </c>
      <c r="C1819" s="3" t="s">
        <v>23</v>
      </c>
      <c r="D1819" s="3" t="s">
        <v>100</v>
      </c>
      <c r="E1819" s="4">
        <v>2022</v>
      </c>
      <c r="F1819" s="1">
        <v>44524</v>
      </c>
      <c r="G1819" s="3" t="s">
        <v>102</v>
      </c>
      <c r="H1819" s="5">
        <v>4.040000000000008</v>
      </c>
      <c r="I1819" s="5">
        <v>93.385705726483394</v>
      </c>
      <c r="J1819" s="5">
        <v>3.65</v>
      </c>
      <c r="K1819" s="6">
        <v>3.8209946349085602E-2</v>
      </c>
      <c r="L1819" s="6">
        <v>0.1112161035660119</v>
      </c>
      <c r="M1819" s="5">
        <v>85.057395008490261</v>
      </c>
      <c r="N1819" s="4">
        <v>25400000</v>
      </c>
      <c r="O1819" s="5">
        <f t="shared" si="104"/>
        <v>4635500</v>
      </c>
      <c r="P1819" s="5">
        <f t="shared" si="105"/>
        <v>5449849.4805034809</v>
      </c>
      <c r="Q1819" s="5">
        <f t="shared" si="102"/>
        <v>19950150.519496519</v>
      </c>
      <c r="R1819" s="3" t="str">
        <f t="shared" si="103"/>
        <v>상</v>
      </c>
    </row>
    <row r="1820" spans="1:18" hidden="1" x14ac:dyDescent="0.3">
      <c r="A1820">
        <v>1819</v>
      </c>
      <c r="B1820" s="3" t="s">
        <v>12</v>
      </c>
      <c r="C1820" s="3" t="s">
        <v>15</v>
      </c>
      <c r="D1820" s="3" t="s">
        <v>100</v>
      </c>
      <c r="E1820" s="4">
        <v>2022</v>
      </c>
      <c r="F1820" s="1">
        <v>44530</v>
      </c>
      <c r="G1820" s="3" t="s">
        <v>102</v>
      </c>
      <c r="H1820" s="5">
        <v>3.8999999999999919</v>
      </c>
      <c r="I1820" s="5">
        <v>89.372092693470492</v>
      </c>
      <c r="J1820" s="5">
        <v>3.6333333333333329</v>
      </c>
      <c r="K1820" s="6">
        <v>3.8122609214655462E-2</v>
      </c>
      <c r="L1820" s="6">
        <v>0.1114434412661791</v>
      </c>
      <c r="M1820" s="5">
        <v>85.04339495191654</v>
      </c>
      <c r="N1820" s="4">
        <v>25400000</v>
      </c>
      <c r="O1820" s="5">
        <f t="shared" si="104"/>
        <v>4614333.333333333</v>
      </c>
      <c r="P1820" s="5">
        <f t="shared" si="105"/>
        <v>5425857.394265919</v>
      </c>
      <c r="Q1820" s="5">
        <f t="shared" si="102"/>
        <v>19974142.60573408</v>
      </c>
      <c r="R1820" s="3" t="str">
        <f t="shared" si="103"/>
        <v>상</v>
      </c>
    </row>
    <row r="1821" spans="1:18" hidden="1" x14ac:dyDescent="0.3">
      <c r="A1821">
        <v>1820</v>
      </c>
      <c r="B1821" s="3" t="s">
        <v>12</v>
      </c>
      <c r="C1821" s="3" t="s">
        <v>14</v>
      </c>
      <c r="D1821" s="3" t="s">
        <v>100</v>
      </c>
      <c r="E1821" s="4">
        <v>2022</v>
      </c>
      <c r="F1821" s="1">
        <v>44525</v>
      </c>
      <c r="G1821" s="3" t="s">
        <v>102</v>
      </c>
      <c r="H1821" s="5">
        <v>3.7995000000000072</v>
      </c>
      <c r="I1821" s="5">
        <v>86.130249083859013</v>
      </c>
      <c r="J1821" s="5">
        <v>3.6472222222222221</v>
      </c>
      <c r="K1821" s="6">
        <v>3.8195404028349908E-2</v>
      </c>
      <c r="L1821" s="6">
        <v>0.1068319689937863</v>
      </c>
      <c r="M1821" s="5">
        <v>85.497262697786383</v>
      </c>
      <c r="N1821" s="4">
        <v>25400000</v>
      </c>
      <c r="O1821" s="5">
        <f t="shared" si="104"/>
        <v>4631972.222222222</v>
      </c>
      <c r="P1821" s="5">
        <f t="shared" si="105"/>
        <v>5417684.8194487859</v>
      </c>
      <c r="Q1821" s="5">
        <f t="shared" si="102"/>
        <v>19982315.180551216</v>
      </c>
      <c r="R1821" s="3" t="str">
        <f t="shared" si="103"/>
        <v>상</v>
      </c>
    </row>
    <row r="1822" spans="1:18" hidden="1" x14ac:dyDescent="0.3">
      <c r="A1822">
        <v>1821</v>
      </c>
      <c r="B1822" s="3" t="s">
        <v>12</v>
      </c>
      <c r="C1822" s="3" t="s">
        <v>14</v>
      </c>
      <c r="D1822" s="3" t="s">
        <v>100</v>
      </c>
      <c r="E1822" s="4">
        <v>2022</v>
      </c>
      <c r="F1822" s="1">
        <v>44505</v>
      </c>
      <c r="G1822" s="3" t="s">
        <v>102</v>
      </c>
      <c r="H1822" s="5">
        <v>4.1000000000000094</v>
      </c>
      <c r="I1822" s="5">
        <v>95.081152661611213</v>
      </c>
      <c r="J1822" s="5">
        <v>3.7027777777777779</v>
      </c>
      <c r="K1822" s="6">
        <v>3.8485206392990953E-2</v>
      </c>
      <c r="L1822" s="6">
        <v>9.2993246532915824E-2</v>
      </c>
      <c r="M1822" s="5">
        <v>86.852154707409326</v>
      </c>
      <c r="N1822" s="4">
        <v>25400000</v>
      </c>
      <c r="O1822" s="5">
        <f t="shared" si="104"/>
        <v>4702527.777777778</v>
      </c>
      <c r="P1822" s="5">
        <f t="shared" si="105"/>
        <v>5414405.4268081468</v>
      </c>
      <c r="Q1822" s="5">
        <f t="shared" si="102"/>
        <v>19985594.573191851</v>
      </c>
      <c r="R1822" s="3" t="str">
        <f t="shared" si="103"/>
        <v>상</v>
      </c>
    </row>
    <row r="1823" spans="1:18" hidden="1" x14ac:dyDescent="0.3">
      <c r="A1823">
        <v>1822</v>
      </c>
      <c r="B1823" s="3" t="s">
        <v>12</v>
      </c>
      <c r="C1823" s="3" t="s">
        <v>18</v>
      </c>
      <c r="D1823" s="3" t="s">
        <v>100</v>
      </c>
      <c r="E1823" s="4">
        <v>2022</v>
      </c>
      <c r="F1823" s="1">
        <v>44524</v>
      </c>
      <c r="G1823" s="3" t="s">
        <v>102</v>
      </c>
      <c r="H1823" s="5">
        <v>4.0799999999999956</v>
      </c>
      <c r="I1823" s="5">
        <v>94.495414527125121</v>
      </c>
      <c r="J1823" s="5">
        <v>3.65</v>
      </c>
      <c r="K1823" s="6">
        <v>3.8209946349085602E-2</v>
      </c>
      <c r="L1823" s="6">
        <v>0.1056188083230514</v>
      </c>
      <c r="M1823" s="5">
        <v>85.617124532786306</v>
      </c>
      <c r="N1823" s="4">
        <v>25400000</v>
      </c>
      <c r="O1823" s="5">
        <f t="shared" si="104"/>
        <v>4635500</v>
      </c>
      <c r="P1823" s="5">
        <f t="shared" si="105"/>
        <v>5414220.607496433</v>
      </c>
      <c r="Q1823" s="5">
        <f t="shared" si="102"/>
        <v>19985779.392503567</v>
      </c>
      <c r="R1823" s="3" t="str">
        <f t="shared" si="103"/>
        <v>상</v>
      </c>
    </row>
    <row r="1824" spans="1:18" hidden="1" x14ac:dyDescent="0.3">
      <c r="A1824">
        <v>1823</v>
      </c>
      <c r="B1824" s="3" t="s">
        <v>12</v>
      </c>
      <c r="C1824" s="3" t="s">
        <v>18</v>
      </c>
      <c r="D1824" s="3" t="s">
        <v>100</v>
      </c>
      <c r="E1824" s="4">
        <v>2022</v>
      </c>
      <c r="F1824" s="1">
        <v>44524</v>
      </c>
      <c r="G1824" s="3" t="s">
        <v>102</v>
      </c>
      <c r="H1824" s="5">
        <v>4.0799999999999956</v>
      </c>
      <c r="I1824" s="5">
        <v>94.495414527125121</v>
      </c>
      <c r="J1824" s="5">
        <v>3.65</v>
      </c>
      <c r="K1824" s="6">
        <v>3.8209946349085602E-2</v>
      </c>
      <c r="L1824" s="6">
        <v>0.1047538610820453</v>
      </c>
      <c r="M1824" s="5">
        <v>85.70361925688691</v>
      </c>
      <c r="N1824" s="4">
        <v>25400000</v>
      </c>
      <c r="O1824" s="5">
        <f t="shared" si="104"/>
        <v>4635500</v>
      </c>
      <c r="P1824" s="5">
        <f t="shared" si="105"/>
        <v>5408756.4098146344</v>
      </c>
      <c r="Q1824" s="5">
        <f t="shared" si="102"/>
        <v>19991243.590185367</v>
      </c>
      <c r="R1824" s="3" t="str">
        <f t="shared" si="103"/>
        <v>상</v>
      </c>
    </row>
    <row r="1825" spans="1:18" hidden="1" x14ac:dyDescent="0.3">
      <c r="A1825">
        <v>1824</v>
      </c>
      <c r="B1825" s="3" t="s">
        <v>12</v>
      </c>
      <c r="C1825" s="3" t="s">
        <v>14</v>
      </c>
      <c r="D1825" s="3" t="s">
        <v>100</v>
      </c>
      <c r="E1825" s="4">
        <v>2022</v>
      </c>
      <c r="F1825" s="1">
        <v>44525</v>
      </c>
      <c r="G1825" s="3" t="s">
        <v>102</v>
      </c>
      <c r="H1825" s="5">
        <v>3.8600000000000101</v>
      </c>
      <c r="I1825" s="5">
        <v>88.14566673164974</v>
      </c>
      <c r="J1825" s="5">
        <v>3.6472222222222221</v>
      </c>
      <c r="K1825" s="6">
        <v>3.8195404028349908E-2</v>
      </c>
      <c r="L1825" s="6">
        <v>0.1050212190765358</v>
      </c>
      <c r="M1825" s="5">
        <v>85.678337689511437</v>
      </c>
      <c r="N1825" s="4">
        <v>25400000</v>
      </c>
      <c r="O1825" s="5">
        <f t="shared" si="104"/>
        <v>4631972.222222222</v>
      </c>
      <c r="P1825" s="5">
        <f t="shared" si="105"/>
        <v>5406234.9330445267</v>
      </c>
      <c r="Q1825" s="5">
        <f t="shared" si="102"/>
        <v>19993765.066955473</v>
      </c>
      <c r="R1825" s="3" t="str">
        <f t="shared" si="103"/>
        <v>상</v>
      </c>
    </row>
    <row r="1826" spans="1:18" hidden="1" x14ac:dyDescent="0.3">
      <c r="A1826">
        <v>1825</v>
      </c>
      <c r="B1826" s="3" t="s">
        <v>12</v>
      </c>
      <c r="C1826" s="3" t="s">
        <v>14</v>
      </c>
      <c r="D1826" s="3" t="s">
        <v>100</v>
      </c>
      <c r="E1826" s="4">
        <v>2022</v>
      </c>
      <c r="F1826" s="1">
        <v>44502</v>
      </c>
      <c r="G1826" s="3" t="s">
        <v>102</v>
      </c>
      <c r="H1826" s="5">
        <v>3.9399999999999982</v>
      </c>
      <c r="I1826" s="5">
        <v>90.538997904201381</v>
      </c>
      <c r="J1826" s="5">
        <v>3.7111111111111108</v>
      </c>
      <c r="K1826" s="6">
        <v>3.852848873813304E-2</v>
      </c>
      <c r="L1826" s="6">
        <v>8.7663658620554114E-2</v>
      </c>
      <c r="M1826" s="5">
        <v>87.380785264131291</v>
      </c>
      <c r="N1826" s="4">
        <v>25400000</v>
      </c>
      <c r="O1826" s="5">
        <f t="shared" si="104"/>
        <v>4713111.111111111</v>
      </c>
      <c r="P1826" s="5">
        <f t="shared" si="105"/>
        <v>5393761.4509465657</v>
      </c>
      <c r="Q1826" s="5">
        <f t="shared" si="102"/>
        <v>20006238.549053434</v>
      </c>
      <c r="R1826" s="3" t="str">
        <f t="shared" si="103"/>
        <v>상</v>
      </c>
    </row>
    <row r="1827" spans="1:18" hidden="1" x14ac:dyDescent="0.3">
      <c r="A1827">
        <v>1826</v>
      </c>
      <c r="B1827" s="3" t="s">
        <v>12</v>
      </c>
      <c r="C1827" s="3" t="s">
        <v>18</v>
      </c>
      <c r="D1827" s="3" t="s">
        <v>100</v>
      </c>
      <c r="E1827" s="4">
        <v>2022</v>
      </c>
      <c r="F1827" s="1">
        <v>44519</v>
      </c>
      <c r="G1827" s="3" t="s">
        <v>102</v>
      </c>
      <c r="H1827" s="5">
        <v>3.8000000000000069</v>
      </c>
      <c r="I1827" s="5">
        <v>86.147087182552227</v>
      </c>
      <c r="J1827" s="5">
        <v>3.6638888888888892</v>
      </c>
      <c r="K1827" s="6">
        <v>3.8282575090444942E-2</v>
      </c>
      <c r="L1827" s="6">
        <v>9.8194512114513396E-2</v>
      </c>
      <c r="M1827" s="5">
        <v>86.352291279504172</v>
      </c>
      <c r="N1827" s="4">
        <v>25400000</v>
      </c>
      <c r="O1827" s="5">
        <f t="shared" si="104"/>
        <v>4653138.888888889</v>
      </c>
      <c r="P1827" s="5">
        <f t="shared" si="105"/>
        <v>5388552.8918134421</v>
      </c>
      <c r="Q1827" s="5">
        <f t="shared" si="102"/>
        <v>20011447.108186558</v>
      </c>
      <c r="R1827" s="3" t="str">
        <f t="shared" si="103"/>
        <v>상</v>
      </c>
    </row>
    <row r="1828" spans="1:18" hidden="1" x14ac:dyDescent="0.3">
      <c r="A1828">
        <v>1827</v>
      </c>
      <c r="B1828" s="3" t="s">
        <v>12</v>
      </c>
      <c r="C1828" s="3" t="s">
        <v>14</v>
      </c>
      <c r="D1828" s="3" t="s">
        <v>100</v>
      </c>
      <c r="E1828" s="4">
        <v>2022</v>
      </c>
      <c r="F1828" s="1">
        <v>44490</v>
      </c>
      <c r="G1828" s="3" t="s">
        <v>102</v>
      </c>
      <c r="H1828" s="5">
        <v>3.740000000000006</v>
      </c>
      <c r="I1828" s="5">
        <v>83.818847388122677</v>
      </c>
      <c r="J1828" s="5">
        <v>3.7416666666666671</v>
      </c>
      <c r="K1828" s="6">
        <v>3.8686776379877753E-2</v>
      </c>
      <c r="L1828" s="6">
        <v>7.8723320499587912E-2</v>
      </c>
      <c r="M1828" s="5">
        <v>88.258990312053427</v>
      </c>
      <c r="N1828" s="4">
        <v>25400000</v>
      </c>
      <c r="O1828" s="5">
        <f t="shared" si="104"/>
        <v>4751916.666666667</v>
      </c>
      <c r="P1828" s="5">
        <f t="shared" si="105"/>
        <v>5384059.6293539321</v>
      </c>
      <c r="Q1828" s="5">
        <f t="shared" si="102"/>
        <v>20015940.370646067</v>
      </c>
      <c r="R1828" s="3" t="str">
        <f t="shared" si="103"/>
        <v>상</v>
      </c>
    </row>
    <row r="1829" spans="1:18" hidden="1" x14ac:dyDescent="0.3">
      <c r="A1829">
        <v>1828</v>
      </c>
      <c r="B1829" s="3" t="s">
        <v>12</v>
      </c>
      <c r="C1829" s="3" t="s">
        <v>18</v>
      </c>
      <c r="D1829" s="3" t="s">
        <v>100</v>
      </c>
      <c r="E1829" s="4">
        <v>2022</v>
      </c>
      <c r="F1829" s="1">
        <v>44481</v>
      </c>
      <c r="G1829" s="3" t="s">
        <v>102</v>
      </c>
      <c r="H1829" s="5">
        <v>3.9038333333333268</v>
      </c>
      <c r="I1829" s="5">
        <v>89.487840636104679</v>
      </c>
      <c r="J1829" s="5">
        <v>3.7666666666666671</v>
      </c>
      <c r="K1829" s="6">
        <v>3.8815804341359027E-2</v>
      </c>
      <c r="L1829" s="6">
        <v>7.2543864189879653E-2</v>
      </c>
      <c r="M1829" s="5">
        <v>88.864033146876125</v>
      </c>
      <c r="N1829" s="4">
        <v>25400000</v>
      </c>
      <c r="O1829" s="5">
        <f t="shared" si="104"/>
        <v>4783666.666666667</v>
      </c>
      <c r="P1829" s="5">
        <f t="shared" si="105"/>
        <v>5383130.269093385</v>
      </c>
      <c r="Q1829" s="5">
        <f t="shared" si="102"/>
        <v>20016869.730906613</v>
      </c>
      <c r="R1829" s="3" t="str">
        <f t="shared" si="103"/>
        <v>상</v>
      </c>
    </row>
    <row r="1830" spans="1:18" hidden="1" x14ac:dyDescent="0.3">
      <c r="A1830">
        <v>1829</v>
      </c>
      <c r="B1830" s="3" t="s">
        <v>12</v>
      </c>
      <c r="C1830" s="3" t="s">
        <v>20</v>
      </c>
      <c r="D1830" s="3" t="s">
        <v>100</v>
      </c>
      <c r="E1830" s="4">
        <v>2022</v>
      </c>
      <c r="F1830" s="1">
        <v>44550</v>
      </c>
      <c r="G1830" s="3" t="s">
        <v>102</v>
      </c>
      <c r="H1830" s="5">
        <v>3.6200000000000041</v>
      </c>
      <c r="I1830" s="5">
        <v>78.861366460791743</v>
      </c>
      <c r="J1830" s="5">
        <v>3.5777777777777779</v>
      </c>
      <c r="K1830" s="6">
        <v>3.7830029224296291E-2</v>
      </c>
      <c r="L1830" s="6">
        <v>0.1171489957603227</v>
      </c>
      <c r="M1830" s="5">
        <v>84.502097501538103</v>
      </c>
      <c r="N1830" s="4">
        <v>25400000</v>
      </c>
      <c r="O1830" s="5">
        <f t="shared" si="104"/>
        <v>4543777.777777778</v>
      </c>
      <c r="P1830" s="5">
        <f t="shared" si="105"/>
        <v>5377118.3344828486</v>
      </c>
      <c r="Q1830" s="5">
        <f t="shared" si="102"/>
        <v>20022881.665517151</v>
      </c>
      <c r="R1830" s="3" t="str">
        <f t="shared" si="103"/>
        <v>상</v>
      </c>
    </row>
    <row r="1831" spans="1:18" hidden="1" x14ac:dyDescent="0.3">
      <c r="A1831">
        <v>1830</v>
      </c>
      <c r="B1831" s="3" t="s">
        <v>12</v>
      </c>
      <c r="C1831" s="3" t="s">
        <v>17</v>
      </c>
      <c r="D1831" s="3" t="s">
        <v>100</v>
      </c>
      <c r="E1831" s="4">
        <v>2022</v>
      </c>
      <c r="F1831" s="1">
        <v>44488</v>
      </c>
      <c r="G1831" s="3" t="s">
        <v>102</v>
      </c>
      <c r="H1831" s="5">
        <v>3.999000000000001</v>
      </c>
      <c r="I1831" s="5">
        <v>92.239884588168309</v>
      </c>
      <c r="J1831" s="5">
        <v>3.7472222222222218</v>
      </c>
      <c r="K1831" s="6">
        <v>3.8715486421958961E-2</v>
      </c>
      <c r="L1831" s="6">
        <v>7.5842078090292822E-2</v>
      </c>
      <c r="M1831" s="5">
        <v>88.54424354877483</v>
      </c>
      <c r="N1831" s="4">
        <v>25400000</v>
      </c>
      <c r="O1831" s="5">
        <f t="shared" si="104"/>
        <v>4758972.222222222</v>
      </c>
      <c r="P1831" s="5">
        <f t="shared" si="105"/>
        <v>5374682.7930160472</v>
      </c>
      <c r="Q1831" s="5">
        <f t="shared" si="102"/>
        <v>20025317.206983954</v>
      </c>
      <c r="R1831" s="3" t="str">
        <f t="shared" si="103"/>
        <v>상</v>
      </c>
    </row>
    <row r="1832" spans="1:18" hidden="1" x14ac:dyDescent="0.3">
      <c r="A1832">
        <v>1831</v>
      </c>
      <c r="B1832" s="3" t="s">
        <v>12</v>
      </c>
      <c r="C1832" s="3" t="s">
        <v>14</v>
      </c>
      <c r="D1832" s="3" t="s">
        <v>100</v>
      </c>
      <c r="E1832" s="4">
        <v>2022</v>
      </c>
      <c r="F1832" s="1">
        <v>44501</v>
      </c>
      <c r="G1832" s="3" t="s">
        <v>102</v>
      </c>
      <c r="H1832" s="5">
        <v>3.959999999999992</v>
      </c>
      <c r="I1832" s="5">
        <v>91.118921720605172</v>
      </c>
      <c r="J1832" s="5">
        <v>3.713888888888889</v>
      </c>
      <c r="K1832" s="6">
        <v>3.8542905385499357E-2</v>
      </c>
      <c r="L1832" s="6">
        <v>8.3831871437116193E-2</v>
      </c>
      <c r="M1832" s="5">
        <v>87.762522317738444</v>
      </c>
      <c r="N1832" s="4">
        <v>25400000</v>
      </c>
      <c r="O1832" s="5">
        <f t="shared" si="104"/>
        <v>4716638.888888889</v>
      </c>
      <c r="P1832" s="5">
        <f t="shared" si="105"/>
        <v>5374320.113331073</v>
      </c>
      <c r="Q1832" s="5">
        <f t="shared" si="102"/>
        <v>20025679.886668928</v>
      </c>
      <c r="R1832" s="3" t="str">
        <f t="shared" si="103"/>
        <v>상</v>
      </c>
    </row>
    <row r="1833" spans="1:18" hidden="1" x14ac:dyDescent="0.3">
      <c r="A1833">
        <v>1832</v>
      </c>
      <c r="B1833" s="3" t="s">
        <v>12</v>
      </c>
      <c r="C1833" s="3" t="s">
        <v>22</v>
      </c>
      <c r="D1833" s="3" t="s">
        <v>100</v>
      </c>
      <c r="E1833" s="4">
        <v>2022</v>
      </c>
      <c r="F1833" s="1">
        <v>44510</v>
      </c>
      <c r="G1833" s="3" t="s">
        <v>102</v>
      </c>
      <c r="H1833" s="5">
        <v>4.0600000000000014</v>
      </c>
      <c r="I1833" s="5">
        <v>93.933031421115999</v>
      </c>
      <c r="J1833" s="5">
        <v>3.6888888888888891</v>
      </c>
      <c r="K1833" s="6">
        <v>3.8412960775701159E-2</v>
      </c>
      <c r="L1833" s="6">
        <v>8.9856208601226908E-2</v>
      </c>
      <c r="M1833" s="5">
        <v>87.173083062307199</v>
      </c>
      <c r="N1833" s="4">
        <v>25400000</v>
      </c>
      <c r="O1833" s="5">
        <f t="shared" si="104"/>
        <v>4684888.888888889</v>
      </c>
      <c r="P1833" s="5">
        <f t="shared" si="105"/>
        <v>5374237.9233511239</v>
      </c>
      <c r="Q1833" s="5">
        <f t="shared" si="102"/>
        <v>20025762.076648876</v>
      </c>
      <c r="R1833" s="3" t="str">
        <f t="shared" si="103"/>
        <v>상</v>
      </c>
    </row>
    <row r="1834" spans="1:18" hidden="1" x14ac:dyDescent="0.3">
      <c r="A1834">
        <v>1833</v>
      </c>
      <c r="B1834" s="3" t="s">
        <v>12</v>
      </c>
      <c r="C1834" s="3" t="s">
        <v>20</v>
      </c>
      <c r="D1834" s="3" t="s">
        <v>100</v>
      </c>
      <c r="E1834" s="4">
        <v>2022</v>
      </c>
      <c r="F1834" s="1">
        <v>44551</v>
      </c>
      <c r="G1834" s="3" t="s">
        <v>102</v>
      </c>
      <c r="H1834" s="5">
        <v>3.946833333333331</v>
      </c>
      <c r="I1834" s="5">
        <v>90.737138539459096</v>
      </c>
      <c r="J1834" s="5">
        <v>3.5750000000000002</v>
      </c>
      <c r="K1834" s="6">
        <v>3.7815340802378077E-2</v>
      </c>
      <c r="L1834" s="6">
        <v>0.1170485428222119</v>
      </c>
      <c r="M1834" s="5">
        <v>84.513611637541004</v>
      </c>
      <c r="N1834" s="4">
        <v>25400000</v>
      </c>
      <c r="O1834" s="5">
        <f t="shared" si="104"/>
        <v>4540250</v>
      </c>
      <c r="P1834" s="5">
        <f t="shared" si="105"/>
        <v>5372211.543238814</v>
      </c>
      <c r="Q1834" s="5">
        <f t="shared" si="102"/>
        <v>20027788.456761185</v>
      </c>
      <c r="R1834" s="3" t="str">
        <f t="shared" si="103"/>
        <v>상</v>
      </c>
    </row>
    <row r="1835" spans="1:18" hidden="1" x14ac:dyDescent="0.3">
      <c r="A1835">
        <v>1834</v>
      </c>
      <c r="B1835" s="3" t="s">
        <v>12</v>
      </c>
      <c r="C1835" s="3" t="s">
        <v>14</v>
      </c>
      <c r="D1835" s="3" t="s">
        <v>100</v>
      </c>
      <c r="E1835" s="4">
        <v>2022</v>
      </c>
      <c r="F1835" s="1">
        <v>44497</v>
      </c>
      <c r="G1835" s="3" t="s">
        <v>102</v>
      </c>
      <c r="H1835" s="5">
        <v>3.6800000000000059</v>
      </c>
      <c r="I1835" s="5">
        <v>81.440983347705824</v>
      </c>
      <c r="J1835" s="5">
        <v>3.7222222222222219</v>
      </c>
      <c r="K1835" s="6">
        <v>3.8586123009300748E-2</v>
      </c>
      <c r="L1835" s="6">
        <v>8.0595263655466667E-2</v>
      </c>
      <c r="M1835" s="5">
        <v>88.081861333523264</v>
      </c>
      <c r="N1835" s="4">
        <v>25400000</v>
      </c>
      <c r="O1835" s="5">
        <f t="shared" si="104"/>
        <v>4727222.222222222</v>
      </c>
      <c r="P1835" s="5">
        <f t="shared" si="105"/>
        <v>5366850.9618825214</v>
      </c>
      <c r="Q1835" s="5">
        <f t="shared" si="102"/>
        <v>20033149.03811748</v>
      </c>
      <c r="R1835" s="3" t="str">
        <f t="shared" si="103"/>
        <v>상</v>
      </c>
    </row>
    <row r="1836" spans="1:18" hidden="1" x14ac:dyDescent="0.3">
      <c r="A1836">
        <v>1835</v>
      </c>
      <c r="B1836" s="3" t="s">
        <v>12</v>
      </c>
      <c r="C1836" s="3" t="s">
        <v>20</v>
      </c>
      <c r="D1836" s="3" t="s">
        <v>100</v>
      </c>
      <c r="E1836" s="4">
        <v>2022</v>
      </c>
      <c r="F1836" s="1">
        <v>44524</v>
      </c>
      <c r="G1836" s="3" t="s">
        <v>102</v>
      </c>
      <c r="H1836" s="5">
        <v>4.0799999999999956</v>
      </c>
      <c r="I1836" s="5">
        <v>94.495414527125121</v>
      </c>
      <c r="J1836" s="5">
        <v>3.65</v>
      </c>
      <c r="K1836" s="6">
        <v>3.8209946349085602E-2</v>
      </c>
      <c r="L1836" s="6">
        <v>9.8014631866906052E-2</v>
      </c>
      <c r="M1836" s="5">
        <v>86.37754217840083</v>
      </c>
      <c r="N1836" s="4">
        <v>25400000</v>
      </c>
      <c r="O1836" s="5">
        <f t="shared" si="104"/>
        <v>4635500</v>
      </c>
      <c r="P1836" s="5">
        <f t="shared" si="105"/>
        <v>5366556.9580875747</v>
      </c>
      <c r="Q1836" s="5">
        <f t="shared" si="102"/>
        <v>20033443.041912425</v>
      </c>
      <c r="R1836" s="3" t="str">
        <f t="shared" si="103"/>
        <v>상</v>
      </c>
    </row>
    <row r="1837" spans="1:18" hidden="1" x14ac:dyDescent="0.3">
      <c r="A1837">
        <v>1836</v>
      </c>
      <c r="B1837" s="3" t="s">
        <v>12</v>
      </c>
      <c r="C1837" s="3" t="s">
        <v>18</v>
      </c>
      <c r="D1837" s="3" t="s">
        <v>100</v>
      </c>
      <c r="E1837" s="4">
        <v>2022</v>
      </c>
      <c r="F1837" s="1">
        <v>44487</v>
      </c>
      <c r="G1837" s="3" t="s">
        <v>102</v>
      </c>
      <c r="H1837" s="5">
        <v>3.7200000000000109</v>
      </c>
      <c r="I1837" s="5">
        <v>83.050476246132021</v>
      </c>
      <c r="J1837" s="5">
        <v>3.75</v>
      </c>
      <c r="K1837" s="6">
        <v>3.8729833462074169E-2</v>
      </c>
      <c r="L1837" s="6">
        <v>7.308724713538213E-2</v>
      </c>
      <c r="M1837" s="5">
        <v>88.818291940254369</v>
      </c>
      <c r="N1837" s="4">
        <v>25400000</v>
      </c>
      <c r="O1837" s="5">
        <f t="shared" si="104"/>
        <v>4762500</v>
      </c>
      <c r="P1837" s="5">
        <f t="shared" si="105"/>
        <v>5362071.1409352515</v>
      </c>
      <c r="Q1837" s="5">
        <f t="shared" si="102"/>
        <v>20037928.85906475</v>
      </c>
      <c r="R1837" s="3" t="str">
        <f t="shared" si="103"/>
        <v>상</v>
      </c>
    </row>
    <row r="1838" spans="1:18" hidden="1" x14ac:dyDescent="0.3">
      <c r="A1838">
        <v>1837</v>
      </c>
      <c r="B1838" s="3" t="s">
        <v>12</v>
      </c>
      <c r="C1838" s="3" t="s">
        <v>14</v>
      </c>
      <c r="D1838" s="3" t="s">
        <v>100</v>
      </c>
      <c r="E1838" s="4">
        <v>2022</v>
      </c>
      <c r="F1838" s="1">
        <v>44502</v>
      </c>
      <c r="G1838" s="3" t="s">
        <v>102</v>
      </c>
      <c r="H1838" s="5">
        <v>4.0199999999999934</v>
      </c>
      <c r="I1838" s="5">
        <v>92.831195670431427</v>
      </c>
      <c r="J1838" s="5">
        <v>3.7111111111111108</v>
      </c>
      <c r="K1838" s="6">
        <v>3.852848873813304E-2</v>
      </c>
      <c r="L1838" s="6">
        <v>8.235264024766345E-2</v>
      </c>
      <c r="M1838" s="5">
        <v>87.911887101420348</v>
      </c>
      <c r="N1838" s="4">
        <v>25400000</v>
      </c>
      <c r="O1838" s="5">
        <f t="shared" si="104"/>
        <v>4713111.111111111</v>
      </c>
      <c r="P1838" s="5">
        <f t="shared" si="105"/>
        <v>5361176.1350018429</v>
      </c>
      <c r="Q1838" s="5">
        <f t="shared" si="102"/>
        <v>20038823.864998158</v>
      </c>
      <c r="R1838" s="3" t="str">
        <f t="shared" si="103"/>
        <v>상</v>
      </c>
    </row>
    <row r="1839" spans="1:18" hidden="1" x14ac:dyDescent="0.3">
      <c r="A1839">
        <v>1838</v>
      </c>
      <c r="B1839" s="3" t="s">
        <v>12</v>
      </c>
      <c r="C1839" s="3" t="s">
        <v>16</v>
      </c>
      <c r="D1839" s="3" t="s">
        <v>100</v>
      </c>
      <c r="E1839" s="4">
        <v>2022</v>
      </c>
      <c r="F1839" s="1">
        <v>44453</v>
      </c>
      <c r="G1839" s="3" t="s">
        <v>102</v>
      </c>
      <c r="H1839" s="5">
        <v>4.0799999999999956</v>
      </c>
      <c r="I1839" s="5">
        <v>94.495414527125121</v>
      </c>
      <c r="J1839" s="5">
        <v>3.844444444444445</v>
      </c>
      <c r="K1839" s="6">
        <v>3.9214509786273978E-2</v>
      </c>
      <c r="L1839" s="6">
        <v>4.9287973923651647E-2</v>
      </c>
      <c r="M1839" s="5">
        <v>91.14975162900744</v>
      </c>
      <c r="N1839" s="4">
        <v>25400000</v>
      </c>
      <c r="O1839" s="5">
        <f t="shared" si="104"/>
        <v>4882444.444444445</v>
      </c>
      <c r="P1839" s="5">
        <f t="shared" si="105"/>
        <v>5356508.7750504185</v>
      </c>
      <c r="Q1839" s="5">
        <f t="shared" si="102"/>
        <v>20043491.224949583</v>
      </c>
      <c r="R1839" s="3" t="str">
        <f t="shared" si="103"/>
        <v>상</v>
      </c>
    </row>
    <row r="1840" spans="1:18" hidden="1" x14ac:dyDescent="0.3">
      <c r="A1840">
        <v>1839</v>
      </c>
      <c r="B1840" s="3" t="s">
        <v>12</v>
      </c>
      <c r="C1840" s="3" t="s">
        <v>14</v>
      </c>
      <c r="D1840" s="3" t="s">
        <v>100</v>
      </c>
      <c r="E1840" s="4">
        <v>2022</v>
      </c>
      <c r="F1840" s="1">
        <v>44533</v>
      </c>
      <c r="G1840" s="3" t="s">
        <v>102</v>
      </c>
      <c r="H1840" s="5">
        <v>3.740000000000006</v>
      </c>
      <c r="I1840" s="5">
        <v>83.818847388122677</v>
      </c>
      <c r="J1840" s="5">
        <v>3.625</v>
      </c>
      <c r="K1840" s="6">
        <v>3.8078865529319543E-2</v>
      </c>
      <c r="L1840" s="6">
        <v>0.10187885739549769</v>
      </c>
      <c r="M1840" s="5">
        <v>86.004227707518282</v>
      </c>
      <c r="N1840" s="4">
        <v>25400000</v>
      </c>
      <c r="O1840" s="5">
        <f t="shared" si="104"/>
        <v>4603750</v>
      </c>
      <c r="P1840" s="5">
        <f t="shared" si="105"/>
        <v>5352934.5274238782</v>
      </c>
      <c r="Q1840" s="5">
        <f t="shared" si="102"/>
        <v>20047065.472576123</v>
      </c>
      <c r="R1840" s="3" t="str">
        <f t="shared" si="103"/>
        <v>상</v>
      </c>
    </row>
    <row r="1841" spans="1:18" hidden="1" x14ac:dyDescent="0.3">
      <c r="A1841">
        <v>1840</v>
      </c>
      <c r="B1841" s="3" t="s">
        <v>12</v>
      </c>
      <c r="C1841" s="3" t="s">
        <v>20</v>
      </c>
      <c r="D1841" s="3" t="s">
        <v>100</v>
      </c>
      <c r="E1841" s="4">
        <v>2022</v>
      </c>
      <c r="F1841" s="1">
        <v>44525</v>
      </c>
      <c r="G1841" s="3" t="s">
        <v>102</v>
      </c>
      <c r="H1841" s="5">
        <v>3.8799999999999959</v>
      </c>
      <c r="I1841" s="5">
        <v>88.768190384075112</v>
      </c>
      <c r="J1841" s="5">
        <v>3.6472222222222221</v>
      </c>
      <c r="K1841" s="6">
        <v>3.8195404028349908E-2</v>
      </c>
      <c r="L1841" s="6">
        <v>9.6417035455757388E-2</v>
      </c>
      <c r="M1841" s="5">
        <v>86.538756051589274</v>
      </c>
      <c r="N1841" s="4">
        <v>25400000</v>
      </c>
      <c r="O1841" s="5">
        <f t="shared" si="104"/>
        <v>4631972.222222222</v>
      </c>
      <c r="P1841" s="5">
        <f t="shared" si="105"/>
        <v>5352483.0186615055</v>
      </c>
      <c r="Q1841" s="5">
        <f t="shared" si="102"/>
        <v>20047516.981338494</v>
      </c>
      <c r="R1841" s="3" t="str">
        <f t="shared" si="103"/>
        <v>상</v>
      </c>
    </row>
    <row r="1842" spans="1:18" hidden="1" x14ac:dyDescent="0.3">
      <c r="A1842">
        <v>1841</v>
      </c>
      <c r="B1842" s="3" t="s">
        <v>12</v>
      </c>
      <c r="C1842" s="3" t="s">
        <v>17</v>
      </c>
      <c r="D1842" s="3" t="s">
        <v>100</v>
      </c>
      <c r="E1842" s="4">
        <v>2022</v>
      </c>
      <c r="F1842" s="1">
        <v>44519</v>
      </c>
      <c r="G1842" s="3" t="s">
        <v>102</v>
      </c>
      <c r="H1842" s="5">
        <v>3.8606666666666758</v>
      </c>
      <c r="I1842" s="5">
        <v>88.167611542890356</v>
      </c>
      <c r="J1842" s="5">
        <v>3.6638888888888892</v>
      </c>
      <c r="K1842" s="6">
        <v>3.8282575090444942E-2</v>
      </c>
      <c r="L1842" s="6">
        <v>9.1948313955090455E-2</v>
      </c>
      <c r="M1842" s="5">
        <v>86.976911095446468</v>
      </c>
      <c r="N1842" s="4">
        <v>25400000</v>
      </c>
      <c r="O1842" s="5">
        <f t="shared" si="104"/>
        <v>4653138.888888889</v>
      </c>
      <c r="P1842" s="5">
        <f t="shared" si="105"/>
        <v>5349855.301003552</v>
      </c>
      <c r="Q1842" s="5">
        <f t="shared" si="102"/>
        <v>20050144.698996447</v>
      </c>
      <c r="R1842" s="3" t="str">
        <f t="shared" si="103"/>
        <v>상</v>
      </c>
    </row>
    <row r="1843" spans="1:18" hidden="1" x14ac:dyDescent="0.3">
      <c r="A1843">
        <v>1842</v>
      </c>
      <c r="B1843" s="3" t="s">
        <v>12</v>
      </c>
      <c r="C1843" s="3" t="s">
        <v>21</v>
      </c>
      <c r="D1843" s="3" t="s">
        <v>100</v>
      </c>
      <c r="E1843" s="4">
        <v>2022</v>
      </c>
      <c r="F1843" s="1">
        <v>44518</v>
      </c>
      <c r="G1843" s="3" t="s">
        <v>102</v>
      </c>
      <c r="H1843" s="5">
        <v>4.0591666666666679</v>
      </c>
      <c r="I1843" s="5">
        <v>93.910226183839626</v>
      </c>
      <c r="J1843" s="5">
        <v>3.666666666666667</v>
      </c>
      <c r="K1843" s="6">
        <v>3.8297084310253533E-2</v>
      </c>
      <c r="L1843" s="6">
        <v>9.0452842211700552E-2</v>
      </c>
      <c r="M1843" s="5">
        <v>87.125007347804598</v>
      </c>
      <c r="N1843" s="4">
        <v>25400000</v>
      </c>
      <c r="O1843" s="5">
        <f t="shared" si="104"/>
        <v>4656666.666666667</v>
      </c>
      <c r="P1843" s="5">
        <f t="shared" si="105"/>
        <v>5344810.6444079485</v>
      </c>
      <c r="Q1843" s="5">
        <f t="shared" si="102"/>
        <v>20055189.35559205</v>
      </c>
      <c r="R1843" s="3" t="str">
        <f t="shared" si="103"/>
        <v>상</v>
      </c>
    </row>
    <row r="1844" spans="1:18" hidden="1" x14ac:dyDescent="0.3">
      <c r="A1844">
        <v>1843</v>
      </c>
      <c r="B1844" s="3" t="s">
        <v>12</v>
      </c>
      <c r="C1844" s="3" t="s">
        <v>14</v>
      </c>
      <c r="D1844" s="3" t="s">
        <v>100</v>
      </c>
      <c r="E1844" s="4">
        <v>2022</v>
      </c>
      <c r="F1844" s="1">
        <v>44550</v>
      </c>
      <c r="G1844" s="3" t="s">
        <v>102</v>
      </c>
      <c r="H1844" s="5">
        <v>4.0600000000000014</v>
      </c>
      <c r="I1844" s="5">
        <v>93.933031421115999</v>
      </c>
      <c r="J1844" s="5">
        <v>3.5777777777777779</v>
      </c>
      <c r="K1844" s="6">
        <v>3.7830029224296291E-2</v>
      </c>
      <c r="L1844" s="6">
        <v>0.1117858190499075</v>
      </c>
      <c r="M1844" s="5">
        <v>85.038415172579619</v>
      </c>
      <c r="N1844" s="4">
        <v>25400000</v>
      </c>
      <c r="O1844" s="5">
        <f t="shared" si="104"/>
        <v>4543777.777777778</v>
      </c>
      <c r="P1844" s="5">
        <f t="shared" si="105"/>
        <v>5343206.0893379692</v>
      </c>
      <c r="Q1844" s="5">
        <f t="shared" si="102"/>
        <v>20056793.910662033</v>
      </c>
      <c r="R1844" s="3" t="str">
        <f t="shared" si="103"/>
        <v>상</v>
      </c>
    </row>
    <row r="1845" spans="1:18" hidden="1" x14ac:dyDescent="0.3">
      <c r="A1845">
        <v>1844</v>
      </c>
      <c r="B1845" s="3" t="s">
        <v>12</v>
      </c>
      <c r="C1845" s="3" t="s">
        <v>14</v>
      </c>
      <c r="D1845" s="3" t="s">
        <v>100</v>
      </c>
      <c r="E1845" s="4">
        <v>2022</v>
      </c>
      <c r="F1845" s="1">
        <v>44539</v>
      </c>
      <c r="G1845" s="3" t="s">
        <v>102</v>
      </c>
      <c r="H1845" s="5">
        <v>3.8799999999999959</v>
      </c>
      <c r="I1845" s="5">
        <v>88.768190384075112</v>
      </c>
      <c r="J1845" s="5">
        <v>3.6083333333333329</v>
      </c>
      <c r="K1845" s="6">
        <v>3.7991227057484381E-2</v>
      </c>
      <c r="L1845" s="6">
        <v>0.1035708631189621</v>
      </c>
      <c r="M1845" s="5">
        <v>85.843790982355344</v>
      </c>
      <c r="N1845" s="4">
        <v>25400000</v>
      </c>
      <c r="O1845" s="5">
        <f t="shared" si="104"/>
        <v>4582583.333333333</v>
      </c>
      <c r="P1845" s="5">
        <f t="shared" si="105"/>
        <v>5338281.640282236</v>
      </c>
      <c r="Q1845" s="5">
        <f t="shared" si="102"/>
        <v>20061718.359717764</v>
      </c>
      <c r="R1845" s="3" t="str">
        <f t="shared" si="103"/>
        <v>상</v>
      </c>
    </row>
    <row r="1846" spans="1:18" hidden="1" x14ac:dyDescent="0.3">
      <c r="A1846">
        <v>1845</v>
      </c>
      <c r="B1846" s="3" t="s">
        <v>12</v>
      </c>
      <c r="C1846" s="3" t="s">
        <v>14</v>
      </c>
      <c r="D1846" s="3" t="s">
        <v>100</v>
      </c>
      <c r="E1846" s="4">
        <v>2022</v>
      </c>
      <c r="F1846" s="1">
        <v>44501</v>
      </c>
      <c r="G1846" s="3" t="s">
        <v>102</v>
      </c>
      <c r="H1846" s="5">
        <v>3.8000000000000069</v>
      </c>
      <c r="I1846" s="5">
        <v>86.147087182552227</v>
      </c>
      <c r="J1846" s="5">
        <v>3.713888888888889</v>
      </c>
      <c r="K1846" s="6">
        <v>3.8542905385499357E-2</v>
      </c>
      <c r="L1846" s="6">
        <v>7.7623159535521083E-2</v>
      </c>
      <c r="M1846" s="5">
        <v>88.383393507897949</v>
      </c>
      <c r="N1846" s="4">
        <v>25400000</v>
      </c>
      <c r="O1846" s="5">
        <f t="shared" si="104"/>
        <v>4716638.888888889</v>
      </c>
      <c r="P1846" s="5">
        <f t="shared" si="105"/>
        <v>5336566.8613611329</v>
      </c>
      <c r="Q1846" s="5">
        <f t="shared" si="102"/>
        <v>20063433.138638869</v>
      </c>
      <c r="R1846" s="3" t="str">
        <f t="shared" si="103"/>
        <v>상</v>
      </c>
    </row>
    <row r="1847" spans="1:18" hidden="1" x14ac:dyDescent="0.3">
      <c r="A1847">
        <v>1846</v>
      </c>
      <c r="B1847" s="3" t="s">
        <v>12</v>
      </c>
      <c r="C1847" s="3" t="s">
        <v>16</v>
      </c>
      <c r="D1847" s="3" t="s">
        <v>100</v>
      </c>
      <c r="E1847" s="4">
        <v>2022</v>
      </c>
      <c r="F1847" s="1">
        <v>44485</v>
      </c>
      <c r="G1847" s="3" t="s">
        <v>102</v>
      </c>
      <c r="H1847" s="5">
        <v>3.5400000000000018</v>
      </c>
      <c r="I1847" s="5">
        <v>75.372514865014423</v>
      </c>
      <c r="J1847" s="5">
        <v>3.755555555555556</v>
      </c>
      <c r="K1847" s="6">
        <v>3.8758511609996348E-2</v>
      </c>
      <c r="L1847" s="6">
        <v>6.7137145981036164E-2</v>
      </c>
      <c r="M1847" s="5">
        <v>89.410434240896748</v>
      </c>
      <c r="N1847" s="4">
        <v>25400000</v>
      </c>
      <c r="O1847" s="5">
        <f t="shared" si="104"/>
        <v>4769555.555555556</v>
      </c>
      <c r="P1847" s="5">
        <f t="shared" si="105"/>
        <v>5334450.7227255348</v>
      </c>
      <c r="Q1847" s="5">
        <f t="shared" si="102"/>
        <v>20065549.277274467</v>
      </c>
      <c r="R1847" s="3" t="str">
        <f t="shared" si="103"/>
        <v>상</v>
      </c>
    </row>
    <row r="1848" spans="1:18" hidden="1" x14ac:dyDescent="0.3">
      <c r="A1848">
        <v>1847</v>
      </c>
      <c r="B1848" s="3" t="s">
        <v>12</v>
      </c>
      <c r="C1848" s="3" t="s">
        <v>14</v>
      </c>
      <c r="D1848" s="3" t="s">
        <v>100</v>
      </c>
      <c r="E1848" s="4">
        <v>2022</v>
      </c>
      <c r="F1848" s="1">
        <v>44503</v>
      </c>
      <c r="G1848" s="3" t="s">
        <v>102</v>
      </c>
      <c r="H1848" s="5">
        <v>3.759999999999994</v>
      </c>
      <c r="I1848" s="5">
        <v>84.656549762654038</v>
      </c>
      <c r="J1848" s="5">
        <v>3.708333333333333</v>
      </c>
      <c r="K1848" s="6">
        <v>3.8514066694304482E-2</v>
      </c>
      <c r="L1848" s="6">
        <v>7.8555710082399852E-2</v>
      </c>
      <c r="M1848" s="5">
        <v>88.293022322329563</v>
      </c>
      <c r="N1848" s="4">
        <v>25400000</v>
      </c>
      <c r="O1848" s="5">
        <f t="shared" si="104"/>
        <v>4709583.333333333</v>
      </c>
      <c r="P1848" s="5">
        <f t="shared" si="105"/>
        <v>5334037.9675079556</v>
      </c>
      <c r="Q1848" s="5">
        <f t="shared" si="102"/>
        <v>20065962.032492045</v>
      </c>
      <c r="R1848" s="3" t="str">
        <f t="shared" si="103"/>
        <v>상</v>
      </c>
    </row>
    <row r="1849" spans="1:18" hidden="1" x14ac:dyDescent="0.3">
      <c r="A1849">
        <v>1848</v>
      </c>
      <c r="B1849" s="3" t="s">
        <v>12</v>
      </c>
      <c r="C1849" s="3" t="s">
        <v>14</v>
      </c>
      <c r="D1849" s="3" t="s">
        <v>100</v>
      </c>
      <c r="E1849" s="4">
        <v>2022</v>
      </c>
      <c r="F1849" s="1">
        <v>44509</v>
      </c>
      <c r="G1849" s="3" t="s">
        <v>102</v>
      </c>
      <c r="H1849" s="5">
        <v>3.6800000000000059</v>
      </c>
      <c r="I1849" s="5">
        <v>81.440983347705824</v>
      </c>
      <c r="J1849" s="5">
        <v>3.6916666666666669</v>
      </c>
      <c r="K1849" s="6">
        <v>3.8427420765212272E-2</v>
      </c>
      <c r="L1849" s="6">
        <v>8.2609149808747381E-2</v>
      </c>
      <c r="M1849" s="5">
        <v>87.896342942604036</v>
      </c>
      <c r="N1849" s="4">
        <v>25400000</v>
      </c>
      <c r="O1849" s="5">
        <f t="shared" si="104"/>
        <v>4688416.666666667</v>
      </c>
      <c r="P1849" s="5">
        <f t="shared" si="105"/>
        <v>5334029.2777916649</v>
      </c>
      <c r="Q1849" s="5">
        <f t="shared" si="102"/>
        <v>20065970.722208336</v>
      </c>
      <c r="R1849" s="3" t="str">
        <f t="shared" si="103"/>
        <v>상</v>
      </c>
    </row>
    <row r="1850" spans="1:18" hidden="1" x14ac:dyDescent="0.3">
      <c r="A1850">
        <v>1849</v>
      </c>
      <c r="B1850" s="3" t="s">
        <v>12</v>
      </c>
      <c r="C1850" s="3" t="s">
        <v>14</v>
      </c>
      <c r="D1850" s="3" t="s">
        <v>100</v>
      </c>
      <c r="E1850" s="4">
        <v>2022</v>
      </c>
      <c r="F1850" s="1">
        <v>44498</v>
      </c>
      <c r="G1850" s="3" t="s">
        <v>102</v>
      </c>
      <c r="H1850" s="5">
        <v>4.1000000000000094</v>
      </c>
      <c r="I1850" s="5">
        <v>95.081152661611213</v>
      </c>
      <c r="J1850" s="5">
        <v>3.719444444444445</v>
      </c>
      <c r="K1850" s="6">
        <v>3.8571722515046918E-2</v>
      </c>
      <c r="L1850" s="6">
        <v>7.4360636755537807E-2</v>
      </c>
      <c r="M1850" s="5">
        <v>88.706764072941525</v>
      </c>
      <c r="N1850" s="4">
        <v>25400000</v>
      </c>
      <c r="O1850" s="5">
        <f t="shared" si="104"/>
        <v>4723694.444444445</v>
      </c>
      <c r="P1850" s="5">
        <f t="shared" si="105"/>
        <v>5325066.8016254772</v>
      </c>
      <c r="Q1850" s="5">
        <f t="shared" si="102"/>
        <v>20074933.198374525</v>
      </c>
      <c r="R1850" s="3" t="str">
        <f t="shared" si="103"/>
        <v>상</v>
      </c>
    </row>
    <row r="1851" spans="1:18" hidden="1" x14ac:dyDescent="0.3">
      <c r="A1851">
        <v>1850</v>
      </c>
      <c r="B1851" s="3" t="s">
        <v>12</v>
      </c>
      <c r="C1851" s="3" t="s">
        <v>49</v>
      </c>
      <c r="D1851" s="3" t="s">
        <v>113</v>
      </c>
      <c r="E1851" s="4">
        <v>2022</v>
      </c>
      <c r="F1851" s="1">
        <v>44538</v>
      </c>
      <c r="G1851" s="3" t="s">
        <v>102</v>
      </c>
      <c r="H1851" s="5">
        <v>3.7799999999999918</v>
      </c>
      <c r="I1851" s="5">
        <v>85.418770831190017</v>
      </c>
      <c r="J1851" s="5">
        <v>3.6111111111111112</v>
      </c>
      <c r="K1851" s="6">
        <v>3.8005847503304602E-2</v>
      </c>
      <c r="L1851" s="6">
        <v>1.352806622132802E-2</v>
      </c>
      <c r="M1851" s="5">
        <v>94.846608627536739</v>
      </c>
      <c r="N1851" s="4">
        <v>24800000</v>
      </c>
      <c r="O1851" s="5">
        <f>1240000*J1851</f>
        <v>4477777.777777778</v>
      </c>
      <c r="P1851" s="5">
        <f>(1240000*J1851)/(M1851/100)</f>
        <v>4721073.1544045405</v>
      </c>
      <c r="Q1851" s="5">
        <f t="shared" si="102"/>
        <v>20078926.84559546</v>
      </c>
      <c r="R1851" s="3" t="str">
        <f t="shared" si="103"/>
        <v>상</v>
      </c>
    </row>
    <row r="1852" spans="1:18" hidden="1" x14ac:dyDescent="0.3">
      <c r="A1852">
        <v>1851</v>
      </c>
      <c r="B1852" s="3" t="s">
        <v>12</v>
      </c>
      <c r="C1852" s="3" t="s">
        <v>18</v>
      </c>
      <c r="D1852" s="3" t="s">
        <v>100</v>
      </c>
      <c r="E1852" s="4">
        <v>2022</v>
      </c>
      <c r="F1852" s="1">
        <v>44511</v>
      </c>
      <c r="G1852" s="3" t="s">
        <v>102</v>
      </c>
      <c r="H1852" s="5">
        <v>3.8199999999999941</v>
      </c>
      <c r="I1852" s="5">
        <v>86.820611130279573</v>
      </c>
      <c r="J1852" s="5">
        <v>3.6861111111111109</v>
      </c>
      <c r="K1852" s="6">
        <v>3.8398495340891223E-2</v>
      </c>
      <c r="L1852" s="6">
        <v>8.1238555915924729E-2</v>
      </c>
      <c r="M1852" s="5">
        <v>88.036294874318415</v>
      </c>
      <c r="N1852" s="4">
        <v>25400000</v>
      </c>
      <c r="O1852" s="5">
        <f t="shared" ref="O1852:O1861" si="106">1270000*J1852</f>
        <v>4681361.111111111</v>
      </c>
      <c r="P1852" s="5">
        <f t="shared" ref="P1852:P1915" si="107">(1270000*J1852)/(M1852/100)</f>
        <v>5317535.3617440099</v>
      </c>
      <c r="Q1852" s="5">
        <f t="shared" si="102"/>
        <v>20082464.638255991</v>
      </c>
      <c r="R1852" s="3" t="str">
        <f t="shared" si="103"/>
        <v>상</v>
      </c>
    </row>
    <row r="1853" spans="1:18" hidden="1" x14ac:dyDescent="0.3">
      <c r="A1853">
        <v>1852</v>
      </c>
      <c r="B1853" s="3" t="s">
        <v>12</v>
      </c>
      <c r="C1853" s="3" t="s">
        <v>14</v>
      </c>
      <c r="D1853" s="3" t="s">
        <v>100</v>
      </c>
      <c r="E1853" s="4">
        <v>2022</v>
      </c>
      <c r="F1853" s="1">
        <v>44502</v>
      </c>
      <c r="G1853" s="3" t="s">
        <v>102</v>
      </c>
      <c r="H1853" s="5">
        <v>4.0799999999999956</v>
      </c>
      <c r="I1853" s="5">
        <v>94.495414527125121</v>
      </c>
      <c r="J1853" s="5">
        <v>3.7111111111111108</v>
      </c>
      <c r="K1853" s="6">
        <v>3.852848873813304E-2</v>
      </c>
      <c r="L1853" s="6">
        <v>7.430140932868684E-2</v>
      </c>
      <c r="M1853" s="5">
        <v>88.717010193318018</v>
      </c>
      <c r="N1853" s="4">
        <v>25400000</v>
      </c>
      <c r="O1853" s="5">
        <f t="shared" si="106"/>
        <v>4713111.111111111</v>
      </c>
      <c r="P1853" s="5">
        <f t="shared" si="107"/>
        <v>5312522.4811352957</v>
      </c>
      <c r="Q1853" s="5">
        <f t="shared" si="102"/>
        <v>20087477.518864706</v>
      </c>
      <c r="R1853" s="3" t="str">
        <f t="shared" si="103"/>
        <v>상</v>
      </c>
    </row>
    <row r="1854" spans="1:18" hidden="1" x14ac:dyDescent="0.3">
      <c r="A1854">
        <v>1853</v>
      </c>
      <c r="B1854" s="3" t="s">
        <v>12</v>
      </c>
      <c r="C1854" s="3" t="s">
        <v>21</v>
      </c>
      <c r="D1854" s="3" t="s">
        <v>100</v>
      </c>
      <c r="E1854" s="4">
        <v>2022</v>
      </c>
      <c r="F1854" s="1">
        <v>44474</v>
      </c>
      <c r="G1854" s="3" t="s">
        <v>102</v>
      </c>
      <c r="H1854" s="5">
        <v>4.0710000000000006</v>
      </c>
      <c r="I1854" s="5">
        <v>94.234060553164014</v>
      </c>
      <c r="J1854" s="5">
        <v>3.786111111111111</v>
      </c>
      <c r="K1854" s="6">
        <v>3.8915863660523388E-2</v>
      </c>
      <c r="L1854" s="6">
        <v>5.5960794556507723E-2</v>
      </c>
      <c r="M1854" s="5">
        <v>90.512334178296896</v>
      </c>
      <c r="N1854" s="4">
        <v>25400000</v>
      </c>
      <c r="O1854" s="5">
        <f t="shared" si="106"/>
        <v>4808361.111111111</v>
      </c>
      <c r="P1854" s="5">
        <f t="shared" si="107"/>
        <v>5312382.1794710308</v>
      </c>
      <c r="Q1854" s="5">
        <f t="shared" si="102"/>
        <v>20087617.820528969</v>
      </c>
      <c r="R1854" s="3" t="str">
        <f t="shared" si="103"/>
        <v>상</v>
      </c>
    </row>
    <row r="1855" spans="1:18" hidden="1" x14ac:dyDescent="0.3">
      <c r="A1855">
        <v>1854</v>
      </c>
      <c r="B1855" s="3" t="s">
        <v>12</v>
      </c>
      <c r="C1855" s="3" t="s">
        <v>14</v>
      </c>
      <c r="D1855" s="3" t="s">
        <v>100</v>
      </c>
      <c r="E1855" s="4">
        <v>2022</v>
      </c>
      <c r="F1855" s="1">
        <v>44541</v>
      </c>
      <c r="G1855" s="3" t="s">
        <v>102</v>
      </c>
      <c r="H1855" s="5">
        <v>3.8194999999999948</v>
      </c>
      <c r="I1855" s="5">
        <v>86.803773031586402</v>
      </c>
      <c r="J1855" s="5">
        <v>3.6027777777777779</v>
      </c>
      <c r="K1855" s="6">
        <v>3.7961969273354497E-2</v>
      </c>
      <c r="L1855" s="6">
        <v>9.9614303915655011E-2</v>
      </c>
      <c r="M1855" s="5">
        <v>86.242372681099042</v>
      </c>
      <c r="N1855" s="4">
        <v>25400000</v>
      </c>
      <c r="O1855" s="5">
        <f t="shared" si="106"/>
        <v>4575527.777777778</v>
      </c>
      <c r="P1855" s="5">
        <f t="shared" si="107"/>
        <v>5305428.9156640451</v>
      </c>
      <c r="Q1855" s="5">
        <f t="shared" si="102"/>
        <v>20094571.084335953</v>
      </c>
      <c r="R1855" s="3" t="str">
        <f t="shared" si="103"/>
        <v>상</v>
      </c>
    </row>
    <row r="1856" spans="1:18" hidden="1" x14ac:dyDescent="0.3">
      <c r="A1856">
        <v>1855</v>
      </c>
      <c r="B1856" s="3" t="s">
        <v>12</v>
      </c>
      <c r="C1856" s="3" t="s">
        <v>14</v>
      </c>
      <c r="D1856" s="3" t="s">
        <v>100</v>
      </c>
      <c r="E1856" s="4">
        <v>2022</v>
      </c>
      <c r="F1856" s="1">
        <v>44501</v>
      </c>
      <c r="G1856" s="3" t="s">
        <v>102</v>
      </c>
      <c r="H1856" s="5">
        <v>3.6200000000000041</v>
      </c>
      <c r="I1856" s="5">
        <v>78.861366460791743</v>
      </c>
      <c r="J1856" s="5">
        <v>3.713888888888889</v>
      </c>
      <c r="K1856" s="6">
        <v>3.8542905385499357E-2</v>
      </c>
      <c r="L1856" s="6">
        <v>7.2221597129343285E-2</v>
      </c>
      <c r="M1856" s="5">
        <v>88.923549748515725</v>
      </c>
      <c r="N1856" s="4">
        <v>25400000</v>
      </c>
      <c r="O1856" s="5">
        <f t="shared" si="106"/>
        <v>4716638.888888889</v>
      </c>
      <c r="P1856" s="5">
        <f t="shared" si="107"/>
        <v>5304150.4778295439</v>
      </c>
      <c r="Q1856" s="5">
        <f t="shared" si="102"/>
        <v>20095849.522170454</v>
      </c>
      <c r="R1856" s="3" t="str">
        <f t="shared" si="103"/>
        <v>상</v>
      </c>
    </row>
    <row r="1857" spans="1:18" hidden="1" x14ac:dyDescent="0.3">
      <c r="A1857">
        <v>1856</v>
      </c>
      <c r="B1857" s="3" t="s">
        <v>12</v>
      </c>
      <c r="C1857" s="3" t="s">
        <v>14</v>
      </c>
      <c r="D1857" s="3" t="s">
        <v>100</v>
      </c>
      <c r="E1857" s="4">
        <v>2022</v>
      </c>
      <c r="F1857" s="1">
        <v>44502</v>
      </c>
      <c r="G1857" s="3" t="s">
        <v>102</v>
      </c>
      <c r="H1857" s="5">
        <v>4.1000000000000094</v>
      </c>
      <c r="I1857" s="5">
        <v>95.081152661611213</v>
      </c>
      <c r="J1857" s="5">
        <v>3.7111111111111108</v>
      </c>
      <c r="K1857" s="6">
        <v>3.852848873813304E-2</v>
      </c>
      <c r="L1857" s="6">
        <v>7.2455391812209363E-2</v>
      </c>
      <c r="M1857" s="5">
        <v>88.901611944965765</v>
      </c>
      <c r="N1857" s="4">
        <v>25400000</v>
      </c>
      <c r="O1857" s="5">
        <f t="shared" si="106"/>
        <v>4713111.111111111</v>
      </c>
      <c r="P1857" s="5">
        <f t="shared" si="107"/>
        <v>5301491.1743430998</v>
      </c>
      <c r="Q1857" s="5">
        <f t="shared" si="102"/>
        <v>20098508.825656898</v>
      </c>
      <c r="R1857" s="3" t="str">
        <f t="shared" si="103"/>
        <v>상</v>
      </c>
    </row>
    <row r="1858" spans="1:18" hidden="1" x14ac:dyDescent="0.3">
      <c r="A1858">
        <v>1857</v>
      </c>
      <c r="B1858" s="3" t="s">
        <v>12</v>
      </c>
      <c r="C1858" s="3" t="s">
        <v>18</v>
      </c>
      <c r="D1858" s="3" t="s">
        <v>100</v>
      </c>
      <c r="E1858" s="4">
        <v>2022</v>
      </c>
      <c r="F1858" s="1">
        <v>44489</v>
      </c>
      <c r="G1858" s="3" t="s">
        <v>102</v>
      </c>
      <c r="H1858" s="5">
        <v>3.894999999999992</v>
      </c>
      <c r="I1858" s="5">
        <v>89.221117116121604</v>
      </c>
      <c r="J1858" s="5">
        <v>3.744444444444444</v>
      </c>
      <c r="K1858" s="6">
        <v>3.8701134063199978E-2</v>
      </c>
      <c r="L1858" s="6">
        <v>6.3777671682263587E-2</v>
      </c>
      <c r="M1858" s="5">
        <v>89.752119425453643</v>
      </c>
      <c r="N1858" s="4">
        <v>25400000</v>
      </c>
      <c r="O1858" s="5">
        <f t="shared" si="106"/>
        <v>4755444.444444444</v>
      </c>
      <c r="P1858" s="5">
        <f t="shared" si="107"/>
        <v>5298420.2210335806</v>
      </c>
      <c r="Q1858" s="5">
        <f t="shared" ref="Q1858:Q1921" si="108">N1858-P1858</f>
        <v>20101579.778966419</v>
      </c>
      <c r="R1858" s="3" t="str">
        <f t="shared" ref="R1858:R1921" si="109">IF(M1858&lt;=65, "하", IF(M1858&lt;80, "중", "상"))</f>
        <v>상</v>
      </c>
    </row>
    <row r="1859" spans="1:18" hidden="1" x14ac:dyDescent="0.3">
      <c r="A1859">
        <v>1858</v>
      </c>
      <c r="B1859" s="3" t="s">
        <v>12</v>
      </c>
      <c r="C1859" s="3" t="s">
        <v>24</v>
      </c>
      <c r="D1859" s="3" t="s">
        <v>100</v>
      </c>
      <c r="E1859" s="4">
        <v>2022</v>
      </c>
      <c r="F1859" s="1">
        <v>44524</v>
      </c>
      <c r="G1859" s="3" t="s">
        <v>102</v>
      </c>
      <c r="H1859" s="5">
        <v>3.8600000000000101</v>
      </c>
      <c r="I1859" s="5">
        <v>88.14566673164974</v>
      </c>
      <c r="J1859" s="5">
        <v>3.65</v>
      </c>
      <c r="K1859" s="6">
        <v>3.8209946349085602E-2</v>
      </c>
      <c r="L1859" s="6">
        <v>8.6822507053819359E-2</v>
      </c>
      <c r="M1859" s="5">
        <v>87.496754659709495</v>
      </c>
      <c r="N1859" s="4">
        <v>25400000</v>
      </c>
      <c r="O1859" s="5">
        <f t="shared" si="106"/>
        <v>4635500</v>
      </c>
      <c r="P1859" s="5">
        <f t="shared" si="107"/>
        <v>5297910.7831236571</v>
      </c>
      <c r="Q1859" s="5">
        <f t="shared" si="108"/>
        <v>20102089.216876343</v>
      </c>
      <c r="R1859" s="3" t="str">
        <f t="shared" si="109"/>
        <v>상</v>
      </c>
    </row>
    <row r="1860" spans="1:18" hidden="1" x14ac:dyDescent="0.3">
      <c r="A1860">
        <v>1859</v>
      </c>
      <c r="B1860" s="3" t="s">
        <v>12</v>
      </c>
      <c r="C1860" s="3" t="s">
        <v>14</v>
      </c>
      <c r="D1860" s="3" t="s">
        <v>100</v>
      </c>
      <c r="E1860" s="4">
        <v>2022</v>
      </c>
      <c r="F1860" s="1">
        <v>44544</v>
      </c>
      <c r="G1860" s="3" t="s">
        <v>102</v>
      </c>
      <c r="H1860" s="5">
        <v>4</v>
      </c>
      <c r="I1860" s="5">
        <v>92.26804225875226</v>
      </c>
      <c r="J1860" s="5">
        <v>3.594444444444445</v>
      </c>
      <c r="K1860" s="6">
        <v>3.7918040268159661E-2</v>
      </c>
      <c r="L1860" s="6">
        <v>0.1003080837229246</v>
      </c>
      <c r="M1860" s="5">
        <v>86.177387600891578</v>
      </c>
      <c r="N1860" s="4">
        <v>25400000</v>
      </c>
      <c r="O1860" s="5">
        <f t="shared" si="106"/>
        <v>4564944.444444445</v>
      </c>
      <c r="P1860" s="5">
        <f t="shared" si="107"/>
        <v>5297148.789872596</v>
      </c>
      <c r="Q1860" s="5">
        <f t="shared" si="108"/>
        <v>20102851.210127406</v>
      </c>
      <c r="R1860" s="3" t="str">
        <f t="shared" si="109"/>
        <v>상</v>
      </c>
    </row>
    <row r="1861" spans="1:18" hidden="1" x14ac:dyDescent="0.3">
      <c r="A1861">
        <v>1860</v>
      </c>
      <c r="B1861" s="3" t="s">
        <v>12</v>
      </c>
      <c r="C1861" s="3" t="s">
        <v>18</v>
      </c>
      <c r="D1861" s="3" t="s">
        <v>100</v>
      </c>
      <c r="E1861" s="4">
        <v>2022</v>
      </c>
      <c r="F1861" s="1">
        <v>44489</v>
      </c>
      <c r="G1861" s="3" t="s">
        <v>102</v>
      </c>
      <c r="H1861" s="5">
        <v>4.0799999999999956</v>
      </c>
      <c r="I1861" s="5">
        <v>94.495414527125121</v>
      </c>
      <c r="J1861" s="5">
        <v>3.744444444444444</v>
      </c>
      <c r="K1861" s="6">
        <v>3.8701134063199978E-2</v>
      </c>
      <c r="L1861" s="6">
        <v>6.3295440288164251E-2</v>
      </c>
      <c r="M1861" s="5">
        <v>89.800342564863584</v>
      </c>
      <c r="N1861" s="4">
        <v>25400000</v>
      </c>
      <c r="O1861" s="5">
        <f t="shared" si="106"/>
        <v>4755444.444444444</v>
      </c>
      <c r="P1861" s="5">
        <f t="shared" si="107"/>
        <v>5295574.9484023899</v>
      </c>
      <c r="Q1861" s="5">
        <f t="shared" si="108"/>
        <v>20104425.05159761</v>
      </c>
      <c r="R1861" s="3" t="str">
        <f t="shared" si="109"/>
        <v>상</v>
      </c>
    </row>
    <row r="1862" spans="1:18" hidden="1" x14ac:dyDescent="0.3">
      <c r="A1862">
        <v>1861</v>
      </c>
      <c r="B1862" s="3" t="s">
        <v>12</v>
      </c>
      <c r="C1862" s="3" t="s">
        <v>14</v>
      </c>
      <c r="D1862" s="3" t="s">
        <v>100</v>
      </c>
      <c r="E1862" s="4">
        <v>2022</v>
      </c>
      <c r="F1862" s="1">
        <v>44503</v>
      </c>
      <c r="G1862" s="3" t="s">
        <v>102</v>
      </c>
      <c r="H1862" s="5">
        <v>4.0128333333333321</v>
      </c>
      <c r="I1862" s="5">
        <v>92.629399031246479</v>
      </c>
      <c r="J1862" s="5">
        <v>3.708333333333333</v>
      </c>
      <c r="K1862" s="6">
        <v>3.8514066694304482E-2</v>
      </c>
      <c r="L1862" s="6">
        <v>7.1677599160924532E-2</v>
      </c>
      <c r="M1862" s="5">
        <v>88.980833414477104</v>
      </c>
      <c r="N1862" s="4">
        <v>25400000</v>
      </c>
      <c r="O1862" s="5">
        <f>(1270000*J1862)</f>
        <v>4709583.333333333</v>
      </c>
      <c r="P1862" s="5">
        <f t="shared" si="107"/>
        <v>5292806.498446539</v>
      </c>
      <c r="Q1862" s="5">
        <f t="shared" si="108"/>
        <v>20107193.501553461</v>
      </c>
      <c r="R1862" s="3" t="str">
        <f t="shared" si="109"/>
        <v>상</v>
      </c>
    </row>
    <row r="1863" spans="1:18" hidden="1" x14ac:dyDescent="0.3">
      <c r="A1863">
        <v>1862</v>
      </c>
      <c r="B1863" s="3" t="s">
        <v>12</v>
      </c>
      <c r="C1863" s="3" t="s">
        <v>19</v>
      </c>
      <c r="D1863" s="3" t="s">
        <v>100</v>
      </c>
      <c r="E1863" s="4">
        <v>2022</v>
      </c>
      <c r="F1863" s="1">
        <v>44518</v>
      </c>
      <c r="G1863" s="3" t="s">
        <v>102</v>
      </c>
      <c r="H1863" s="5">
        <v>3.7601666666666609</v>
      </c>
      <c r="I1863" s="5">
        <v>84.663530615775144</v>
      </c>
      <c r="J1863" s="5">
        <v>3.666666666666667</v>
      </c>
      <c r="K1863" s="6">
        <v>3.8297084310253533E-2</v>
      </c>
      <c r="L1863" s="6">
        <v>8.1761871387679069E-2</v>
      </c>
      <c r="M1863" s="5">
        <v>87.994104430206747</v>
      </c>
      <c r="N1863" s="4">
        <v>25400000</v>
      </c>
      <c r="O1863" s="5">
        <f t="shared" ref="O1863:O1894" si="110">1270000*J1863</f>
        <v>4656666.666666667</v>
      </c>
      <c r="P1863" s="5">
        <f t="shared" si="107"/>
        <v>5292021.2062163111</v>
      </c>
      <c r="Q1863" s="5">
        <f t="shared" si="108"/>
        <v>20107978.793783687</v>
      </c>
      <c r="R1863" s="3" t="str">
        <f t="shared" si="109"/>
        <v>상</v>
      </c>
    </row>
    <row r="1864" spans="1:18" hidden="1" x14ac:dyDescent="0.3">
      <c r="A1864">
        <v>1863</v>
      </c>
      <c r="B1864" s="3" t="s">
        <v>12</v>
      </c>
      <c r="C1864" s="3" t="s">
        <v>17</v>
      </c>
      <c r="D1864" s="3" t="s">
        <v>100</v>
      </c>
      <c r="E1864" s="4">
        <v>2022</v>
      </c>
      <c r="F1864" s="1">
        <v>44519</v>
      </c>
      <c r="G1864" s="3" t="s">
        <v>102</v>
      </c>
      <c r="H1864" s="5">
        <v>4</v>
      </c>
      <c r="I1864" s="5">
        <v>92.26804225875226</v>
      </c>
      <c r="J1864" s="5">
        <v>3.6638888888888892</v>
      </c>
      <c r="K1864" s="6">
        <v>3.8282575090444942E-2</v>
      </c>
      <c r="L1864" s="6">
        <v>8.2241958531888371E-2</v>
      </c>
      <c r="M1864" s="5">
        <v>87.947546637766678</v>
      </c>
      <c r="N1864" s="4">
        <v>25400000</v>
      </c>
      <c r="O1864" s="5">
        <f t="shared" si="110"/>
        <v>4653138.888888889</v>
      </c>
      <c r="P1864" s="5">
        <f t="shared" si="107"/>
        <v>5290811.4743143106</v>
      </c>
      <c r="Q1864" s="5">
        <f t="shared" si="108"/>
        <v>20109188.52568569</v>
      </c>
      <c r="R1864" s="3" t="str">
        <f t="shared" si="109"/>
        <v>상</v>
      </c>
    </row>
    <row r="1865" spans="1:18" hidden="1" x14ac:dyDescent="0.3">
      <c r="A1865">
        <v>1864</v>
      </c>
      <c r="B1865" s="3" t="s">
        <v>12</v>
      </c>
      <c r="C1865" s="3" t="s">
        <v>14</v>
      </c>
      <c r="D1865" s="3" t="s">
        <v>100</v>
      </c>
      <c r="E1865" s="4">
        <v>2022</v>
      </c>
      <c r="F1865" s="1">
        <v>44558</v>
      </c>
      <c r="G1865" s="3" t="s">
        <v>102</v>
      </c>
      <c r="H1865" s="5">
        <v>3.8600000000000101</v>
      </c>
      <c r="I1865" s="5">
        <v>88.14566673164974</v>
      </c>
      <c r="J1865" s="5">
        <v>3.5555555555555549</v>
      </c>
      <c r="K1865" s="6">
        <v>3.7712361663282533E-2</v>
      </c>
      <c r="L1865" s="6">
        <v>0.1082023293220275</v>
      </c>
      <c r="M1865" s="5">
        <v>85.408530901468993</v>
      </c>
      <c r="N1865" s="4">
        <v>25400000</v>
      </c>
      <c r="O1865" s="5">
        <f t="shared" si="110"/>
        <v>4515555.555555555</v>
      </c>
      <c r="P1865" s="5">
        <f t="shared" si="107"/>
        <v>5287007.6418535952</v>
      </c>
      <c r="Q1865" s="5">
        <f t="shared" si="108"/>
        <v>20112992.358146407</v>
      </c>
      <c r="R1865" s="3" t="str">
        <f t="shared" si="109"/>
        <v>상</v>
      </c>
    </row>
    <row r="1866" spans="1:18" hidden="1" x14ac:dyDescent="0.3">
      <c r="A1866">
        <v>1865</v>
      </c>
      <c r="B1866" s="3" t="s">
        <v>12</v>
      </c>
      <c r="C1866" s="3" t="s">
        <v>18</v>
      </c>
      <c r="D1866" s="3" t="s">
        <v>100</v>
      </c>
      <c r="E1866" s="4">
        <v>2022</v>
      </c>
      <c r="F1866" s="1">
        <v>44490</v>
      </c>
      <c r="G1866" s="3" t="s">
        <v>102</v>
      </c>
      <c r="H1866" s="5">
        <v>4.1000000000000094</v>
      </c>
      <c r="I1866" s="5">
        <v>95.081152661611213</v>
      </c>
      <c r="J1866" s="5">
        <v>3.7416666666666671</v>
      </c>
      <c r="K1866" s="6">
        <v>3.8686776379877753E-2</v>
      </c>
      <c r="L1866" s="6">
        <v>6.2499362114222641E-2</v>
      </c>
      <c r="M1866" s="5">
        <v>89.881386150589961</v>
      </c>
      <c r="N1866" s="4">
        <v>25400000</v>
      </c>
      <c r="O1866" s="5">
        <f t="shared" si="110"/>
        <v>4751916.666666667</v>
      </c>
      <c r="P1866" s="5">
        <f t="shared" si="107"/>
        <v>5286875.1475474173</v>
      </c>
      <c r="Q1866" s="5">
        <f t="shared" si="108"/>
        <v>20113124.852452584</v>
      </c>
      <c r="R1866" s="3" t="str">
        <f t="shared" si="109"/>
        <v>상</v>
      </c>
    </row>
    <row r="1867" spans="1:18" hidden="1" x14ac:dyDescent="0.3">
      <c r="A1867">
        <v>1866</v>
      </c>
      <c r="B1867" s="3" t="s">
        <v>12</v>
      </c>
      <c r="C1867" s="3" t="s">
        <v>18</v>
      </c>
      <c r="D1867" s="3" t="s">
        <v>100</v>
      </c>
      <c r="E1867" s="4">
        <v>2022</v>
      </c>
      <c r="F1867" s="1">
        <v>44489</v>
      </c>
      <c r="G1867" s="3" t="s">
        <v>102</v>
      </c>
      <c r="H1867" s="5">
        <v>4.0168333333333273</v>
      </c>
      <c r="I1867" s="5">
        <v>92.742029713582212</v>
      </c>
      <c r="J1867" s="5">
        <v>3.744444444444444</v>
      </c>
      <c r="K1867" s="6">
        <v>3.8701134063199978E-2</v>
      </c>
      <c r="L1867" s="6">
        <v>6.1782527220771703E-2</v>
      </c>
      <c r="M1867" s="5">
        <v>89.951633871602837</v>
      </c>
      <c r="N1867" s="4">
        <v>25400000</v>
      </c>
      <c r="O1867" s="5">
        <f t="shared" si="110"/>
        <v>4755444.444444444</v>
      </c>
      <c r="P1867" s="5">
        <f t="shared" si="107"/>
        <v>5286668.223539304</v>
      </c>
      <c r="Q1867" s="5">
        <f t="shared" si="108"/>
        <v>20113331.776460696</v>
      </c>
      <c r="R1867" s="3" t="str">
        <f t="shared" si="109"/>
        <v>상</v>
      </c>
    </row>
    <row r="1868" spans="1:18" hidden="1" x14ac:dyDescent="0.3">
      <c r="A1868">
        <v>1867</v>
      </c>
      <c r="B1868" s="3" t="s">
        <v>12</v>
      </c>
      <c r="C1868" s="3" t="s">
        <v>16</v>
      </c>
      <c r="D1868" s="3" t="s">
        <v>100</v>
      </c>
      <c r="E1868" s="4">
        <v>2022</v>
      </c>
      <c r="F1868" s="1">
        <v>44477</v>
      </c>
      <c r="G1868" s="3" t="s">
        <v>102</v>
      </c>
      <c r="H1868" s="5">
        <v>3.5400000000000071</v>
      </c>
      <c r="I1868" s="5">
        <v>75.372514865014637</v>
      </c>
      <c r="J1868" s="5">
        <v>3.7777777777777781</v>
      </c>
      <c r="K1868" s="6">
        <v>3.8873012632302001E-2</v>
      </c>
      <c r="L1868" s="6">
        <v>5.3334230907807957E-2</v>
      </c>
      <c r="M1868" s="5">
        <v>90.779275645989003</v>
      </c>
      <c r="N1868" s="4">
        <v>25400000</v>
      </c>
      <c r="O1868" s="5">
        <f t="shared" si="110"/>
        <v>4797777.777777778</v>
      </c>
      <c r="P1868" s="5">
        <f t="shared" si="107"/>
        <v>5285102.5122602014</v>
      </c>
      <c r="Q1868" s="5">
        <f t="shared" si="108"/>
        <v>20114897.487739798</v>
      </c>
      <c r="R1868" s="3" t="str">
        <f t="shared" si="109"/>
        <v>상</v>
      </c>
    </row>
    <row r="1869" spans="1:18" hidden="1" x14ac:dyDescent="0.3">
      <c r="A1869">
        <v>1868</v>
      </c>
      <c r="B1869" s="3" t="s">
        <v>12</v>
      </c>
      <c r="C1869" s="3" t="s">
        <v>14</v>
      </c>
      <c r="D1869" s="3" t="s">
        <v>100</v>
      </c>
      <c r="E1869" s="4">
        <v>2022</v>
      </c>
      <c r="F1869" s="1">
        <v>44501</v>
      </c>
      <c r="G1869" s="3" t="s">
        <v>102</v>
      </c>
      <c r="H1869" s="5">
        <v>4.0199999999999934</v>
      </c>
      <c r="I1869" s="5">
        <v>92.831195670431427</v>
      </c>
      <c r="J1869" s="5">
        <v>3.713888888888889</v>
      </c>
      <c r="K1869" s="6">
        <v>3.8542905385499357E-2</v>
      </c>
      <c r="L1869" s="6">
        <v>6.8307308362910615E-2</v>
      </c>
      <c r="M1869" s="5">
        <v>89.314978625159</v>
      </c>
      <c r="N1869" s="4">
        <v>25400000</v>
      </c>
      <c r="O1869" s="5">
        <f t="shared" si="110"/>
        <v>4716638.888888889</v>
      </c>
      <c r="P1869" s="5">
        <f t="shared" si="107"/>
        <v>5280904.6830586893</v>
      </c>
      <c r="Q1869" s="5">
        <f t="shared" si="108"/>
        <v>20119095.31694131</v>
      </c>
      <c r="R1869" s="3" t="str">
        <f t="shared" si="109"/>
        <v>상</v>
      </c>
    </row>
    <row r="1870" spans="1:18" hidden="1" x14ac:dyDescent="0.3">
      <c r="A1870">
        <v>1869</v>
      </c>
      <c r="B1870" s="3" t="s">
        <v>12</v>
      </c>
      <c r="C1870" s="3" t="s">
        <v>18</v>
      </c>
      <c r="D1870" s="3" t="s">
        <v>100</v>
      </c>
      <c r="E1870" s="4">
        <v>2022</v>
      </c>
      <c r="F1870" s="1">
        <v>44515</v>
      </c>
      <c r="G1870" s="3" t="s">
        <v>102</v>
      </c>
      <c r="H1870" s="5">
        <v>3.7799999999999878</v>
      </c>
      <c r="I1870" s="5">
        <v>85.41877083118986</v>
      </c>
      <c r="J1870" s="5">
        <v>3.6749999999999998</v>
      </c>
      <c r="K1870" s="6">
        <v>3.8340579025361629E-2</v>
      </c>
      <c r="L1870" s="6">
        <v>7.751086542763902E-2</v>
      </c>
      <c r="M1870" s="5">
        <v>88.41485555469994</v>
      </c>
      <c r="N1870" s="4">
        <v>25400000</v>
      </c>
      <c r="O1870" s="5">
        <f t="shared" si="110"/>
        <v>4667250</v>
      </c>
      <c r="P1870" s="5">
        <f t="shared" si="107"/>
        <v>5278807.470439733</v>
      </c>
      <c r="Q1870" s="5">
        <f t="shared" si="108"/>
        <v>20121192.529560268</v>
      </c>
      <c r="R1870" s="3" t="str">
        <f t="shared" si="109"/>
        <v>상</v>
      </c>
    </row>
    <row r="1871" spans="1:18" hidden="1" x14ac:dyDescent="0.3">
      <c r="A1871">
        <v>1870</v>
      </c>
      <c r="B1871" s="3" t="s">
        <v>12</v>
      </c>
      <c r="C1871" s="3" t="s">
        <v>14</v>
      </c>
      <c r="D1871" s="3" t="s">
        <v>100</v>
      </c>
      <c r="E1871" s="4">
        <v>2022</v>
      </c>
      <c r="F1871" s="1">
        <v>44502</v>
      </c>
      <c r="G1871" s="3" t="s">
        <v>102</v>
      </c>
      <c r="H1871" s="5">
        <v>4.0799999999999956</v>
      </c>
      <c r="I1871" s="5">
        <v>94.495414527125121</v>
      </c>
      <c r="J1871" s="5">
        <v>3.7111111111111108</v>
      </c>
      <c r="K1871" s="6">
        <v>3.852848873813304E-2</v>
      </c>
      <c r="L1871" s="6">
        <v>6.861164798386897E-2</v>
      </c>
      <c r="M1871" s="5">
        <v>89.285986327799804</v>
      </c>
      <c r="N1871" s="4">
        <v>25400000</v>
      </c>
      <c r="O1871" s="5">
        <f t="shared" si="110"/>
        <v>4713111.111111111</v>
      </c>
      <c r="P1871" s="5">
        <f t="shared" si="107"/>
        <v>5278668.3610210074</v>
      </c>
      <c r="Q1871" s="5">
        <f t="shared" si="108"/>
        <v>20121331.638978992</v>
      </c>
      <c r="R1871" s="3" t="str">
        <f t="shared" si="109"/>
        <v>상</v>
      </c>
    </row>
    <row r="1872" spans="1:18" hidden="1" x14ac:dyDescent="0.3">
      <c r="A1872">
        <v>1871</v>
      </c>
      <c r="B1872" s="3" t="s">
        <v>12</v>
      </c>
      <c r="C1872" s="3" t="s">
        <v>14</v>
      </c>
      <c r="D1872" s="3" t="s">
        <v>100</v>
      </c>
      <c r="E1872" s="4">
        <v>2022</v>
      </c>
      <c r="F1872" s="1">
        <v>44501</v>
      </c>
      <c r="G1872" s="3" t="s">
        <v>102</v>
      </c>
      <c r="H1872" s="5">
        <v>3.674666666666671</v>
      </c>
      <c r="I1872" s="5">
        <v>81.220866391741694</v>
      </c>
      <c r="J1872" s="5">
        <v>3.713888888888889</v>
      </c>
      <c r="K1872" s="6">
        <v>3.8542905385499357E-2</v>
      </c>
      <c r="L1872" s="6">
        <v>6.7710684909914831E-2</v>
      </c>
      <c r="M1872" s="5">
        <v>89.374640970458572</v>
      </c>
      <c r="N1872" s="4">
        <v>25400000</v>
      </c>
      <c r="O1872" s="5">
        <f t="shared" si="110"/>
        <v>4716638.888888889</v>
      </c>
      <c r="P1872" s="5">
        <f t="shared" si="107"/>
        <v>5277379.3971915394</v>
      </c>
      <c r="Q1872" s="5">
        <f t="shared" si="108"/>
        <v>20122620.602808461</v>
      </c>
      <c r="R1872" s="3" t="str">
        <f t="shared" si="109"/>
        <v>상</v>
      </c>
    </row>
    <row r="1873" spans="1:18" hidden="1" x14ac:dyDescent="0.3">
      <c r="A1873">
        <v>1872</v>
      </c>
      <c r="B1873" s="3" t="s">
        <v>12</v>
      </c>
      <c r="C1873" s="3" t="s">
        <v>14</v>
      </c>
      <c r="D1873" s="3" t="s">
        <v>100</v>
      </c>
      <c r="E1873" s="4">
        <v>2022</v>
      </c>
      <c r="F1873" s="1">
        <v>44502</v>
      </c>
      <c r="G1873" s="3" t="s">
        <v>102</v>
      </c>
      <c r="H1873" s="5">
        <v>3.959999999999992</v>
      </c>
      <c r="I1873" s="5">
        <v>91.118921720605172</v>
      </c>
      <c r="J1873" s="5">
        <v>3.7111111111111108</v>
      </c>
      <c r="K1873" s="6">
        <v>3.852848873813304E-2</v>
      </c>
      <c r="L1873" s="6">
        <v>6.8036195750930145E-2</v>
      </c>
      <c r="M1873" s="5">
        <v>89.343531551093676</v>
      </c>
      <c r="N1873" s="4">
        <v>25400000</v>
      </c>
      <c r="O1873" s="5">
        <f t="shared" si="110"/>
        <v>4713111.111111111</v>
      </c>
      <c r="P1873" s="5">
        <f t="shared" si="107"/>
        <v>5275268.4265852896</v>
      </c>
      <c r="Q1873" s="5">
        <f t="shared" si="108"/>
        <v>20124731.573414709</v>
      </c>
      <c r="R1873" s="3" t="str">
        <f t="shared" si="109"/>
        <v>상</v>
      </c>
    </row>
    <row r="1874" spans="1:18" hidden="1" x14ac:dyDescent="0.3">
      <c r="A1874">
        <v>1873</v>
      </c>
      <c r="B1874" s="3" t="s">
        <v>12</v>
      </c>
      <c r="C1874" s="3" t="s">
        <v>14</v>
      </c>
      <c r="D1874" s="3" t="s">
        <v>100</v>
      </c>
      <c r="E1874" s="4">
        <v>2022</v>
      </c>
      <c r="F1874" s="1">
        <v>44505</v>
      </c>
      <c r="G1874" s="3" t="s">
        <v>102</v>
      </c>
      <c r="H1874" s="5">
        <v>3.9800000000000062</v>
      </c>
      <c r="I1874" s="5">
        <v>91.698845540068177</v>
      </c>
      <c r="J1874" s="5">
        <v>3.7027777777777779</v>
      </c>
      <c r="K1874" s="6">
        <v>3.8485206392990953E-2</v>
      </c>
      <c r="L1874" s="6">
        <v>6.9475730220329879E-2</v>
      </c>
      <c r="M1874" s="5">
        <v>89.20390633866792</v>
      </c>
      <c r="N1874" s="4">
        <v>25400000</v>
      </c>
      <c r="O1874" s="5">
        <f t="shared" si="110"/>
        <v>4702527.777777778</v>
      </c>
      <c r="P1874" s="5">
        <f t="shared" si="107"/>
        <v>5271661.2655104501</v>
      </c>
      <c r="Q1874" s="5">
        <f t="shared" si="108"/>
        <v>20128338.734489549</v>
      </c>
      <c r="R1874" s="3" t="str">
        <f t="shared" si="109"/>
        <v>상</v>
      </c>
    </row>
    <row r="1875" spans="1:18" hidden="1" x14ac:dyDescent="0.3">
      <c r="A1875">
        <v>1874</v>
      </c>
      <c r="B1875" s="3" t="s">
        <v>12</v>
      </c>
      <c r="C1875" s="3" t="s">
        <v>14</v>
      </c>
      <c r="D1875" s="3" t="s">
        <v>100</v>
      </c>
      <c r="E1875" s="4">
        <v>2022</v>
      </c>
      <c r="F1875" s="1">
        <v>44504</v>
      </c>
      <c r="G1875" s="3" t="s">
        <v>102</v>
      </c>
      <c r="H1875" s="5">
        <v>4.0744999999999996</v>
      </c>
      <c r="I1875" s="5">
        <v>94.334336540141678</v>
      </c>
      <c r="J1875" s="5">
        <v>3.7055555555555562</v>
      </c>
      <c r="K1875" s="6">
        <v>3.8499639247949087E-2</v>
      </c>
      <c r="L1875" s="6">
        <v>6.8617818142344342E-2</v>
      </c>
      <c r="M1875" s="5">
        <v>89.28825426097066</v>
      </c>
      <c r="N1875" s="4">
        <v>25400000</v>
      </c>
      <c r="O1875" s="5">
        <f t="shared" si="110"/>
        <v>4706055.555555556</v>
      </c>
      <c r="P1875" s="5">
        <f t="shared" si="107"/>
        <v>5270632.2847356293</v>
      </c>
      <c r="Q1875" s="5">
        <f t="shared" si="108"/>
        <v>20129367.715264373</v>
      </c>
      <c r="R1875" s="3" t="str">
        <f t="shared" si="109"/>
        <v>상</v>
      </c>
    </row>
    <row r="1876" spans="1:18" hidden="1" x14ac:dyDescent="0.3">
      <c r="A1876">
        <v>1875</v>
      </c>
      <c r="B1876" s="3" t="s">
        <v>12</v>
      </c>
      <c r="C1876" s="3" t="s">
        <v>14</v>
      </c>
      <c r="D1876" s="3" t="s">
        <v>100</v>
      </c>
      <c r="E1876" s="4">
        <v>2022</v>
      </c>
      <c r="F1876" s="1">
        <v>44502</v>
      </c>
      <c r="G1876" s="3" t="s">
        <v>102</v>
      </c>
      <c r="H1876" s="5">
        <v>4.040000000000008</v>
      </c>
      <c r="I1876" s="5">
        <v>93.385705726483394</v>
      </c>
      <c r="J1876" s="5">
        <v>3.7111111111111108</v>
      </c>
      <c r="K1876" s="6">
        <v>3.852848873813304E-2</v>
      </c>
      <c r="L1876" s="6">
        <v>6.6429584318921805E-2</v>
      </c>
      <c r="M1876" s="5">
        <v>89.504192694294517</v>
      </c>
      <c r="N1876" s="4">
        <v>25400000</v>
      </c>
      <c r="O1876" s="5">
        <f t="shared" si="110"/>
        <v>4713111.111111111</v>
      </c>
      <c r="P1876" s="5">
        <f t="shared" si="107"/>
        <v>5265799.2539064046</v>
      </c>
      <c r="Q1876" s="5">
        <f t="shared" si="108"/>
        <v>20134200.746093594</v>
      </c>
      <c r="R1876" s="3" t="str">
        <f t="shared" si="109"/>
        <v>상</v>
      </c>
    </row>
    <row r="1877" spans="1:18" hidden="1" x14ac:dyDescent="0.3">
      <c r="A1877">
        <v>1876</v>
      </c>
      <c r="B1877" s="3" t="s">
        <v>12</v>
      </c>
      <c r="C1877" s="3" t="s">
        <v>14</v>
      </c>
      <c r="D1877" s="3" t="s">
        <v>100</v>
      </c>
      <c r="E1877" s="4">
        <v>2022</v>
      </c>
      <c r="F1877" s="1">
        <v>44510</v>
      </c>
      <c r="G1877" s="3" t="s">
        <v>102</v>
      </c>
      <c r="H1877" s="5">
        <v>3.579999999999997</v>
      </c>
      <c r="I1877" s="5">
        <v>77.11905224070567</v>
      </c>
      <c r="J1877" s="5">
        <v>3.6888888888888891</v>
      </c>
      <c r="K1877" s="6">
        <v>3.8412960775701159E-2</v>
      </c>
      <c r="L1877" s="6">
        <v>7.1832559247075045E-2</v>
      </c>
      <c r="M1877" s="5">
        <v>88.975447997722384</v>
      </c>
      <c r="N1877" s="4">
        <v>25400000</v>
      </c>
      <c r="O1877" s="5">
        <f t="shared" si="110"/>
        <v>4684888.888888889</v>
      </c>
      <c r="P1877" s="5">
        <f t="shared" si="107"/>
        <v>5265372.6329187062</v>
      </c>
      <c r="Q1877" s="5">
        <f t="shared" si="108"/>
        <v>20134627.367081292</v>
      </c>
      <c r="R1877" s="3" t="str">
        <f t="shared" si="109"/>
        <v>상</v>
      </c>
    </row>
    <row r="1878" spans="1:18" hidden="1" x14ac:dyDescent="0.3">
      <c r="A1878">
        <v>1877</v>
      </c>
      <c r="B1878" s="3" t="s">
        <v>12</v>
      </c>
      <c r="C1878" s="3" t="s">
        <v>14</v>
      </c>
      <c r="D1878" s="3" t="s">
        <v>100</v>
      </c>
      <c r="E1878" s="4">
        <v>2022</v>
      </c>
      <c r="F1878" s="1">
        <v>44501</v>
      </c>
      <c r="G1878" s="3" t="s">
        <v>102</v>
      </c>
      <c r="H1878" s="5">
        <v>3.6595000000000089</v>
      </c>
      <c r="I1878" s="5">
        <v>80.611808327837096</v>
      </c>
      <c r="J1878" s="5">
        <v>3.713888888888889</v>
      </c>
      <c r="K1878" s="6">
        <v>3.8542905385499357E-2</v>
      </c>
      <c r="L1878" s="6">
        <v>6.5456257801976336E-2</v>
      </c>
      <c r="M1878" s="5">
        <v>89.600083681252428</v>
      </c>
      <c r="N1878" s="4">
        <v>25400000</v>
      </c>
      <c r="O1878" s="5">
        <f t="shared" si="110"/>
        <v>4716638.888888889</v>
      </c>
      <c r="P1878" s="5">
        <f t="shared" si="107"/>
        <v>5264100.9864098821</v>
      </c>
      <c r="Q1878" s="5">
        <f t="shared" si="108"/>
        <v>20135899.01359012</v>
      </c>
      <c r="R1878" s="3" t="str">
        <f t="shared" si="109"/>
        <v>상</v>
      </c>
    </row>
    <row r="1879" spans="1:18" hidden="1" x14ac:dyDescent="0.3">
      <c r="A1879">
        <v>1878</v>
      </c>
      <c r="B1879" s="3" t="s">
        <v>12</v>
      </c>
      <c r="C1879" s="3" t="s">
        <v>14</v>
      </c>
      <c r="D1879" s="3" t="s">
        <v>100</v>
      </c>
      <c r="E1879" s="4">
        <v>2022</v>
      </c>
      <c r="F1879" s="1">
        <v>44501</v>
      </c>
      <c r="G1879" s="3" t="s">
        <v>102</v>
      </c>
      <c r="H1879" s="5">
        <v>3.839999999999991</v>
      </c>
      <c r="I1879" s="5">
        <v>87.487322394430606</v>
      </c>
      <c r="J1879" s="5">
        <v>3.713888888888889</v>
      </c>
      <c r="K1879" s="6">
        <v>3.8542905385499357E-2</v>
      </c>
      <c r="L1879" s="6">
        <v>6.47405327411264E-2</v>
      </c>
      <c r="M1879" s="5">
        <v>89.671656187337419</v>
      </c>
      <c r="N1879" s="4">
        <v>25400000</v>
      </c>
      <c r="O1879" s="5">
        <f t="shared" si="110"/>
        <v>4716638.888888889</v>
      </c>
      <c r="P1879" s="5">
        <f t="shared" si="107"/>
        <v>5259899.381176956</v>
      </c>
      <c r="Q1879" s="5">
        <f t="shared" si="108"/>
        <v>20140100.618823044</v>
      </c>
      <c r="R1879" s="3" t="str">
        <f t="shared" si="109"/>
        <v>상</v>
      </c>
    </row>
    <row r="1880" spans="1:18" hidden="1" x14ac:dyDescent="0.3">
      <c r="A1880">
        <v>1879</v>
      </c>
      <c r="B1880" s="3" t="s">
        <v>12</v>
      </c>
      <c r="C1880" s="3" t="s">
        <v>14</v>
      </c>
      <c r="D1880" s="3" t="s">
        <v>100</v>
      </c>
      <c r="E1880" s="4">
        <v>2022</v>
      </c>
      <c r="F1880" s="1">
        <v>44543</v>
      </c>
      <c r="G1880" s="3" t="s">
        <v>102</v>
      </c>
      <c r="H1880" s="5">
        <v>3.6399999999999908</v>
      </c>
      <c r="I1880" s="5">
        <v>79.78264461044958</v>
      </c>
      <c r="J1880" s="5">
        <v>3.5972222222222219</v>
      </c>
      <c r="K1880" s="6">
        <v>3.7932688922470141E-2</v>
      </c>
      <c r="L1880" s="6">
        <v>9.3398860305890952E-2</v>
      </c>
      <c r="M1880" s="5">
        <v>86.866845077163887</v>
      </c>
      <c r="N1880" s="4">
        <v>25400000</v>
      </c>
      <c r="O1880" s="5">
        <f t="shared" si="110"/>
        <v>4568472.222222222</v>
      </c>
      <c r="P1880" s="5">
        <f t="shared" si="107"/>
        <v>5259166.7375096269</v>
      </c>
      <c r="Q1880" s="5">
        <f t="shared" si="108"/>
        <v>20140833.262490373</v>
      </c>
      <c r="R1880" s="3" t="str">
        <f t="shared" si="109"/>
        <v>상</v>
      </c>
    </row>
    <row r="1881" spans="1:18" hidden="1" x14ac:dyDescent="0.3">
      <c r="A1881">
        <v>1880</v>
      </c>
      <c r="B1881" s="3" t="s">
        <v>12</v>
      </c>
      <c r="C1881" s="3" t="s">
        <v>14</v>
      </c>
      <c r="D1881" s="3" t="s">
        <v>100</v>
      </c>
      <c r="E1881" s="4">
        <v>2022</v>
      </c>
      <c r="F1881" s="1">
        <v>44467</v>
      </c>
      <c r="G1881" s="3" t="s">
        <v>102</v>
      </c>
      <c r="H1881" s="5">
        <v>3.9800000000000062</v>
      </c>
      <c r="I1881" s="5">
        <v>91.698845540068177</v>
      </c>
      <c r="J1881" s="5">
        <v>3.8055555555555549</v>
      </c>
      <c r="K1881" s="6">
        <v>3.9015666369065408E-2</v>
      </c>
      <c r="L1881" s="6">
        <v>4.1180567417187688E-2</v>
      </c>
      <c r="M1881" s="5">
        <v>91.980376621374688</v>
      </c>
      <c r="N1881" s="4">
        <v>25400000</v>
      </c>
      <c r="O1881" s="5">
        <f t="shared" si="110"/>
        <v>4833055.555555555</v>
      </c>
      <c r="P1881" s="5">
        <f t="shared" si="107"/>
        <v>5254442.01587715</v>
      </c>
      <c r="Q1881" s="5">
        <f t="shared" si="108"/>
        <v>20145557.98412285</v>
      </c>
      <c r="R1881" s="3" t="str">
        <f t="shared" si="109"/>
        <v>상</v>
      </c>
    </row>
    <row r="1882" spans="1:18" hidden="1" x14ac:dyDescent="0.3">
      <c r="A1882">
        <v>1881</v>
      </c>
      <c r="B1882" s="3" t="s">
        <v>12</v>
      </c>
      <c r="C1882" s="3" t="s">
        <v>14</v>
      </c>
      <c r="D1882" s="3" t="s">
        <v>100</v>
      </c>
      <c r="E1882" s="4">
        <v>2022</v>
      </c>
      <c r="F1882" s="1">
        <v>44502</v>
      </c>
      <c r="G1882" s="3" t="s">
        <v>102</v>
      </c>
      <c r="H1882" s="5">
        <v>3.5198333333333292</v>
      </c>
      <c r="I1882" s="5">
        <v>74.476436707838772</v>
      </c>
      <c r="J1882" s="5">
        <v>3.7111111111111108</v>
      </c>
      <c r="K1882" s="6">
        <v>3.852848873813304E-2</v>
      </c>
      <c r="L1882" s="6">
        <v>6.4445042505244798E-2</v>
      </c>
      <c r="M1882" s="5">
        <v>89.702646875662211</v>
      </c>
      <c r="N1882" s="4">
        <v>25400000</v>
      </c>
      <c r="O1882" s="5">
        <f t="shared" si="110"/>
        <v>4713111.111111111</v>
      </c>
      <c r="P1882" s="5">
        <f t="shared" si="107"/>
        <v>5254149.4317821013</v>
      </c>
      <c r="Q1882" s="5">
        <f t="shared" si="108"/>
        <v>20145850.5682179</v>
      </c>
      <c r="R1882" s="3" t="str">
        <f t="shared" si="109"/>
        <v>상</v>
      </c>
    </row>
    <row r="1883" spans="1:18" hidden="1" x14ac:dyDescent="0.3">
      <c r="A1883">
        <v>1882</v>
      </c>
      <c r="B1883" s="3" t="s">
        <v>12</v>
      </c>
      <c r="C1883" s="3" t="s">
        <v>14</v>
      </c>
      <c r="D1883" s="3" t="s">
        <v>100</v>
      </c>
      <c r="E1883" s="4">
        <v>2022</v>
      </c>
      <c r="F1883" s="1">
        <v>44504</v>
      </c>
      <c r="G1883" s="3" t="s">
        <v>102</v>
      </c>
      <c r="H1883" s="5">
        <v>3.959999999999992</v>
      </c>
      <c r="I1883" s="5">
        <v>91.118921720605172</v>
      </c>
      <c r="J1883" s="5">
        <v>3.7055555555555562</v>
      </c>
      <c r="K1883" s="6">
        <v>3.8499639247949087E-2</v>
      </c>
      <c r="L1883" s="6">
        <v>6.5373450809690925E-2</v>
      </c>
      <c r="M1883" s="5">
        <v>89.612690994236004</v>
      </c>
      <c r="N1883" s="4">
        <v>25400000</v>
      </c>
      <c r="O1883" s="5">
        <f t="shared" si="110"/>
        <v>4706055.555555556</v>
      </c>
      <c r="P1883" s="5">
        <f t="shared" si="107"/>
        <v>5251550.3142944956</v>
      </c>
      <c r="Q1883" s="5">
        <f t="shared" si="108"/>
        <v>20148449.685705505</v>
      </c>
      <c r="R1883" s="3" t="str">
        <f t="shared" si="109"/>
        <v>상</v>
      </c>
    </row>
    <row r="1884" spans="1:18" hidden="1" x14ac:dyDescent="0.3">
      <c r="A1884">
        <v>1883</v>
      </c>
      <c r="B1884" s="3" t="s">
        <v>12</v>
      </c>
      <c r="C1884" s="3" t="s">
        <v>14</v>
      </c>
      <c r="D1884" s="3" t="s">
        <v>100</v>
      </c>
      <c r="E1884" s="4">
        <v>2022</v>
      </c>
      <c r="F1884" s="1">
        <v>44501</v>
      </c>
      <c r="G1884" s="3" t="s">
        <v>102</v>
      </c>
      <c r="H1884" s="5">
        <v>4.0583333333333353</v>
      </c>
      <c r="I1884" s="5">
        <v>93.887420946563282</v>
      </c>
      <c r="J1884" s="5">
        <v>3.713888888888889</v>
      </c>
      <c r="K1884" s="6">
        <v>3.8542905385499357E-2</v>
      </c>
      <c r="L1884" s="6">
        <v>6.2153168221937262E-2</v>
      </c>
      <c r="M1884" s="5">
        <v>89.93039263925634</v>
      </c>
      <c r="N1884" s="4">
        <v>25400000</v>
      </c>
      <c r="O1884" s="5">
        <f t="shared" si="110"/>
        <v>4716638.888888889</v>
      </c>
      <c r="P1884" s="5">
        <f t="shared" si="107"/>
        <v>5244766.2580647795</v>
      </c>
      <c r="Q1884" s="5">
        <f t="shared" si="108"/>
        <v>20155233.74193522</v>
      </c>
      <c r="R1884" s="3" t="str">
        <f t="shared" si="109"/>
        <v>상</v>
      </c>
    </row>
    <row r="1885" spans="1:18" hidden="1" x14ac:dyDescent="0.3">
      <c r="A1885">
        <v>1884</v>
      </c>
      <c r="B1885" s="3" t="s">
        <v>12</v>
      </c>
      <c r="C1885" s="3" t="s">
        <v>18</v>
      </c>
      <c r="D1885" s="3" t="s">
        <v>100</v>
      </c>
      <c r="E1885" s="4">
        <v>2022</v>
      </c>
      <c r="F1885" s="1">
        <v>44484</v>
      </c>
      <c r="G1885" s="3" t="s">
        <v>102</v>
      </c>
      <c r="H1885" s="5">
        <v>3.8199999999999941</v>
      </c>
      <c r="I1885" s="5">
        <v>86.820611130279573</v>
      </c>
      <c r="J1885" s="5">
        <v>3.7583333333333329</v>
      </c>
      <c r="K1885" s="6">
        <v>3.8772842729587587E-2</v>
      </c>
      <c r="L1885" s="6">
        <v>5.1047035116989943E-2</v>
      </c>
      <c r="M1885" s="5">
        <v>91.018012215342253</v>
      </c>
      <c r="N1885" s="4">
        <v>25400000</v>
      </c>
      <c r="O1885" s="5">
        <f t="shared" si="110"/>
        <v>4773083.333333333</v>
      </c>
      <c r="P1885" s="5">
        <f t="shared" si="107"/>
        <v>5244108.520015304</v>
      </c>
      <c r="Q1885" s="5">
        <f t="shared" si="108"/>
        <v>20155891.479984697</v>
      </c>
      <c r="R1885" s="3" t="str">
        <f t="shared" si="109"/>
        <v>상</v>
      </c>
    </row>
    <row r="1886" spans="1:18" hidden="1" x14ac:dyDescent="0.3">
      <c r="A1886">
        <v>1885</v>
      </c>
      <c r="B1886" s="3" t="s">
        <v>12</v>
      </c>
      <c r="C1886" s="3" t="s">
        <v>14</v>
      </c>
      <c r="D1886" s="3" t="s">
        <v>100</v>
      </c>
      <c r="E1886" s="4">
        <v>2022</v>
      </c>
      <c r="F1886" s="1">
        <v>44551</v>
      </c>
      <c r="G1886" s="3" t="s">
        <v>102</v>
      </c>
      <c r="H1886" s="5">
        <v>3.8799999999999959</v>
      </c>
      <c r="I1886" s="5">
        <v>88.768190384075112</v>
      </c>
      <c r="J1886" s="5">
        <v>3.5750000000000002</v>
      </c>
      <c r="K1886" s="6">
        <v>3.7815340802378077E-2</v>
      </c>
      <c r="L1886" s="6">
        <v>9.6274337508055766E-2</v>
      </c>
      <c r="M1886" s="5">
        <v>86.591032168956616</v>
      </c>
      <c r="N1886" s="4">
        <v>25400000</v>
      </c>
      <c r="O1886" s="5">
        <f t="shared" si="110"/>
        <v>4540250</v>
      </c>
      <c r="P1886" s="5">
        <f t="shared" si="107"/>
        <v>5243325.8806074215</v>
      </c>
      <c r="Q1886" s="5">
        <f t="shared" si="108"/>
        <v>20156674.119392578</v>
      </c>
      <c r="R1886" s="3" t="str">
        <f t="shared" si="109"/>
        <v>상</v>
      </c>
    </row>
    <row r="1887" spans="1:18" hidden="1" x14ac:dyDescent="0.3">
      <c r="A1887">
        <v>1886</v>
      </c>
      <c r="B1887" s="3" t="s">
        <v>12</v>
      </c>
      <c r="C1887" s="3" t="s">
        <v>14</v>
      </c>
      <c r="D1887" s="3" t="s">
        <v>100</v>
      </c>
      <c r="E1887" s="4">
        <v>2022</v>
      </c>
      <c r="F1887" s="1">
        <v>44550</v>
      </c>
      <c r="G1887" s="3" t="s">
        <v>102</v>
      </c>
      <c r="H1887" s="5">
        <v>4.0600000000000014</v>
      </c>
      <c r="I1887" s="5">
        <v>93.933031421115999</v>
      </c>
      <c r="J1887" s="5">
        <v>3.5777777777777779</v>
      </c>
      <c r="K1887" s="6">
        <v>3.7830029224296291E-2</v>
      </c>
      <c r="L1887" s="6">
        <v>9.5520990368009401E-2</v>
      </c>
      <c r="M1887" s="5">
        <v>86.66489804076943</v>
      </c>
      <c r="N1887" s="4">
        <v>25400000</v>
      </c>
      <c r="O1887" s="5">
        <f t="shared" si="110"/>
        <v>4543777.777777778</v>
      </c>
      <c r="P1887" s="5">
        <f t="shared" si="107"/>
        <v>5242927.5064054951</v>
      </c>
      <c r="Q1887" s="5">
        <f t="shared" si="108"/>
        <v>20157072.493594505</v>
      </c>
      <c r="R1887" s="3" t="str">
        <f t="shared" si="109"/>
        <v>상</v>
      </c>
    </row>
    <row r="1888" spans="1:18" hidden="1" x14ac:dyDescent="0.3">
      <c r="A1888">
        <v>1887</v>
      </c>
      <c r="B1888" s="3" t="s">
        <v>12</v>
      </c>
      <c r="C1888" s="3" t="s">
        <v>19</v>
      </c>
      <c r="D1888" s="3" t="s">
        <v>100</v>
      </c>
      <c r="E1888" s="4">
        <v>2022</v>
      </c>
      <c r="F1888" s="1">
        <v>44519</v>
      </c>
      <c r="G1888" s="3" t="s">
        <v>102</v>
      </c>
      <c r="H1888" s="5">
        <v>3.479833333333338</v>
      </c>
      <c r="I1888" s="5">
        <v>72.81010375484739</v>
      </c>
      <c r="J1888" s="5">
        <v>3.6638888888888892</v>
      </c>
      <c r="K1888" s="6">
        <v>3.8282575090444942E-2</v>
      </c>
      <c r="L1888" s="6">
        <v>7.41037568065291E-2</v>
      </c>
      <c r="M1888" s="5">
        <v>88.761366810302604</v>
      </c>
      <c r="N1888" s="4">
        <v>25400000</v>
      </c>
      <c r="O1888" s="5">
        <f t="shared" si="110"/>
        <v>4653138.888888889</v>
      </c>
      <c r="P1888" s="5">
        <f t="shared" si="107"/>
        <v>5242301.9790055733</v>
      </c>
      <c r="Q1888" s="5">
        <f t="shared" si="108"/>
        <v>20157698.020994425</v>
      </c>
      <c r="R1888" s="3" t="str">
        <f t="shared" si="109"/>
        <v>상</v>
      </c>
    </row>
    <row r="1889" spans="1:18" hidden="1" x14ac:dyDescent="0.3">
      <c r="A1889">
        <v>1888</v>
      </c>
      <c r="B1889" s="3" t="s">
        <v>12</v>
      </c>
      <c r="C1889" s="3" t="s">
        <v>14</v>
      </c>
      <c r="D1889" s="3" t="s">
        <v>100</v>
      </c>
      <c r="E1889" s="4">
        <v>2022</v>
      </c>
      <c r="F1889" s="1">
        <v>44503</v>
      </c>
      <c r="G1889" s="3" t="s">
        <v>102</v>
      </c>
      <c r="H1889" s="5">
        <v>3.9398333333333322</v>
      </c>
      <c r="I1889" s="5">
        <v>90.534165205783736</v>
      </c>
      <c r="J1889" s="5">
        <v>3.708333333333333</v>
      </c>
      <c r="K1889" s="6">
        <v>3.8514066694304482E-2</v>
      </c>
      <c r="L1889" s="6">
        <v>6.2392598084652577E-2</v>
      </c>
      <c r="M1889" s="5">
        <v>89.909333522104291</v>
      </c>
      <c r="N1889" s="4">
        <v>25400000</v>
      </c>
      <c r="O1889" s="5">
        <f t="shared" si="110"/>
        <v>4709583.333333333</v>
      </c>
      <c r="P1889" s="5">
        <f t="shared" si="107"/>
        <v>5238147.307782542</v>
      </c>
      <c r="Q1889" s="5">
        <f t="shared" si="108"/>
        <v>20161852.692217458</v>
      </c>
      <c r="R1889" s="3" t="str">
        <f t="shared" si="109"/>
        <v>상</v>
      </c>
    </row>
    <row r="1890" spans="1:18" hidden="1" x14ac:dyDescent="0.3">
      <c r="A1890">
        <v>1889</v>
      </c>
      <c r="B1890" s="3" t="s">
        <v>12</v>
      </c>
      <c r="C1890" s="3" t="s">
        <v>16</v>
      </c>
      <c r="D1890" s="3" t="s">
        <v>100</v>
      </c>
      <c r="E1890" s="4">
        <v>2022</v>
      </c>
      <c r="F1890" s="1">
        <v>44512</v>
      </c>
      <c r="G1890" s="3" t="s">
        <v>102</v>
      </c>
      <c r="H1890" s="5">
        <v>3.959999999999992</v>
      </c>
      <c r="I1890" s="5">
        <v>91.118921720605172</v>
      </c>
      <c r="J1890" s="5">
        <v>3.6833333333333331</v>
      </c>
      <c r="K1890" s="6">
        <v>3.8384024454626083E-2</v>
      </c>
      <c r="L1890" s="6">
        <v>6.7819563328517879E-2</v>
      </c>
      <c r="M1890" s="5">
        <v>89.379641221685603</v>
      </c>
      <c r="N1890" s="4">
        <v>25400000</v>
      </c>
      <c r="O1890" s="5">
        <f t="shared" si="110"/>
        <v>4677833.333333333</v>
      </c>
      <c r="P1890" s="5">
        <f t="shared" si="107"/>
        <v>5233667.6108724196</v>
      </c>
      <c r="Q1890" s="5">
        <f t="shared" si="108"/>
        <v>20166332.389127582</v>
      </c>
      <c r="R1890" s="3" t="str">
        <f t="shared" si="109"/>
        <v>상</v>
      </c>
    </row>
    <row r="1891" spans="1:18" hidden="1" x14ac:dyDescent="0.3">
      <c r="A1891">
        <v>1890</v>
      </c>
      <c r="B1891" s="3" t="s">
        <v>12</v>
      </c>
      <c r="C1891" s="3" t="s">
        <v>14</v>
      </c>
      <c r="D1891" s="3" t="s">
        <v>100</v>
      </c>
      <c r="E1891" s="4">
        <v>2022</v>
      </c>
      <c r="F1891" s="1">
        <v>44544</v>
      </c>
      <c r="G1891" s="3" t="s">
        <v>102</v>
      </c>
      <c r="H1891" s="5">
        <v>4.0600000000000014</v>
      </c>
      <c r="I1891" s="5">
        <v>93.933031421115999</v>
      </c>
      <c r="J1891" s="5">
        <v>3.594444444444445</v>
      </c>
      <c r="K1891" s="6">
        <v>3.7918040268159661E-2</v>
      </c>
      <c r="L1891" s="6">
        <v>8.9382425387459358E-2</v>
      </c>
      <c r="M1891" s="5">
        <v>87.269953434438094</v>
      </c>
      <c r="N1891" s="4">
        <v>25400000</v>
      </c>
      <c r="O1891" s="5">
        <f t="shared" si="110"/>
        <v>4564944.444444445</v>
      </c>
      <c r="P1891" s="5">
        <f t="shared" si="107"/>
        <v>5230831.763733984</v>
      </c>
      <c r="Q1891" s="5">
        <f t="shared" si="108"/>
        <v>20169168.236266017</v>
      </c>
      <c r="R1891" s="3" t="str">
        <f t="shared" si="109"/>
        <v>상</v>
      </c>
    </row>
    <row r="1892" spans="1:18" hidden="1" x14ac:dyDescent="0.3">
      <c r="A1892">
        <v>1891</v>
      </c>
      <c r="B1892" s="3" t="s">
        <v>12</v>
      </c>
      <c r="C1892" s="3" t="s">
        <v>14</v>
      </c>
      <c r="D1892" s="3" t="s">
        <v>100</v>
      </c>
      <c r="E1892" s="4">
        <v>2022</v>
      </c>
      <c r="F1892" s="1">
        <v>44501</v>
      </c>
      <c r="G1892" s="3" t="s">
        <v>102</v>
      </c>
      <c r="H1892" s="5">
        <v>3.8799999999999959</v>
      </c>
      <c r="I1892" s="5">
        <v>88.768190384075112</v>
      </c>
      <c r="J1892" s="5">
        <v>3.713888888888889</v>
      </c>
      <c r="K1892" s="6">
        <v>3.8542905385499357E-2</v>
      </c>
      <c r="L1892" s="6">
        <v>5.9697779846532607E-2</v>
      </c>
      <c r="M1892" s="5">
        <v>90.175931476796805</v>
      </c>
      <c r="N1892" s="4">
        <v>25400000</v>
      </c>
      <c r="O1892" s="5">
        <f t="shared" si="110"/>
        <v>4716638.888888889</v>
      </c>
      <c r="P1892" s="5">
        <f t="shared" si="107"/>
        <v>5230485.3541796003</v>
      </c>
      <c r="Q1892" s="5">
        <f t="shared" si="108"/>
        <v>20169514.645820402</v>
      </c>
      <c r="R1892" s="3" t="str">
        <f t="shared" si="109"/>
        <v>상</v>
      </c>
    </row>
    <row r="1893" spans="1:18" hidden="1" x14ac:dyDescent="0.3">
      <c r="A1893">
        <v>1892</v>
      </c>
      <c r="B1893" s="3" t="s">
        <v>12</v>
      </c>
      <c r="C1893" s="3" t="s">
        <v>14</v>
      </c>
      <c r="D1893" s="3" t="s">
        <v>100</v>
      </c>
      <c r="E1893" s="4">
        <v>2022</v>
      </c>
      <c r="F1893" s="1">
        <v>44498</v>
      </c>
      <c r="G1893" s="3" t="s">
        <v>102</v>
      </c>
      <c r="H1893" s="5">
        <v>3.8026666666666742</v>
      </c>
      <c r="I1893" s="5">
        <v>86.23689037558259</v>
      </c>
      <c r="J1893" s="5">
        <v>3.719444444444445</v>
      </c>
      <c r="K1893" s="6">
        <v>3.8571722515046918E-2</v>
      </c>
      <c r="L1893" s="6">
        <v>5.8205166931241621E-2</v>
      </c>
      <c r="M1893" s="5">
        <v>90.322311055371145</v>
      </c>
      <c r="N1893" s="4">
        <v>25400000</v>
      </c>
      <c r="O1893" s="5">
        <f t="shared" si="110"/>
        <v>4723694.444444445</v>
      </c>
      <c r="P1893" s="5">
        <f t="shared" si="107"/>
        <v>5229820.1731669977</v>
      </c>
      <c r="Q1893" s="5">
        <f t="shared" si="108"/>
        <v>20170179.826833002</v>
      </c>
      <c r="R1893" s="3" t="str">
        <f t="shared" si="109"/>
        <v>상</v>
      </c>
    </row>
    <row r="1894" spans="1:18" hidden="1" x14ac:dyDescent="0.3">
      <c r="A1894">
        <v>1893</v>
      </c>
      <c r="B1894" s="3" t="s">
        <v>12</v>
      </c>
      <c r="C1894" s="3" t="s">
        <v>14</v>
      </c>
      <c r="D1894" s="3" t="s">
        <v>100</v>
      </c>
      <c r="E1894" s="4">
        <v>2022</v>
      </c>
      <c r="F1894" s="1">
        <v>44502</v>
      </c>
      <c r="G1894" s="3" t="s">
        <v>102</v>
      </c>
      <c r="H1894" s="5">
        <v>3.508666666666663</v>
      </c>
      <c r="I1894" s="5">
        <v>73.997413695302569</v>
      </c>
      <c r="J1894" s="5">
        <v>3.7111111111111108</v>
      </c>
      <c r="K1894" s="6">
        <v>3.852848873813304E-2</v>
      </c>
      <c r="L1894" s="6">
        <v>6.0237770520467138E-2</v>
      </c>
      <c r="M1894" s="5">
        <v>90.123374074139988</v>
      </c>
      <c r="N1894" s="4">
        <v>25400000</v>
      </c>
      <c r="O1894" s="5">
        <f t="shared" si="110"/>
        <v>4713111.111111111</v>
      </c>
      <c r="P1894" s="5">
        <f t="shared" si="107"/>
        <v>5229621.238141695</v>
      </c>
      <c r="Q1894" s="5">
        <f t="shared" si="108"/>
        <v>20170378.761858307</v>
      </c>
      <c r="R1894" s="3" t="str">
        <f t="shared" si="109"/>
        <v>상</v>
      </c>
    </row>
    <row r="1895" spans="1:18" hidden="1" x14ac:dyDescent="0.3">
      <c r="A1895">
        <v>1894</v>
      </c>
      <c r="B1895" s="3" t="s">
        <v>12</v>
      </c>
      <c r="C1895" s="3" t="s">
        <v>14</v>
      </c>
      <c r="D1895" s="3" t="s">
        <v>100</v>
      </c>
      <c r="E1895" s="4">
        <v>2022</v>
      </c>
      <c r="F1895" s="1">
        <v>44504</v>
      </c>
      <c r="G1895" s="3" t="s">
        <v>102</v>
      </c>
      <c r="H1895" s="5">
        <v>4.0575000000000019</v>
      </c>
      <c r="I1895" s="5">
        <v>93.864615709286909</v>
      </c>
      <c r="J1895" s="5">
        <v>3.7055555555555562</v>
      </c>
      <c r="K1895" s="6">
        <v>3.8499639247949087E-2</v>
      </c>
      <c r="L1895" s="6">
        <v>6.0081169391830849E-2</v>
      </c>
      <c r="M1895" s="5">
        <v>90.141919136022011</v>
      </c>
      <c r="N1895" s="4">
        <v>25400000</v>
      </c>
      <c r="O1895" s="5">
        <f t="shared" ref="O1895:O1926" si="111">1270000*J1895</f>
        <v>4706055.555555556</v>
      </c>
      <c r="P1895" s="5">
        <f t="shared" si="107"/>
        <v>5220718.1749195177</v>
      </c>
      <c r="Q1895" s="5">
        <f t="shared" si="108"/>
        <v>20179281.825080484</v>
      </c>
      <c r="R1895" s="3" t="str">
        <f t="shared" si="109"/>
        <v>상</v>
      </c>
    </row>
    <row r="1896" spans="1:18" hidden="1" x14ac:dyDescent="0.3">
      <c r="A1896">
        <v>1895</v>
      </c>
      <c r="B1896" s="3" t="s">
        <v>12</v>
      </c>
      <c r="C1896" s="3" t="s">
        <v>14</v>
      </c>
      <c r="D1896" s="3" t="s">
        <v>100</v>
      </c>
      <c r="E1896" s="4">
        <v>2022</v>
      </c>
      <c r="F1896" s="1">
        <v>44541</v>
      </c>
      <c r="G1896" s="3" t="s">
        <v>102</v>
      </c>
      <c r="H1896" s="5">
        <v>3.8926666666666612</v>
      </c>
      <c r="I1896" s="5">
        <v>89.150661846692216</v>
      </c>
      <c r="J1896" s="5">
        <v>3.6027777777777779</v>
      </c>
      <c r="K1896" s="6">
        <v>3.7961969273354497E-2</v>
      </c>
      <c r="L1896" s="6">
        <v>8.4580759582827778E-2</v>
      </c>
      <c r="M1896" s="5">
        <v>87.745727114381779</v>
      </c>
      <c r="N1896" s="4">
        <v>25400000</v>
      </c>
      <c r="O1896" s="5">
        <f t="shared" si="111"/>
        <v>4575527.777777778</v>
      </c>
      <c r="P1896" s="5">
        <f t="shared" si="107"/>
        <v>5214530.5854190541</v>
      </c>
      <c r="Q1896" s="5">
        <f t="shared" si="108"/>
        <v>20185469.414580945</v>
      </c>
      <c r="R1896" s="3" t="str">
        <f t="shared" si="109"/>
        <v>상</v>
      </c>
    </row>
    <row r="1897" spans="1:18" hidden="1" x14ac:dyDescent="0.3">
      <c r="A1897">
        <v>1896</v>
      </c>
      <c r="B1897" s="3" t="s">
        <v>12</v>
      </c>
      <c r="C1897" s="3" t="s">
        <v>14</v>
      </c>
      <c r="D1897" s="3" t="s">
        <v>100</v>
      </c>
      <c r="E1897" s="4">
        <v>2022</v>
      </c>
      <c r="F1897" s="1">
        <v>44502</v>
      </c>
      <c r="G1897" s="3" t="s">
        <v>102</v>
      </c>
      <c r="H1897" s="5">
        <v>4.0854999999999952</v>
      </c>
      <c r="I1897" s="5">
        <v>94.656492514108677</v>
      </c>
      <c r="J1897" s="5">
        <v>3.7111111111111108</v>
      </c>
      <c r="K1897" s="6">
        <v>3.852848873813304E-2</v>
      </c>
      <c r="L1897" s="6">
        <v>5.750780645302072E-2</v>
      </c>
      <c r="M1897" s="5">
        <v>90.396370480884627</v>
      </c>
      <c r="N1897" s="4">
        <v>25400000</v>
      </c>
      <c r="O1897" s="5">
        <f t="shared" si="111"/>
        <v>4713111.111111111</v>
      </c>
      <c r="P1897" s="5">
        <f t="shared" si="107"/>
        <v>5213827.8185712704</v>
      </c>
      <c r="Q1897" s="5">
        <f t="shared" si="108"/>
        <v>20186172.18142873</v>
      </c>
      <c r="R1897" s="3" t="str">
        <f t="shared" si="109"/>
        <v>상</v>
      </c>
    </row>
    <row r="1898" spans="1:18" hidden="1" x14ac:dyDescent="0.3">
      <c r="A1898">
        <v>1897</v>
      </c>
      <c r="B1898" s="3" t="s">
        <v>12</v>
      </c>
      <c r="C1898" s="3" t="s">
        <v>19</v>
      </c>
      <c r="D1898" s="3" t="s">
        <v>100</v>
      </c>
      <c r="E1898" s="4">
        <v>2022</v>
      </c>
      <c r="F1898" s="1">
        <v>44518</v>
      </c>
      <c r="G1898" s="3" t="s">
        <v>102</v>
      </c>
      <c r="H1898" s="5">
        <v>3.6200000000000041</v>
      </c>
      <c r="I1898" s="5">
        <v>78.861366460791743</v>
      </c>
      <c r="J1898" s="5">
        <v>3.666666666666667</v>
      </c>
      <c r="K1898" s="6">
        <v>3.8297084310253533E-2</v>
      </c>
      <c r="L1898" s="6">
        <v>6.8359898457296467E-2</v>
      </c>
      <c r="M1898" s="5">
        <v>89.334301723245005</v>
      </c>
      <c r="N1898" s="4">
        <v>25400000</v>
      </c>
      <c r="O1898" s="5">
        <f t="shared" si="111"/>
        <v>4656666.666666667</v>
      </c>
      <c r="P1898" s="5">
        <f t="shared" si="107"/>
        <v>5212630.0612869635</v>
      </c>
      <c r="Q1898" s="5">
        <f t="shared" si="108"/>
        <v>20187369.938713036</v>
      </c>
      <c r="R1898" s="3" t="str">
        <f t="shared" si="109"/>
        <v>상</v>
      </c>
    </row>
    <row r="1899" spans="1:18" hidden="1" x14ac:dyDescent="0.3">
      <c r="A1899">
        <v>1898</v>
      </c>
      <c r="B1899" s="3" t="s">
        <v>12</v>
      </c>
      <c r="C1899" s="3" t="s">
        <v>14</v>
      </c>
      <c r="D1899" s="3" t="s">
        <v>100</v>
      </c>
      <c r="E1899" s="4">
        <v>2022</v>
      </c>
      <c r="F1899" s="1">
        <v>44525</v>
      </c>
      <c r="G1899" s="3" t="s">
        <v>102</v>
      </c>
      <c r="H1899" s="5">
        <v>3.959999999999992</v>
      </c>
      <c r="I1899" s="5">
        <v>91.118921720605172</v>
      </c>
      <c r="J1899" s="5">
        <v>3.6472222222222221</v>
      </c>
      <c r="K1899" s="6">
        <v>3.8195404028349908E-2</v>
      </c>
      <c r="L1899" s="6">
        <v>7.3007354718104087E-2</v>
      </c>
      <c r="M1899" s="5">
        <v>88.879724125354599</v>
      </c>
      <c r="N1899" s="4">
        <v>25400000</v>
      </c>
      <c r="O1899" s="5">
        <f t="shared" si="111"/>
        <v>4631972.222222222</v>
      </c>
      <c r="P1899" s="5">
        <f t="shared" si="107"/>
        <v>5211506.0749843903</v>
      </c>
      <c r="Q1899" s="5">
        <f t="shared" si="108"/>
        <v>20188493.92501561</v>
      </c>
      <c r="R1899" s="3" t="str">
        <f t="shared" si="109"/>
        <v>상</v>
      </c>
    </row>
    <row r="1900" spans="1:18" hidden="1" x14ac:dyDescent="0.3">
      <c r="A1900">
        <v>1899</v>
      </c>
      <c r="B1900" s="3" t="s">
        <v>12</v>
      </c>
      <c r="C1900" s="3" t="s">
        <v>14</v>
      </c>
      <c r="D1900" s="3" t="s">
        <v>100</v>
      </c>
      <c r="E1900" s="4">
        <v>2022</v>
      </c>
      <c r="F1900" s="1">
        <v>44525</v>
      </c>
      <c r="G1900" s="3" t="s">
        <v>102</v>
      </c>
      <c r="H1900" s="5">
        <v>4</v>
      </c>
      <c r="I1900" s="5">
        <v>92.26804225875226</v>
      </c>
      <c r="J1900" s="5">
        <v>3.6472222222222221</v>
      </c>
      <c r="K1900" s="6">
        <v>3.8195404028349908E-2</v>
      </c>
      <c r="L1900" s="6">
        <v>7.2489599753475048E-2</v>
      </c>
      <c r="M1900" s="5">
        <v>88.931499621817494</v>
      </c>
      <c r="N1900" s="4">
        <v>25400000</v>
      </c>
      <c r="O1900" s="5">
        <f t="shared" si="111"/>
        <v>4631972.222222222</v>
      </c>
      <c r="P1900" s="5">
        <f t="shared" si="107"/>
        <v>5208471.9609134579</v>
      </c>
      <c r="Q1900" s="5">
        <f t="shared" si="108"/>
        <v>20191528.039086543</v>
      </c>
      <c r="R1900" s="3" t="str">
        <f t="shared" si="109"/>
        <v>상</v>
      </c>
    </row>
    <row r="1901" spans="1:18" hidden="1" x14ac:dyDescent="0.3">
      <c r="A1901">
        <v>1900</v>
      </c>
      <c r="B1901" s="3" t="s">
        <v>12</v>
      </c>
      <c r="C1901" s="3" t="s">
        <v>14</v>
      </c>
      <c r="D1901" s="3" t="s">
        <v>100</v>
      </c>
      <c r="E1901" s="4">
        <v>2022</v>
      </c>
      <c r="F1901" s="1">
        <v>44550</v>
      </c>
      <c r="G1901" s="3" t="s">
        <v>102</v>
      </c>
      <c r="H1901" s="5">
        <v>3.978833333333339</v>
      </c>
      <c r="I1901" s="5">
        <v>91.66501665059954</v>
      </c>
      <c r="J1901" s="5">
        <v>3.5777777777777779</v>
      </c>
      <c r="K1901" s="6">
        <v>3.7830029224296291E-2</v>
      </c>
      <c r="L1901" s="6">
        <v>8.9744045707864123E-2</v>
      </c>
      <c r="M1901" s="5">
        <v>87.24259250678395</v>
      </c>
      <c r="N1901" s="4">
        <v>25400000</v>
      </c>
      <c r="O1901" s="5">
        <f t="shared" si="111"/>
        <v>4543777.777777778</v>
      </c>
      <c r="P1901" s="5">
        <f t="shared" si="107"/>
        <v>5208210.401845241</v>
      </c>
      <c r="Q1901" s="5">
        <f t="shared" si="108"/>
        <v>20191789.598154761</v>
      </c>
      <c r="R1901" s="3" t="str">
        <f t="shared" si="109"/>
        <v>상</v>
      </c>
    </row>
    <row r="1902" spans="1:18" hidden="1" x14ac:dyDescent="0.3">
      <c r="A1902">
        <v>1901</v>
      </c>
      <c r="B1902" s="3" t="s">
        <v>12</v>
      </c>
      <c r="C1902" s="3" t="s">
        <v>14</v>
      </c>
      <c r="D1902" s="3" t="s">
        <v>100</v>
      </c>
      <c r="E1902" s="4">
        <v>2022</v>
      </c>
      <c r="F1902" s="1">
        <v>44501</v>
      </c>
      <c r="G1902" s="3" t="s">
        <v>102</v>
      </c>
      <c r="H1902" s="5">
        <v>3.9200000000000039</v>
      </c>
      <c r="I1902" s="5">
        <v>89.959074094082808</v>
      </c>
      <c r="J1902" s="5">
        <v>3.713888888888889</v>
      </c>
      <c r="K1902" s="6">
        <v>3.8542905385499357E-2</v>
      </c>
      <c r="L1902" s="6">
        <v>5.5663396296533073E-2</v>
      </c>
      <c r="M1902" s="5">
        <v>90.579369831796754</v>
      </c>
      <c r="N1902" s="4">
        <v>25400000</v>
      </c>
      <c r="O1902" s="5">
        <f t="shared" si="111"/>
        <v>4716638.888888889</v>
      </c>
      <c r="P1902" s="5">
        <f t="shared" si="107"/>
        <v>5207188.8970386414</v>
      </c>
      <c r="Q1902" s="5">
        <f t="shared" si="108"/>
        <v>20192811.102961358</v>
      </c>
      <c r="R1902" s="3" t="str">
        <f t="shared" si="109"/>
        <v>상</v>
      </c>
    </row>
    <row r="1903" spans="1:18" hidden="1" x14ac:dyDescent="0.3">
      <c r="A1903">
        <v>1902</v>
      </c>
      <c r="B1903" s="3" t="s">
        <v>12</v>
      </c>
      <c r="C1903" s="3" t="s">
        <v>20</v>
      </c>
      <c r="D1903" s="3" t="s">
        <v>100</v>
      </c>
      <c r="E1903" s="4">
        <v>2022</v>
      </c>
      <c r="F1903" s="1">
        <v>44515</v>
      </c>
      <c r="G1903" s="3" t="s">
        <v>102</v>
      </c>
      <c r="H1903" s="5">
        <v>4.0799999999999956</v>
      </c>
      <c r="I1903" s="5">
        <v>94.495414527125121</v>
      </c>
      <c r="J1903" s="5">
        <v>3.6749999999999998</v>
      </c>
      <c r="K1903" s="6">
        <v>3.8340579025361629E-2</v>
      </c>
      <c r="L1903" s="6">
        <v>6.5146168505301652E-2</v>
      </c>
      <c r="M1903" s="5">
        <v>89.651325246933666</v>
      </c>
      <c r="N1903" s="4">
        <v>25400000</v>
      </c>
      <c r="O1903" s="5">
        <f t="shared" si="111"/>
        <v>4667250</v>
      </c>
      <c r="P1903" s="5">
        <f t="shared" si="107"/>
        <v>5206002.239392031</v>
      </c>
      <c r="Q1903" s="5">
        <f t="shared" si="108"/>
        <v>20193997.760607969</v>
      </c>
      <c r="R1903" s="3" t="str">
        <f t="shared" si="109"/>
        <v>상</v>
      </c>
    </row>
    <row r="1904" spans="1:18" hidden="1" x14ac:dyDescent="0.3">
      <c r="A1904">
        <v>1903</v>
      </c>
      <c r="B1904" s="3" t="s">
        <v>12</v>
      </c>
      <c r="C1904" s="3" t="s">
        <v>14</v>
      </c>
      <c r="D1904" s="3" t="s">
        <v>100</v>
      </c>
      <c r="E1904" s="4">
        <v>2022</v>
      </c>
      <c r="F1904" s="1">
        <v>44502</v>
      </c>
      <c r="G1904" s="3" t="s">
        <v>102</v>
      </c>
      <c r="H1904" s="5">
        <v>3.579999999999997</v>
      </c>
      <c r="I1904" s="5">
        <v>77.11905224070567</v>
      </c>
      <c r="J1904" s="5">
        <v>3.7111111111111108</v>
      </c>
      <c r="K1904" s="6">
        <v>3.852848873813304E-2</v>
      </c>
      <c r="L1904" s="6">
        <v>5.6145252862836913E-2</v>
      </c>
      <c r="M1904" s="5">
        <v>90.532625839903005</v>
      </c>
      <c r="N1904" s="4">
        <v>25400000</v>
      </c>
      <c r="O1904" s="5">
        <f t="shared" si="111"/>
        <v>4713111.111111111</v>
      </c>
      <c r="P1904" s="5">
        <f t="shared" si="107"/>
        <v>5205980.7913290067</v>
      </c>
      <c r="Q1904" s="5">
        <f t="shared" si="108"/>
        <v>20194019.208670992</v>
      </c>
      <c r="R1904" s="3" t="str">
        <f t="shared" si="109"/>
        <v>상</v>
      </c>
    </row>
    <row r="1905" spans="1:18" hidden="1" x14ac:dyDescent="0.3">
      <c r="A1905">
        <v>1904</v>
      </c>
      <c r="B1905" s="3" t="s">
        <v>12</v>
      </c>
      <c r="C1905" s="3" t="s">
        <v>14</v>
      </c>
      <c r="D1905" s="3" t="s">
        <v>100</v>
      </c>
      <c r="E1905" s="4">
        <v>2022</v>
      </c>
      <c r="F1905" s="1">
        <v>44502</v>
      </c>
      <c r="G1905" s="3" t="s">
        <v>102</v>
      </c>
      <c r="H1905" s="5">
        <v>3.836499999999992</v>
      </c>
      <c r="I1905" s="5">
        <v>87.372112135417424</v>
      </c>
      <c r="J1905" s="5">
        <v>3.7111111111111108</v>
      </c>
      <c r="K1905" s="6">
        <v>3.852848873813304E-2</v>
      </c>
      <c r="L1905" s="6">
        <v>5.6086164345871568E-2</v>
      </c>
      <c r="M1905" s="5">
        <v>90.538534691599537</v>
      </c>
      <c r="N1905" s="4">
        <v>25400000</v>
      </c>
      <c r="O1905" s="5">
        <f t="shared" si="111"/>
        <v>4713111.111111111</v>
      </c>
      <c r="P1905" s="5">
        <f t="shared" si="107"/>
        <v>5205641.0313744666</v>
      </c>
      <c r="Q1905" s="5">
        <f t="shared" si="108"/>
        <v>20194358.968625534</v>
      </c>
      <c r="R1905" s="3" t="str">
        <f t="shared" si="109"/>
        <v>상</v>
      </c>
    </row>
    <row r="1906" spans="1:18" hidden="1" x14ac:dyDescent="0.3">
      <c r="A1906">
        <v>1905</v>
      </c>
      <c r="B1906" s="3" t="s">
        <v>12</v>
      </c>
      <c r="C1906" s="3" t="s">
        <v>19</v>
      </c>
      <c r="D1906" s="3" t="s">
        <v>100</v>
      </c>
      <c r="E1906" s="4">
        <v>2022</v>
      </c>
      <c r="F1906" s="1">
        <v>44503</v>
      </c>
      <c r="G1906" s="3" t="s">
        <v>102</v>
      </c>
      <c r="H1906" s="5">
        <v>3.6093333333333328</v>
      </c>
      <c r="I1906" s="5">
        <v>78.42090753254071</v>
      </c>
      <c r="J1906" s="5">
        <v>3.708333333333333</v>
      </c>
      <c r="K1906" s="6">
        <v>3.8514066694304482E-2</v>
      </c>
      <c r="L1906" s="6">
        <v>5.6581402401401283E-2</v>
      </c>
      <c r="M1906" s="5">
        <v>90.490453090429426</v>
      </c>
      <c r="N1906" s="4">
        <v>25400000</v>
      </c>
      <c r="O1906" s="5">
        <f t="shared" si="111"/>
        <v>4709583.333333333</v>
      </c>
      <c r="P1906" s="5">
        <f t="shared" si="107"/>
        <v>5204508.5116624692</v>
      </c>
      <c r="Q1906" s="5">
        <f t="shared" si="108"/>
        <v>20195491.488337532</v>
      </c>
      <c r="R1906" s="3" t="str">
        <f t="shared" si="109"/>
        <v>상</v>
      </c>
    </row>
    <row r="1907" spans="1:18" hidden="1" x14ac:dyDescent="0.3">
      <c r="A1907">
        <v>1906</v>
      </c>
      <c r="B1907" s="3" t="s">
        <v>12</v>
      </c>
      <c r="C1907" s="3" t="s">
        <v>17</v>
      </c>
      <c r="D1907" s="3" t="s">
        <v>100</v>
      </c>
      <c r="E1907" s="4">
        <v>2022</v>
      </c>
      <c r="F1907" s="1">
        <v>44519</v>
      </c>
      <c r="G1907" s="3" t="s">
        <v>102</v>
      </c>
      <c r="H1907" s="5">
        <v>4.040000000000008</v>
      </c>
      <c r="I1907" s="5">
        <v>93.385705726483394</v>
      </c>
      <c r="J1907" s="5">
        <v>3.6638888888888892</v>
      </c>
      <c r="K1907" s="6">
        <v>3.8282575090444942E-2</v>
      </c>
      <c r="L1907" s="6">
        <v>6.7355239969193334E-2</v>
      </c>
      <c r="M1907" s="5">
        <v>89.436218494036169</v>
      </c>
      <c r="N1907" s="4">
        <v>25400000</v>
      </c>
      <c r="O1907" s="5">
        <f t="shared" si="111"/>
        <v>4653138.888888889</v>
      </c>
      <c r="P1907" s="5">
        <f t="shared" si="107"/>
        <v>5202745.5624134783</v>
      </c>
      <c r="Q1907" s="5">
        <f t="shared" si="108"/>
        <v>20197254.437586524</v>
      </c>
      <c r="R1907" s="3" t="str">
        <f t="shared" si="109"/>
        <v>상</v>
      </c>
    </row>
    <row r="1908" spans="1:18" hidden="1" x14ac:dyDescent="0.3">
      <c r="A1908">
        <v>1907</v>
      </c>
      <c r="B1908" s="3" t="s">
        <v>12</v>
      </c>
      <c r="C1908" s="3" t="s">
        <v>17</v>
      </c>
      <c r="D1908" s="3" t="s">
        <v>100</v>
      </c>
      <c r="E1908" s="4">
        <v>2022</v>
      </c>
      <c r="F1908" s="1">
        <v>44519</v>
      </c>
      <c r="G1908" s="3" t="s">
        <v>102</v>
      </c>
      <c r="H1908" s="5">
        <v>3.8600000000000101</v>
      </c>
      <c r="I1908" s="5">
        <v>88.14566673164974</v>
      </c>
      <c r="J1908" s="5">
        <v>3.6638888888888892</v>
      </c>
      <c r="K1908" s="6">
        <v>3.8282575090444942E-2</v>
      </c>
      <c r="L1908" s="6">
        <v>6.7296658868721188E-2</v>
      </c>
      <c r="M1908" s="5">
        <v>89.442076604083383</v>
      </c>
      <c r="N1908" s="4">
        <v>25400000</v>
      </c>
      <c r="O1908" s="5">
        <f t="shared" si="111"/>
        <v>4653138.888888889</v>
      </c>
      <c r="P1908" s="5">
        <f t="shared" si="107"/>
        <v>5202404.8027038481</v>
      </c>
      <c r="Q1908" s="5">
        <f t="shared" si="108"/>
        <v>20197595.19729615</v>
      </c>
      <c r="R1908" s="3" t="str">
        <f t="shared" si="109"/>
        <v>상</v>
      </c>
    </row>
    <row r="1909" spans="1:18" hidden="1" x14ac:dyDescent="0.3">
      <c r="A1909">
        <v>1908</v>
      </c>
      <c r="B1909" s="3" t="s">
        <v>12</v>
      </c>
      <c r="C1909" s="3" t="s">
        <v>14</v>
      </c>
      <c r="D1909" s="3" t="s">
        <v>100</v>
      </c>
      <c r="E1909" s="4">
        <v>2022</v>
      </c>
      <c r="F1909" s="1">
        <v>44551</v>
      </c>
      <c r="G1909" s="3" t="s">
        <v>102</v>
      </c>
      <c r="H1909" s="5">
        <v>3.7799999999999878</v>
      </c>
      <c r="I1909" s="5">
        <v>85.41877083118986</v>
      </c>
      <c r="J1909" s="5">
        <v>3.5750000000000002</v>
      </c>
      <c r="K1909" s="6">
        <v>3.7815340802378077E-2</v>
      </c>
      <c r="L1909" s="6">
        <v>8.8703693713983095E-2</v>
      </c>
      <c r="M1909" s="5">
        <v>87.348096548363884</v>
      </c>
      <c r="N1909" s="4">
        <v>25400000</v>
      </c>
      <c r="O1909" s="5">
        <f t="shared" si="111"/>
        <v>4540250</v>
      </c>
      <c r="P1909" s="5">
        <f t="shared" si="107"/>
        <v>5197880.8690880891</v>
      </c>
      <c r="Q1909" s="5">
        <f t="shared" si="108"/>
        <v>20202119.130911909</v>
      </c>
      <c r="R1909" s="3" t="str">
        <f t="shared" si="109"/>
        <v>상</v>
      </c>
    </row>
    <row r="1910" spans="1:18" hidden="1" x14ac:dyDescent="0.3">
      <c r="A1910">
        <v>1909</v>
      </c>
      <c r="B1910" s="3" t="s">
        <v>12</v>
      </c>
      <c r="C1910" s="3" t="s">
        <v>14</v>
      </c>
      <c r="D1910" s="3" t="s">
        <v>100</v>
      </c>
      <c r="E1910" s="4">
        <v>2022</v>
      </c>
      <c r="F1910" s="1">
        <v>44508</v>
      </c>
      <c r="G1910" s="3" t="s">
        <v>102</v>
      </c>
      <c r="H1910" s="5">
        <v>4.040000000000008</v>
      </c>
      <c r="I1910" s="5">
        <v>93.385705726483394</v>
      </c>
      <c r="J1910" s="5">
        <v>3.6944444444444451</v>
      </c>
      <c r="K1910" s="6">
        <v>3.8441875315569321E-2</v>
      </c>
      <c r="L1910" s="6">
        <v>5.8797034750108917E-2</v>
      </c>
      <c r="M1910" s="5">
        <v>90.276108993432175</v>
      </c>
      <c r="N1910" s="4">
        <v>25400000</v>
      </c>
      <c r="O1910" s="5">
        <f t="shared" si="111"/>
        <v>4691944.444444445</v>
      </c>
      <c r="P1910" s="5">
        <f t="shared" si="107"/>
        <v>5197326.8417957583</v>
      </c>
      <c r="Q1910" s="5">
        <f t="shared" si="108"/>
        <v>20202673.158204243</v>
      </c>
      <c r="R1910" s="3" t="str">
        <f t="shared" si="109"/>
        <v>상</v>
      </c>
    </row>
    <row r="1911" spans="1:18" hidden="1" x14ac:dyDescent="0.3">
      <c r="A1911">
        <v>1910</v>
      </c>
      <c r="B1911" s="3" t="s">
        <v>12</v>
      </c>
      <c r="C1911" s="3" t="s">
        <v>18</v>
      </c>
      <c r="D1911" s="3" t="s">
        <v>100</v>
      </c>
      <c r="E1911" s="4">
        <v>2022</v>
      </c>
      <c r="F1911" s="1">
        <v>44526</v>
      </c>
      <c r="G1911" s="3" t="s">
        <v>102</v>
      </c>
      <c r="H1911" s="5">
        <v>4</v>
      </c>
      <c r="I1911" s="5">
        <v>92.26804225875226</v>
      </c>
      <c r="J1911" s="5">
        <v>3.6444444444444439</v>
      </c>
      <c r="K1911" s="6">
        <v>3.8180856168736947E-2</v>
      </c>
      <c r="L1911" s="6">
        <v>7.1185034962399404E-2</v>
      </c>
      <c r="M1911" s="5">
        <v>89.063410886886359</v>
      </c>
      <c r="N1911" s="4">
        <v>25400000</v>
      </c>
      <c r="O1911" s="5">
        <f t="shared" si="111"/>
        <v>4628444.444444444</v>
      </c>
      <c r="P1911" s="5">
        <f t="shared" si="107"/>
        <v>5196796.7522855485</v>
      </c>
      <c r="Q1911" s="5">
        <f t="shared" si="108"/>
        <v>20203203.247714452</v>
      </c>
      <c r="R1911" s="3" t="str">
        <f t="shared" si="109"/>
        <v>상</v>
      </c>
    </row>
    <row r="1912" spans="1:18" hidden="1" x14ac:dyDescent="0.3">
      <c r="A1912">
        <v>1911</v>
      </c>
      <c r="B1912" s="3" t="s">
        <v>12</v>
      </c>
      <c r="C1912" s="3" t="s">
        <v>14</v>
      </c>
      <c r="D1912" s="3" t="s">
        <v>100</v>
      </c>
      <c r="E1912" s="4">
        <v>2022</v>
      </c>
      <c r="F1912" s="1">
        <v>44546</v>
      </c>
      <c r="G1912" s="3" t="s">
        <v>102</v>
      </c>
      <c r="H1912" s="5">
        <v>3.8799999999999959</v>
      </c>
      <c r="I1912" s="5">
        <v>88.768190384075112</v>
      </c>
      <c r="J1912" s="5">
        <v>3.588888888888889</v>
      </c>
      <c r="K1912" s="6">
        <v>3.7888725969020862E-2</v>
      </c>
      <c r="L1912" s="6">
        <v>8.4317506240805126E-2</v>
      </c>
      <c r="M1912" s="5">
        <v>87.779376779017397</v>
      </c>
      <c r="N1912" s="4">
        <v>25400000</v>
      </c>
      <c r="O1912" s="5">
        <f t="shared" si="111"/>
        <v>4557888.888888889</v>
      </c>
      <c r="P1912" s="5">
        <f t="shared" si="107"/>
        <v>5192437.057696675</v>
      </c>
      <c r="Q1912" s="5">
        <f t="shared" si="108"/>
        <v>20207562.942303326</v>
      </c>
      <c r="R1912" s="3" t="str">
        <f t="shared" si="109"/>
        <v>상</v>
      </c>
    </row>
    <row r="1913" spans="1:18" hidden="1" x14ac:dyDescent="0.3">
      <c r="A1913">
        <v>1912</v>
      </c>
      <c r="B1913" s="3" t="s">
        <v>12</v>
      </c>
      <c r="C1913" s="3" t="s">
        <v>14</v>
      </c>
      <c r="D1913" s="3" t="s">
        <v>100</v>
      </c>
      <c r="E1913" s="4">
        <v>2022</v>
      </c>
      <c r="F1913" s="1">
        <v>44543</v>
      </c>
      <c r="G1913" s="3" t="s">
        <v>102</v>
      </c>
      <c r="H1913" s="5">
        <v>3.9568333333333281</v>
      </c>
      <c r="I1913" s="5">
        <v>91.027100449190328</v>
      </c>
      <c r="J1913" s="5">
        <v>3.5972222222222219</v>
      </c>
      <c r="K1913" s="6">
        <v>3.7932688922470141E-2</v>
      </c>
      <c r="L1913" s="6">
        <v>8.1410720248882767E-2</v>
      </c>
      <c r="M1913" s="5">
        <v>88.065659082864713</v>
      </c>
      <c r="N1913" s="4">
        <v>25400000</v>
      </c>
      <c r="O1913" s="5">
        <f t="shared" si="111"/>
        <v>4568472.222222222</v>
      </c>
      <c r="P1913" s="5">
        <f t="shared" si="107"/>
        <v>5187575.1226974325</v>
      </c>
      <c r="Q1913" s="5">
        <f t="shared" si="108"/>
        <v>20212424.877302568</v>
      </c>
      <c r="R1913" s="3" t="str">
        <f t="shared" si="109"/>
        <v>상</v>
      </c>
    </row>
    <row r="1914" spans="1:18" hidden="1" x14ac:dyDescent="0.3">
      <c r="A1914">
        <v>1913</v>
      </c>
      <c r="B1914" s="3" t="s">
        <v>12</v>
      </c>
      <c r="C1914" s="3" t="s">
        <v>18</v>
      </c>
      <c r="D1914" s="3" t="s">
        <v>100</v>
      </c>
      <c r="E1914" s="4">
        <v>2022</v>
      </c>
      <c r="F1914" s="1">
        <v>44496</v>
      </c>
      <c r="G1914" s="3" t="s">
        <v>102</v>
      </c>
      <c r="H1914" s="5">
        <v>3.660000000000009</v>
      </c>
      <c r="I1914" s="5">
        <v>80.631887165108694</v>
      </c>
      <c r="J1914" s="5">
        <v>3.7250000000000001</v>
      </c>
      <c r="K1914" s="6">
        <v>3.860051813123757E-2</v>
      </c>
      <c r="L1914" s="6">
        <v>4.9092512358383113E-2</v>
      </c>
      <c r="M1914" s="5">
        <v>91.230696951037942</v>
      </c>
      <c r="N1914" s="4">
        <v>25400000</v>
      </c>
      <c r="O1914" s="5">
        <f t="shared" si="111"/>
        <v>4730750</v>
      </c>
      <c r="P1914" s="5">
        <f t="shared" si="107"/>
        <v>5185480.4995504068</v>
      </c>
      <c r="Q1914" s="5">
        <f t="shared" si="108"/>
        <v>20214519.500449594</v>
      </c>
      <c r="R1914" s="3" t="str">
        <f t="shared" si="109"/>
        <v>상</v>
      </c>
    </row>
    <row r="1915" spans="1:18" hidden="1" x14ac:dyDescent="0.3">
      <c r="A1915">
        <v>1914</v>
      </c>
      <c r="B1915" s="3" t="s">
        <v>12</v>
      </c>
      <c r="C1915" s="3" t="s">
        <v>14</v>
      </c>
      <c r="D1915" s="3" t="s">
        <v>100</v>
      </c>
      <c r="E1915" s="4">
        <v>2022</v>
      </c>
      <c r="F1915" s="1">
        <v>44546</v>
      </c>
      <c r="G1915" s="3" t="s">
        <v>102</v>
      </c>
      <c r="H1915" s="5">
        <v>3.6000000000000072</v>
      </c>
      <c r="I1915" s="5">
        <v>78.035505970321466</v>
      </c>
      <c r="J1915" s="5">
        <v>3.588888888888889</v>
      </c>
      <c r="K1915" s="6">
        <v>3.7888725969020862E-2</v>
      </c>
      <c r="L1915" s="6">
        <v>8.2803905779110495E-2</v>
      </c>
      <c r="M1915" s="5">
        <v>87.930736825186855</v>
      </c>
      <c r="N1915" s="4">
        <v>25400000</v>
      </c>
      <c r="O1915" s="5">
        <f t="shared" si="111"/>
        <v>4557888.888888889</v>
      </c>
      <c r="P1915" s="5">
        <f t="shared" si="107"/>
        <v>5183499.0282753194</v>
      </c>
      <c r="Q1915" s="5">
        <f t="shared" si="108"/>
        <v>20216500.971724682</v>
      </c>
      <c r="R1915" s="3" t="str">
        <f t="shared" si="109"/>
        <v>상</v>
      </c>
    </row>
    <row r="1916" spans="1:18" hidden="1" x14ac:dyDescent="0.3">
      <c r="A1916">
        <v>1915</v>
      </c>
      <c r="B1916" s="3" t="s">
        <v>12</v>
      </c>
      <c r="C1916" s="3" t="s">
        <v>19</v>
      </c>
      <c r="D1916" s="3" t="s">
        <v>100</v>
      </c>
      <c r="E1916" s="4">
        <v>2022</v>
      </c>
      <c r="F1916" s="1">
        <v>44504</v>
      </c>
      <c r="G1916" s="3" t="s">
        <v>102</v>
      </c>
      <c r="H1916" s="5">
        <v>4.1000000000000094</v>
      </c>
      <c r="I1916" s="5">
        <v>95.081152661611213</v>
      </c>
      <c r="J1916" s="5">
        <v>3.7055555555555562</v>
      </c>
      <c r="K1916" s="6">
        <v>3.8499639247949087E-2</v>
      </c>
      <c r="L1916" s="6">
        <v>5.3407183255713017E-2</v>
      </c>
      <c r="M1916" s="5">
        <v>90.809317749633792</v>
      </c>
      <c r="N1916" s="4">
        <v>25400000</v>
      </c>
      <c r="O1916" s="5">
        <f t="shared" si="111"/>
        <v>4706055.555555556</v>
      </c>
      <c r="P1916" s="5">
        <f t="shared" ref="P1916:P1979" si="112">(1270000*J1916)/(M1916/100)</f>
        <v>5182348.7635161029</v>
      </c>
      <c r="Q1916" s="5">
        <f t="shared" si="108"/>
        <v>20217651.236483898</v>
      </c>
      <c r="R1916" s="3" t="str">
        <f t="shared" si="109"/>
        <v>상</v>
      </c>
    </row>
    <row r="1917" spans="1:18" hidden="1" x14ac:dyDescent="0.3">
      <c r="A1917">
        <v>1916</v>
      </c>
      <c r="B1917" s="3" t="s">
        <v>12</v>
      </c>
      <c r="C1917" s="3" t="s">
        <v>14</v>
      </c>
      <c r="D1917" s="3" t="s">
        <v>100</v>
      </c>
      <c r="E1917" s="4">
        <v>2022</v>
      </c>
      <c r="F1917" s="1">
        <v>44502</v>
      </c>
      <c r="G1917" s="3" t="s">
        <v>102</v>
      </c>
      <c r="H1917" s="5">
        <v>3.8396666666666568</v>
      </c>
      <c r="I1917" s="5">
        <v>87.476349988810298</v>
      </c>
      <c r="J1917" s="5">
        <v>3.7111111111111108</v>
      </c>
      <c r="K1917" s="6">
        <v>3.852848873813304E-2</v>
      </c>
      <c r="L1917" s="6">
        <v>5.1848825622218271E-2</v>
      </c>
      <c r="M1917" s="5">
        <v>90.962268563964869</v>
      </c>
      <c r="N1917" s="4">
        <v>25400000</v>
      </c>
      <c r="O1917" s="5">
        <f t="shared" si="111"/>
        <v>4713111.111111111</v>
      </c>
      <c r="P1917" s="5">
        <f t="shared" si="112"/>
        <v>5181391.3455740623</v>
      </c>
      <c r="Q1917" s="5">
        <f t="shared" si="108"/>
        <v>20218608.654425938</v>
      </c>
      <c r="R1917" s="3" t="str">
        <f t="shared" si="109"/>
        <v>상</v>
      </c>
    </row>
    <row r="1918" spans="1:18" hidden="1" x14ac:dyDescent="0.3">
      <c r="A1918">
        <v>1917</v>
      </c>
      <c r="B1918" s="3" t="s">
        <v>12</v>
      </c>
      <c r="C1918" s="3" t="s">
        <v>14</v>
      </c>
      <c r="D1918" s="3" t="s">
        <v>100</v>
      </c>
      <c r="E1918" s="4">
        <v>2022</v>
      </c>
      <c r="F1918" s="1">
        <v>44543</v>
      </c>
      <c r="G1918" s="3" t="s">
        <v>102</v>
      </c>
      <c r="H1918" s="5">
        <v>3.5600000000000018</v>
      </c>
      <c r="I1918" s="5">
        <v>76.211904314211722</v>
      </c>
      <c r="J1918" s="5">
        <v>3.5972222222222219</v>
      </c>
      <c r="K1918" s="6">
        <v>3.7932688922470141E-2</v>
      </c>
      <c r="L1918" s="6">
        <v>8.0324766628451519E-2</v>
      </c>
      <c r="M1918" s="5">
        <v>88.174254444907831</v>
      </c>
      <c r="N1918" s="4">
        <v>25400000</v>
      </c>
      <c r="O1918" s="5">
        <f t="shared" si="111"/>
        <v>4568472.222222222</v>
      </c>
      <c r="P1918" s="5">
        <f t="shared" si="112"/>
        <v>5181186.108102167</v>
      </c>
      <c r="Q1918" s="5">
        <f t="shared" si="108"/>
        <v>20218813.891897835</v>
      </c>
      <c r="R1918" s="3" t="str">
        <f t="shared" si="109"/>
        <v>상</v>
      </c>
    </row>
    <row r="1919" spans="1:18" hidden="1" x14ac:dyDescent="0.3">
      <c r="A1919">
        <v>1918</v>
      </c>
      <c r="B1919" s="3" t="s">
        <v>12</v>
      </c>
      <c r="C1919" s="3" t="s">
        <v>14</v>
      </c>
      <c r="D1919" s="3" t="s">
        <v>100</v>
      </c>
      <c r="E1919" s="4">
        <v>2022</v>
      </c>
      <c r="F1919" s="1">
        <v>44558</v>
      </c>
      <c r="G1919" s="3" t="s">
        <v>102</v>
      </c>
      <c r="H1919" s="5">
        <v>3.7313333333333389</v>
      </c>
      <c r="I1919" s="5">
        <v>83.476324846971892</v>
      </c>
      <c r="J1919" s="5">
        <v>3.5555555555555549</v>
      </c>
      <c r="K1919" s="6">
        <v>3.7712361663282533E-2</v>
      </c>
      <c r="L1919" s="6">
        <v>9.0520184000702122E-2</v>
      </c>
      <c r="M1919" s="5">
        <v>87.176745433601539</v>
      </c>
      <c r="N1919" s="4">
        <v>25400000</v>
      </c>
      <c r="O1919" s="5">
        <f t="shared" si="111"/>
        <v>4515555.555555555</v>
      </c>
      <c r="P1919" s="5">
        <f t="shared" si="112"/>
        <v>5179770.7440166399</v>
      </c>
      <c r="Q1919" s="5">
        <f t="shared" si="108"/>
        <v>20220229.25598336</v>
      </c>
      <c r="R1919" s="3" t="str">
        <f t="shared" si="109"/>
        <v>상</v>
      </c>
    </row>
    <row r="1920" spans="1:18" hidden="1" x14ac:dyDescent="0.3">
      <c r="A1920">
        <v>1919</v>
      </c>
      <c r="B1920" s="3" t="s">
        <v>12</v>
      </c>
      <c r="C1920" s="3" t="s">
        <v>14</v>
      </c>
      <c r="D1920" s="3" t="s">
        <v>100</v>
      </c>
      <c r="E1920" s="4">
        <v>2022</v>
      </c>
      <c r="F1920" s="1">
        <v>44539</v>
      </c>
      <c r="G1920" s="3" t="s">
        <v>102</v>
      </c>
      <c r="H1920" s="5">
        <v>3.6399999999999908</v>
      </c>
      <c r="I1920" s="5">
        <v>79.78264461044958</v>
      </c>
      <c r="J1920" s="5">
        <v>3.6083333333333329</v>
      </c>
      <c r="K1920" s="6">
        <v>3.7991227057484381E-2</v>
      </c>
      <c r="L1920" s="6">
        <v>7.6975622368237087E-2</v>
      </c>
      <c r="M1920" s="5">
        <v>88.503315057427855</v>
      </c>
      <c r="N1920" s="4">
        <v>25400000</v>
      </c>
      <c r="O1920" s="5">
        <f t="shared" si="111"/>
        <v>4582583.333333333</v>
      </c>
      <c r="P1920" s="5">
        <f t="shared" si="112"/>
        <v>5177866.3097080551</v>
      </c>
      <c r="Q1920" s="5">
        <f t="shared" si="108"/>
        <v>20222133.690291945</v>
      </c>
      <c r="R1920" s="3" t="str">
        <f t="shared" si="109"/>
        <v>상</v>
      </c>
    </row>
    <row r="1921" spans="1:18" hidden="1" x14ac:dyDescent="0.3">
      <c r="A1921">
        <v>1920</v>
      </c>
      <c r="B1921" s="3" t="s">
        <v>12</v>
      </c>
      <c r="C1921" s="3" t="s">
        <v>21</v>
      </c>
      <c r="D1921" s="3" t="s">
        <v>100</v>
      </c>
      <c r="E1921" s="4">
        <v>2022</v>
      </c>
      <c r="F1921" s="1">
        <v>44495</v>
      </c>
      <c r="G1921" s="3" t="s">
        <v>102</v>
      </c>
      <c r="H1921" s="5">
        <v>3.9061666666666701</v>
      </c>
      <c r="I1921" s="5">
        <v>89.55796012541731</v>
      </c>
      <c r="J1921" s="5">
        <v>3.7277777777777779</v>
      </c>
      <c r="K1921" s="6">
        <v>3.861490788686555E-2</v>
      </c>
      <c r="L1921" s="6">
        <v>4.6728861033410493E-2</v>
      </c>
      <c r="M1921" s="5">
        <v>91.465623107972391</v>
      </c>
      <c r="N1921" s="4">
        <v>25400000</v>
      </c>
      <c r="O1921" s="5">
        <f t="shared" si="111"/>
        <v>4734277.777777778</v>
      </c>
      <c r="P1921" s="5">
        <f t="shared" si="112"/>
        <v>5176018.7236565445</v>
      </c>
      <c r="Q1921" s="5">
        <f t="shared" si="108"/>
        <v>20223981.276343457</v>
      </c>
      <c r="R1921" s="3" t="str">
        <f t="shared" si="109"/>
        <v>상</v>
      </c>
    </row>
    <row r="1922" spans="1:18" hidden="1" x14ac:dyDescent="0.3">
      <c r="A1922">
        <v>1921</v>
      </c>
      <c r="B1922" s="3" t="s">
        <v>12</v>
      </c>
      <c r="C1922" s="3" t="s">
        <v>17</v>
      </c>
      <c r="D1922" s="3" t="s">
        <v>100</v>
      </c>
      <c r="E1922" s="4">
        <v>2022</v>
      </c>
      <c r="F1922" s="1">
        <v>44531</v>
      </c>
      <c r="G1922" s="3" t="s">
        <v>102</v>
      </c>
      <c r="H1922" s="5">
        <v>3.579999999999997</v>
      </c>
      <c r="I1922" s="5">
        <v>77.11905224070567</v>
      </c>
      <c r="J1922" s="5">
        <v>3.630555555555556</v>
      </c>
      <c r="K1922" s="6">
        <v>3.810803356540747E-2</v>
      </c>
      <c r="L1922" s="6">
        <v>7.0563844228020617E-2</v>
      </c>
      <c r="M1922" s="5">
        <v>89.132812220657186</v>
      </c>
      <c r="N1922" s="4">
        <v>25400000</v>
      </c>
      <c r="O1922" s="5">
        <f t="shared" si="111"/>
        <v>4610805.555555556</v>
      </c>
      <c r="P1922" s="5">
        <f t="shared" si="112"/>
        <v>5172960.9340060381</v>
      </c>
      <c r="Q1922" s="5">
        <f t="shared" ref="Q1922:Q1985" si="113">N1922-P1922</f>
        <v>20227039.065993961</v>
      </c>
      <c r="R1922" s="3" t="str">
        <f t="shared" ref="R1922:R1985" si="114">IF(M1922&lt;=65, "하", IF(M1922&lt;80, "중", "상"))</f>
        <v>상</v>
      </c>
    </row>
    <row r="1923" spans="1:18" hidden="1" x14ac:dyDescent="0.3">
      <c r="A1923">
        <v>1922</v>
      </c>
      <c r="B1923" s="3" t="s">
        <v>12</v>
      </c>
      <c r="C1923" s="3" t="s">
        <v>14</v>
      </c>
      <c r="D1923" s="3" t="s">
        <v>100</v>
      </c>
      <c r="E1923" s="4">
        <v>2022</v>
      </c>
      <c r="F1923" s="1">
        <v>44504</v>
      </c>
      <c r="G1923" s="3" t="s">
        <v>102</v>
      </c>
      <c r="H1923" s="5">
        <v>3.959999999999992</v>
      </c>
      <c r="I1923" s="5">
        <v>91.118921720605172</v>
      </c>
      <c r="J1923" s="5">
        <v>3.7055555555555562</v>
      </c>
      <c r="K1923" s="6">
        <v>3.8499639247949087E-2</v>
      </c>
      <c r="L1923" s="6">
        <v>5.1595544780478932E-2</v>
      </c>
      <c r="M1923" s="5">
        <v>90.990481597157185</v>
      </c>
      <c r="N1923" s="4">
        <v>25400000</v>
      </c>
      <c r="O1923" s="5">
        <f t="shared" si="111"/>
        <v>4706055.555555556</v>
      </c>
      <c r="P1923" s="5">
        <f t="shared" si="112"/>
        <v>5172030.6046853447</v>
      </c>
      <c r="Q1923" s="5">
        <f t="shared" si="113"/>
        <v>20227969.395314656</v>
      </c>
      <c r="R1923" s="3" t="str">
        <f t="shared" si="114"/>
        <v>상</v>
      </c>
    </row>
    <row r="1924" spans="1:18" hidden="1" x14ac:dyDescent="0.3">
      <c r="A1924">
        <v>1923</v>
      </c>
      <c r="B1924" s="3" t="s">
        <v>12</v>
      </c>
      <c r="C1924" s="3" t="s">
        <v>19</v>
      </c>
      <c r="D1924" s="3" t="s">
        <v>100</v>
      </c>
      <c r="E1924" s="4">
        <v>2022</v>
      </c>
      <c r="F1924" s="1">
        <v>44518</v>
      </c>
      <c r="G1924" s="3" t="s">
        <v>102</v>
      </c>
      <c r="H1924" s="5">
        <v>3.8206666666666611</v>
      </c>
      <c r="I1924" s="5">
        <v>86.843061928537182</v>
      </c>
      <c r="J1924" s="5">
        <v>3.666666666666667</v>
      </c>
      <c r="K1924" s="6">
        <v>3.8297084310253533E-2</v>
      </c>
      <c r="L1924" s="6">
        <v>6.1313181744273637E-2</v>
      </c>
      <c r="M1924" s="5">
        <v>90.038973394547284</v>
      </c>
      <c r="N1924" s="4">
        <v>25400000</v>
      </c>
      <c r="O1924" s="5">
        <f t="shared" si="111"/>
        <v>4656666.666666667</v>
      </c>
      <c r="P1924" s="5">
        <f t="shared" si="112"/>
        <v>5171834.4746794645</v>
      </c>
      <c r="Q1924" s="5">
        <f t="shared" si="113"/>
        <v>20228165.525320537</v>
      </c>
      <c r="R1924" s="3" t="str">
        <f t="shared" si="114"/>
        <v>상</v>
      </c>
    </row>
    <row r="1925" spans="1:18" hidden="1" x14ac:dyDescent="0.3">
      <c r="A1925">
        <v>1924</v>
      </c>
      <c r="B1925" s="3" t="s">
        <v>12</v>
      </c>
      <c r="C1925" s="3" t="s">
        <v>17</v>
      </c>
      <c r="D1925" s="3" t="s">
        <v>100</v>
      </c>
      <c r="E1925" s="4">
        <v>2022</v>
      </c>
      <c r="F1925" s="1">
        <v>44532</v>
      </c>
      <c r="G1925" s="3" t="s">
        <v>102</v>
      </c>
      <c r="H1925" s="5">
        <v>3.6800000000000059</v>
      </c>
      <c r="I1925" s="5">
        <v>81.440983347705824</v>
      </c>
      <c r="J1925" s="5">
        <v>3.6277777777777782</v>
      </c>
      <c r="K1925" s="6">
        <v>3.8093452339097743E-2</v>
      </c>
      <c r="L1925" s="6">
        <v>7.0926583478246291E-2</v>
      </c>
      <c r="M1925" s="5">
        <v>89.097996418265595</v>
      </c>
      <c r="N1925" s="4">
        <v>25400000</v>
      </c>
      <c r="O1925" s="5">
        <f t="shared" si="111"/>
        <v>4607277.777777778</v>
      </c>
      <c r="P1925" s="5">
        <f t="shared" si="112"/>
        <v>5171022.8770455942</v>
      </c>
      <c r="Q1925" s="5">
        <f t="shared" si="113"/>
        <v>20228977.122954406</v>
      </c>
      <c r="R1925" s="3" t="str">
        <f t="shared" si="114"/>
        <v>상</v>
      </c>
    </row>
    <row r="1926" spans="1:18" hidden="1" x14ac:dyDescent="0.3">
      <c r="A1926">
        <v>1925</v>
      </c>
      <c r="B1926" s="3" t="s">
        <v>12</v>
      </c>
      <c r="C1926" s="3" t="s">
        <v>17</v>
      </c>
      <c r="D1926" s="3" t="s">
        <v>100</v>
      </c>
      <c r="E1926" s="4">
        <v>2022</v>
      </c>
      <c r="F1926" s="1">
        <v>44532</v>
      </c>
      <c r="G1926" s="3" t="s">
        <v>102</v>
      </c>
      <c r="H1926" s="5">
        <v>4.0799999999999956</v>
      </c>
      <c r="I1926" s="5">
        <v>94.495414527125121</v>
      </c>
      <c r="J1926" s="5">
        <v>3.6277777777777782</v>
      </c>
      <c r="K1926" s="6">
        <v>3.8093452339097743E-2</v>
      </c>
      <c r="L1926" s="6">
        <v>7.0483571683692264E-2</v>
      </c>
      <c r="M1926" s="5">
        <v>89.142297597720997</v>
      </c>
      <c r="N1926" s="4">
        <v>25400000</v>
      </c>
      <c r="O1926" s="5">
        <f t="shared" si="111"/>
        <v>4607277.777777778</v>
      </c>
      <c r="P1926" s="5">
        <f t="shared" si="112"/>
        <v>5168453.0261597913</v>
      </c>
      <c r="Q1926" s="5">
        <f t="shared" si="113"/>
        <v>20231546.973840207</v>
      </c>
      <c r="R1926" s="3" t="str">
        <f t="shared" si="114"/>
        <v>상</v>
      </c>
    </row>
    <row r="1927" spans="1:18" hidden="1" x14ac:dyDescent="0.3">
      <c r="A1927">
        <v>1926</v>
      </c>
      <c r="B1927" s="3" t="s">
        <v>12</v>
      </c>
      <c r="C1927" s="3" t="s">
        <v>14</v>
      </c>
      <c r="D1927" s="3" t="s">
        <v>100</v>
      </c>
      <c r="E1927" s="4">
        <v>2022</v>
      </c>
      <c r="F1927" s="1">
        <v>44546</v>
      </c>
      <c r="G1927" s="3" t="s">
        <v>102</v>
      </c>
      <c r="H1927" s="5">
        <v>4.0198333333333256</v>
      </c>
      <c r="I1927" s="5">
        <v>92.826502725334095</v>
      </c>
      <c r="J1927" s="5">
        <v>3.588888888888889</v>
      </c>
      <c r="K1927" s="6">
        <v>3.7888725969020862E-2</v>
      </c>
      <c r="L1927" s="6">
        <v>8.0173996072457246E-2</v>
      </c>
      <c r="M1927" s="5">
        <v>88.193727795852197</v>
      </c>
      <c r="N1927" s="4">
        <v>25400000</v>
      </c>
      <c r="O1927" s="5">
        <f t="shared" ref="O1927:O1958" si="115">1270000*J1927</f>
        <v>4557888.888888889</v>
      </c>
      <c r="P1927" s="5">
        <f t="shared" si="112"/>
        <v>5168041.9943687301</v>
      </c>
      <c r="Q1927" s="5">
        <f t="shared" si="113"/>
        <v>20231958.005631268</v>
      </c>
      <c r="R1927" s="3" t="str">
        <f t="shared" si="114"/>
        <v>상</v>
      </c>
    </row>
    <row r="1928" spans="1:18" hidden="1" x14ac:dyDescent="0.3">
      <c r="A1928">
        <v>1927</v>
      </c>
      <c r="B1928" s="3" t="s">
        <v>12</v>
      </c>
      <c r="C1928" s="3" t="s">
        <v>14</v>
      </c>
      <c r="D1928" s="3" t="s">
        <v>100</v>
      </c>
      <c r="E1928" s="4">
        <v>2022</v>
      </c>
      <c r="F1928" s="1">
        <v>44546</v>
      </c>
      <c r="G1928" s="3" t="s">
        <v>102</v>
      </c>
      <c r="H1928" s="5">
        <v>3.6546666666666732</v>
      </c>
      <c r="I1928" s="5">
        <v>80.417712900878314</v>
      </c>
      <c r="J1928" s="5">
        <v>3.588888888888889</v>
      </c>
      <c r="K1928" s="6">
        <v>3.7888725969020862E-2</v>
      </c>
      <c r="L1928" s="6">
        <v>8.0121146931468892E-2</v>
      </c>
      <c r="M1928" s="5">
        <v>88.199012709951035</v>
      </c>
      <c r="N1928" s="4">
        <v>25400000</v>
      </c>
      <c r="O1928" s="5">
        <f t="shared" si="115"/>
        <v>4557888.888888889</v>
      </c>
      <c r="P1928" s="5">
        <f t="shared" si="112"/>
        <v>5167732.3235780923</v>
      </c>
      <c r="Q1928" s="5">
        <f t="shared" si="113"/>
        <v>20232267.676421907</v>
      </c>
      <c r="R1928" s="3" t="str">
        <f t="shared" si="114"/>
        <v>상</v>
      </c>
    </row>
    <row r="1929" spans="1:18" hidden="1" x14ac:dyDescent="0.3">
      <c r="A1929">
        <v>1928</v>
      </c>
      <c r="B1929" s="3" t="s">
        <v>12</v>
      </c>
      <c r="C1929" s="3" t="s">
        <v>17</v>
      </c>
      <c r="D1929" s="3" t="s">
        <v>100</v>
      </c>
      <c r="E1929" s="4">
        <v>2022</v>
      </c>
      <c r="F1929" s="1">
        <v>44532</v>
      </c>
      <c r="G1929" s="3" t="s">
        <v>102</v>
      </c>
      <c r="H1929" s="5">
        <v>4.0799999999999956</v>
      </c>
      <c r="I1929" s="5">
        <v>94.495414527125121</v>
      </c>
      <c r="J1929" s="5">
        <v>3.6277777777777782</v>
      </c>
      <c r="K1929" s="6">
        <v>3.8093452339097743E-2</v>
      </c>
      <c r="L1929" s="6">
        <v>7.0006738106244346E-2</v>
      </c>
      <c r="M1929" s="5">
        <v>89.189980955465799</v>
      </c>
      <c r="N1929" s="4">
        <v>25400000</v>
      </c>
      <c r="O1929" s="5">
        <f t="shared" si="115"/>
        <v>4607277.777777778</v>
      </c>
      <c r="P1929" s="5">
        <f t="shared" si="112"/>
        <v>5165689.832446849</v>
      </c>
      <c r="Q1929" s="5">
        <f t="shared" si="113"/>
        <v>20234310.167553149</v>
      </c>
      <c r="R1929" s="3" t="str">
        <f t="shared" si="114"/>
        <v>상</v>
      </c>
    </row>
    <row r="1930" spans="1:18" hidden="1" x14ac:dyDescent="0.3">
      <c r="A1930">
        <v>1929</v>
      </c>
      <c r="B1930" s="3" t="s">
        <v>12</v>
      </c>
      <c r="C1930" s="3" t="s">
        <v>14</v>
      </c>
      <c r="D1930" s="3" t="s">
        <v>100</v>
      </c>
      <c r="E1930" s="4">
        <v>2022</v>
      </c>
      <c r="F1930" s="1">
        <v>44545</v>
      </c>
      <c r="G1930" s="3" t="s">
        <v>102</v>
      </c>
      <c r="H1930" s="5">
        <v>4.0799999999999956</v>
      </c>
      <c r="I1930" s="5">
        <v>94.495414527125121</v>
      </c>
      <c r="J1930" s="5">
        <v>3.5916666666666668</v>
      </c>
      <c r="K1930" s="6">
        <v>3.7903385952532877E-2</v>
      </c>
      <c r="L1930" s="6">
        <v>7.8992548240259461E-2</v>
      </c>
      <c r="M1930" s="5">
        <v>88.310406580720766</v>
      </c>
      <c r="N1930" s="4">
        <v>25400000</v>
      </c>
      <c r="O1930" s="5">
        <f t="shared" si="115"/>
        <v>4561416.666666667</v>
      </c>
      <c r="P1930" s="5">
        <f t="shared" si="112"/>
        <v>5165208.544813199</v>
      </c>
      <c r="Q1930" s="5">
        <f t="shared" si="113"/>
        <v>20234791.455186799</v>
      </c>
      <c r="R1930" s="3" t="str">
        <f t="shared" si="114"/>
        <v>상</v>
      </c>
    </row>
    <row r="1931" spans="1:18" hidden="1" x14ac:dyDescent="0.3">
      <c r="A1931">
        <v>1930</v>
      </c>
      <c r="B1931" s="3" t="s">
        <v>12</v>
      </c>
      <c r="C1931" s="3" t="s">
        <v>18</v>
      </c>
      <c r="D1931" s="3" t="s">
        <v>100</v>
      </c>
      <c r="E1931" s="4">
        <v>2022</v>
      </c>
      <c r="F1931" s="1">
        <v>44522</v>
      </c>
      <c r="G1931" s="3" t="s">
        <v>102</v>
      </c>
      <c r="H1931" s="5">
        <v>3.6000000000000072</v>
      </c>
      <c r="I1931" s="5">
        <v>78.035505970321466</v>
      </c>
      <c r="J1931" s="5">
        <v>3.655555555555555</v>
      </c>
      <c r="K1931" s="6">
        <v>3.823901439919996E-2</v>
      </c>
      <c r="L1931" s="6">
        <v>6.2941548880544665E-2</v>
      </c>
      <c r="M1931" s="5">
        <v>89.881943672025528</v>
      </c>
      <c r="N1931" s="4">
        <v>25400000</v>
      </c>
      <c r="O1931" s="5">
        <f t="shared" si="115"/>
        <v>4642555.555555555</v>
      </c>
      <c r="P1931" s="5">
        <f t="shared" si="112"/>
        <v>5165170.4067459814</v>
      </c>
      <c r="Q1931" s="5">
        <f t="shared" si="113"/>
        <v>20234829.593254019</v>
      </c>
      <c r="R1931" s="3" t="str">
        <f t="shared" si="114"/>
        <v>상</v>
      </c>
    </row>
    <row r="1932" spans="1:18" hidden="1" x14ac:dyDescent="0.3">
      <c r="A1932">
        <v>1931</v>
      </c>
      <c r="B1932" s="3" t="s">
        <v>12</v>
      </c>
      <c r="C1932" s="3" t="s">
        <v>17</v>
      </c>
      <c r="D1932" s="3" t="s">
        <v>100</v>
      </c>
      <c r="E1932" s="4">
        <v>2022</v>
      </c>
      <c r="F1932" s="1">
        <v>44532</v>
      </c>
      <c r="G1932" s="3" t="s">
        <v>102</v>
      </c>
      <c r="H1932" s="5">
        <v>4.0983333333333416</v>
      </c>
      <c r="I1932" s="5">
        <v>95.032341150404037</v>
      </c>
      <c r="J1932" s="5">
        <v>3.6277777777777782</v>
      </c>
      <c r="K1932" s="6">
        <v>3.8093452339097743E-2</v>
      </c>
      <c r="L1932" s="6">
        <v>6.9084905847758116E-2</v>
      </c>
      <c r="M1932" s="5">
        <v>89.282164181314414</v>
      </c>
      <c r="N1932" s="4">
        <v>25400000</v>
      </c>
      <c r="O1932" s="5">
        <f t="shared" si="115"/>
        <v>4607277.777777778</v>
      </c>
      <c r="P1932" s="5">
        <f t="shared" si="112"/>
        <v>5160356.292911211</v>
      </c>
      <c r="Q1932" s="5">
        <f t="shared" si="113"/>
        <v>20239643.707088791</v>
      </c>
      <c r="R1932" s="3" t="str">
        <f t="shared" si="114"/>
        <v>상</v>
      </c>
    </row>
    <row r="1933" spans="1:18" hidden="1" x14ac:dyDescent="0.3">
      <c r="A1933">
        <v>1932</v>
      </c>
      <c r="B1933" s="3" t="s">
        <v>12</v>
      </c>
      <c r="C1933" s="3" t="s">
        <v>19</v>
      </c>
      <c r="D1933" s="3" t="s">
        <v>100</v>
      </c>
      <c r="E1933" s="4">
        <v>2022</v>
      </c>
      <c r="F1933" s="1">
        <v>44504</v>
      </c>
      <c r="G1933" s="3" t="s">
        <v>102</v>
      </c>
      <c r="H1933" s="5">
        <v>3.6200000000000041</v>
      </c>
      <c r="I1933" s="5">
        <v>78.861366460791743</v>
      </c>
      <c r="J1933" s="5">
        <v>3.7055555555555562</v>
      </c>
      <c r="K1933" s="6">
        <v>3.8499639247949087E-2</v>
      </c>
      <c r="L1933" s="6">
        <v>4.9481961016160578E-2</v>
      </c>
      <c r="M1933" s="5">
        <v>91.201839973589045</v>
      </c>
      <c r="N1933" s="4">
        <v>25400000</v>
      </c>
      <c r="O1933" s="5">
        <f t="shared" si="115"/>
        <v>4706055.555555556</v>
      </c>
      <c r="P1933" s="5">
        <f t="shared" si="112"/>
        <v>5160044.5308103133</v>
      </c>
      <c r="Q1933" s="5">
        <f t="shared" si="113"/>
        <v>20239955.469189689</v>
      </c>
      <c r="R1933" s="3" t="str">
        <f t="shared" si="114"/>
        <v>상</v>
      </c>
    </row>
    <row r="1934" spans="1:18" hidden="1" x14ac:dyDescent="0.3">
      <c r="A1934">
        <v>1933</v>
      </c>
      <c r="B1934" s="3" t="s">
        <v>12</v>
      </c>
      <c r="C1934" s="3" t="s">
        <v>14</v>
      </c>
      <c r="D1934" s="3" t="s">
        <v>100</v>
      </c>
      <c r="E1934" s="4">
        <v>2022</v>
      </c>
      <c r="F1934" s="1">
        <v>44546</v>
      </c>
      <c r="G1934" s="3" t="s">
        <v>102</v>
      </c>
      <c r="H1934" s="5">
        <v>3.8625000000000078</v>
      </c>
      <c r="I1934" s="5">
        <v>88.227959773802013</v>
      </c>
      <c r="J1934" s="5">
        <v>3.588888888888889</v>
      </c>
      <c r="K1934" s="6">
        <v>3.7888725969020862E-2</v>
      </c>
      <c r="L1934" s="6">
        <v>7.8659262280024234E-2</v>
      </c>
      <c r="M1934" s="5">
        <v>88.345201175095482</v>
      </c>
      <c r="N1934" s="4">
        <v>25400000</v>
      </c>
      <c r="O1934" s="5">
        <f t="shared" si="115"/>
        <v>4557888.888888889</v>
      </c>
      <c r="P1934" s="5">
        <f t="shared" si="112"/>
        <v>5159181.0627669478</v>
      </c>
      <c r="Q1934" s="5">
        <f t="shared" si="113"/>
        <v>20240818.937233053</v>
      </c>
      <c r="R1934" s="3" t="str">
        <f t="shared" si="114"/>
        <v>상</v>
      </c>
    </row>
    <row r="1935" spans="1:18" hidden="1" x14ac:dyDescent="0.3">
      <c r="A1935">
        <v>1934</v>
      </c>
      <c r="B1935" s="3" t="s">
        <v>12</v>
      </c>
      <c r="C1935" s="3" t="s">
        <v>14</v>
      </c>
      <c r="D1935" s="3" t="s">
        <v>100</v>
      </c>
      <c r="E1935" s="4">
        <v>2022</v>
      </c>
      <c r="F1935" s="1">
        <v>44510</v>
      </c>
      <c r="G1935" s="3" t="s">
        <v>102</v>
      </c>
      <c r="H1935" s="5">
        <v>3.9800000000000062</v>
      </c>
      <c r="I1935" s="5">
        <v>91.698845540068177</v>
      </c>
      <c r="J1935" s="5">
        <v>3.6888888888888891</v>
      </c>
      <c r="K1935" s="6">
        <v>3.8412960775701159E-2</v>
      </c>
      <c r="L1935" s="6">
        <v>5.2517174278389173E-2</v>
      </c>
      <c r="M1935" s="5">
        <v>90.906986494590967</v>
      </c>
      <c r="N1935" s="4">
        <v>25400000</v>
      </c>
      <c r="O1935" s="5">
        <f t="shared" si="115"/>
        <v>4684888.888888889</v>
      </c>
      <c r="P1935" s="5">
        <f t="shared" si="112"/>
        <v>5153497.0738114202</v>
      </c>
      <c r="Q1935" s="5">
        <f t="shared" si="113"/>
        <v>20246502.926188581</v>
      </c>
      <c r="R1935" s="3" t="str">
        <f t="shared" si="114"/>
        <v>상</v>
      </c>
    </row>
    <row r="1936" spans="1:18" hidden="1" x14ac:dyDescent="0.3">
      <c r="A1936">
        <v>1935</v>
      </c>
      <c r="B1936" s="3" t="s">
        <v>12</v>
      </c>
      <c r="C1936" s="3" t="s">
        <v>14</v>
      </c>
      <c r="D1936" s="3" t="s">
        <v>100</v>
      </c>
      <c r="E1936" s="4">
        <v>2022</v>
      </c>
      <c r="F1936" s="1">
        <v>44502</v>
      </c>
      <c r="G1936" s="3" t="s">
        <v>102</v>
      </c>
      <c r="H1936" s="5">
        <v>3.8636666666666741</v>
      </c>
      <c r="I1936" s="5">
        <v>88.266363193473055</v>
      </c>
      <c r="J1936" s="5">
        <v>3.7111111111111108</v>
      </c>
      <c r="K1936" s="6">
        <v>3.852848873813304E-2</v>
      </c>
      <c r="L1936" s="6">
        <v>4.6230889613011153E-2</v>
      </c>
      <c r="M1936" s="5">
        <v>91.524062164885578</v>
      </c>
      <c r="N1936" s="4">
        <v>25400000</v>
      </c>
      <c r="O1936" s="5">
        <f t="shared" si="115"/>
        <v>4713111.111111111</v>
      </c>
      <c r="P1936" s="5">
        <f t="shared" si="112"/>
        <v>5149586.8951054476</v>
      </c>
      <c r="Q1936" s="5">
        <f t="shared" si="113"/>
        <v>20250413.104894552</v>
      </c>
      <c r="R1936" s="3" t="str">
        <f t="shared" si="114"/>
        <v>상</v>
      </c>
    </row>
    <row r="1937" spans="1:18" hidden="1" x14ac:dyDescent="0.3">
      <c r="A1937">
        <v>1936</v>
      </c>
      <c r="B1937" s="3" t="s">
        <v>12</v>
      </c>
      <c r="C1937" s="3" t="s">
        <v>17</v>
      </c>
      <c r="D1937" s="3" t="s">
        <v>100</v>
      </c>
      <c r="E1937" s="4">
        <v>2022</v>
      </c>
      <c r="F1937" s="1">
        <v>44532</v>
      </c>
      <c r="G1937" s="3" t="s">
        <v>102</v>
      </c>
      <c r="H1937" s="5">
        <v>4.0799999999999956</v>
      </c>
      <c r="I1937" s="5">
        <v>94.495414527125121</v>
      </c>
      <c r="J1937" s="5">
        <v>3.6277777777777782</v>
      </c>
      <c r="K1937" s="6">
        <v>3.8093452339097743E-2</v>
      </c>
      <c r="L1937" s="6">
        <v>6.7069041532902204E-2</v>
      </c>
      <c r="M1937" s="5">
        <v>89.483750612800009</v>
      </c>
      <c r="N1937" s="4">
        <v>25400000</v>
      </c>
      <c r="O1937" s="5">
        <f t="shared" si="115"/>
        <v>4607277.777777778</v>
      </c>
      <c r="P1937" s="5">
        <f t="shared" si="112"/>
        <v>5148731.1899941079</v>
      </c>
      <c r="Q1937" s="5">
        <f t="shared" si="113"/>
        <v>20251268.810005892</v>
      </c>
      <c r="R1937" s="3" t="str">
        <f t="shared" si="114"/>
        <v>상</v>
      </c>
    </row>
    <row r="1938" spans="1:18" hidden="1" x14ac:dyDescent="0.3">
      <c r="A1938">
        <v>1937</v>
      </c>
      <c r="B1938" s="3" t="s">
        <v>12</v>
      </c>
      <c r="C1938" s="3" t="s">
        <v>18</v>
      </c>
      <c r="D1938" s="3" t="s">
        <v>100</v>
      </c>
      <c r="E1938" s="4">
        <v>2022</v>
      </c>
      <c r="F1938" s="1">
        <v>44488</v>
      </c>
      <c r="G1938" s="3" t="s">
        <v>102</v>
      </c>
      <c r="H1938" s="5">
        <v>4.0610000000000017</v>
      </c>
      <c r="I1938" s="5">
        <v>93.96039770584764</v>
      </c>
      <c r="J1938" s="5">
        <v>3.7472222222222218</v>
      </c>
      <c r="K1938" s="6">
        <v>3.8715486421958961E-2</v>
      </c>
      <c r="L1938" s="6">
        <v>3.6884202570674561E-2</v>
      </c>
      <c r="M1938" s="5">
        <v>92.440031100736647</v>
      </c>
      <c r="N1938" s="4">
        <v>25400000</v>
      </c>
      <c r="O1938" s="5">
        <f t="shared" si="115"/>
        <v>4758972.222222222</v>
      </c>
      <c r="P1938" s="5">
        <f t="shared" si="112"/>
        <v>5148172.4590033144</v>
      </c>
      <c r="Q1938" s="5">
        <f t="shared" si="113"/>
        <v>20251827.540996686</v>
      </c>
      <c r="R1938" s="3" t="str">
        <f t="shared" si="114"/>
        <v>상</v>
      </c>
    </row>
    <row r="1939" spans="1:18" hidden="1" x14ac:dyDescent="0.3">
      <c r="A1939">
        <v>1938</v>
      </c>
      <c r="B1939" s="3" t="s">
        <v>12</v>
      </c>
      <c r="C1939" s="3" t="s">
        <v>14</v>
      </c>
      <c r="D1939" s="3" t="s">
        <v>100</v>
      </c>
      <c r="E1939" s="4">
        <v>2022</v>
      </c>
      <c r="F1939" s="1">
        <v>44501</v>
      </c>
      <c r="G1939" s="3" t="s">
        <v>102</v>
      </c>
      <c r="H1939" s="5">
        <v>3.579999999999997</v>
      </c>
      <c r="I1939" s="5">
        <v>77.11905224070567</v>
      </c>
      <c r="J1939" s="5">
        <v>3.713888888888889</v>
      </c>
      <c r="K1939" s="6">
        <v>3.8542905385499357E-2</v>
      </c>
      <c r="L1939" s="6">
        <v>4.5266806142940097E-2</v>
      </c>
      <c r="M1939" s="5">
        <v>91.619028847156045</v>
      </c>
      <c r="N1939" s="4">
        <v>25400000</v>
      </c>
      <c r="O1939" s="5">
        <f t="shared" si="115"/>
        <v>4716638.888888889</v>
      </c>
      <c r="P1939" s="5">
        <f t="shared" si="112"/>
        <v>5148099.6341463607</v>
      </c>
      <c r="Q1939" s="5">
        <f t="shared" si="113"/>
        <v>20251900.365853637</v>
      </c>
      <c r="R1939" s="3" t="str">
        <f t="shared" si="114"/>
        <v>상</v>
      </c>
    </row>
    <row r="1940" spans="1:18" hidden="1" x14ac:dyDescent="0.3">
      <c r="A1940">
        <v>1939</v>
      </c>
      <c r="B1940" s="3" t="s">
        <v>12</v>
      </c>
      <c r="C1940" s="3" t="s">
        <v>14</v>
      </c>
      <c r="D1940" s="3" t="s">
        <v>100</v>
      </c>
      <c r="E1940" s="4">
        <v>2022</v>
      </c>
      <c r="F1940" s="1">
        <v>44517</v>
      </c>
      <c r="G1940" s="3" t="s">
        <v>102</v>
      </c>
      <c r="H1940" s="5">
        <v>3.8999999999999919</v>
      </c>
      <c r="I1940" s="5">
        <v>89.372092693470492</v>
      </c>
      <c r="J1940" s="5">
        <v>3.6694444444444438</v>
      </c>
      <c r="K1940" s="6">
        <v>3.8311588035185619E-2</v>
      </c>
      <c r="L1940" s="6">
        <v>5.6332826716300063E-2</v>
      </c>
      <c r="M1940" s="5">
        <v>90.535558524851439</v>
      </c>
      <c r="N1940" s="4">
        <v>25400000</v>
      </c>
      <c r="O1940" s="5">
        <f t="shared" si="115"/>
        <v>4660194.444444444</v>
      </c>
      <c r="P1940" s="5">
        <f t="shared" si="112"/>
        <v>5147363.6661392553</v>
      </c>
      <c r="Q1940" s="5">
        <f t="shared" si="113"/>
        <v>20252636.333860744</v>
      </c>
      <c r="R1940" s="3" t="str">
        <f t="shared" si="114"/>
        <v>상</v>
      </c>
    </row>
    <row r="1941" spans="1:18" hidden="1" x14ac:dyDescent="0.3">
      <c r="A1941">
        <v>1940</v>
      </c>
      <c r="B1941" s="3" t="s">
        <v>12</v>
      </c>
      <c r="C1941" s="3" t="s">
        <v>18</v>
      </c>
      <c r="D1941" s="3" t="s">
        <v>100</v>
      </c>
      <c r="E1941" s="4">
        <v>2022</v>
      </c>
      <c r="F1941" s="1">
        <v>44522</v>
      </c>
      <c r="G1941" s="3" t="s">
        <v>102</v>
      </c>
      <c r="H1941" s="5">
        <v>3.8799999999999959</v>
      </c>
      <c r="I1941" s="5">
        <v>88.768190384075112</v>
      </c>
      <c r="J1941" s="5">
        <v>3.655555555555555</v>
      </c>
      <c r="K1941" s="6">
        <v>3.823901439919996E-2</v>
      </c>
      <c r="L1941" s="6">
        <v>5.9663922371177312E-2</v>
      </c>
      <c r="M1941" s="5">
        <v>90.209706322962262</v>
      </c>
      <c r="N1941" s="4">
        <v>25400000</v>
      </c>
      <c r="O1941" s="5">
        <f t="shared" si="115"/>
        <v>4642555.555555555</v>
      </c>
      <c r="P1941" s="5">
        <f t="shared" si="112"/>
        <v>5146403.5798261156</v>
      </c>
      <c r="Q1941" s="5">
        <f t="shared" si="113"/>
        <v>20253596.420173883</v>
      </c>
      <c r="R1941" s="3" t="str">
        <f t="shared" si="114"/>
        <v>상</v>
      </c>
    </row>
    <row r="1942" spans="1:18" hidden="1" x14ac:dyDescent="0.3">
      <c r="A1942">
        <v>1941</v>
      </c>
      <c r="B1942" s="3" t="s">
        <v>12</v>
      </c>
      <c r="C1942" s="3" t="s">
        <v>14</v>
      </c>
      <c r="D1942" s="3" t="s">
        <v>100</v>
      </c>
      <c r="E1942" s="4">
        <v>2022</v>
      </c>
      <c r="F1942" s="1">
        <v>44539</v>
      </c>
      <c r="G1942" s="3" t="s">
        <v>102</v>
      </c>
      <c r="H1942" s="5">
        <v>3.9200000000000039</v>
      </c>
      <c r="I1942" s="5">
        <v>89.959074094082808</v>
      </c>
      <c r="J1942" s="5">
        <v>3.6083333333333329</v>
      </c>
      <c r="K1942" s="6">
        <v>3.7991227057484381E-2</v>
      </c>
      <c r="L1942" s="6">
        <v>7.1457126229451023E-2</v>
      </c>
      <c r="M1942" s="5">
        <v>89.055164671306457</v>
      </c>
      <c r="N1942" s="4">
        <v>25400000</v>
      </c>
      <c r="O1942" s="5">
        <f t="shared" si="115"/>
        <v>4582583.333333333</v>
      </c>
      <c r="P1942" s="5">
        <f t="shared" si="112"/>
        <v>5145780.5397892212</v>
      </c>
      <c r="Q1942" s="5">
        <f t="shared" si="113"/>
        <v>20254219.460210778</v>
      </c>
      <c r="R1942" s="3" t="str">
        <f t="shared" si="114"/>
        <v>상</v>
      </c>
    </row>
    <row r="1943" spans="1:18" hidden="1" x14ac:dyDescent="0.3">
      <c r="A1943">
        <v>1942</v>
      </c>
      <c r="B1943" s="3" t="s">
        <v>12</v>
      </c>
      <c r="C1943" s="3" t="s">
        <v>19</v>
      </c>
      <c r="D1943" s="3" t="s">
        <v>100</v>
      </c>
      <c r="E1943" s="4">
        <v>2022</v>
      </c>
      <c r="F1943" s="1">
        <v>44491</v>
      </c>
      <c r="G1943" s="3" t="s">
        <v>102</v>
      </c>
      <c r="H1943" s="5">
        <v>3.7799999999999878</v>
      </c>
      <c r="I1943" s="5">
        <v>85.41877083118986</v>
      </c>
      <c r="J1943" s="5">
        <v>3.7388888888888889</v>
      </c>
      <c r="K1943" s="6">
        <v>3.8672413366061802E-2</v>
      </c>
      <c r="L1943" s="6">
        <v>3.8378371048582868E-2</v>
      </c>
      <c r="M1943" s="5">
        <v>92.294921558535535</v>
      </c>
      <c r="N1943" s="4">
        <v>25400000</v>
      </c>
      <c r="O1943" s="5">
        <f t="shared" si="115"/>
        <v>4748388.888888889</v>
      </c>
      <c r="P1943" s="5">
        <f t="shared" si="112"/>
        <v>5144799.7448888374</v>
      </c>
      <c r="Q1943" s="5">
        <f t="shared" si="113"/>
        <v>20255200.255111162</v>
      </c>
      <c r="R1943" s="3" t="str">
        <f t="shared" si="114"/>
        <v>상</v>
      </c>
    </row>
    <row r="1944" spans="1:18" hidden="1" x14ac:dyDescent="0.3">
      <c r="A1944">
        <v>1943</v>
      </c>
      <c r="B1944" s="3" t="s">
        <v>12</v>
      </c>
      <c r="C1944" s="3" t="s">
        <v>14</v>
      </c>
      <c r="D1944" s="3" t="s">
        <v>100</v>
      </c>
      <c r="E1944" s="4">
        <v>2022</v>
      </c>
      <c r="F1944" s="1">
        <v>44551</v>
      </c>
      <c r="G1944" s="3" t="s">
        <v>102</v>
      </c>
      <c r="H1944" s="5">
        <v>4.0199999999999934</v>
      </c>
      <c r="I1944" s="5">
        <v>92.831195670431427</v>
      </c>
      <c r="J1944" s="5">
        <v>3.5750000000000002</v>
      </c>
      <c r="K1944" s="6">
        <v>3.7815340802378077E-2</v>
      </c>
      <c r="L1944" s="6">
        <v>7.924154838091077E-2</v>
      </c>
      <c r="M1944" s="5">
        <v>88.294311081671111</v>
      </c>
      <c r="N1944" s="4">
        <v>25400000</v>
      </c>
      <c r="O1944" s="5">
        <f t="shared" si="115"/>
        <v>4540250</v>
      </c>
      <c r="P1944" s="5">
        <f t="shared" si="112"/>
        <v>5142177.2754989015</v>
      </c>
      <c r="Q1944" s="5">
        <f t="shared" si="113"/>
        <v>20257822.724501099</v>
      </c>
      <c r="R1944" s="3" t="str">
        <f t="shared" si="114"/>
        <v>상</v>
      </c>
    </row>
    <row r="1945" spans="1:18" hidden="1" x14ac:dyDescent="0.3">
      <c r="A1945">
        <v>1944</v>
      </c>
      <c r="B1945" s="3" t="s">
        <v>12</v>
      </c>
      <c r="C1945" s="3" t="s">
        <v>18</v>
      </c>
      <c r="D1945" s="3" t="s">
        <v>100</v>
      </c>
      <c r="E1945" s="4">
        <v>2022</v>
      </c>
      <c r="F1945" s="1">
        <v>44501</v>
      </c>
      <c r="G1945" s="3" t="s">
        <v>102</v>
      </c>
      <c r="H1945" s="5">
        <v>3.8000000000000069</v>
      </c>
      <c r="I1945" s="5">
        <v>86.147087182552227</v>
      </c>
      <c r="J1945" s="5">
        <v>3.713888888888889</v>
      </c>
      <c r="K1945" s="6">
        <v>3.8542905385499357E-2</v>
      </c>
      <c r="L1945" s="6">
        <v>4.3154562695986443E-2</v>
      </c>
      <c r="M1945" s="5">
        <v>91.830253191851412</v>
      </c>
      <c r="N1945" s="4">
        <v>25400000</v>
      </c>
      <c r="O1945" s="5">
        <f t="shared" si="115"/>
        <v>4716638.888888889</v>
      </c>
      <c r="P1945" s="5">
        <f t="shared" si="112"/>
        <v>5136258.1773948781</v>
      </c>
      <c r="Q1945" s="5">
        <f t="shared" si="113"/>
        <v>20263741.822605122</v>
      </c>
      <c r="R1945" s="3" t="str">
        <f t="shared" si="114"/>
        <v>상</v>
      </c>
    </row>
    <row r="1946" spans="1:18" hidden="1" x14ac:dyDescent="0.3">
      <c r="A1946">
        <v>1945</v>
      </c>
      <c r="B1946" s="3" t="s">
        <v>12</v>
      </c>
      <c r="C1946" s="3" t="s">
        <v>14</v>
      </c>
      <c r="D1946" s="3" t="s">
        <v>100</v>
      </c>
      <c r="E1946" s="4">
        <v>2022</v>
      </c>
      <c r="F1946" s="1">
        <v>44544</v>
      </c>
      <c r="G1946" s="3" t="s">
        <v>102</v>
      </c>
      <c r="H1946" s="5">
        <v>3.9399999999999982</v>
      </c>
      <c r="I1946" s="5">
        <v>90.538997904201381</v>
      </c>
      <c r="J1946" s="5">
        <v>3.594444444444445</v>
      </c>
      <c r="K1946" s="6">
        <v>3.7918040268159661E-2</v>
      </c>
      <c r="L1946" s="6">
        <v>7.327860421317918E-2</v>
      </c>
      <c r="M1946" s="5">
        <v>88.880335551866125</v>
      </c>
      <c r="N1946" s="4">
        <v>25400000</v>
      </c>
      <c r="O1946" s="5">
        <f t="shared" si="115"/>
        <v>4564944.444444445</v>
      </c>
      <c r="P1946" s="5">
        <f t="shared" si="112"/>
        <v>5136056.7172707971</v>
      </c>
      <c r="Q1946" s="5">
        <f t="shared" si="113"/>
        <v>20263943.282729201</v>
      </c>
      <c r="R1946" s="3" t="str">
        <f t="shared" si="114"/>
        <v>상</v>
      </c>
    </row>
    <row r="1947" spans="1:18" hidden="1" x14ac:dyDescent="0.3">
      <c r="A1947">
        <v>1946</v>
      </c>
      <c r="B1947" s="3" t="s">
        <v>12</v>
      </c>
      <c r="C1947" s="3" t="s">
        <v>17</v>
      </c>
      <c r="D1947" s="3" t="s">
        <v>100</v>
      </c>
      <c r="E1947" s="4">
        <v>2022</v>
      </c>
      <c r="F1947" s="1">
        <v>44519</v>
      </c>
      <c r="G1947" s="3" t="s">
        <v>102</v>
      </c>
      <c r="H1947" s="5">
        <v>3.9200000000000039</v>
      </c>
      <c r="I1947" s="5">
        <v>89.959074094082808</v>
      </c>
      <c r="J1947" s="5">
        <v>3.6638888888888892</v>
      </c>
      <c r="K1947" s="6">
        <v>3.8282575090444942E-2</v>
      </c>
      <c r="L1947" s="6">
        <v>5.5565803431001273E-2</v>
      </c>
      <c r="M1947" s="5">
        <v>90.615162147855372</v>
      </c>
      <c r="N1947" s="4">
        <v>25400000</v>
      </c>
      <c r="O1947" s="5">
        <f t="shared" si="115"/>
        <v>4653138.888888889</v>
      </c>
      <c r="P1947" s="5">
        <f t="shared" si="112"/>
        <v>5135055.5233752532</v>
      </c>
      <c r="Q1947" s="5">
        <f t="shared" si="113"/>
        <v>20264944.476624746</v>
      </c>
      <c r="R1947" s="3" t="str">
        <f t="shared" si="114"/>
        <v>상</v>
      </c>
    </row>
    <row r="1948" spans="1:18" hidden="1" x14ac:dyDescent="0.3">
      <c r="A1948">
        <v>1947</v>
      </c>
      <c r="B1948" s="3" t="s">
        <v>12</v>
      </c>
      <c r="C1948" s="3" t="s">
        <v>14</v>
      </c>
      <c r="D1948" s="3" t="s">
        <v>100</v>
      </c>
      <c r="E1948" s="4">
        <v>2022</v>
      </c>
      <c r="F1948" s="1">
        <v>44550</v>
      </c>
      <c r="G1948" s="3" t="s">
        <v>102</v>
      </c>
      <c r="H1948" s="5">
        <v>4.0011666666666663</v>
      </c>
      <c r="I1948" s="5">
        <v>92.300892874433544</v>
      </c>
      <c r="J1948" s="5">
        <v>3.5777777777777779</v>
      </c>
      <c r="K1948" s="6">
        <v>3.7830029224296291E-2</v>
      </c>
      <c r="L1948" s="6">
        <v>7.6992765682272701E-2</v>
      </c>
      <c r="M1948" s="5">
        <v>88.517720509343107</v>
      </c>
      <c r="N1948" s="4">
        <v>25400000</v>
      </c>
      <c r="O1948" s="5">
        <f t="shared" si="115"/>
        <v>4543777.777777778</v>
      </c>
      <c r="P1948" s="5">
        <f t="shared" si="112"/>
        <v>5133184.3518249867</v>
      </c>
      <c r="Q1948" s="5">
        <f t="shared" si="113"/>
        <v>20266815.648175012</v>
      </c>
      <c r="R1948" s="3" t="str">
        <f t="shared" si="114"/>
        <v>상</v>
      </c>
    </row>
    <row r="1949" spans="1:18" hidden="1" x14ac:dyDescent="0.3">
      <c r="A1949">
        <v>1948</v>
      </c>
      <c r="B1949" s="3" t="s">
        <v>12</v>
      </c>
      <c r="C1949" s="3" t="s">
        <v>17</v>
      </c>
      <c r="D1949" s="3" t="s">
        <v>100</v>
      </c>
      <c r="E1949" s="4">
        <v>2022</v>
      </c>
      <c r="F1949" s="1">
        <v>44519</v>
      </c>
      <c r="G1949" s="3" t="s">
        <v>102</v>
      </c>
      <c r="H1949" s="5">
        <v>4.0600000000000014</v>
      </c>
      <c r="I1949" s="5">
        <v>93.933031421115999</v>
      </c>
      <c r="J1949" s="5">
        <v>3.6638888888888892</v>
      </c>
      <c r="K1949" s="6">
        <v>3.8282575090444942E-2</v>
      </c>
      <c r="L1949" s="6">
        <v>5.4984979181893927E-2</v>
      </c>
      <c r="M1949" s="5">
        <v>90.673244572766109</v>
      </c>
      <c r="N1949" s="4">
        <v>25400000</v>
      </c>
      <c r="O1949" s="5">
        <f t="shared" si="115"/>
        <v>4653138.888888889</v>
      </c>
      <c r="P1949" s="5">
        <f t="shared" si="112"/>
        <v>5131766.1685247207</v>
      </c>
      <c r="Q1949" s="5">
        <f t="shared" si="113"/>
        <v>20268233.83147528</v>
      </c>
      <c r="R1949" s="3" t="str">
        <f t="shared" si="114"/>
        <v>상</v>
      </c>
    </row>
    <row r="1950" spans="1:18" hidden="1" x14ac:dyDescent="0.3">
      <c r="A1950">
        <v>1949</v>
      </c>
      <c r="B1950" s="3" t="s">
        <v>12</v>
      </c>
      <c r="C1950" s="3" t="s">
        <v>19</v>
      </c>
      <c r="D1950" s="3" t="s">
        <v>100</v>
      </c>
      <c r="E1950" s="4">
        <v>2022</v>
      </c>
      <c r="F1950" s="1">
        <v>44504</v>
      </c>
      <c r="G1950" s="3" t="s">
        <v>102</v>
      </c>
      <c r="H1950" s="5">
        <v>3.983000000000005</v>
      </c>
      <c r="I1950" s="5">
        <v>91.785834112987544</v>
      </c>
      <c r="J1950" s="5">
        <v>3.7055555555555562</v>
      </c>
      <c r="K1950" s="6">
        <v>3.8499639247949087E-2</v>
      </c>
      <c r="L1950" s="6">
        <v>4.4033276997524219E-2</v>
      </c>
      <c r="M1950" s="5">
        <v>91.74670837545267</v>
      </c>
      <c r="N1950" s="4">
        <v>25400000</v>
      </c>
      <c r="O1950" s="5">
        <f t="shared" si="115"/>
        <v>4706055.555555556</v>
      </c>
      <c r="P1950" s="5">
        <f t="shared" si="112"/>
        <v>5129399.8868025728</v>
      </c>
      <c r="Q1950" s="5">
        <f t="shared" si="113"/>
        <v>20270600.113197427</v>
      </c>
      <c r="R1950" s="3" t="str">
        <f t="shared" si="114"/>
        <v>상</v>
      </c>
    </row>
    <row r="1951" spans="1:18" hidden="1" x14ac:dyDescent="0.3">
      <c r="A1951">
        <v>1950</v>
      </c>
      <c r="B1951" s="3" t="s">
        <v>12</v>
      </c>
      <c r="C1951" s="3" t="s">
        <v>19</v>
      </c>
      <c r="D1951" s="3" t="s">
        <v>100</v>
      </c>
      <c r="E1951" s="4">
        <v>2022</v>
      </c>
      <c r="F1951" s="1">
        <v>44504</v>
      </c>
      <c r="G1951" s="3" t="s">
        <v>102</v>
      </c>
      <c r="H1951" s="5">
        <v>3.6000000000000072</v>
      </c>
      <c r="I1951" s="5">
        <v>78.035505970321466</v>
      </c>
      <c r="J1951" s="5">
        <v>3.7055555555555562</v>
      </c>
      <c r="K1951" s="6">
        <v>3.8499639247949087E-2</v>
      </c>
      <c r="L1951" s="6">
        <v>4.4029130282374547E-2</v>
      </c>
      <c r="M1951" s="5">
        <v>91.747123046967644</v>
      </c>
      <c r="N1951" s="4">
        <v>25400000</v>
      </c>
      <c r="O1951" s="5">
        <f t="shared" si="115"/>
        <v>4706055.555555556</v>
      </c>
      <c r="P1951" s="5">
        <f t="shared" si="112"/>
        <v>5129376.7033396875</v>
      </c>
      <c r="Q1951" s="5">
        <f t="shared" si="113"/>
        <v>20270623.296660312</v>
      </c>
      <c r="R1951" s="3" t="str">
        <f t="shared" si="114"/>
        <v>상</v>
      </c>
    </row>
    <row r="1952" spans="1:18" hidden="1" x14ac:dyDescent="0.3">
      <c r="A1952">
        <v>1951</v>
      </c>
      <c r="B1952" s="3" t="s">
        <v>12</v>
      </c>
      <c r="C1952" s="3" t="s">
        <v>14</v>
      </c>
      <c r="D1952" s="3" t="s">
        <v>100</v>
      </c>
      <c r="E1952" s="4">
        <v>2022</v>
      </c>
      <c r="F1952" s="1">
        <v>44503</v>
      </c>
      <c r="G1952" s="3" t="s">
        <v>102</v>
      </c>
      <c r="H1952" s="5">
        <v>3.964166666666658</v>
      </c>
      <c r="I1952" s="5">
        <v>91.239739182993176</v>
      </c>
      <c r="J1952" s="5">
        <v>3.708333333333333</v>
      </c>
      <c r="K1952" s="6">
        <v>3.8514066694304482E-2</v>
      </c>
      <c r="L1952" s="6">
        <v>4.3197625887054662E-2</v>
      </c>
      <c r="M1952" s="5">
        <v>91.828830741864081</v>
      </c>
      <c r="N1952" s="4">
        <v>25400000</v>
      </c>
      <c r="O1952" s="5">
        <f t="shared" si="115"/>
        <v>4709583.333333333</v>
      </c>
      <c r="P1952" s="5">
        <f t="shared" si="112"/>
        <v>5128654.3619097499</v>
      </c>
      <c r="Q1952" s="5">
        <f t="shared" si="113"/>
        <v>20271345.638090249</v>
      </c>
      <c r="R1952" s="3" t="str">
        <f t="shared" si="114"/>
        <v>상</v>
      </c>
    </row>
    <row r="1953" spans="1:18" hidden="1" x14ac:dyDescent="0.3">
      <c r="A1953">
        <v>1952</v>
      </c>
      <c r="B1953" s="3" t="s">
        <v>12</v>
      </c>
      <c r="C1953" s="3" t="s">
        <v>14</v>
      </c>
      <c r="D1953" s="3" t="s">
        <v>100</v>
      </c>
      <c r="E1953" s="4">
        <v>2022</v>
      </c>
      <c r="F1953" s="1">
        <v>44545</v>
      </c>
      <c r="G1953" s="3" t="s">
        <v>102</v>
      </c>
      <c r="H1953" s="5">
        <v>3.8999999999999919</v>
      </c>
      <c r="I1953" s="5">
        <v>89.372092693470492</v>
      </c>
      <c r="J1953" s="5">
        <v>3.5916666666666668</v>
      </c>
      <c r="K1953" s="6">
        <v>3.7903385952532877E-2</v>
      </c>
      <c r="L1953" s="6">
        <v>7.2311004903985759E-2</v>
      </c>
      <c r="M1953" s="5">
        <v>88.978560914348137</v>
      </c>
      <c r="N1953" s="4">
        <v>25400000</v>
      </c>
      <c r="O1953" s="5">
        <f t="shared" si="115"/>
        <v>4561416.666666667</v>
      </c>
      <c r="P1953" s="5">
        <f t="shared" si="112"/>
        <v>5126422.1625898657</v>
      </c>
      <c r="Q1953" s="5">
        <f t="shared" si="113"/>
        <v>20273577.837410133</v>
      </c>
      <c r="R1953" s="3" t="str">
        <f t="shared" si="114"/>
        <v>상</v>
      </c>
    </row>
    <row r="1954" spans="1:18" hidden="1" x14ac:dyDescent="0.3">
      <c r="A1954">
        <v>1953</v>
      </c>
      <c r="B1954" s="3" t="s">
        <v>12</v>
      </c>
      <c r="C1954" s="3" t="s">
        <v>14</v>
      </c>
      <c r="D1954" s="3" t="s">
        <v>100</v>
      </c>
      <c r="E1954" s="4">
        <v>2022</v>
      </c>
      <c r="F1954" s="1">
        <v>44545</v>
      </c>
      <c r="G1954" s="3" t="s">
        <v>102</v>
      </c>
      <c r="H1954" s="5">
        <v>4.0761666666666603</v>
      </c>
      <c r="I1954" s="5">
        <v>94.383148051348641</v>
      </c>
      <c r="J1954" s="5">
        <v>3.5916666666666668</v>
      </c>
      <c r="K1954" s="6">
        <v>3.7903385952532877E-2</v>
      </c>
      <c r="L1954" s="6">
        <v>7.2007463606038408E-2</v>
      </c>
      <c r="M1954" s="5">
        <v>89.008915044142881</v>
      </c>
      <c r="N1954" s="4">
        <v>25400000</v>
      </c>
      <c r="O1954" s="5">
        <f t="shared" si="115"/>
        <v>4561416.666666667</v>
      </c>
      <c r="P1954" s="5">
        <f t="shared" si="112"/>
        <v>5124673.9322735127</v>
      </c>
      <c r="Q1954" s="5">
        <f t="shared" si="113"/>
        <v>20275326.067726485</v>
      </c>
      <c r="R1954" s="3" t="str">
        <f t="shared" si="114"/>
        <v>상</v>
      </c>
    </row>
    <row r="1955" spans="1:18" hidden="1" x14ac:dyDescent="0.3">
      <c r="A1955">
        <v>1954</v>
      </c>
      <c r="B1955" s="3" t="s">
        <v>12</v>
      </c>
      <c r="C1955" s="3" t="s">
        <v>14</v>
      </c>
      <c r="D1955" s="3" t="s">
        <v>100</v>
      </c>
      <c r="E1955" s="4">
        <v>2022</v>
      </c>
      <c r="F1955" s="1">
        <v>44539</v>
      </c>
      <c r="G1955" s="3" t="s">
        <v>102</v>
      </c>
      <c r="H1955" s="5">
        <v>4.0560000000000054</v>
      </c>
      <c r="I1955" s="5">
        <v>93.823566282189546</v>
      </c>
      <c r="J1955" s="5">
        <v>3.6083333333333329</v>
      </c>
      <c r="K1955" s="6">
        <v>3.7991227057484381E-2</v>
      </c>
      <c r="L1955" s="6">
        <v>6.7047896294171683E-2</v>
      </c>
      <c r="M1955" s="5">
        <v>89.496087664834391</v>
      </c>
      <c r="N1955" s="4">
        <v>25400000</v>
      </c>
      <c r="O1955" s="5">
        <f t="shared" si="115"/>
        <v>4582583.333333333</v>
      </c>
      <c r="P1955" s="5">
        <f t="shared" si="112"/>
        <v>5120428.6722512934</v>
      </c>
      <c r="Q1955" s="5">
        <f t="shared" si="113"/>
        <v>20279571.327748708</v>
      </c>
      <c r="R1955" s="3" t="str">
        <f t="shared" si="114"/>
        <v>상</v>
      </c>
    </row>
    <row r="1956" spans="1:18" hidden="1" x14ac:dyDescent="0.3">
      <c r="A1956">
        <v>1955</v>
      </c>
      <c r="B1956" s="3" t="s">
        <v>12</v>
      </c>
      <c r="C1956" s="3" t="s">
        <v>14</v>
      </c>
      <c r="D1956" s="3" t="s">
        <v>100</v>
      </c>
      <c r="E1956" s="4">
        <v>2022</v>
      </c>
      <c r="F1956" s="1">
        <v>44517</v>
      </c>
      <c r="G1956" s="3" t="s">
        <v>102</v>
      </c>
      <c r="H1956" s="5">
        <v>3.6200000000000041</v>
      </c>
      <c r="I1956" s="5">
        <v>78.861366460791743</v>
      </c>
      <c r="J1956" s="5">
        <v>3.6694444444444438</v>
      </c>
      <c r="K1956" s="6">
        <v>3.8311588035185619E-2</v>
      </c>
      <c r="L1956" s="6">
        <v>5.0111327949129203E-2</v>
      </c>
      <c r="M1956" s="5">
        <v>91.157708401568513</v>
      </c>
      <c r="N1956" s="4">
        <v>25400000</v>
      </c>
      <c r="O1956" s="5">
        <f t="shared" si="115"/>
        <v>4660194.444444444</v>
      </c>
      <c r="P1956" s="5">
        <f t="shared" si="112"/>
        <v>5112232.992864768</v>
      </c>
      <c r="Q1956" s="5">
        <f t="shared" si="113"/>
        <v>20287767.007135231</v>
      </c>
      <c r="R1956" s="3" t="str">
        <f t="shared" si="114"/>
        <v>상</v>
      </c>
    </row>
    <row r="1957" spans="1:18" hidden="1" x14ac:dyDescent="0.3">
      <c r="A1957">
        <v>1956</v>
      </c>
      <c r="B1957" s="3" t="s">
        <v>12</v>
      </c>
      <c r="C1957" s="3" t="s">
        <v>14</v>
      </c>
      <c r="D1957" s="3" t="s">
        <v>100</v>
      </c>
      <c r="E1957" s="4">
        <v>2022</v>
      </c>
      <c r="F1957" s="1">
        <v>44550</v>
      </c>
      <c r="G1957" s="3" t="s">
        <v>102</v>
      </c>
      <c r="H1957" s="5">
        <v>3.959999999999992</v>
      </c>
      <c r="I1957" s="5">
        <v>91.118921720605172</v>
      </c>
      <c r="J1957" s="5">
        <v>3.5777777777777779</v>
      </c>
      <c r="K1957" s="6">
        <v>3.7830029224296291E-2</v>
      </c>
      <c r="L1957" s="6">
        <v>7.3141215530115197E-2</v>
      </c>
      <c r="M1957" s="5">
        <v>88.902875524558851</v>
      </c>
      <c r="N1957" s="4">
        <v>25400000</v>
      </c>
      <c r="O1957" s="5">
        <f t="shared" si="115"/>
        <v>4543777.777777778</v>
      </c>
      <c r="P1957" s="5">
        <f t="shared" si="112"/>
        <v>5110945.7944614943</v>
      </c>
      <c r="Q1957" s="5">
        <f t="shared" si="113"/>
        <v>20289054.205538504</v>
      </c>
      <c r="R1957" s="3" t="str">
        <f t="shared" si="114"/>
        <v>상</v>
      </c>
    </row>
    <row r="1958" spans="1:18" hidden="1" x14ac:dyDescent="0.3">
      <c r="A1958">
        <v>1957</v>
      </c>
      <c r="B1958" s="3" t="s">
        <v>12</v>
      </c>
      <c r="C1958" s="3" t="s">
        <v>14</v>
      </c>
      <c r="D1958" s="3" t="s">
        <v>100</v>
      </c>
      <c r="E1958" s="4">
        <v>2022</v>
      </c>
      <c r="F1958" s="1">
        <v>44550</v>
      </c>
      <c r="G1958" s="3" t="s">
        <v>102</v>
      </c>
      <c r="H1958" s="5">
        <v>3.8199999999999941</v>
      </c>
      <c r="I1958" s="5">
        <v>86.820611130279573</v>
      </c>
      <c r="J1958" s="5">
        <v>3.5777777777777779</v>
      </c>
      <c r="K1958" s="6">
        <v>3.7830029224296291E-2</v>
      </c>
      <c r="L1958" s="6">
        <v>7.2979230559105115E-2</v>
      </c>
      <c r="M1958" s="5">
        <v>88.919074021659867</v>
      </c>
      <c r="N1958" s="4">
        <v>25400000</v>
      </c>
      <c r="O1958" s="5">
        <f t="shared" si="115"/>
        <v>4543777.777777778</v>
      </c>
      <c r="P1958" s="5">
        <f t="shared" si="112"/>
        <v>5110014.7271787329</v>
      </c>
      <c r="Q1958" s="5">
        <f t="shared" si="113"/>
        <v>20289985.272821266</v>
      </c>
      <c r="R1958" s="3" t="str">
        <f t="shared" si="114"/>
        <v>상</v>
      </c>
    </row>
    <row r="1959" spans="1:18" hidden="1" x14ac:dyDescent="0.3">
      <c r="A1959">
        <v>1958</v>
      </c>
      <c r="B1959" s="3" t="s">
        <v>12</v>
      </c>
      <c r="C1959" s="3" t="s">
        <v>19</v>
      </c>
      <c r="D1959" s="3" t="s">
        <v>100</v>
      </c>
      <c r="E1959" s="4">
        <v>2022</v>
      </c>
      <c r="F1959" s="1">
        <v>44518</v>
      </c>
      <c r="G1959" s="3" t="s">
        <v>102</v>
      </c>
      <c r="H1959" s="5">
        <v>3.8798333333333299</v>
      </c>
      <c r="I1959" s="5">
        <v>88.763157864830148</v>
      </c>
      <c r="J1959" s="5">
        <v>3.666666666666667</v>
      </c>
      <c r="K1959" s="6">
        <v>3.8297084310253533E-2</v>
      </c>
      <c r="L1959" s="6">
        <v>4.9618025222491653E-2</v>
      </c>
      <c r="M1959" s="5">
        <v>91.208489046725489</v>
      </c>
      <c r="N1959" s="4">
        <v>25400000</v>
      </c>
      <c r="O1959" s="5">
        <f t="shared" ref="O1959:O1990" si="116">1270000*J1959</f>
        <v>4656666.666666667</v>
      </c>
      <c r="P1959" s="5">
        <f t="shared" si="112"/>
        <v>5105518.9219076838</v>
      </c>
      <c r="Q1959" s="5">
        <f t="shared" si="113"/>
        <v>20294481.078092314</v>
      </c>
      <c r="R1959" s="3" t="str">
        <f t="shared" si="114"/>
        <v>상</v>
      </c>
    </row>
    <row r="1960" spans="1:18" hidden="1" x14ac:dyDescent="0.3">
      <c r="A1960">
        <v>1959</v>
      </c>
      <c r="B1960" s="3" t="s">
        <v>12</v>
      </c>
      <c r="C1960" s="3" t="s">
        <v>18</v>
      </c>
      <c r="D1960" s="3" t="s">
        <v>100</v>
      </c>
      <c r="E1960" s="4">
        <v>2022</v>
      </c>
      <c r="F1960" s="1">
        <v>44522</v>
      </c>
      <c r="G1960" s="3" t="s">
        <v>102</v>
      </c>
      <c r="H1960" s="5">
        <v>4.0199999999999934</v>
      </c>
      <c r="I1960" s="5">
        <v>92.831195670431427</v>
      </c>
      <c r="J1960" s="5">
        <v>3.655555555555555</v>
      </c>
      <c r="K1960" s="6">
        <v>3.823901439919996E-2</v>
      </c>
      <c r="L1960" s="6">
        <v>5.1964018481827502E-2</v>
      </c>
      <c r="M1960" s="5">
        <v>90.979696711897247</v>
      </c>
      <c r="N1960" s="4">
        <v>25400000</v>
      </c>
      <c r="O1960" s="5">
        <f t="shared" si="116"/>
        <v>4642555.555555555</v>
      </c>
      <c r="P1960" s="5">
        <f t="shared" si="112"/>
        <v>5102847.9137021089</v>
      </c>
      <c r="Q1960" s="5">
        <f t="shared" si="113"/>
        <v>20297152.086297892</v>
      </c>
      <c r="R1960" s="3" t="str">
        <f t="shared" si="114"/>
        <v>상</v>
      </c>
    </row>
    <row r="1961" spans="1:18" hidden="1" x14ac:dyDescent="0.3">
      <c r="A1961">
        <v>1960</v>
      </c>
      <c r="B1961" s="3" t="s">
        <v>12</v>
      </c>
      <c r="C1961" s="3" t="s">
        <v>14</v>
      </c>
      <c r="D1961" s="3" t="s">
        <v>100</v>
      </c>
      <c r="E1961" s="4">
        <v>2022</v>
      </c>
      <c r="F1961" s="1">
        <v>44546</v>
      </c>
      <c r="G1961" s="3" t="s">
        <v>102</v>
      </c>
      <c r="H1961" s="5">
        <v>3.959999999999992</v>
      </c>
      <c r="I1961" s="5">
        <v>91.118921720605172</v>
      </c>
      <c r="J1961" s="5">
        <v>3.588888888888889</v>
      </c>
      <c r="K1961" s="6">
        <v>3.7888725969020862E-2</v>
      </c>
      <c r="L1961" s="6">
        <v>6.8520595134302434E-2</v>
      </c>
      <c r="M1961" s="5">
        <v>89.359067889667671</v>
      </c>
      <c r="N1961" s="4">
        <v>25400000</v>
      </c>
      <c r="O1961" s="5">
        <f t="shared" si="116"/>
        <v>4557888.888888889</v>
      </c>
      <c r="P1961" s="5">
        <f t="shared" si="112"/>
        <v>5100645.0677356543</v>
      </c>
      <c r="Q1961" s="5">
        <f t="shared" si="113"/>
        <v>20299354.932264347</v>
      </c>
      <c r="R1961" s="3" t="str">
        <f t="shared" si="114"/>
        <v>상</v>
      </c>
    </row>
    <row r="1962" spans="1:18" hidden="1" x14ac:dyDescent="0.3">
      <c r="A1962">
        <v>1961</v>
      </c>
      <c r="B1962" s="3" t="s">
        <v>12</v>
      </c>
      <c r="C1962" s="3" t="s">
        <v>18</v>
      </c>
      <c r="D1962" s="3" t="s">
        <v>100</v>
      </c>
      <c r="E1962" s="4">
        <v>2022</v>
      </c>
      <c r="F1962" s="1">
        <v>44519</v>
      </c>
      <c r="G1962" s="3" t="s">
        <v>102</v>
      </c>
      <c r="H1962" s="5">
        <v>3.8000000000000069</v>
      </c>
      <c r="I1962" s="5">
        <v>86.147087182552227</v>
      </c>
      <c r="J1962" s="5">
        <v>3.6638888888888892</v>
      </c>
      <c r="K1962" s="6">
        <v>3.8282575090444942E-2</v>
      </c>
      <c r="L1962" s="6">
        <v>4.939655404725217E-2</v>
      </c>
      <c r="M1962" s="5">
        <v>91.23208708623028</v>
      </c>
      <c r="N1962" s="4">
        <v>25400000</v>
      </c>
      <c r="O1962" s="5">
        <f t="shared" si="116"/>
        <v>4653138.888888889</v>
      </c>
      <c r="P1962" s="5">
        <f t="shared" si="112"/>
        <v>5100331.5143835945</v>
      </c>
      <c r="Q1962" s="5">
        <f t="shared" si="113"/>
        <v>20299668.485616405</v>
      </c>
      <c r="R1962" s="3" t="str">
        <f t="shared" si="114"/>
        <v>상</v>
      </c>
    </row>
    <row r="1963" spans="1:18" hidden="1" x14ac:dyDescent="0.3">
      <c r="A1963">
        <v>1962</v>
      </c>
      <c r="B1963" s="3" t="s">
        <v>12</v>
      </c>
      <c r="C1963" s="3" t="s">
        <v>18</v>
      </c>
      <c r="D1963" s="3" t="s">
        <v>100</v>
      </c>
      <c r="E1963" s="4">
        <v>2022</v>
      </c>
      <c r="F1963" s="1">
        <v>44522</v>
      </c>
      <c r="G1963" s="3" t="s">
        <v>102</v>
      </c>
      <c r="H1963" s="5">
        <v>4.0535000000000059</v>
      </c>
      <c r="I1963" s="5">
        <v>93.75515057036047</v>
      </c>
      <c r="J1963" s="5">
        <v>3.655555555555555</v>
      </c>
      <c r="K1963" s="6">
        <v>3.823901439919996E-2</v>
      </c>
      <c r="L1963" s="6">
        <v>5.1512489689326479E-2</v>
      </c>
      <c r="M1963" s="5">
        <v>91.024849591147358</v>
      </c>
      <c r="N1963" s="4">
        <v>25400000</v>
      </c>
      <c r="O1963" s="5">
        <f t="shared" si="116"/>
        <v>4642555.555555555</v>
      </c>
      <c r="P1963" s="5">
        <f t="shared" si="112"/>
        <v>5100316.6458481764</v>
      </c>
      <c r="Q1963" s="5">
        <f t="shared" si="113"/>
        <v>20299683.354151823</v>
      </c>
      <c r="R1963" s="3" t="str">
        <f t="shared" si="114"/>
        <v>상</v>
      </c>
    </row>
    <row r="1964" spans="1:18" hidden="1" x14ac:dyDescent="0.3">
      <c r="A1964">
        <v>1963</v>
      </c>
      <c r="B1964" s="3" t="s">
        <v>12</v>
      </c>
      <c r="C1964" s="3" t="s">
        <v>14</v>
      </c>
      <c r="D1964" s="3" t="s">
        <v>100</v>
      </c>
      <c r="E1964" s="4">
        <v>2022</v>
      </c>
      <c r="F1964" s="1">
        <v>44551</v>
      </c>
      <c r="G1964" s="3" t="s">
        <v>102</v>
      </c>
      <c r="H1964" s="5">
        <v>4.0199999999999934</v>
      </c>
      <c r="I1964" s="5">
        <v>92.831195670431427</v>
      </c>
      <c r="J1964" s="5">
        <v>3.5750000000000002</v>
      </c>
      <c r="K1964" s="6">
        <v>3.7815340802378077E-2</v>
      </c>
      <c r="L1964" s="6">
        <v>7.1548669970804973E-2</v>
      </c>
      <c r="M1964" s="5">
        <v>89.063598922681692</v>
      </c>
      <c r="N1964" s="4">
        <v>25400000</v>
      </c>
      <c r="O1964" s="5">
        <f t="shared" si="116"/>
        <v>4540250</v>
      </c>
      <c r="P1964" s="5">
        <f t="shared" si="112"/>
        <v>5097761.6612388445</v>
      </c>
      <c r="Q1964" s="5">
        <f t="shared" si="113"/>
        <v>20302238.338761155</v>
      </c>
      <c r="R1964" s="3" t="str">
        <f t="shared" si="114"/>
        <v>상</v>
      </c>
    </row>
    <row r="1965" spans="1:18" hidden="1" x14ac:dyDescent="0.3">
      <c r="A1965">
        <v>1964</v>
      </c>
      <c r="B1965" s="3" t="s">
        <v>12</v>
      </c>
      <c r="C1965" s="3" t="s">
        <v>14</v>
      </c>
      <c r="D1965" s="3" t="s">
        <v>100</v>
      </c>
      <c r="E1965" s="4">
        <v>2022</v>
      </c>
      <c r="F1965" s="1">
        <v>44546</v>
      </c>
      <c r="G1965" s="3" t="s">
        <v>102</v>
      </c>
      <c r="H1965" s="5">
        <v>4.040000000000008</v>
      </c>
      <c r="I1965" s="5">
        <v>93.385705726483394</v>
      </c>
      <c r="J1965" s="5">
        <v>3.588888888888889</v>
      </c>
      <c r="K1965" s="6">
        <v>3.7888725969020862E-2</v>
      </c>
      <c r="L1965" s="6">
        <v>6.7991974923307261E-2</v>
      </c>
      <c r="M1965" s="5">
        <v>89.411929910767185</v>
      </c>
      <c r="N1965" s="4">
        <v>25400000</v>
      </c>
      <c r="O1965" s="5">
        <f t="shared" si="116"/>
        <v>4557888.888888889</v>
      </c>
      <c r="P1965" s="5">
        <f t="shared" si="112"/>
        <v>5097629.4700692035</v>
      </c>
      <c r="Q1965" s="5">
        <f t="shared" si="113"/>
        <v>20302370.529930796</v>
      </c>
      <c r="R1965" s="3" t="str">
        <f t="shared" si="114"/>
        <v>상</v>
      </c>
    </row>
    <row r="1966" spans="1:18" hidden="1" x14ac:dyDescent="0.3">
      <c r="A1966">
        <v>1965</v>
      </c>
      <c r="B1966" s="3" t="s">
        <v>12</v>
      </c>
      <c r="C1966" s="3" t="s">
        <v>18</v>
      </c>
      <c r="D1966" s="3" t="s">
        <v>100</v>
      </c>
      <c r="E1966" s="4">
        <v>2022</v>
      </c>
      <c r="F1966" s="1">
        <v>44518</v>
      </c>
      <c r="G1966" s="3" t="s">
        <v>102</v>
      </c>
      <c r="H1966" s="5">
        <v>3.8799999999999959</v>
      </c>
      <c r="I1966" s="5">
        <v>88.768190384075112</v>
      </c>
      <c r="J1966" s="5">
        <v>3.666666666666667</v>
      </c>
      <c r="K1966" s="6">
        <v>3.8297084310253533E-2</v>
      </c>
      <c r="L1966" s="6">
        <v>4.8068201689198557E-2</v>
      </c>
      <c r="M1966" s="5">
        <v>91.363471400054792</v>
      </c>
      <c r="N1966" s="4">
        <v>25400000</v>
      </c>
      <c r="O1966" s="5">
        <f t="shared" si="116"/>
        <v>4656666.666666667</v>
      </c>
      <c r="P1966" s="5">
        <f t="shared" si="112"/>
        <v>5096858.2906361353</v>
      </c>
      <c r="Q1966" s="5">
        <f t="shared" si="113"/>
        <v>20303141.709363863</v>
      </c>
      <c r="R1966" s="3" t="str">
        <f t="shared" si="114"/>
        <v>상</v>
      </c>
    </row>
    <row r="1967" spans="1:18" hidden="1" x14ac:dyDescent="0.3">
      <c r="A1967">
        <v>1966</v>
      </c>
      <c r="B1967" s="3" t="s">
        <v>12</v>
      </c>
      <c r="C1967" s="3" t="s">
        <v>14</v>
      </c>
      <c r="D1967" s="3" t="s">
        <v>100</v>
      </c>
      <c r="E1967" s="4">
        <v>2022</v>
      </c>
      <c r="F1967" s="1">
        <v>44545</v>
      </c>
      <c r="G1967" s="3" t="s">
        <v>102</v>
      </c>
      <c r="H1967" s="5">
        <v>3.6399999999999908</v>
      </c>
      <c r="I1967" s="5">
        <v>79.78264461044958</v>
      </c>
      <c r="J1967" s="5">
        <v>3.5916666666666668</v>
      </c>
      <c r="K1967" s="6">
        <v>3.7903385952532877E-2</v>
      </c>
      <c r="L1967" s="6">
        <v>6.7146536083534769E-2</v>
      </c>
      <c r="M1967" s="5">
        <v>89.495007796393239</v>
      </c>
      <c r="N1967" s="4">
        <v>25400000</v>
      </c>
      <c r="O1967" s="5">
        <f t="shared" si="116"/>
        <v>4561416.666666667</v>
      </c>
      <c r="P1967" s="5">
        <f t="shared" si="112"/>
        <v>5096839.2304564929</v>
      </c>
      <c r="Q1967" s="5">
        <f t="shared" si="113"/>
        <v>20303160.769543506</v>
      </c>
      <c r="R1967" s="3" t="str">
        <f t="shared" si="114"/>
        <v>상</v>
      </c>
    </row>
    <row r="1968" spans="1:18" hidden="1" x14ac:dyDescent="0.3">
      <c r="A1968">
        <v>1967</v>
      </c>
      <c r="B1968" s="3" t="s">
        <v>12</v>
      </c>
      <c r="C1968" s="3" t="s">
        <v>14</v>
      </c>
      <c r="D1968" s="3" t="s">
        <v>100</v>
      </c>
      <c r="E1968" s="4">
        <v>2022</v>
      </c>
      <c r="F1968" s="1">
        <v>44565</v>
      </c>
      <c r="G1968" s="3" t="s">
        <v>102</v>
      </c>
      <c r="H1968" s="5">
        <v>4.0550000000000059</v>
      </c>
      <c r="I1968" s="5">
        <v>93.796199997457919</v>
      </c>
      <c r="J1968" s="5">
        <v>3.5388888888888892</v>
      </c>
      <c r="K1968" s="6">
        <v>3.7623869492059897E-2</v>
      </c>
      <c r="L1968" s="6">
        <v>8.0384466832367274E-2</v>
      </c>
      <c r="M1968" s="5">
        <v>88.199166367557282</v>
      </c>
      <c r="N1968" s="4">
        <v>25400000</v>
      </c>
      <c r="O1968" s="5">
        <f t="shared" si="116"/>
        <v>4494388.888888889</v>
      </c>
      <c r="P1968" s="5">
        <f t="shared" si="112"/>
        <v>5095727.1751970677</v>
      </c>
      <c r="Q1968" s="5">
        <f t="shared" si="113"/>
        <v>20304272.824802931</v>
      </c>
      <c r="R1968" s="3" t="str">
        <f t="shared" si="114"/>
        <v>상</v>
      </c>
    </row>
    <row r="1969" spans="1:18" hidden="1" x14ac:dyDescent="0.3">
      <c r="A1969">
        <v>1968</v>
      </c>
      <c r="B1969" s="3" t="s">
        <v>12</v>
      </c>
      <c r="C1969" s="3" t="s">
        <v>14</v>
      </c>
      <c r="D1969" s="3" t="s">
        <v>100</v>
      </c>
      <c r="E1969" s="4">
        <v>2022</v>
      </c>
      <c r="F1969" s="1">
        <v>44546</v>
      </c>
      <c r="G1969" s="3" t="s">
        <v>102</v>
      </c>
      <c r="H1969" s="5">
        <v>3.579999999999997</v>
      </c>
      <c r="I1969" s="5">
        <v>77.11905224070567</v>
      </c>
      <c r="J1969" s="5">
        <v>3.588888888888889</v>
      </c>
      <c r="K1969" s="6">
        <v>3.7888725969020862E-2</v>
      </c>
      <c r="L1969" s="6">
        <v>6.7437976713470432E-2</v>
      </c>
      <c r="M1969" s="5">
        <v>89.467329731750866</v>
      </c>
      <c r="N1969" s="4">
        <v>25400000</v>
      </c>
      <c r="O1969" s="5">
        <f t="shared" si="116"/>
        <v>4557888.888888889</v>
      </c>
      <c r="P1969" s="5">
        <f t="shared" si="112"/>
        <v>5094472.9238647986</v>
      </c>
      <c r="Q1969" s="5">
        <f t="shared" si="113"/>
        <v>20305527.076135203</v>
      </c>
      <c r="R1969" s="3" t="str">
        <f t="shared" si="114"/>
        <v>상</v>
      </c>
    </row>
    <row r="1970" spans="1:18" hidden="1" x14ac:dyDescent="0.3">
      <c r="A1970">
        <v>1969</v>
      </c>
      <c r="B1970" s="3" t="s">
        <v>12</v>
      </c>
      <c r="C1970" s="3" t="s">
        <v>14</v>
      </c>
      <c r="D1970" s="3" t="s">
        <v>100</v>
      </c>
      <c r="E1970" s="4">
        <v>2022</v>
      </c>
      <c r="F1970" s="1">
        <v>44557</v>
      </c>
      <c r="G1970" s="3" t="s">
        <v>102</v>
      </c>
      <c r="H1970" s="5">
        <v>4.0706666666666704</v>
      </c>
      <c r="I1970" s="5">
        <v>94.224938458253547</v>
      </c>
      <c r="J1970" s="5">
        <v>3.5583333333333331</v>
      </c>
      <c r="K1970" s="6">
        <v>3.7727090178455762E-2</v>
      </c>
      <c r="L1970" s="6">
        <v>7.5156065354482951E-2</v>
      </c>
      <c r="M1970" s="5">
        <v>88.71168444670613</v>
      </c>
      <c r="N1970" s="4">
        <v>25400000</v>
      </c>
      <c r="O1970" s="5">
        <f t="shared" si="116"/>
        <v>4519083.333333333</v>
      </c>
      <c r="P1970" s="5">
        <f t="shared" si="112"/>
        <v>5094124.1410517786</v>
      </c>
      <c r="Q1970" s="5">
        <f t="shared" si="113"/>
        <v>20305875.858948223</v>
      </c>
      <c r="R1970" s="3" t="str">
        <f t="shared" si="114"/>
        <v>상</v>
      </c>
    </row>
    <row r="1971" spans="1:18" hidden="1" x14ac:dyDescent="0.3">
      <c r="A1971">
        <v>1970</v>
      </c>
      <c r="B1971" s="3" t="s">
        <v>12</v>
      </c>
      <c r="C1971" s="3" t="s">
        <v>19</v>
      </c>
      <c r="D1971" s="3" t="s">
        <v>100</v>
      </c>
      <c r="E1971" s="4">
        <v>2022</v>
      </c>
      <c r="F1971" s="1">
        <v>44519</v>
      </c>
      <c r="G1971" s="3" t="s">
        <v>102</v>
      </c>
      <c r="H1971" s="5">
        <v>4.0254999999999947</v>
      </c>
      <c r="I1971" s="5">
        <v>92.986062858643294</v>
      </c>
      <c r="J1971" s="5">
        <v>3.6638888888888892</v>
      </c>
      <c r="K1971" s="6">
        <v>3.8282575090444942E-2</v>
      </c>
      <c r="L1971" s="6">
        <v>4.7846881091203733E-2</v>
      </c>
      <c r="M1971" s="5">
        <v>91.387054381835128</v>
      </c>
      <c r="N1971" s="4">
        <v>25400000</v>
      </c>
      <c r="O1971" s="5">
        <f t="shared" si="116"/>
        <v>4653138.888888889</v>
      </c>
      <c r="P1971" s="5">
        <f t="shared" si="112"/>
        <v>5091682.7556855651</v>
      </c>
      <c r="Q1971" s="5">
        <f t="shared" si="113"/>
        <v>20308317.244314436</v>
      </c>
      <c r="R1971" s="3" t="str">
        <f t="shared" si="114"/>
        <v>상</v>
      </c>
    </row>
    <row r="1972" spans="1:18" hidden="1" x14ac:dyDescent="0.3">
      <c r="A1972">
        <v>1971</v>
      </c>
      <c r="B1972" s="3" t="s">
        <v>12</v>
      </c>
      <c r="C1972" s="3" t="s">
        <v>14</v>
      </c>
      <c r="D1972" s="3" t="s">
        <v>100</v>
      </c>
      <c r="E1972" s="4">
        <v>2022</v>
      </c>
      <c r="F1972" s="1">
        <v>44550</v>
      </c>
      <c r="G1972" s="3" t="s">
        <v>102</v>
      </c>
      <c r="H1972" s="5">
        <v>3.759999999999994</v>
      </c>
      <c r="I1972" s="5">
        <v>84.656549762654038</v>
      </c>
      <c r="J1972" s="5">
        <v>3.5777777777777779</v>
      </c>
      <c r="K1972" s="6">
        <v>3.7830029224296291E-2</v>
      </c>
      <c r="L1972" s="6">
        <v>6.9533845236716671E-2</v>
      </c>
      <c r="M1972" s="5">
        <v>89.26361255389871</v>
      </c>
      <c r="N1972" s="4">
        <v>25400000</v>
      </c>
      <c r="O1972" s="5">
        <f t="shared" si="116"/>
        <v>4543777.777777778</v>
      </c>
      <c r="P1972" s="5">
        <f t="shared" si="112"/>
        <v>5090291.1587117054</v>
      </c>
      <c r="Q1972" s="5">
        <f t="shared" si="113"/>
        <v>20309708.841288295</v>
      </c>
      <c r="R1972" s="3" t="str">
        <f t="shared" si="114"/>
        <v>상</v>
      </c>
    </row>
    <row r="1973" spans="1:18" hidden="1" x14ac:dyDescent="0.3">
      <c r="A1973">
        <v>1972</v>
      </c>
      <c r="B1973" s="3" t="s">
        <v>12</v>
      </c>
      <c r="C1973" s="3" t="s">
        <v>14</v>
      </c>
      <c r="D1973" s="3" t="s">
        <v>100</v>
      </c>
      <c r="E1973" s="4">
        <v>2022</v>
      </c>
      <c r="F1973" s="1">
        <v>44512</v>
      </c>
      <c r="G1973" s="3" t="s">
        <v>102</v>
      </c>
      <c r="H1973" s="5">
        <v>3.6200000000000041</v>
      </c>
      <c r="I1973" s="5">
        <v>78.861366460791743</v>
      </c>
      <c r="J1973" s="5">
        <v>3.6833333333333331</v>
      </c>
      <c r="K1973" s="6">
        <v>3.8384024454626083E-2</v>
      </c>
      <c r="L1973" s="6">
        <v>4.1627720456891643E-2</v>
      </c>
      <c r="M1973" s="5">
        <v>91.998825508848228</v>
      </c>
      <c r="N1973" s="4">
        <v>25400000</v>
      </c>
      <c r="O1973" s="5">
        <f t="shared" si="116"/>
        <v>4677833.333333333</v>
      </c>
      <c r="P1973" s="5">
        <f t="shared" si="112"/>
        <v>5084666.361184611</v>
      </c>
      <c r="Q1973" s="5">
        <f t="shared" si="113"/>
        <v>20315333.638815388</v>
      </c>
      <c r="R1973" s="3" t="str">
        <f t="shared" si="114"/>
        <v>상</v>
      </c>
    </row>
    <row r="1974" spans="1:18" hidden="1" x14ac:dyDescent="0.3">
      <c r="A1974">
        <v>1973</v>
      </c>
      <c r="B1974" s="3" t="s">
        <v>12</v>
      </c>
      <c r="C1974" s="3" t="s">
        <v>14</v>
      </c>
      <c r="D1974" s="3" t="s">
        <v>100</v>
      </c>
      <c r="E1974" s="4">
        <v>2022</v>
      </c>
      <c r="F1974" s="1">
        <v>44543</v>
      </c>
      <c r="G1974" s="3" t="s">
        <v>102</v>
      </c>
      <c r="H1974" s="5">
        <v>3.8603333333333429</v>
      </c>
      <c r="I1974" s="5">
        <v>88.156639137270048</v>
      </c>
      <c r="J1974" s="5">
        <v>3.5972222222222219</v>
      </c>
      <c r="K1974" s="6">
        <v>3.7932688922470141E-2</v>
      </c>
      <c r="L1974" s="6">
        <v>6.3375168757019221E-2</v>
      </c>
      <c r="M1974" s="5">
        <v>89.869214232051064</v>
      </c>
      <c r="N1974" s="4">
        <v>25400000</v>
      </c>
      <c r="O1974" s="5">
        <f t="shared" si="116"/>
        <v>4568472.222222222</v>
      </c>
      <c r="P1974" s="5">
        <f t="shared" si="112"/>
        <v>5083467.4156891834</v>
      </c>
      <c r="Q1974" s="5">
        <f t="shared" si="113"/>
        <v>20316532.584310815</v>
      </c>
      <c r="R1974" s="3" t="str">
        <f t="shared" si="114"/>
        <v>상</v>
      </c>
    </row>
    <row r="1975" spans="1:18" hidden="1" x14ac:dyDescent="0.3">
      <c r="A1975">
        <v>1974</v>
      </c>
      <c r="B1975" s="3" t="s">
        <v>12</v>
      </c>
      <c r="C1975" s="3" t="s">
        <v>14</v>
      </c>
      <c r="D1975" s="3" t="s">
        <v>100</v>
      </c>
      <c r="E1975" s="4">
        <v>2022</v>
      </c>
      <c r="F1975" s="1">
        <v>44546</v>
      </c>
      <c r="G1975" s="3" t="s">
        <v>102</v>
      </c>
      <c r="H1975" s="5">
        <v>3.9195000000000029</v>
      </c>
      <c r="I1975" s="5">
        <v>89.944575998829819</v>
      </c>
      <c r="J1975" s="5">
        <v>3.588888888888889</v>
      </c>
      <c r="K1975" s="6">
        <v>3.7888725969020862E-2</v>
      </c>
      <c r="L1975" s="6">
        <v>6.5094258142217434E-2</v>
      </c>
      <c r="M1975" s="5">
        <v>89.701701588876176</v>
      </c>
      <c r="N1975" s="4">
        <v>25400000</v>
      </c>
      <c r="O1975" s="5">
        <f t="shared" si="116"/>
        <v>4557888.888888889</v>
      </c>
      <c r="P1975" s="5">
        <f t="shared" si="112"/>
        <v>5081162.1275355034</v>
      </c>
      <c r="Q1975" s="5">
        <f t="shared" si="113"/>
        <v>20318837.872464497</v>
      </c>
      <c r="R1975" s="3" t="str">
        <f t="shared" si="114"/>
        <v>상</v>
      </c>
    </row>
    <row r="1976" spans="1:18" hidden="1" x14ac:dyDescent="0.3">
      <c r="A1976">
        <v>1975</v>
      </c>
      <c r="B1976" s="3" t="s">
        <v>12</v>
      </c>
      <c r="C1976" s="3" t="s">
        <v>14</v>
      </c>
      <c r="D1976" s="3" t="s">
        <v>100</v>
      </c>
      <c r="E1976" s="4">
        <v>2022</v>
      </c>
      <c r="F1976" s="1">
        <v>44544</v>
      </c>
      <c r="G1976" s="3" t="s">
        <v>102</v>
      </c>
      <c r="H1976" s="5">
        <v>3.8799999999999959</v>
      </c>
      <c r="I1976" s="5">
        <v>88.768190384075112</v>
      </c>
      <c r="J1976" s="5">
        <v>3.594444444444445</v>
      </c>
      <c r="K1976" s="6">
        <v>3.7918040268159661E-2</v>
      </c>
      <c r="L1976" s="6">
        <v>6.3531177979478382E-2</v>
      </c>
      <c r="M1976" s="5">
        <v>89.855078175236187</v>
      </c>
      <c r="N1976" s="4">
        <v>25400000</v>
      </c>
      <c r="O1976" s="5">
        <f t="shared" si="116"/>
        <v>4564944.444444445</v>
      </c>
      <c r="P1976" s="5">
        <f t="shared" si="112"/>
        <v>5080341.0749271717</v>
      </c>
      <c r="Q1976" s="5">
        <f t="shared" si="113"/>
        <v>20319658.925072826</v>
      </c>
      <c r="R1976" s="3" t="str">
        <f t="shared" si="114"/>
        <v>상</v>
      </c>
    </row>
    <row r="1977" spans="1:18" hidden="1" x14ac:dyDescent="0.3">
      <c r="A1977">
        <v>1976</v>
      </c>
      <c r="B1977" s="3" t="s">
        <v>12</v>
      </c>
      <c r="C1977" s="3" t="s">
        <v>19</v>
      </c>
      <c r="D1977" s="3" t="s">
        <v>100</v>
      </c>
      <c r="E1977" s="4">
        <v>2022</v>
      </c>
      <c r="F1977" s="1">
        <v>44519</v>
      </c>
      <c r="G1977" s="3" t="s">
        <v>102</v>
      </c>
      <c r="H1977" s="5">
        <v>3.7200000000000109</v>
      </c>
      <c r="I1977" s="5">
        <v>83.050476246132021</v>
      </c>
      <c r="J1977" s="5">
        <v>3.6638888888888892</v>
      </c>
      <c r="K1977" s="6">
        <v>3.8282575090444942E-2</v>
      </c>
      <c r="L1977" s="6">
        <v>4.5784890690622429E-2</v>
      </c>
      <c r="M1977" s="5">
        <v>91.593253421893266</v>
      </c>
      <c r="N1977" s="4">
        <v>25400000</v>
      </c>
      <c r="O1977" s="5">
        <f t="shared" si="116"/>
        <v>4653138.888888889</v>
      </c>
      <c r="P1977" s="5">
        <f t="shared" si="112"/>
        <v>5080220.1199861113</v>
      </c>
      <c r="Q1977" s="5">
        <f t="shared" si="113"/>
        <v>20319779.880013891</v>
      </c>
      <c r="R1977" s="3" t="str">
        <f t="shared" si="114"/>
        <v>상</v>
      </c>
    </row>
    <row r="1978" spans="1:18" hidden="1" x14ac:dyDescent="0.3">
      <c r="A1978">
        <v>1977</v>
      </c>
      <c r="B1978" s="3" t="s">
        <v>12</v>
      </c>
      <c r="C1978" s="3" t="s">
        <v>14</v>
      </c>
      <c r="D1978" s="3" t="s">
        <v>100</v>
      </c>
      <c r="E1978" s="4">
        <v>2022</v>
      </c>
      <c r="F1978" s="1">
        <v>44543</v>
      </c>
      <c r="G1978" s="3" t="s">
        <v>102</v>
      </c>
      <c r="H1978" s="5">
        <v>4.0578333333333347</v>
      </c>
      <c r="I1978" s="5">
        <v>93.873737804197447</v>
      </c>
      <c r="J1978" s="5">
        <v>3.5972222222222219</v>
      </c>
      <c r="K1978" s="6">
        <v>3.7932688922470141E-2</v>
      </c>
      <c r="L1978" s="6">
        <v>6.253218812914825E-2</v>
      </c>
      <c r="M1978" s="5">
        <v>89.953512294838163</v>
      </c>
      <c r="N1978" s="4">
        <v>25400000</v>
      </c>
      <c r="O1978" s="5">
        <f t="shared" si="116"/>
        <v>4568472.222222222</v>
      </c>
      <c r="P1978" s="5">
        <f t="shared" si="112"/>
        <v>5078703.5499495175</v>
      </c>
      <c r="Q1978" s="5">
        <f t="shared" si="113"/>
        <v>20321296.450050481</v>
      </c>
      <c r="R1978" s="3" t="str">
        <f t="shared" si="114"/>
        <v>상</v>
      </c>
    </row>
    <row r="1979" spans="1:18" hidden="1" x14ac:dyDescent="0.3">
      <c r="A1979">
        <v>1978</v>
      </c>
      <c r="B1979" s="3" t="s">
        <v>12</v>
      </c>
      <c r="C1979" s="3" t="s">
        <v>14</v>
      </c>
      <c r="D1979" s="3" t="s">
        <v>100</v>
      </c>
      <c r="E1979" s="4">
        <v>2022</v>
      </c>
      <c r="F1979" s="1">
        <v>44541</v>
      </c>
      <c r="G1979" s="3" t="s">
        <v>102</v>
      </c>
      <c r="H1979" s="5">
        <v>4.1000000000000094</v>
      </c>
      <c r="I1979" s="5">
        <v>95.081152661611213</v>
      </c>
      <c r="J1979" s="5">
        <v>3.6027777777777779</v>
      </c>
      <c r="K1979" s="6">
        <v>3.7961969273354497E-2</v>
      </c>
      <c r="L1979" s="6">
        <v>6.1079275837396273E-2</v>
      </c>
      <c r="M1979" s="5">
        <v>90.095875488924932</v>
      </c>
      <c r="N1979" s="4">
        <v>25400000</v>
      </c>
      <c r="O1979" s="5">
        <f t="shared" si="116"/>
        <v>4575527.777777778</v>
      </c>
      <c r="P1979" s="5">
        <f t="shared" si="112"/>
        <v>5078509.7019676846</v>
      </c>
      <c r="Q1979" s="5">
        <f t="shared" si="113"/>
        <v>20321490.298032314</v>
      </c>
      <c r="R1979" s="3" t="str">
        <f t="shared" si="114"/>
        <v>상</v>
      </c>
    </row>
    <row r="1980" spans="1:18" hidden="1" x14ac:dyDescent="0.3">
      <c r="A1980">
        <v>1979</v>
      </c>
      <c r="B1980" s="3" t="s">
        <v>12</v>
      </c>
      <c r="C1980" s="3" t="s">
        <v>14</v>
      </c>
      <c r="D1980" s="3" t="s">
        <v>100</v>
      </c>
      <c r="E1980" s="4">
        <v>2022</v>
      </c>
      <c r="F1980" s="1">
        <v>44546</v>
      </c>
      <c r="G1980" s="3" t="s">
        <v>102</v>
      </c>
      <c r="H1980" s="5">
        <v>3.9800000000000062</v>
      </c>
      <c r="I1980" s="5">
        <v>91.698845540068177</v>
      </c>
      <c r="J1980" s="5">
        <v>3.588888888888889</v>
      </c>
      <c r="K1980" s="6">
        <v>3.7888725969020862E-2</v>
      </c>
      <c r="L1980" s="6">
        <v>6.4350101548460728E-2</v>
      </c>
      <c r="M1980" s="5">
        <v>89.776117248251836</v>
      </c>
      <c r="N1980" s="4">
        <v>25400000</v>
      </c>
      <c r="O1980" s="5">
        <f t="shared" si="116"/>
        <v>4557888.888888889</v>
      </c>
      <c r="P1980" s="5">
        <f t="shared" ref="P1980:P2043" si="117">(1270000*J1980)/(M1980/100)</f>
        <v>5076950.338902791</v>
      </c>
      <c r="Q1980" s="5">
        <f t="shared" si="113"/>
        <v>20323049.66109721</v>
      </c>
      <c r="R1980" s="3" t="str">
        <f t="shared" si="114"/>
        <v>상</v>
      </c>
    </row>
    <row r="1981" spans="1:18" hidden="1" x14ac:dyDescent="0.3">
      <c r="A1981">
        <v>1980</v>
      </c>
      <c r="B1981" s="3" t="s">
        <v>12</v>
      </c>
      <c r="C1981" s="3" t="s">
        <v>14</v>
      </c>
      <c r="D1981" s="3" t="s">
        <v>100</v>
      </c>
      <c r="E1981" s="4">
        <v>2022</v>
      </c>
      <c r="F1981" s="1">
        <v>44544</v>
      </c>
      <c r="G1981" s="3" t="s">
        <v>102</v>
      </c>
      <c r="H1981" s="5">
        <v>3.6200000000000041</v>
      </c>
      <c r="I1981" s="5">
        <v>78.861366460791743</v>
      </c>
      <c r="J1981" s="5">
        <v>3.594444444444445</v>
      </c>
      <c r="K1981" s="6">
        <v>3.7918040268159661E-2</v>
      </c>
      <c r="L1981" s="6">
        <v>6.1897427173674933E-2</v>
      </c>
      <c r="M1981" s="5">
        <v>90.018453255816539</v>
      </c>
      <c r="N1981" s="4">
        <v>25400000</v>
      </c>
      <c r="O1981" s="5">
        <f t="shared" si="116"/>
        <v>4564944.444444445</v>
      </c>
      <c r="P1981" s="5">
        <f t="shared" si="117"/>
        <v>5071120.7306258408</v>
      </c>
      <c r="Q1981" s="5">
        <f t="shared" si="113"/>
        <v>20328879.269374158</v>
      </c>
      <c r="R1981" s="3" t="str">
        <f t="shared" si="114"/>
        <v>상</v>
      </c>
    </row>
    <row r="1982" spans="1:18" hidden="1" x14ac:dyDescent="0.3">
      <c r="A1982">
        <v>1981</v>
      </c>
      <c r="B1982" s="3" t="s">
        <v>12</v>
      </c>
      <c r="C1982" s="3" t="s">
        <v>14</v>
      </c>
      <c r="D1982" s="3" t="s">
        <v>100</v>
      </c>
      <c r="E1982" s="4">
        <v>2022</v>
      </c>
      <c r="F1982" s="1">
        <v>44550</v>
      </c>
      <c r="G1982" s="3" t="s">
        <v>102</v>
      </c>
      <c r="H1982" s="5">
        <v>4.0803333333333276</v>
      </c>
      <c r="I1982" s="5">
        <v>94.505176829366533</v>
      </c>
      <c r="J1982" s="5">
        <v>3.5777777777777779</v>
      </c>
      <c r="K1982" s="6">
        <v>3.7830029224296291E-2</v>
      </c>
      <c r="L1982" s="6">
        <v>6.6144675615672513E-2</v>
      </c>
      <c r="M1982" s="5">
        <v>89.602529516003116</v>
      </c>
      <c r="N1982" s="4">
        <v>25400000</v>
      </c>
      <c r="O1982" s="5">
        <f t="shared" si="116"/>
        <v>4543777.777777778</v>
      </c>
      <c r="P1982" s="5">
        <f t="shared" si="117"/>
        <v>5071037.3940573344</v>
      </c>
      <c r="Q1982" s="5">
        <f t="shared" si="113"/>
        <v>20328962.605942667</v>
      </c>
      <c r="R1982" s="3" t="str">
        <f t="shared" si="114"/>
        <v>상</v>
      </c>
    </row>
    <row r="1983" spans="1:18" hidden="1" x14ac:dyDescent="0.3">
      <c r="A1983">
        <v>1982</v>
      </c>
      <c r="B1983" s="3" t="s">
        <v>12</v>
      </c>
      <c r="C1983" s="3" t="s">
        <v>14</v>
      </c>
      <c r="D1983" s="3" t="s">
        <v>100</v>
      </c>
      <c r="E1983" s="4">
        <v>2022</v>
      </c>
      <c r="F1983" s="1">
        <v>44546</v>
      </c>
      <c r="G1983" s="3" t="s">
        <v>102</v>
      </c>
      <c r="H1983" s="5">
        <v>3.660000000000009</v>
      </c>
      <c r="I1983" s="5">
        <v>80.631887165108694</v>
      </c>
      <c r="J1983" s="5">
        <v>3.588888888888889</v>
      </c>
      <c r="K1983" s="6">
        <v>3.7888725969020862E-2</v>
      </c>
      <c r="L1983" s="6">
        <v>6.3142304054783507E-2</v>
      </c>
      <c r="M1983" s="5">
        <v>89.896896997619564</v>
      </c>
      <c r="N1983" s="4">
        <v>25400000</v>
      </c>
      <c r="O1983" s="5">
        <f t="shared" si="116"/>
        <v>4557888.888888889</v>
      </c>
      <c r="P1983" s="5">
        <f t="shared" si="117"/>
        <v>5070129.2715471368</v>
      </c>
      <c r="Q1983" s="5">
        <f t="shared" si="113"/>
        <v>20329870.728452861</v>
      </c>
      <c r="R1983" s="3" t="str">
        <f t="shared" si="114"/>
        <v>상</v>
      </c>
    </row>
    <row r="1984" spans="1:18" hidden="1" x14ac:dyDescent="0.3">
      <c r="A1984">
        <v>1983</v>
      </c>
      <c r="B1984" s="3" t="s">
        <v>12</v>
      </c>
      <c r="C1984" s="3" t="s">
        <v>18</v>
      </c>
      <c r="D1984" s="3" t="s">
        <v>100</v>
      </c>
      <c r="E1984" s="4">
        <v>2022</v>
      </c>
      <c r="F1984" s="1">
        <v>44518</v>
      </c>
      <c r="G1984" s="3" t="s">
        <v>102</v>
      </c>
      <c r="H1984" s="5">
        <v>3.8000000000000069</v>
      </c>
      <c r="I1984" s="5">
        <v>86.147087182552227</v>
      </c>
      <c r="J1984" s="5">
        <v>3.666666666666667</v>
      </c>
      <c r="K1984" s="6">
        <v>3.8297084310253533E-2</v>
      </c>
      <c r="L1984" s="6">
        <v>4.2977808528925708E-2</v>
      </c>
      <c r="M1984" s="5">
        <v>91.872510716082076</v>
      </c>
      <c r="N1984" s="4">
        <v>25400000</v>
      </c>
      <c r="O1984" s="5">
        <f t="shared" si="116"/>
        <v>4656666.666666667</v>
      </c>
      <c r="P1984" s="5">
        <f t="shared" si="117"/>
        <v>5068618.0560117513</v>
      </c>
      <c r="Q1984" s="5">
        <f t="shared" si="113"/>
        <v>20331381.943988249</v>
      </c>
      <c r="R1984" s="3" t="str">
        <f t="shared" si="114"/>
        <v>상</v>
      </c>
    </row>
    <row r="1985" spans="1:18" hidden="1" x14ac:dyDescent="0.3">
      <c r="A1985">
        <v>1984</v>
      </c>
      <c r="B1985" s="3" t="s">
        <v>12</v>
      </c>
      <c r="C1985" s="3" t="s">
        <v>14</v>
      </c>
      <c r="D1985" s="3" t="s">
        <v>100</v>
      </c>
      <c r="E1985" s="4">
        <v>2022</v>
      </c>
      <c r="F1985" s="1">
        <v>44539</v>
      </c>
      <c r="G1985" s="3" t="s">
        <v>102</v>
      </c>
      <c r="H1985" s="5">
        <v>4.0600000000000014</v>
      </c>
      <c r="I1985" s="5">
        <v>93.933031421115999</v>
      </c>
      <c r="J1985" s="5">
        <v>3.6083333333333329</v>
      </c>
      <c r="K1985" s="6">
        <v>3.7991227057484381E-2</v>
      </c>
      <c r="L1985" s="6">
        <v>5.7867124087446861E-2</v>
      </c>
      <c r="M1985" s="5">
        <v>90.414164885506878</v>
      </c>
      <c r="N1985" s="4">
        <v>25400000</v>
      </c>
      <c r="O1985" s="5">
        <f t="shared" si="116"/>
        <v>4582583.333333333</v>
      </c>
      <c r="P1985" s="5">
        <f t="shared" si="117"/>
        <v>5068435.1717856852</v>
      </c>
      <c r="Q1985" s="5">
        <f t="shared" si="113"/>
        <v>20331564.828214314</v>
      </c>
      <c r="R1985" s="3" t="str">
        <f t="shared" si="114"/>
        <v>상</v>
      </c>
    </row>
    <row r="1986" spans="1:18" hidden="1" x14ac:dyDescent="0.3">
      <c r="A1986">
        <v>1985</v>
      </c>
      <c r="B1986" s="3" t="s">
        <v>12</v>
      </c>
      <c r="C1986" s="3" t="s">
        <v>14</v>
      </c>
      <c r="D1986" s="3" t="s">
        <v>100</v>
      </c>
      <c r="E1986" s="4">
        <v>2022</v>
      </c>
      <c r="F1986" s="1">
        <v>44541</v>
      </c>
      <c r="G1986" s="3" t="s">
        <v>102</v>
      </c>
      <c r="H1986" s="5">
        <v>3.6999999999999931</v>
      </c>
      <c r="I1986" s="5">
        <v>82.278685744892272</v>
      </c>
      <c r="J1986" s="5">
        <v>3.6027777777777779</v>
      </c>
      <c r="K1986" s="6">
        <v>3.7961969273354497E-2</v>
      </c>
      <c r="L1986" s="6">
        <v>5.8742304294668903E-2</v>
      </c>
      <c r="M1986" s="5">
        <v>90.329572643197665</v>
      </c>
      <c r="N1986" s="4">
        <v>25400000</v>
      </c>
      <c r="O1986" s="5">
        <f t="shared" si="116"/>
        <v>4575527.777777778</v>
      </c>
      <c r="P1986" s="5">
        <f t="shared" si="117"/>
        <v>5065370.7793472456</v>
      </c>
      <c r="Q1986" s="5">
        <f t="shared" ref="Q1986:Q2049" si="118">N1986-P1986</f>
        <v>20334629.220652755</v>
      </c>
      <c r="R1986" s="3" t="str">
        <f t="shared" ref="R1986:R2049" si="119">IF(M1986&lt;=65, "하", IF(M1986&lt;80, "중", "상"))</f>
        <v>상</v>
      </c>
    </row>
    <row r="1987" spans="1:18" hidden="1" x14ac:dyDescent="0.3">
      <c r="A1987">
        <v>1986</v>
      </c>
      <c r="B1987" s="3" t="s">
        <v>12</v>
      </c>
      <c r="C1987" s="3" t="s">
        <v>17</v>
      </c>
      <c r="D1987" s="3" t="s">
        <v>100</v>
      </c>
      <c r="E1987" s="4">
        <v>2022</v>
      </c>
      <c r="F1987" s="1">
        <v>44522</v>
      </c>
      <c r="G1987" s="3" t="s">
        <v>102</v>
      </c>
      <c r="H1987" s="5">
        <v>4.0799999999999956</v>
      </c>
      <c r="I1987" s="5">
        <v>94.495414527125121</v>
      </c>
      <c r="J1987" s="5">
        <v>3.655555555555555</v>
      </c>
      <c r="K1987" s="6">
        <v>3.823901439919996E-2</v>
      </c>
      <c r="L1987" s="6">
        <v>4.5183301160447081E-2</v>
      </c>
      <c r="M1987" s="5">
        <v>91.657768444035298</v>
      </c>
      <c r="N1987" s="4">
        <v>25400000</v>
      </c>
      <c r="O1987" s="5">
        <f t="shared" si="116"/>
        <v>4642555.555555555</v>
      </c>
      <c r="P1987" s="5">
        <f t="shared" si="117"/>
        <v>5065097.7373404214</v>
      </c>
      <c r="Q1987" s="5">
        <f t="shared" si="118"/>
        <v>20334902.26265958</v>
      </c>
      <c r="R1987" s="3" t="str">
        <f t="shared" si="119"/>
        <v>상</v>
      </c>
    </row>
    <row r="1988" spans="1:18" hidden="1" x14ac:dyDescent="0.3">
      <c r="A1988">
        <v>1987</v>
      </c>
      <c r="B1988" s="3" t="s">
        <v>12</v>
      </c>
      <c r="C1988" s="3" t="s">
        <v>14</v>
      </c>
      <c r="D1988" s="3" t="s">
        <v>100</v>
      </c>
      <c r="E1988" s="4">
        <v>2022</v>
      </c>
      <c r="F1988" s="1">
        <v>44546</v>
      </c>
      <c r="G1988" s="3" t="s">
        <v>102</v>
      </c>
      <c r="H1988" s="5">
        <v>3.5400000000000071</v>
      </c>
      <c r="I1988" s="5">
        <v>75.372514865014637</v>
      </c>
      <c r="J1988" s="5">
        <v>3.588888888888889</v>
      </c>
      <c r="K1988" s="6">
        <v>3.7888725969020862E-2</v>
      </c>
      <c r="L1988" s="6">
        <v>6.2044357950399913E-2</v>
      </c>
      <c r="M1988" s="5">
        <v>90.00669160805792</v>
      </c>
      <c r="N1988" s="4">
        <v>25400000</v>
      </c>
      <c r="O1988" s="5">
        <f t="shared" si="116"/>
        <v>4557888.888888889</v>
      </c>
      <c r="P1988" s="5">
        <f t="shared" si="117"/>
        <v>5063944.4773024414</v>
      </c>
      <c r="Q1988" s="5">
        <f t="shared" si="118"/>
        <v>20336055.52269756</v>
      </c>
      <c r="R1988" s="3" t="str">
        <f t="shared" si="119"/>
        <v>상</v>
      </c>
    </row>
    <row r="1989" spans="1:18" hidden="1" x14ac:dyDescent="0.3">
      <c r="A1989">
        <v>1988</v>
      </c>
      <c r="B1989" s="3" t="s">
        <v>12</v>
      </c>
      <c r="C1989" s="3" t="s">
        <v>14</v>
      </c>
      <c r="D1989" s="3" t="s">
        <v>100</v>
      </c>
      <c r="E1989" s="4">
        <v>2022</v>
      </c>
      <c r="F1989" s="1">
        <v>44550</v>
      </c>
      <c r="G1989" s="3" t="s">
        <v>102</v>
      </c>
      <c r="H1989" s="5">
        <v>4.040000000000008</v>
      </c>
      <c r="I1989" s="5">
        <v>93.385705726483394</v>
      </c>
      <c r="J1989" s="5">
        <v>3.5777777777777779</v>
      </c>
      <c r="K1989" s="6">
        <v>3.7830029224296291E-2</v>
      </c>
      <c r="L1989" s="6">
        <v>6.4640263423987848E-2</v>
      </c>
      <c r="M1989" s="5">
        <v>89.752970735171587</v>
      </c>
      <c r="N1989" s="4">
        <v>25400000</v>
      </c>
      <c r="O1989" s="5">
        <f t="shared" si="116"/>
        <v>4543777.777777778</v>
      </c>
      <c r="P1989" s="5">
        <f t="shared" si="117"/>
        <v>5062537.4743135972</v>
      </c>
      <c r="Q1989" s="5">
        <f t="shared" si="118"/>
        <v>20337462.525686402</v>
      </c>
      <c r="R1989" s="3" t="str">
        <f t="shared" si="119"/>
        <v>상</v>
      </c>
    </row>
    <row r="1990" spans="1:18" hidden="1" x14ac:dyDescent="0.3">
      <c r="A1990">
        <v>1989</v>
      </c>
      <c r="B1990" s="3" t="s">
        <v>12</v>
      </c>
      <c r="C1990" s="3" t="s">
        <v>14</v>
      </c>
      <c r="D1990" s="3" t="s">
        <v>100</v>
      </c>
      <c r="E1990" s="4">
        <v>2022</v>
      </c>
      <c r="F1990" s="1">
        <v>44544</v>
      </c>
      <c r="G1990" s="3" t="s">
        <v>102</v>
      </c>
      <c r="H1990" s="5">
        <v>3.6200000000000041</v>
      </c>
      <c r="I1990" s="5">
        <v>78.861366460791743</v>
      </c>
      <c r="J1990" s="5">
        <v>3.594444444444445</v>
      </c>
      <c r="K1990" s="6">
        <v>3.7918040268159661E-2</v>
      </c>
      <c r="L1990" s="6">
        <v>5.9921763204738493E-2</v>
      </c>
      <c r="M1990" s="5">
        <v>90.216019652710187</v>
      </c>
      <c r="N1990" s="4">
        <v>25400000</v>
      </c>
      <c r="O1990" s="5">
        <f t="shared" si="116"/>
        <v>4564944.444444445</v>
      </c>
      <c r="P1990" s="5">
        <f t="shared" si="117"/>
        <v>5060015.3520598253</v>
      </c>
      <c r="Q1990" s="5">
        <f t="shared" si="118"/>
        <v>20339984.647940174</v>
      </c>
      <c r="R1990" s="3" t="str">
        <f t="shared" si="119"/>
        <v>상</v>
      </c>
    </row>
    <row r="1991" spans="1:18" hidden="1" x14ac:dyDescent="0.3">
      <c r="A1991">
        <v>1990</v>
      </c>
      <c r="B1991" s="3" t="s">
        <v>12</v>
      </c>
      <c r="C1991" s="3" t="s">
        <v>14</v>
      </c>
      <c r="D1991" s="3" t="s">
        <v>100</v>
      </c>
      <c r="E1991" s="4">
        <v>2022</v>
      </c>
      <c r="F1991" s="1">
        <v>44559</v>
      </c>
      <c r="G1991" s="3" t="s">
        <v>102</v>
      </c>
      <c r="H1991" s="5">
        <v>3.9353333333333351</v>
      </c>
      <c r="I1991" s="5">
        <v>90.403682348507118</v>
      </c>
      <c r="J1991" s="5">
        <v>3.552777777777778</v>
      </c>
      <c r="K1991" s="6">
        <v>3.7697627393658492E-2</v>
      </c>
      <c r="L1991" s="6">
        <v>7.0582767560424836E-2</v>
      </c>
      <c r="M1991" s="5">
        <v>89.171960504591667</v>
      </c>
      <c r="N1991" s="4">
        <v>25400000</v>
      </c>
      <c r="O1991" s="5">
        <f t="shared" ref="O1991:O2022" si="120">1270000*J1991</f>
        <v>4512027.777777778</v>
      </c>
      <c r="P1991" s="5">
        <f t="shared" si="117"/>
        <v>5059917.6604908714</v>
      </c>
      <c r="Q1991" s="5">
        <f t="shared" si="118"/>
        <v>20340082.33950913</v>
      </c>
      <c r="R1991" s="3" t="str">
        <f t="shared" si="119"/>
        <v>상</v>
      </c>
    </row>
    <row r="1992" spans="1:18" hidden="1" x14ac:dyDescent="0.3">
      <c r="A1992">
        <v>1991</v>
      </c>
      <c r="B1992" s="3" t="s">
        <v>12</v>
      </c>
      <c r="C1992" s="3" t="s">
        <v>14</v>
      </c>
      <c r="D1992" s="3" t="s">
        <v>100</v>
      </c>
      <c r="E1992" s="4">
        <v>2022</v>
      </c>
      <c r="F1992" s="1">
        <v>44543</v>
      </c>
      <c r="G1992" s="3" t="s">
        <v>102</v>
      </c>
      <c r="H1992" s="5">
        <v>4.0545000000000071</v>
      </c>
      <c r="I1992" s="5">
        <v>93.78251685509214</v>
      </c>
      <c r="J1992" s="5">
        <v>3.5972222222222219</v>
      </c>
      <c r="K1992" s="6">
        <v>3.7932688922470141E-2</v>
      </c>
      <c r="L1992" s="6">
        <v>5.8979793630809747E-2</v>
      </c>
      <c r="M1992" s="5">
        <v>90.308751744672008</v>
      </c>
      <c r="N1992" s="4">
        <v>25400000</v>
      </c>
      <c r="O1992" s="5">
        <f t="shared" si="120"/>
        <v>4568472.222222222</v>
      </c>
      <c r="P1992" s="5">
        <f t="shared" si="117"/>
        <v>5058725.9085792322</v>
      </c>
      <c r="Q1992" s="5">
        <f t="shared" si="118"/>
        <v>20341274.09142077</v>
      </c>
      <c r="R1992" s="3" t="str">
        <f t="shared" si="119"/>
        <v>상</v>
      </c>
    </row>
    <row r="1993" spans="1:18" hidden="1" x14ac:dyDescent="0.3">
      <c r="A1993">
        <v>1992</v>
      </c>
      <c r="B1993" s="3" t="s">
        <v>12</v>
      </c>
      <c r="C1993" s="3" t="s">
        <v>14</v>
      </c>
      <c r="D1993" s="3" t="s">
        <v>100</v>
      </c>
      <c r="E1993" s="4">
        <v>2022</v>
      </c>
      <c r="F1993" s="1">
        <v>44550</v>
      </c>
      <c r="G1993" s="3" t="s">
        <v>102</v>
      </c>
      <c r="H1993" s="5">
        <v>3.8199999999999941</v>
      </c>
      <c r="I1993" s="5">
        <v>86.820611130279573</v>
      </c>
      <c r="J1993" s="5">
        <v>3.5777777777777779</v>
      </c>
      <c r="K1993" s="6">
        <v>3.7830029224296291E-2</v>
      </c>
      <c r="L1993" s="6">
        <v>6.391523701438219E-2</v>
      </c>
      <c r="M1993" s="5">
        <v>89.825473376132152</v>
      </c>
      <c r="N1993" s="4">
        <v>25400000</v>
      </c>
      <c r="O1993" s="5">
        <f t="shared" si="120"/>
        <v>4543777.777777778</v>
      </c>
      <c r="P1993" s="5">
        <f t="shared" si="117"/>
        <v>5058451.2466205619</v>
      </c>
      <c r="Q1993" s="5">
        <f t="shared" si="118"/>
        <v>20341548.753379438</v>
      </c>
      <c r="R1993" s="3" t="str">
        <f t="shared" si="119"/>
        <v>상</v>
      </c>
    </row>
    <row r="1994" spans="1:18" hidden="1" x14ac:dyDescent="0.3">
      <c r="A1994">
        <v>1993</v>
      </c>
      <c r="B1994" s="3" t="s">
        <v>12</v>
      </c>
      <c r="C1994" s="3" t="s">
        <v>18</v>
      </c>
      <c r="D1994" s="3" t="s">
        <v>100</v>
      </c>
      <c r="E1994" s="4">
        <v>2022</v>
      </c>
      <c r="F1994" s="1">
        <v>44504</v>
      </c>
      <c r="G1994" s="3" t="s">
        <v>102</v>
      </c>
      <c r="H1994" s="5">
        <v>4.040000000000008</v>
      </c>
      <c r="I1994" s="5">
        <v>93.385705726483394</v>
      </c>
      <c r="J1994" s="5">
        <v>3.7055555555555562</v>
      </c>
      <c r="K1994" s="6">
        <v>3.8499639247949087E-2</v>
      </c>
      <c r="L1994" s="6">
        <v>3.097984450153626E-2</v>
      </c>
      <c r="M1994" s="5">
        <v>93.052051625051462</v>
      </c>
      <c r="N1994" s="4">
        <v>25400000</v>
      </c>
      <c r="O1994" s="5">
        <f t="shared" si="120"/>
        <v>4706055.555555556</v>
      </c>
      <c r="P1994" s="5">
        <f t="shared" si="117"/>
        <v>5057444.1652488969</v>
      </c>
      <c r="Q1994" s="5">
        <f t="shared" si="118"/>
        <v>20342555.834751103</v>
      </c>
      <c r="R1994" s="3" t="str">
        <f t="shared" si="119"/>
        <v>상</v>
      </c>
    </row>
    <row r="1995" spans="1:18" hidden="1" x14ac:dyDescent="0.3">
      <c r="A1995">
        <v>1994</v>
      </c>
      <c r="B1995" s="3" t="s">
        <v>12</v>
      </c>
      <c r="C1995" s="3" t="s">
        <v>14</v>
      </c>
      <c r="D1995" s="3" t="s">
        <v>100</v>
      </c>
      <c r="E1995" s="4">
        <v>2022</v>
      </c>
      <c r="F1995" s="1">
        <v>44550</v>
      </c>
      <c r="G1995" s="3" t="s">
        <v>102</v>
      </c>
      <c r="H1995" s="5">
        <v>3.860166666666677</v>
      </c>
      <c r="I1995" s="5">
        <v>88.151152934459901</v>
      </c>
      <c r="J1995" s="5">
        <v>3.5777777777777779</v>
      </c>
      <c r="K1995" s="6">
        <v>3.7830029224296291E-2</v>
      </c>
      <c r="L1995" s="6">
        <v>6.3516562969327478E-2</v>
      </c>
      <c r="M1995" s="5">
        <v>89.865340780637624</v>
      </c>
      <c r="N1995" s="4">
        <v>25400000</v>
      </c>
      <c r="O1995" s="5">
        <f t="shared" si="120"/>
        <v>4543777.777777778</v>
      </c>
      <c r="P1995" s="5">
        <f t="shared" si="117"/>
        <v>5056207.1409367863</v>
      </c>
      <c r="Q1995" s="5">
        <f t="shared" si="118"/>
        <v>20343792.859063216</v>
      </c>
      <c r="R1995" s="3" t="str">
        <f t="shared" si="119"/>
        <v>상</v>
      </c>
    </row>
    <row r="1996" spans="1:18" hidden="1" x14ac:dyDescent="0.3">
      <c r="A1996">
        <v>1995</v>
      </c>
      <c r="B1996" s="3" t="s">
        <v>12</v>
      </c>
      <c r="C1996" s="3" t="s">
        <v>14</v>
      </c>
      <c r="D1996" s="3" t="s">
        <v>100</v>
      </c>
      <c r="E1996" s="4">
        <v>2022</v>
      </c>
      <c r="F1996" s="1">
        <v>44532</v>
      </c>
      <c r="G1996" s="3" t="s">
        <v>102</v>
      </c>
      <c r="H1996" s="5">
        <v>4.1000000000000094</v>
      </c>
      <c r="I1996" s="5">
        <v>95.081152661611213</v>
      </c>
      <c r="J1996" s="5">
        <v>3.6277777777777782</v>
      </c>
      <c r="K1996" s="6">
        <v>3.8093452339097743E-2</v>
      </c>
      <c r="L1996" s="6">
        <v>5.0303191141895062E-2</v>
      </c>
      <c r="M1996" s="5">
        <v>91.160335651900709</v>
      </c>
      <c r="N1996" s="4">
        <v>25400000</v>
      </c>
      <c r="O1996" s="5">
        <f t="shared" si="120"/>
        <v>4607277.777777778</v>
      </c>
      <c r="P1996" s="5">
        <f t="shared" si="117"/>
        <v>5054037.7509916676</v>
      </c>
      <c r="Q1996" s="5">
        <f t="shared" si="118"/>
        <v>20345962.249008331</v>
      </c>
      <c r="R1996" s="3" t="str">
        <f t="shared" si="119"/>
        <v>상</v>
      </c>
    </row>
    <row r="1997" spans="1:18" hidden="1" x14ac:dyDescent="0.3">
      <c r="A1997">
        <v>1996</v>
      </c>
      <c r="B1997" s="3" t="s">
        <v>12</v>
      </c>
      <c r="C1997" s="3" t="s">
        <v>14</v>
      </c>
      <c r="D1997" s="3" t="s">
        <v>100</v>
      </c>
      <c r="E1997" s="4">
        <v>2022</v>
      </c>
      <c r="F1997" s="1">
        <v>44550</v>
      </c>
      <c r="G1997" s="3" t="s">
        <v>102</v>
      </c>
      <c r="H1997" s="5">
        <v>3.8000000000000069</v>
      </c>
      <c r="I1997" s="5">
        <v>86.147087182552227</v>
      </c>
      <c r="J1997" s="5">
        <v>3.5777777777777779</v>
      </c>
      <c r="K1997" s="6">
        <v>3.7830029224296291E-2</v>
      </c>
      <c r="L1997" s="6">
        <v>6.2490332944975323E-2</v>
      </c>
      <c r="M1997" s="5">
        <v>89.967963783072832</v>
      </c>
      <c r="N1997" s="4">
        <v>25400000</v>
      </c>
      <c r="O1997" s="5">
        <f t="shared" si="120"/>
        <v>4543777.777777778</v>
      </c>
      <c r="P1997" s="5">
        <f t="shared" si="117"/>
        <v>5050439.7195579018</v>
      </c>
      <c r="Q1997" s="5">
        <f t="shared" si="118"/>
        <v>20349560.280442096</v>
      </c>
      <c r="R1997" s="3" t="str">
        <f t="shared" si="119"/>
        <v>상</v>
      </c>
    </row>
    <row r="1998" spans="1:18" hidden="1" x14ac:dyDescent="0.3">
      <c r="A1998">
        <v>1997</v>
      </c>
      <c r="B1998" s="3" t="s">
        <v>12</v>
      </c>
      <c r="C1998" s="3" t="s">
        <v>14</v>
      </c>
      <c r="D1998" s="3" t="s">
        <v>100</v>
      </c>
      <c r="E1998" s="4">
        <v>2022</v>
      </c>
      <c r="F1998" s="1">
        <v>44539</v>
      </c>
      <c r="G1998" s="3" t="s">
        <v>102</v>
      </c>
      <c r="H1998" s="5">
        <v>3.959999999999992</v>
      </c>
      <c r="I1998" s="5">
        <v>91.118921720605172</v>
      </c>
      <c r="J1998" s="5">
        <v>3.6083333333333329</v>
      </c>
      <c r="K1998" s="6">
        <v>3.7991227057484381E-2</v>
      </c>
      <c r="L1998" s="6">
        <v>5.4143026567183568E-2</v>
      </c>
      <c r="M1998" s="5">
        <v>90.786574637533207</v>
      </c>
      <c r="N1998" s="4">
        <v>25400000</v>
      </c>
      <c r="O1998" s="5">
        <f t="shared" si="120"/>
        <v>4582583.333333333</v>
      </c>
      <c r="P1998" s="5">
        <f t="shared" si="117"/>
        <v>5047644.2707849341</v>
      </c>
      <c r="Q1998" s="5">
        <f t="shared" si="118"/>
        <v>20352355.729215067</v>
      </c>
      <c r="R1998" s="3" t="str">
        <f t="shared" si="119"/>
        <v>상</v>
      </c>
    </row>
    <row r="1999" spans="1:18" hidden="1" x14ac:dyDescent="0.3">
      <c r="A1999">
        <v>1998</v>
      </c>
      <c r="B1999" s="3" t="s">
        <v>12</v>
      </c>
      <c r="C1999" s="3" t="s">
        <v>20</v>
      </c>
      <c r="D1999" s="3" t="s">
        <v>100</v>
      </c>
      <c r="E1999" s="4">
        <v>2022</v>
      </c>
      <c r="F1999" s="1">
        <v>44553</v>
      </c>
      <c r="G1999" s="3" t="s">
        <v>102</v>
      </c>
      <c r="H1999" s="5">
        <v>3.6686666666666752</v>
      </c>
      <c r="I1999" s="5">
        <v>80.979920344482821</v>
      </c>
      <c r="J1999" s="5">
        <v>3.5694444444444451</v>
      </c>
      <c r="K1999" s="6">
        <v>3.7785946829182113E-2</v>
      </c>
      <c r="L1999" s="6">
        <v>6.3710435523269909E-2</v>
      </c>
      <c r="M1999" s="5">
        <v>89.850361764754794</v>
      </c>
      <c r="N1999" s="4">
        <v>25400000</v>
      </c>
      <c r="O1999" s="5">
        <f t="shared" si="120"/>
        <v>4533194.444444445</v>
      </c>
      <c r="P1999" s="5">
        <f t="shared" si="117"/>
        <v>5045271.2214038754</v>
      </c>
      <c r="Q1999" s="5">
        <f t="shared" si="118"/>
        <v>20354728.778596126</v>
      </c>
      <c r="R1999" s="3" t="str">
        <f t="shared" si="119"/>
        <v>상</v>
      </c>
    </row>
    <row r="2000" spans="1:18" hidden="1" x14ac:dyDescent="0.3">
      <c r="A2000">
        <v>1999</v>
      </c>
      <c r="B2000" s="3" t="s">
        <v>12</v>
      </c>
      <c r="C2000" s="3" t="s">
        <v>14</v>
      </c>
      <c r="D2000" s="3" t="s">
        <v>100</v>
      </c>
      <c r="E2000" s="4">
        <v>2022</v>
      </c>
      <c r="F2000" s="1">
        <v>44539</v>
      </c>
      <c r="G2000" s="3" t="s">
        <v>102</v>
      </c>
      <c r="H2000" s="5">
        <v>3.839999999999991</v>
      </c>
      <c r="I2000" s="5">
        <v>87.487322394430606</v>
      </c>
      <c r="J2000" s="5">
        <v>3.6083333333333329</v>
      </c>
      <c r="K2000" s="6">
        <v>3.7991227057484381E-2</v>
      </c>
      <c r="L2000" s="6">
        <v>5.3681073532938148E-2</v>
      </c>
      <c r="M2000" s="5">
        <v>90.832769940957746</v>
      </c>
      <c r="N2000" s="4">
        <v>25400000</v>
      </c>
      <c r="O2000" s="5">
        <f t="shared" si="120"/>
        <v>4582583.333333333</v>
      </c>
      <c r="P2000" s="5">
        <f t="shared" si="117"/>
        <v>5045077.1635744022</v>
      </c>
      <c r="Q2000" s="5">
        <f t="shared" si="118"/>
        <v>20354922.836425599</v>
      </c>
      <c r="R2000" s="3" t="str">
        <f t="shared" si="119"/>
        <v>상</v>
      </c>
    </row>
    <row r="2001" spans="1:18" hidden="1" x14ac:dyDescent="0.3">
      <c r="A2001">
        <v>2000</v>
      </c>
      <c r="B2001" s="3" t="s">
        <v>12</v>
      </c>
      <c r="C2001" s="3" t="s">
        <v>18</v>
      </c>
      <c r="D2001" s="3" t="s">
        <v>100</v>
      </c>
      <c r="E2001" s="4">
        <v>2022</v>
      </c>
      <c r="F2001" s="1">
        <v>44523</v>
      </c>
      <c r="G2001" s="3" t="s">
        <v>102</v>
      </c>
      <c r="H2001" s="5">
        <v>3.952833333333329</v>
      </c>
      <c r="I2001" s="5">
        <v>90.911115685297844</v>
      </c>
      <c r="J2001" s="5">
        <v>3.6527777777777781</v>
      </c>
      <c r="K2001" s="6">
        <v>3.8224483137265723E-2</v>
      </c>
      <c r="L2001" s="6">
        <v>4.2238179708916877E-2</v>
      </c>
      <c r="M2001" s="5">
        <v>91.95373371538173</v>
      </c>
      <c r="N2001" s="4">
        <v>25400000</v>
      </c>
      <c r="O2001" s="5">
        <f t="shared" si="120"/>
        <v>4639027.777777778</v>
      </c>
      <c r="P2001" s="5">
        <f t="shared" si="117"/>
        <v>5044958.5789921824</v>
      </c>
      <c r="Q2001" s="5">
        <f t="shared" si="118"/>
        <v>20355041.421007819</v>
      </c>
      <c r="R2001" s="3" t="str">
        <f t="shared" si="119"/>
        <v>상</v>
      </c>
    </row>
    <row r="2002" spans="1:18" hidden="1" x14ac:dyDescent="0.3">
      <c r="A2002">
        <v>2001</v>
      </c>
      <c r="B2002" s="3" t="s">
        <v>12</v>
      </c>
      <c r="C2002" s="3" t="s">
        <v>14</v>
      </c>
      <c r="D2002" s="3" t="s">
        <v>100</v>
      </c>
      <c r="E2002" s="4">
        <v>2022</v>
      </c>
      <c r="F2002" s="1">
        <v>44550</v>
      </c>
      <c r="G2002" s="3" t="s">
        <v>102</v>
      </c>
      <c r="H2002" s="5">
        <v>3.8199999999999941</v>
      </c>
      <c r="I2002" s="5">
        <v>86.820611130279573</v>
      </c>
      <c r="J2002" s="5">
        <v>3.5777777777777779</v>
      </c>
      <c r="K2002" s="6">
        <v>3.7830029224296291E-2</v>
      </c>
      <c r="L2002" s="6">
        <v>6.0911595381261882E-2</v>
      </c>
      <c r="M2002" s="5">
        <v>90.125837539444191</v>
      </c>
      <c r="N2002" s="4">
        <v>25400000</v>
      </c>
      <c r="O2002" s="5">
        <f t="shared" si="120"/>
        <v>4543777.777777778</v>
      </c>
      <c r="P2002" s="5">
        <f t="shared" si="117"/>
        <v>5041592.845990655</v>
      </c>
      <c r="Q2002" s="5">
        <f t="shared" si="118"/>
        <v>20358407.154009346</v>
      </c>
      <c r="R2002" s="3" t="str">
        <f t="shared" si="119"/>
        <v>상</v>
      </c>
    </row>
    <row r="2003" spans="1:18" hidden="1" x14ac:dyDescent="0.3">
      <c r="A2003">
        <v>2002</v>
      </c>
      <c r="B2003" s="3" t="s">
        <v>12</v>
      </c>
      <c r="C2003" s="3" t="s">
        <v>20</v>
      </c>
      <c r="D2003" s="3" t="s">
        <v>100</v>
      </c>
      <c r="E2003" s="4">
        <v>2022</v>
      </c>
      <c r="F2003" s="1">
        <v>44543</v>
      </c>
      <c r="G2003" s="3" t="s">
        <v>102</v>
      </c>
      <c r="H2003" s="5">
        <v>4.0199999999999934</v>
      </c>
      <c r="I2003" s="5">
        <v>92.831195670431427</v>
      </c>
      <c r="J2003" s="5">
        <v>3.5972222222222219</v>
      </c>
      <c r="K2003" s="6">
        <v>3.7932688922470141E-2</v>
      </c>
      <c r="L2003" s="6">
        <v>5.5782128257958863E-2</v>
      </c>
      <c r="M2003" s="5">
        <v>90.628518281957099</v>
      </c>
      <c r="N2003" s="4">
        <v>25400000</v>
      </c>
      <c r="O2003" s="5">
        <f t="shared" si="120"/>
        <v>4568472.222222222</v>
      </c>
      <c r="P2003" s="5">
        <f t="shared" si="117"/>
        <v>5040877.09787896</v>
      </c>
      <c r="Q2003" s="5">
        <f t="shared" si="118"/>
        <v>20359122.902121041</v>
      </c>
      <c r="R2003" s="3" t="str">
        <f t="shared" si="119"/>
        <v>상</v>
      </c>
    </row>
    <row r="2004" spans="1:18" hidden="1" x14ac:dyDescent="0.3">
      <c r="A2004">
        <v>2003</v>
      </c>
      <c r="B2004" s="3" t="s">
        <v>12</v>
      </c>
      <c r="C2004" s="3" t="s">
        <v>14</v>
      </c>
      <c r="D2004" s="3" t="s">
        <v>100</v>
      </c>
      <c r="E2004" s="4">
        <v>2022</v>
      </c>
      <c r="F2004" s="1">
        <v>44550</v>
      </c>
      <c r="G2004" s="3" t="s">
        <v>102</v>
      </c>
      <c r="H2004" s="5">
        <v>4.0199999999999934</v>
      </c>
      <c r="I2004" s="5">
        <v>92.831195670431427</v>
      </c>
      <c r="J2004" s="5">
        <v>3.5777777777777779</v>
      </c>
      <c r="K2004" s="6">
        <v>3.7830029224296291E-2</v>
      </c>
      <c r="L2004" s="6">
        <v>6.0743606625750603E-2</v>
      </c>
      <c r="M2004" s="5">
        <v>90.142636414995309</v>
      </c>
      <c r="N2004" s="4">
        <v>25400000</v>
      </c>
      <c r="O2004" s="5">
        <f t="shared" si="120"/>
        <v>4543777.777777778</v>
      </c>
      <c r="P2004" s="5">
        <f t="shared" si="117"/>
        <v>5040653.3006859291</v>
      </c>
      <c r="Q2004" s="5">
        <f t="shared" si="118"/>
        <v>20359346.699314073</v>
      </c>
      <c r="R2004" s="3" t="str">
        <f t="shared" si="119"/>
        <v>상</v>
      </c>
    </row>
    <row r="2005" spans="1:18" hidden="1" x14ac:dyDescent="0.3">
      <c r="A2005">
        <v>2004</v>
      </c>
      <c r="B2005" s="3" t="s">
        <v>12</v>
      </c>
      <c r="C2005" s="3" t="s">
        <v>14</v>
      </c>
      <c r="D2005" s="3" t="s">
        <v>100</v>
      </c>
      <c r="E2005" s="4">
        <v>2022</v>
      </c>
      <c r="F2005" s="1">
        <v>44566</v>
      </c>
      <c r="G2005" s="3" t="s">
        <v>102</v>
      </c>
      <c r="H2005" s="5">
        <v>3.7003333333333259</v>
      </c>
      <c r="I2005" s="5">
        <v>82.292647451512053</v>
      </c>
      <c r="J2005" s="5">
        <v>3.536111111111111</v>
      </c>
      <c r="K2005" s="6">
        <v>3.7609100553515573E-2</v>
      </c>
      <c r="L2005" s="6">
        <v>7.1309892015132104E-2</v>
      </c>
      <c r="M2005" s="5">
        <v>89.108100743135239</v>
      </c>
      <c r="N2005" s="4">
        <v>25400000</v>
      </c>
      <c r="O2005" s="5">
        <f t="shared" si="120"/>
        <v>4490861.111111111</v>
      </c>
      <c r="P2005" s="5">
        <f t="shared" si="117"/>
        <v>5039789.9558610898</v>
      </c>
      <c r="Q2005" s="5">
        <f t="shared" si="118"/>
        <v>20360210.044138908</v>
      </c>
      <c r="R2005" s="3" t="str">
        <f t="shared" si="119"/>
        <v>상</v>
      </c>
    </row>
    <row r="2006" spans="1:18" hidden="1" x14ac:dyDescent="0.3">
      <c r="A2006">
        <v>2005</v>
      </c>
      <c r="B2006" s="3" t="s">
        <v>12</v>
      </c>
      <c r="C2006" s="3" t="s">
        <v>14</v>
      </c>
      <c r="D2006" s="3" t="s">
        <v>100</v>
      </c>
      <c r="E2006" s="4">
        <v>2022</v>
      </c>
      <c r="F2006" s="1">
        <v>44550</v>
      </c>
      <c r="G2006" s="3" t="s">
        <v>102</v>
      </c>
      <c r="H2006" s="5">
        <v>4.0600000000000014</v>
      </c>
      <c r="I2006" s="5">
        <v>93.933031421115999</v>
      </c>
      <c r="J2006" s="5">
        <v>3.5777777777777779</v>
      </c>
      <c r="K2006" s="6">
        <v>3.7830029224296291E-2</v>
      </c>
      <c r="L2006" s="6">
        <v>5.9990114718198768E-2</v>
      </c>
      <c r="M2006" s="5">
        <v>90.217985605750499</v>
      </c>
      <c r="N2006" s="4">
        <v>25400000</v>
      </c>
      <c r="O2006" s="5">
        <f t="shared" si="120"/>
        <v>4543777.777777778</v>
      </c>
      <c r="P2006" s="5">
        <f t="shared" si="117"/>
        <v>5036443.3957037469</v>
      </c>
      <c r="Q2006" s="5">
        <f t="shared" si="118"/>
        <v>20363556.604296252</v>
      </c>
      <c r="R2006" s="3" t="str">
        <f t="shared" si="119"/>
        <v>상</v>
      </c>
    </row>
    <row r="2007" spans="1:18" hidden="1" x14ac:dyDescent="0.3">
      <c r="A2007">
        <v>2006</v>
      </c>
      <c r="B2007" s="3" t="s">
        <v>12</v>
      </c>
      <c r="C2007" s="3" t="s">
        <v>14</v>
      </c>
      <c r="D2007" s="3" t="s">
        <v>100</v>
      </c>
      <c r="E2007" s="4">
        <v>2022</v>
      </c>
      <c r="F2007" s="1">
        <v>44543</v>
      </c>
      <c r="G2007" s="3" t="s">
        <v>102</v>
      </c>
      <c r="H2007" s="5">
        <v>3.839999999999991</v>
      </c>
      <c r="I2007" s="5">
        <v>87.487322394430606</v>
      </c>
      <c r="J2007" s="5">
        <v>3.5972222222222219</v>
      </c>
      <c r="K2007" s="6">
        <v>3.7932688922470141E-2</v>
      </c>
      <c r="L2007" s="6">
        <v>5.4834655560585442E-2</v>
      </c>
      <c r="M2007" s="5">
        <v>90.723265551694439</v>
      </c>
      <c r="N2007" s="4">
        <v>25400000</v>
      </c>
      <c r="O2007" s="5">
        <f t="shared" si="120"/>
        <v>4568472.222222222</v>
      </c>
      <c r="P2007" s="5">
        <f t="shared" si="117"/>
        <v>5035612.6341363778</v>
      </c>
      <c r="Q2007" s="5">
        <f t="shared" si="118"/>
        <v>20364387.365863621</v>
      </c>
      <c r="R2007" s="3" t="str">
        <f t="shared" si="119"/>
        <v>상</v>
      </c>
    </row>
    <row r="2008" spans="1:18" hidden="1" x14ac:dyDescent="0.3">
      <c r="A2008">
        <v>2007</v>
      </c>
      <c r="B2008" s="3" t="s">
        <v>12</v>
      </c>
      <c r="C2008" s="3" t="s">
        <v>14</v>
      </c>
      <c r="D2008" s="3" t="s">
        <v>100</v>
      </c>
      <c r="E2008" s="4">
        <v>2022</v>
      </c>
      <c r="F2008" s="1">
        <v>44539</v>
      </c>
      <c r="G2008" s="3" t="s">
        <v>102</v>
      </c>
      <c r="H2008" s="5">
        <v>3.839999999999991</v>
      </c>
      <c r="I2008" s="5">
        <v>87.487322394430606</v>
      </c>
      <c r="J2008" s="5">
        <v>3.6083333333333329</v>
      </c>
      <c r="K2008" s="6">
        <v>3.7991227057484381E-2</v>
      </c>
      <c r="L2008" s="6">
        <v>5.1774417023845727E-2</v>
      </c>
      <c r="M2008" s="5">
        <v>91.023435591866985</v>
      </c>
      <c r="N2008" s="4">
        <v>25400000</v>
      </c>
      <c r="O2008" s="5">
        <f t="shared" si="120"/>
        <v>4582583.333333333</v>
      </c>
      <c r="P2008" s="5">
        <f t="shared" si="117"/>
        <v>5034509.3036048729</v>
      </c>
      <c r="Q2008" s="5">
        <f t="shared" si="118"/>
        <v>20365490.696395129</v>
      </c>
      <c r="R2008" s="3" t="str">
        <f t="shared" si="119"/>
        <v>상</v>
      </c>
    </row>
    <row r="2009" spans="1:18" hidden="1" x14ac:dyDescent="0.3">
      <c r="A2009">
        <v>2008</v>
      </c>
      <c r="B2009" s="3" t="s">
        <v>12</v>
      </c>
      <c r="C2009" s="3" t="s">
        <v>14</v>
      </c>
      <c r="D2009" s="3" t="s">
        <v>100</v>
      </c>
      <c r="E2009" s="4">
        <v>2022</v>
      </c>
      <c r="F2009" s="1">
        <v>44551</v>
      </c>
      <c r="G2009" s="3" t="s">
        <v>102</v>
      </c>
      <c r="H2009" s="5">
        <v>3.9406666666666639</v>
      </c>
      <c r="I2009" s="5">
        <v>90.558328697871985</v>
      </c>
      <c r="J2009" s="5">
        <v>3.5750000000000002</v>
      </c>
      <c r="K2009" s="6">
        <v>3.7815340802378077E-2</v>
      </c>
      <c r="L2009" s="6">
        <v>6.0220944719051879E-2</v>
      </c>
      <c r="M2009" s="5">
        <v>90.196371447857004</v>
      </c>
      <c r="N2009" s="4">
        <v>25400000</v>
      </c>
      <c r="O2009" s="5">
        <f t="shared" si="120"/>
        <v>4540250</v>
      </c>
      <c r="P2009" s="5">
        <f t="shared" si="117"/>
        <v>5033739.0818706518</v>
      </c>
      <c r="Q2009" s="5">
        <f t="shared" si="118"/>
        <v>20366260.918129347</v>
      </c>
      <c r="R2009" s="3" t="str">
        <f t="shared" si="119"/>
        <v>상</v>
      </c>
    </row>
    <row r="2010" spans="1:18" hidden="1" x14ac:dyDescent="0.3">
      <c r="A2010">
        <v>2009</v>
      </c>
      <c r="B2010" s="3" t="s">
        <v>12</v>
      </c>
      <c r="C2010" s="3" t="s">
        <v>14</v>
      </c>
      <c r="D2010" s="3" t="s">
        <v>100</v>
      </c>
      <c r="E2010" s="4">
        <v>2022</v>
      </c>
      <c r="F2010" s="1">
        <v>44559</v>
      </c>
      <c r="G2010" s="3" t="s">
        <v>102</v>
      </c>
      <c r="H2010" s="5">
        <v>4.1143333333333381</v>
      </c>
      <c r="I2010" s="5">
        <v>95.504524333346296</v>
      </c>
      <c r="J2010" s="5">
        <v>3.552777777777778</v>
      </c>
      <c r="K2010" s="6">
        <v>3.7697627393658492E-2</v>
      </c>
      <c r="L2010" s="6">
        <v>6.5749501774463107E-2</v>
      </c>
      <c r="M2010" s="5">
        <v>89.655287083187844</v>
      </c>
      <c r="N2010" s="4">
        <v>25400000</v>
      </c>
      <c r="O2010" s="5">
        <f t="shared" si="120"/>
        <v>4512027.777777778</v>
      </c>
      <c r="P2010" s="5">
        <f t="shared" si="117"/>
        <v>5032639.9307508031</v>
      </c>
      <c r="Q2010" s="5">
        <f t="shared" si="118"/>
        <v>20367360.069249198</v>
      </c>
      <c r="R2010" s="3" t="str">
        <f t="shared" si="119"/>
        <v>상</v>
      </c>
    </row>
    <row r="2011" spans="1:18" hidden="1" x14ac:dyDescent="0.3">
      <c r="A2011">
        <v>2010</v>
      </c>
      <c r="B2011" s="3" t="s">
        <v>12</v>
      </c>
      <c r="C2011" s="3" t="s">
        <v>14</v>
      </c>
      <c r="D2011" s="3" t="s">
        <v>100</v>
      </c>
      <c r="E2011" s="4">
        <v>2022</v>
      </c>
      <c r="F2011" s="1">
        <v>44545</v>
      </c>
      <c r="G2011" s="3" t="s">
        <v>102</v>
      </c>
      <c r="H2011" s="5">
        <v>4.0416666666666741</v>
      </c>
      <c r="I2011" s="5">
        <v>93.431316201036097</v>
      </c>
      <c r="J2011" s="5">
        <v>3.5916666666666668</v>
      </c>
      <c r="K2011" s="6">
        <v>3.7903385952532877E-2</v>
      </c>
      <c r="L2011" s="6">
        <v>5.5364934946221897E-2</v>
      </c>
      <c r="M2011" s="5">
        <v>90.673167910124519</v>
      </c>
      <c r="N2011" s="4">
        <v>25400000</v>
      </c>
      <c r="O2011" s="5">
        <f t="shared" si="120"/>
        <v>4561416.666666667</v>
      </c>
      <c r="P2011" s="5">
        <f t="shared" si="117"/>
        <v>5030613.5451095691</v>
      </c>
      <c r="Q2011" s="5">
        <f t="shared" si="118"/>
        <v>20369386.45489043</v>
      </c>
      <c r="R2011" s="3" t="str">
        <f t="shared" si="119"/>
        <v>상</v>
      </c>
    </row>
    <row r="2012" spans="1:18" hidden="1" x14ac:dyDescent="0.3">
      <c r="A2012">
        <v>2011</v>
      </c>
      <c r="B2012" s="3" t="s">
        <v>12</v>
      </c>
      <c r="C2012" s="3" t="s">
        <v>14</v>
      </c>
      <c r="D2012" s="3" t="s">
        <v>100</v>
      </c>
      <c r="E2012" s="4">
        <v>2022</v>
      </c>
      <c r="F2012" s="1">
        <v>44543</v>
      </c>
      <c r="G2012" s="3" t="s">
        <v>102</v>
      </c>
      <c r="H2012" s="5">
        <v>4.0570000000000022</v>
      </c>
      <c r="I2012" s="5">
        <v>93.850932566921102</v>
      </c>
      <c r="J2012" s="5">
        <v>3.5972222222222219</v>
      </c>
      <c r="K2012" s="6">
        <v>3.7932688922470141E-2</v>
      </c>
      <c r="L2012" s="6">
        <v>5.3107654530471657E-2</v>
      </c>
      <c r="M2012" s="5">
        <v>90.895965654705819</v>
      </c>
      <c r="N2012" s="4">
        <v>25400000</v>
      </c>
      <c r="O2012" s="5">
        <f t="shared" si="120"/>
        <v>4568472.222222222</v>
      </c>
      <c r="P2012" s="5">
        <f t="shared" si="117"/>
        <v>5026045.093768917</v>
      </c>
      <c r="Q2012" s="5">
        <f t="shared" si="118"/>
        <v>20373954.906231083</v>
      </c>
      <c r="R2012" s="3" t="str">
        <f t="shared" si="119"/>
        <v>상</v>
      </c>
    </row>
    <row r="2013" spans="1:18" hidden="1" x14ac:dyDescent="0.3">
      <c r="A2013">
        <v>2012</v>
      </c>
      <c r="B2013" s="3" t="s">
        <v>12</v>
      </c>
      <c r="C2013" s="3" t="s">
        <v>20</v>
      </c>
      <c r="D2013" s="3" t="s">
        <v>100</v>
      </c>
      <c r="E2013" s="4">
        <v>2022</v>
      </c>
      <c r="F2013" s="1">
        <v>44536</v>
      </c>
      <c r="G2013" s="3" t="s">
        <v>102</v>
      </c>
      <c r="H2013" s="5">
        <v>3.8600000000000101</v>
      </c>
      <c r="I2013" s="5">
        <v>88.14566673164974</v>
      </c>
      <c r="J2013" s="5">
        <v>3.6166666666666671</v>
      </c>
      <c r="K2013" s="6">
        <v>3.8035071534922429E-2</v>
      </c>
      <c r="L2013" s="6">
        <v>4.8062334704968727E-2</v>
      </c>
      <c r="M2013" s="5">
        <v>91.390259376010889</v>
      </c>
      <c r="N2013" s="4">
        <v>25400000</v>
      </c>
      <c r="O2013" s="5">
        <f t="shared" si="120"/>
        <v>4593166.666666667</v>
      </c>
      <c r="P2013" s="5">
        <f t="shared" si="117"/>
        <v>5025882.0776170501</v>
      </c>
      <c r="Q2013" s="5">
        <f t="shared" si="118"/>
        <v>20374117.922382951</v>
      </c>
      <c r="R2013" s="3" t="str">
        <f t="shared" si="119"/>
        <v>상</v>
      </c>
    </row>
    <row r="2014" spans="1:18" hidden="1" x14ac:dyDescent="0.3">
      <c r="A2014">
        <v>2013</v>
      </c>
      <c r="B2014" s="3" t="s">
        <v>12</v>
      </c>
      <c r="C2014" s="3" t="s">
        <v>14</v>
      </c>
      <c r="D2014" s="3" t="s">
        <v>100</v>
      </c>
      <c r="E2014" s="4">
        <v>2022</v>
      </c>
      <c r="F2014" s="1">
        <v>44544</v>
      </c>
      <c r="G2014" s="3" t="s">
        <v>102</v>
      </c>
      <c r="H2014" s="5">
        <v>4.0860000000000012</v>
      </c>
      <c r="I2014" s="5">
        <v>94.671135967470988</v>
      </c>
      <c r="J2014" s="5">
        <v>3.594444444444445</v>
      </c>
      <c r="K2014" s="6">
        <v>3.7918040268159661E-2</v>
      </c>
      <c r="L2014" s="6">
        <v>5.3493727978638182E-2</v>
      </c>
      <c r="M2014" s="5">
        <v>90.858823175320211</v>
      </c>
      <c r="N2014" s="4">
        <v>25400000</v>
      </c>
      <c r="O2014" s="5">
        <f t="shared" si="120"/>
        <v>4564944.444444445</v>
      </c>
      <c r="P2014" s="5">
        <f t="shared" si="117"/>
        <v>5024217.0049197944</v>
      </c>
      <c r="Q2014" s="5">
        <f t="shared" si="118"/>
        <v>20375782.995080207</v>
      </c>
      <c r="R2014" s="3" t="str">
        <f t="shared" si="119"/>
        <v>상</v>
      </c>
    </row>
    <row r="2015" spans="1:18" hidden="1" x14ac:dyDescent="0.3">
      <c r="A2015">
        <v>2014</v>
      </c>
      <c r="B2015" s="3" t="s">
        <v>12</v>
      </c>
      <c r="C2015" s="3" t="s">
        <v>19</v>
      </c>
      <c r="D2015" s="3" t="s">
        <v>100</v>
      </c>
      <c r="E2015" s="4">
        <v>2022</v>
      </c>
      <c r="F2015" s="1">
        <v>44519</v>
      </c>
      <c r="G2015" s="3" t="s">
        <v>102</v>
      </c>
      <c r="H2015" s="5">
        <v>3.8000000000000069</v>
      </c>
      <c r="I2015" s="5">
        <v>86.147087182552227</v>
      </c>
      <c r="J2015" s="5">
        <v>3.6638888888888892</v>
      </c>
      <c r="K2015" s="6">
        <v>3.8282575090444942E-2</v>
      </c>
      <c r="L2015" s="6">
        <v>3.5312518333920073E-2</v>
      </c>
      <c r="M2015" s="5">
        <v>92.640490657563504</v>
      </c>
      <c r="N2015" s="4">
        <v>25400000</v>
      </c>
      <c r="O2015" s="5">
        <f t="shared" si="120"/>
        <v>4653138.888888889</v>
      </c>
      <c r="P2015" s="5">
        <f t="shared" si="117"/>
        <v>5022791.7143582078</v>
      </c>
      <c r="Q2015" s="5">
        <f t="shared" si="118"/>
        <v>20377208.285641793</v>
      </c>
      <c r="R2015" s="3" t="str">
        <f t="shared" si="119"/>
        <v>상</v>
      </c>
    </row>
    <row r="2016" spans="1:18" hidden="1" x14ac:dyDescent="0.3">
      <c r="A2016">
        <v>2015</v>
      </c>
      <c r="B2016" s="3" t="s">
        <v>12</v>
      </c>
      <c r="C2016" s="3" t="s">
        <v>14</v>
      </c>
      <c r="D2016" s="3" t="s">
        <v>100</v>
      </c>
      <c r="E2016" s="4">
        <v>2022</v>
      </c>
      <c r="F2016" s="1">
        <v>44543</v>
      </c>
      <c r="G2016" s="3" t="s">
        <v>102</v>
      </c>
      <c r="H2016" s="5">
        <v>3.579999999999997</v>
      </c>
      <c r="I2016" s="5">
        <v>77.11905224070567</v>
      </c>
      <c r="J2016" s="5">
        <v>3.5972222222222219</v>
      </c>
      <c r="K2016" s="6">
        <v>3.7932688922470141E-2</v>
      </c>
      <c r="L2016" s="6">
        <v>5.2162419731762437E-2</v>
      </c>
      <c r="M2016" s="5">
        <v>90.990489134576748</v>
      </c>
      <c r="N2016" s="4">
        <v>25400000</v>
      </c>
      <c r="O2016" s="5">
        <f t="shared" si="120"/>
        <v>4568472.222222222</v>
      </c>
      <c r="P2016" s="5">
        <f t="shared" si="117"/>
        <v>5020823.8967320649</v>
      </c>
      <c r="Q2016" s="5">
        <f t="shared" si="118"/>
        <v>20379176.103267934</v>
      </c>
      <c r="R2016" s="3" t="str">
        <f t="shared" si="119"/>
        <v>상</v>
      </c>
    </row>
    <row r="2017" spans="1:18" hidden="1" x14ac:dyDescent="0.3">
      <c r="A2017">
        <v>2016</v>
      </c>
      <c r="B2017" s="3" t="s">
        <v>12</v>
      </c>
      <c r="C2017" s="3" t="s">
        <v>14</v>
      </c>
      <c r="D2017" s="3" t="s">
        <v>100</v>
      </c>
      <c r="E2017" s="4">
        <v>2022</v>
      </c>
      <c r="F2017" s="1">
        <v>44541</v>
      </c>
      <c r="G2017" s="3" t="s">
        <v>102</v>
      </c>
      <c r="H2017" s="5">
        <v>4.0018333333333329</v>
      </c>
      <c r="I2017" s="5">
        <v>92.319664654822859</v>
      </c>
      <c r="J2017" s="5">
        <v>3.6027777777777779</v>
      </c>
      <c r="K2017" s="6">
        <v>3.7961969273354497E-2</v>
      </c>
      <c r="L2017" s="6">
        <v>5.0584404517587049E-2</v>
      </c>
      <c r="M2017" s="5">
        <v>91.145362620905843</v>
      </c>
      <c r="N2017" s="4">
        <v>25400000</v>
      </c>
      <c r="O2017" s="5">
        <f t="shared" si="120"/>
        <v>4575527.777777778</v>
      </c>
      <c r="P2017" s="5">
        <f t="shared" si="117"/>
        <v>5020033.5444474909</v>
      </c>
      <c r="Q2017" s="5">
        <f t="shared" si="118"/>
        <v>20379966.455552511</v>
      </c>
      <c r="R2017" s="3" t="str">
        <f t="shared" si="119"/>
        <v>상</v>
      </c>
    </row>
    <row r="2018" spans="1:18" hidden="1" x14ac:dyDescent="0.3">
      <c r="A2018">
        <v>2017</v>
      </c>
      <c r="B2018" s="3" t="s">
        <v>12</v>
      </c>
      <c r="C2018" s="3" t="s">
        <v>14</v>
      </c>
      <c r="D2018" s="3" t="s">
        <v>100</v>
      </c>
      <c r="E2018" s="4">
        <v>2022</v>
      </c>
      <c r="F2018" s="1">
        <v>44546</v>
      </c>
      <c r="G2018" s="3" t="s">
        <v>102</v>
      </c>
      <c r="H2018" s="5">
        <v>3.8198333333333281</v>
      </c>
      <c r="I2018" s="5">
        <v>86.814998430715193</v>
      </c>
      <c r="J2018" s="5">
        <v>3.588888888888889</v>
      </c>
      <c r="K2018" s="6">
        <v>3.7888725969020862E-2</v>
      </c>
      <c r="L2018" s="6">
        <v>5.3337880104834721E-2</v>
      </c>
      <c r="M2018" s="5">
        <v>90.877339392614445</v>
      </c>
      <c r="N2018" s="4">
        <v>25400000</v>
      </c>
      <c r="O2018" s="5">
        <f t="shared" si="120"/>
        <v>4557888.888888889</v>
      </c>
      <c r="P2018" s="5">
        <f t="shared" si="117"/>
        <v>5015429.5001943093</v>
      </c>
      <c r="Q2018" s="5">
        <f t="shared" si="118"/>
        <v>20384570.499805689</v>
      </c>
      <c r="R2018" s="3" t="str">
        <f t="shared" si="119"/>
        <v>상</v>
      </c>
    </row>
    <row r="2019" spans="1:18" hidden="1" x14ac:dyDescent="0.3">
      <c r="A2019">
        <v>2018</v>
      </c>
      <c r="B2019" s="3" t="s">
        <v>12</v>
      </c>
      <c r="C2019" s="3" t="s">
        <v>15</v>
      </c>
      <c r="D2019" s="3" t="s">
        <v>100</v>
      </c>
      <c r="E2019" s="4">
        <v>2022</v>
      </c>
      <c r="F2019" s="1">
        <v>44543</v>
      </c>
      <c r="G2019" s="3" t="s">
        <v>102</v>
      </c>
      <c r="H2019" s="5">
        <v>3.9798333333333389</v>
      </c>
      <c r="I2019" s="5">
        <v>91.694012841572643</v>
      </c>
      <c r="J2019" s="5">
        <v>3.5972222222222219</v>
      </c>
      <c r="K2019" s="6">
        <v>3.7932688922470141E-2</v>
      </c>
      <c r="L2019" s="6">
        <v>5.0904117168144053E-2</v>
      </c>
      <c r="M2019" s="5">
        <v>91.116319390938585</v>
      </c>
      <c r="N2019" s="4">
        <v>25400000</v>
      </c>
      <c r="O2019" s="5">
        <f t="shared" si="120"/>
        <v>4568472.222222222</v>
      </c>
      <c r="P2019" s="5">
        <f t="shared" si="117"/>
        <v>5013890.2150129555</v>
      </c>
      <c r="Q2019" s="5">
        <f t="shared" si="118"/>
        <v>20386109.784987044</v>
      </c>
      <c r="R2019" s="3" t="str">
        <f t="shared" si="119"/>
        <v>상</v>
      </c>
    </row>
    <row r="2020" spans="1:18" hidden="1" x14ac:dyDescent="0.3">
      <c r="A2020">
        <v>2019</v>
      </c>
      <c r="B2020" s="3" t="s">
        <v>12</v>
      </c>
      <c r="C2020" s="3" t="s">
        <v>14</v>
      </c>
      <c r="D2020" s="3" t="s">
        <v>100</v>
      </c>
      <c r="E2020" s="4">
        <v>2022</v>
      </c>
      <c r="F2020" s="1">
        <v>44545</v>
      </c>
      <c r="G2020" s="3" t="s">
        <v>102</v>
      </c>
      <c r="H2020" s="5">
        <v>3.8598333333333432</v>
      </c>
      <c r="I2020" s="5">
        <v>88.140180528839579</v>
      </c>
      <c r="J2020" s="5">
        <v>3.5916666666666668</v>
      </c>
      <c r="K2020" s="6">
        <v>3.7903385952532877E-2</v>
      </c>
      <c r="L2020" s="6">
        <v>5.2054937696245571E-2</v>
      </c>
      <c r="M2020" s="5">
        <v>91.004167635122158</v>
      </c>
      <c r="N2020" s="4">
        <v>25400000</v>
      </c>
      <c r="O2020" s="5">
        <f t="shared" si="120"/>
        <v>4561416.666666667</v>
      </c>
      <c r="P2020" s="5">
        <f t="shared" si="117"/>
        <v>5012316.2325438745</v>
      </c>
      <c r="Q2020" s="5">
        <f t="shared" si="118"/>
        <v>20387683.767456125</v>
      </c>
      <c r="R2020" s="3" t="str">
        <f t="shared" si="119"/>
        <v>상</v>
      </c>
    </row>
    <row r="2021" spans="1:18" hidden="1" x14ac:dyDescent="0.3">
      <c r="A2021">
        <v>2020</v>
      </c>
      <c r="B2021" s="3" t="s">
        <v>12</v>
      </c>
      <c r="C2021" s="3" t="s">
        <v>14</v>
      </c>
      <c r="D2021" s="3" t="s">
        <v>100</v>
      </c>
      <c r="E2021" s="4">
        <v>2022</v>
      </c>
      <c r="F2021" s="1">
        <v>44541</v>
      </c>
      <c r="G2021" s="3" t="s">
        <v>102</v>
      </c>
      <c r="H2021" s="5">
        <v>3.9399999999999982</v>
      </c>
      <c r="I2021" s="5">
        <v>90.538997904201381</v>
      </c>
      <c r="J2021" s="5">
        <v>3.6027777777777779</v>
      </c>
      <c r="K2021" s="6">
        <v>3.7961969273354497E-2</v>
      </c>
      <c r="L2021" s="6">
        <v>4.8721345568217257E-2</v>
      </c>
      <c r="M2021" s="5">
        <v>91.331668515842821</v>
      </c>
      <c r="N2021" s="4">
        <v>25400000</v>
      </c>
      <c r="O2021" s="5">
        <f t="shared" si="120"/>
        <v>4575527.777777778</v>
      </c>
      <c r="P2021" s="5">
        <f t="shared" si="117"/>
        <v>5009793.2646265905</v>
      </c>
      <c r="Q2021" s="5">
        <f t="shared" si="118"/>
        <v>20390206.735373408</v>
      </c>
      <c r="R2021" s="3" t="str">
        <f t="shared" si="119"/>
        <v>상</v>
      </c>
    </row>
    <row r="2022" spans="1:18" hidden="1" x14ac:dyDescent="0.3">
      <c r="A2022">
        <v>2021</v>
      </c>
      <c r="B2022" s="3" t="s">
        <v>12</v>
      </c>
      <c r="C2022" s="3" t="s">
        <v>14</v>
      </c>
      <c r="D2022" s="3" t="s">
        <v>100</v>
      </c>
      <c r="E2022" s="4">
        <v>2022</v>
      </c>
      <c r="F2022" s="1">
        <v>44505</v>
      </c>
      <c r="G2022" s="3" t="s">
        <v>102</v>
      </c>
      <c r="H2022" s="5">
        <v>3.961333333333334</v>
      </c>
      <c r="I2022" s="5">
        <v>91.157583308569613</v>
      </c>
      <c r="J2022" s="5">
        <v>3.7027777777777779</v>
      </c>
      <c r="K2022" s="6">
        <v>3.8485206392990953E-2</v>
      </c>
      <c r="L2022" s="6">
        <v>2.2831732558088191E-2</v>
      </c>
      <c r="M2022" s="5">
        <v>93.868306104892085</v>
      </c>
      <c r="N2022" s="4">
        <v>25400000</v>
      </c>
      <c r="O2022" s="5">
        <f t="shared" si="120"/>
        <v>4702527.777777778</v>
      </c>
      <c r="P2022" s="5">
        <f t="shared" si="117"/>
        <v>5009707.7202213397</v>
      </c>
      <c r="Q2022" s="5">
        <f t="shared" si="118"/>
        <v>20390292.279778659</v>
      </c>
      <c r="R2022" s="3" t="str">
        <f t="shared" si="119"/>
        <v>상</v>
      </c>
    </row>
    <row r="2023" spans="1:18" hidden="1" x14ac:dyDescent="0.3">
      <c r="A2023">
        <v>2022</v>
      </c>
      <c r="B2023" s="3" t="s">
        <v>12</v>
      </c>
      <c r="C2023" s="3" t="s">
        <v>14</v>
      </c>
      <c r="D2023" s="3" t="s">
        <v>100</v>
      </c>
      <c r="E2023" s="4">
        <v>2022</v>
      </c>
      <c r="F2023" s="1">
        <v>44502</v>
      </c>
      <c r="G2023" s="3" t="s">
        <v>102</v>
      </c>
      <c r="H2023" s="5">
        <v>3.9200000000000039</v>
      </c>
      <c r="I2023" s="5">
        <v>89.959074094082808</v>
      </c>
      <c r="J2023" s="5">
        <v>3.7111111111111108</v>
      </c>
      <c r="K2023" s="6">
        <v>3.852848873813304E-2</v>
      </c>
      <c r="L2023" s="6">
        <v>2.020822189121619E-2</v>
      </c>
      <c r="M2023" s="5">
        <v>94.126328937065068</v>
      </c>
      <c r="N2023" s="4">
        <v>25400000</v>
      </c>
      <c r="O2023" s="5">
        <f t="shared" ref="O2023:O2054" si="121">1270000*J2023</f>
        <v>4713111.111111111</v>
      </c>
      <c r="P2023" s="5">
        <f t="shared" si="117"/>
        <v>5007218.6648885459</v>
      </c>
      <c r="Q2023" s="5">
        <f t="shared" si="118"/>
        <v>20392781.335111454</v>
      </c>
      <c r="R2023" s="3" t="str">
        <f t="shared" si="119"/>
        <v>상</v>
      </c>
    </row>
    <row r="2024" spans="1:18" hidden="1" x14ac:dyDescent="0.3">
      <c r="A2024">
        <v>2023</v>
      </c>
      <c r="B2024" s="3" t="s">
        <v>12</v>
      </c>
      <c r="C2024" s="3" t="s">
        <v>14</v>
      </c>
      <c r="D2024" s="3" t="s">
        <v>100</v>
      </c>
      <c r="E2024" s="4">
        <v>2022</v>
      </c>
      <c r="F2024" s="1">
        <v>44554</v>
      </c>
      <c r="G2024" s="3" t="s">
        <v>102</v>
      </c>
      <c r="H2024" s="5">
        <v>3.6000000000000072</v>
      </c>
      <c r="I2024" s="5">
        <v>78.035505970321466</v>
      </c>
      <c r="J2024" s="5">
        <v>3.5666666666666669</v>
      </c>
      <c r="K2024" s="6">
        <v>3.7771241264574117E-2</v>
      </c>
      <c r="L2024" s="6">
        <v>5.7514747194964959E-2</v>
      </c>
      <c r="M2024" s="5">
        <v>90.471401154046092</v>
      </c>
      <c r="N2024" s="4">
        <v>25400000</v>
      </c>
      <c r="O2024" s="5">
        <f t="shared" si="121"/>
        <v>4529666.666666667</v>
      </c>
      <c r="P2024" s="5">
        <f t="shared" si="117"/>
        <v>5006738.7139876187</v>
      </c>
      <c r="Q2024" s="5">
        <f t="shared" si="118"/>
        <v>20393261.286012381</v>
      </c>
      <c r="R2024" s="3" t="str">
        <f t="shared" si="119"/>
        <v>상</v>
      </c>
    </row>
    <row r="2025" spans="1:18" hidden="1" x14ac:dyDescent="0.3">
      <c r="A2025">
        <v>2024</v>
      </c>
      <c r="B2025" s="3" t="s">
        <v>12</v>
      </c>
      <c r="C2025" s="3" t="s">
        <v>14</v>
      </c>
      <c r="D2025" s="3" t="s">
        <v>100</v>
      </c>
      <c r="E2025" s="4">
        <v>2022</v>
      </c>
      <c r="F2025" s="1">
        <v>44502</v>
      </c>
      <c r="G2025" s="3" t="s">
        <v>102</v>
      </c>
      <c r="H2025" s="5">
        <v>4.0598333333333354</v>
      </c>
      <c r="I2025" s="5">
        <v>93.928470373660744</v>
      </c>
      <c r="J2025" s="5">
        <v>3.7111111111111108</v>
      </c>
      <c r="K2025" s="6">
        <v>3.852848873813304E-2</v>
      </c>
      <c r="L2025" s="6">
        <v>1.9884153878897769E-2</v>
      </c>
      <c r="M2025" s="5">
        <v>94.158735738296912</v>
      </c>
      <c r="N2025" s="4">
        <v>25400000</v>
      </c>
      <c r="O2025" s="5">
        <f t="shared" si="121"/>
        <v>4713111.111111111</v>
      </c>
      <c r="P2025" s="5">
        <f t="shared" si="117"/>
        <v>5005495.3203817932</v>
      </c>
      <c r="Q2025" s="5">
        <f t="shared" si="118"/>
        <v>20394504.679618206</v>
      </c>
      <c r="R2025" s="3" t="str">
        <f t="shared" si="119"/>
        <v>상</v>
      </c>
    </row>
    <row r="2026" spans="1:18" hidden="1" x14ac:dyDescent="0.3">
      <c r="A2026">
        <v>2025</v>
      </c>
      <c r="B2026" s="3" t="s">
        <v>12</v>
      </c>
      <c r="C2026" s="3" t="s">
        <v>14</v>
      </c>
      <c r="D2026" s="3" t="s">
        <v>100</v>
      </c>
      <c r="E2026" s="4">
        <v>2022</v>
      </c>
      <c r="F2026" s="1">
        <v>44543</v>
      </c>
      <c r="G2026" s="3" t="s">
        <v>102</v>
      </c>
      <c r="H2026" s="5">
        <v>3.5961666666666661</v>
      </c>
      <c r="I2026" s="5">
        <v>77.877216042981004</v>
      </c>
      <c r="J2026" s="5">
        <v>3.5972222222222219</v>
      </c>
      <c r="K2026" s="6">
        <v>3.7932688922470141E-2</v>
      </c>
      <c r="L2026" s="6">
        <v>4.9328349741738241E-2</v>
      </c>
      <c r="M2026" s="5">
        <v>91.273896133579157</v>
      </c>
      <c r="N2026" s="4">
        <v>25400000</v>
      </c>
      <c r="O2026" s="5">
        <f t="shared" si="121"/>
        <v>4568472.222222222</v>
      </c>
      <c r="P2026" s="5">
        <f t="shared" si="117"/>
        <v>5005234.1531868791</v>
      </c>
      <c r="Q2026" s="5">
        <f t="shared" si="118"/>
        <v>20394765.84681312</v>
      </c>
      <c r="R2026" s="3" t="str">
        <f t="shared" si="119"/>
        <v>상</v>
      </c>
    </row>
    <row r="2027" spans="1:18" hidden="1" x14ac:dyDescent="0.3">
      <c r="A2027">
        <v>2026</v>
      </c>
      <c r="B2027" s="3" t="s">
        <v>12</v>
      </c>
      <c r="C2027" s="3" t="s">
        <v>18</v>
      </c>
      <c r="D2027" s="3" t="s">
        <v>100</v>
      </c>
      <c r="E2027" s="4">
        <v>2022</v>
      </c>
      <c r="F2027" s="1">
        <v>44515</v>
      </c>
      <c r="G2027" s="3" t="s">
        <v>102</v>
      </c>
      <c r="H2027" s="5">
        <v>3.9399999999999982</v>
      </c>
      <c r="I2027" s="5">
        <v>90.538997904201381</v>
      </c>
      <c r="J2027" s="5">
        <v>3.6749999999999998</v>
      </c>
      <c r="K2027" s="6">
        <v>3.8340579025361629E-2</v>
      </c>
      <c r="L2027" s="6">
        <v>2.9034711219875688E-2</v>
      </c>
      <c r="M2027" s="5">
        <v>93.262470975476262</v>
      </c>
      <c r="N2027" s="4">
        <v>25400000</v>
      </c>
      <c r="O2027" s="5">
        <f t="shared" si="121"/>
        <v>4667250</v>
      </c>
      <c r="P2027" s="5">
        <f t="shared" si="117"/>
        <v>5004424.5570410332</v>
      </c>
      <c r="Q2027" s="5">
        <f t="shared" si="118"/>
        <v>20395575.442958966</v>
      </c>
      <c r="R2027" s="3" t="str">
        <f t="shared" si="119"/>
        <v>상</v>
      </c>
    </row>
    <row r="2028" spans="1:18" hidden="1" x14ac:dyDescent="0.3">
      <c r="A2028">
        <v>2027</v>
      </c>
      <c r="B2028" s="3" t="s">
        <v>12</v>
      </c>
      <c r="C2028" s="3" t="s">
        <v>14</v>
      </c>
      <c r="D2028" s="3" t="s">
        <v>100</v>
      </c>
      <c r="E2028" s="4">
        <v>2022</v>
      </c>
      <c r="F2028" s="1">
        <v>44543</v>
      </c>
      <c r="G2028" s="3" t="s">
        <v>102</v>
      </c>
      <c r="H2028" s="5">
        <v>3.7200000000000109</v>
      </c>
      <c r="I2028" s="5">
        <v>83.050476246132021</v>
      </c>
      <c r="J2028" s="5">
        <v>3.5972222222222219</v>
      </c>
      <c r="K2028" s="6">
        <v>3.7932688922470141E-2</v>
      </c>
      <c r="L2028" s="6">
        <v>4.8932290390896353E-2</v>
      </c>
      <c r="M2028" s="5">
        <v>91.313502068663354</v>
      </c>
      <c r="N2028" s="4">
        <v>25400000</v>
      </c>
      <c r="O2028" s="5">
        <f t="shared" si="121"/>
        <v>4568472.222222222</v>
      </c>
      <c r="P2028" s="5">
        <f t="shared" si="117"/>
        <v>5003063.2039355487</v>
      </c>
      <c r="Q2028" s="5">
        <f t="shared" si="118"/>
        <v>20396936.796064451</v>
      </c>
      <c r="R2028" s="3" t="str">
        <f t="shared" si="119"/>
        <v>상</v>
      </c>
    </row>
    <row r="2029" spans="1:18" hidden="1" x14ac:dyDescent="0.3">
      <c r="A2029">
        <v>2028</v>
      </c>
      <c r="B2029" s="3" t="s">
        <v>12</v>
      </c>
      <c r="C2029" s="3" t="s">
        <v>14</v>
      </c>
      <c r="D2029" s="3" t="s">
        <v>100</v>
      </c>
      <c r="E2029" s="4">
        <v>2022</v>
      </c>
      <c r="F2029" s="1">
        <v>44551</v>
      </c>
      <c r="G2029" s="3" t="s">
        <v>102</v>
      </c>
      <c r="H2029" s="5">
        <v>4.0623333333333358</v>
      </c>
      <c r="I2029" s="5">
        <v>93.996886085489848</v>
      </c>
      <c r="J2029" s="5">
        <v>3.5750000000000002</v>
      </c>
      <c r="K2029" s="6">
        <v>3.7815340802378077E-2</v>
      </c>
      <c r="L2029" s="6">
        <v>5.4599672315870741E-2</v>
      </c>
      <c r="M2029" s="5">
        <v>90.758498688175109</v>
      </c>
      <c r="N2029" s="4">
        <v>25400000</v>
      </c>
      <c r="O2029" s="5">
        <f t="shared" si="121"/>
        <v>4540250</v>
      </c>
      <c r="P2029" s="5">
        <f t="shared" si="117"/>
        <v>5002561.8158352673</v>
      </c>
      <c r="Q2029" s="5">
        <f t="shared" si="118"/>
        <v>20397438.184164733</v>
      </c>
      <c r="R2029" s="3" t="str">
        <f t="shared" si="119"/>
        <v>상</v>
      </c>
    </row>
    <row r="2030" spans="1:18" hidden="1" x14ac:dyDescent="0.3">
      <c r="A2030">
        <v>2029</v>
      </c>
      <c r="B2030" s="3" t="s">
        <v>12</v>
      </c>
      <c r="C2030" s="3" t="s">
        <v>14</v>
      </c>
      <c r="D2030" s="3" t="s">
        <v>100</v>
      </c>
      <c r="E2030" s="4">
        <v>2022</v>
      </c>
      <c r="F2030" s="1">
        <v>44558</v>
      </c>
      <c r="G2030" s="3" t="s">
        <v>102</v>
      </c>
      <c r="H2030" s="5">
        <v>4</v>
      </c>
      <c r="I2030" s="5">
        <v>92.26804225875226</v>
      </c>
      <c r="J2030" s="5">
        <v>3.5555555555555549</v>
      </c>
      <c r="K2030" s="6">
        <v>3.7712361663282533E-2</v>
      </c>
      <c r="L2030" s="6">
        <v>5.9024145329404691E-2</v>
      </c>
      <c r="M2030" s="5">
        <v>90.32634930073128</v>
      </c>
      <c r="N2030" s="4">
        <v>25400000</v>
      </c>
      <c r="O2030" s="5">
        <f t="shared" si="121"/>
        <v>4515555.555555555</v>
      </c>
      <c r="P2030" s="5">
        <f t="shared" si="117"/>
        <v>4999156.4925551545</v>
      </c>
      <c r="Q2030" s="5">
        <f t="shared" si="118"/>
        <v>20400843.507444844</v>
      </c>
      <c r="R2030" s="3" t="str">
        <f t="shared" si="119"/>
        <v>상</v>
      </c>
    </row>
    <row r="2031" spans="1:18" hidden="1" x14ac:dyDescent="0.3">
      <c r="A2031">
        <v>2030</v>
      </c>
      <c r="B2031" s="3" t="s">
        <v>12</v>
      </c>
      <c r="C2031" s="3" t="s">
        <v>14</v>
      </c>
      <c r="D2031" s="3" t="s">
        <v>100</v>
      </c>
      <c r="E2031" s="4">
        <v>2022</v>
      </c>
      <c r="F2031" s="1">
        <v>44558</v>
      </c>
      <c r="G2031" s="3" t="s">
        <v>102</v>
      </c>
      <c r="H2031" s="5">
        <v>3.6979999999999942</v>
      </c>
      <c r="I2031" s="5">
        <v>82.19491550517364</v>
      </c>
      <c r="J2031" s="5">
        <v>3.5555555555555549</v>
      </c>
      <c r="K2031" s="6">
        <v>3.7712361663282533E-2</v>
      </c>
      <c r="L2031" s="6">
        <v>5.9006236741873053E-2</v>
      </c>
      <c r="M2031" s="5">
        <v>90.328140159484434</v>
      </c>
      <c r="N2031" s="4">
        <v>25400000</v>
      </c>
      <c r="O2031" s="5">
        <f t="shared" si="121"/>
        <v>4515555.555555555</v>
      </c>
      <c r="P2031" s="5">
        <f t="shared" si="117"/>
        <v>4999057.3785564899</v>
      </c>
      <c r="Q2031" s="5">
        <f t="shared" si="118"/>
        <v>20400942.62144351</v>
      </c>
      <c r="R2031" s="3" t="str">
        <f t="shared" si="119"/>
        <v>상</v>
      </c>
    </row>
    <row r="2032" spans="1:18" hidden="1" x14ac:dyDescent="0.3">
      <c r="A2032">
        <v>2031</v>
      </c>
      <c r="B2032" s="3" t="s">
        <v>12</v>
      </c>
      <c r="C2032" s="3" t="s">
        <v>14</v>
      </c>
      <c r="D2032" s="3" t="s">
        <v>100</v>
      </c>
      <c r="E2032" s="4">
        <v>2022</v>
      </c>
      <c r="F2032" s="1">
        <v>44546</v>
      </c>
      <c r="G2032" s="3" t="s">
        <v>102</v>
      </c>
      <c r="H2032" s="5">
        <v>4</v>
      </c>
      <c r="I2032" s="5">
        <v>92.26804225875226</v>
      </c>
      <c r="J2032" s="5">
        <v>3.588888888888889</v>
      </c>
      <c r="K2032" s="6">
        <v>3.7888725969020862E-2</v>
      </c>
      <c r="L2032" s="6">
        <v>5.0177870562658072E-2</v>
      </c>
      <c r="M2032" s="5">
        <v>91.193340346832102</v>
      </c>
      <c r="N2032" s="4">
        <v>25400000</v>
      </c>
      <c r="O2032" s="5">
        <f t="shared" si="121"/>
        <v>4557888.888888889</v>
      </c>
      <c r="P2032" s="5">
        <f t="shared" si="117"/>
        <v>4998050.1553666601</v>
      </c>
      <c r="Q2032" s="5">
        <f t="shared" si="118"/>
        <v>20401949.844633341</v>
      </c>
      <c r="R2032" s="3" t="str">
        <f t="shared" si="119"/>
        <v>상</v>
      </c>
    </row>
    <row r="2033" spans="1:18" hidden="1" x14ac:dyDescent="0.3">
      <c r="A2033">
        <v>2032</v>
      </c>
      <c r="B2033" s="3" t="s">
        <v>12</v>
      </c>
      <c r="C2033" s="3" t="s">
        <v>14</v>
      </c>
      <c r="D2033" s="3" t="s">
        <v>100</v>
      </c>
      <c r="E2033" s="4">
        <v>2022</v>
      </c>
      <c r="F2033" s="1">
        <v>44544</v>
      </c>
      <c r="G2033" s="3" t="s">
        <v>102</v>
      </c>
      <c r="H2033" s="5">
        <v>4.0199999999999934</v>
      </c>
      <c r="I2033" s="5">
        <v>92.831195670431427</v>
      </c>
      <c r="J2033" s="5">
        <v>3.594444444444445</v>
      </c>
      <c r="K2033" s="6">
        <v>3.7918040268159661E-2</v>
      </c>
      <c r="L2033" s="6">
        <v>4.8725221595951197E-2</v>
      </c>
      <c r="M2033" s="5">
        <v>91.335673813588912</v>
      </c>
      <c r="N2033" s="4">
        <v>25400000</v>
      </c>
      <c r="O2033" s="5">
        <f t="shared" si="121"/>
        <v>4564944.444444445</v>
      </c>
      <c r="P2033" s="5">
        <f t="shared" si="117"/>
        <v>4997986.2783530187</v>
      </c>
      <c r="Q2033" s="5">
        <f t="shared" si="118"/>
        <v>20402013.721646979</v>
      </c>
      <c r="R2033" s="3" t="str">
        <f t="shared" si="119"/>
        <v>상</v>
      </c>
    </row>
    <row r="2034" spans="1:18" hidden="1" x14ac:dyDescent="0.3">
      <c r="A2034">
        <v>2033</v>
      </c>
      <c r="B2034" s="3" t="s">
        <v>12</v>
      </c>
      <c r="C2034" s="3" t="s">
        <v>14</v>
      </c>
      <c r="D2034" s="3" t="s">
        <v>100</v>
      </c>
      <c r="E2034" s="4">
        <v>2022</v>
      </c>
      <c r="F2034" s="1">
        <v>44558</v>
      </c>
      <c r="G2034" s="3" t="s">
        <v>102</v>
      </c>
      <c r="H2034" s="5">
        <v>4.0975000000000072</v>
      </c>
      <c r="I2034" s="5">
        <v>95.007935394800441</v>
      </c>
      <c r="J2034" s="5">
        <v>3.5555555555555549</v>
      </c>
      <c r="K2034" s="6">
        <v>3.7712361663282533E-2</v>
      </c>
      <c r="L2034" s="6">
        <v>5.829463220157758E-2</v>
      </c>
      <c r="M2034" s="5">
        <v>90.399300613513986</v>
      </c>
      <c r="N2034" s="4">
        <v>25400000</v>
      </c>
      <c r="O2034" s="5">
        <f t="shared" si="121"/>
        <v>4515555.555555555</v>
      </c>
      <c r="P2034" s="5">
        <f t="shared" si="117"/>
        <v>4995122.2242979556</v>
      </c>
      <c r="Q2034" s="5">
        <f t="shared" si="118"/>
        <v>20404877.775702044</v>
      </c>
      <c r="R2034" s="3" t="str">
        <f t="shared" si="119"/>
        <v>상</v>
      </c>
    </row>
    <row r="2035" spans="1:18" hidden="1" x14ac:dyDescent="0.3">
      <c r="A2035">
        <v>2034</v>
      </c>
      <c r="B2035" s="3" t="s">
        <v>12</v>
      </c>
      <c r="C2035" s="3" t="s">
        <v>14</v>
      </c>
      <c r="D2035" s="3" t="s">
        <v>100</v>
      </c>
      <c r="E2035" s="4">
        <v>2022</v>
      </c>
      <c r="F2035" s="1">
        <v>44539</v>
      </c>
      <c r="G2035" s="3" t="s">
        <v>102</v>
      </c>
      <c r="H2035" s="5">
        <v>3.8000000000000069</v>
      </c>
      <c r="I2035" s="5">
        <v>86.147087182552227</v>
      </c>
      <c r="J2035" s="5">
        <v>3.6083333333333329</v>
      </c>
      <c r="K2035" s="6">
        <v>3.7991227057484381E-2</v>
      </c>
      <c r="L2035" s="6">
        <v>4.3971048904517182E-2</v>
      </c>
      <c r="M2035" s="5">
        <v>91.80377240379984</v>
      </c>
      <c r="N2035" s="4">
        <v>25400000</v>
      </c>
      <c r="O2035" s="5">
        <f t="shared" si="121"/>
        <v>4582583.333333333</v>
      </c>
      <c r="P2035" s="5">
        <f t="shared" si="117"/>
        <v>4991715.7142266361</v>
      </c>
      <c r="Q2035" s="5">
        <f t="shared" si="118"/>
        <v>20408284.285773363</v>
      </c>
      <c r="R2035" s="3" t="str">
        <f t="shared" si="119"/>
        <v>상</v>
      </c>
    </row>
    <row r="2036" spans="1:18" hidden="1" x14ac:dyDescent="0.3">
      <c r="A2036">
        <v>2035</v>
      </c>
      <c r="B2036" s="3" t="s">
        <v>12</v>
      </c>
      <c r="C2036" s="3" t="s">
        <v>14</v>
      </c>
      <c r="D2036" s="3" t="s">
        <v>100</v>
      </c>
      <c r="E2036" s="4">
        <v>2022</v>
      </c>
      <c r="F2036" s="1">
        <v>44503</v>
      </c>
      <c r="G2036" s="3" t="s">
        <v>102</v>
      </c>
      <c r="H2036" s="5">
        <v>3.8000000000000069</v>
      </c>
      <c r="I2036" s="5">
        <v>86.147087182552227</v>
      </c>
      <c r="J2036" s="5">
        <v>3.708333333333333</v>
      </c>
      <c r="K2036" s="6">
        <v>3.8514066694304482E-2</v>
      </c>
      <c r="L2036" s="6">
        <v>1.7666014831661869E-2</v>
      </c>
      <c r="M2036" s="5">
        <v>94.38199184740337</v>
      </c>
      <c r="N2036" s="4">
        <v>25400000</v>
      </c>
      <c r="O2036" s="5">
        <f t="shared" si="121"/>
        <v>4709583.333333333</v>
      </c>
      <c r="P2036" s="5">
        <f t="shared" si="117"/>
        <v>4989917.2937013013</v>
      </c>
      <c r="Q2036" s="5">
        <f t="shared" si="118"/>
        <v>20410082.706298698</v>
      </c>
      <c r="R2036" s="3" t="str">
        <f t="shared" si="119"/>
        <v>상</v>
      </c>
    </row>
    <row r="2037" spans="1:18" hidden="1" x14ac:dyDescent="0.3">
      <c r="A2037">
        <v>2036</v>
      </c>
      <c r="B2037" s="3" t="s">
        <v>12</v>
      </c>
      <c r="C2037" s="3" t="s">
        <v>14</v>
      </c>
      <c r="D2037" s="3" t="s">
        <v>100</v>
      </c>
      <c r="E2037" s="4">
        <v>2022</v>
      </c>
      <c r="F2037" s="1">
        <v>44510</v>
      </c>
      <c r="G2037" s="3" t="s">
        <v>102</v>
      </c>
      <c r="H2037" s="5">
        <v>3.9956666666666711</v>
      </c>
      <c r="I2037" s="5">
        <v>92.146025686221847</v>
      </c>
      <c r="J2037" s="5">
        <v>3.6888888888888891</v>
      </c>
      <c r="K2037" s="6">
        <v>3.8412960775701159E-2</v>
      </c>
      <c r="L2037" s="6">
        <v>2.2489511436053919E-2</v>
      </c>
      <c r="M2037" s="5">
        <v>93.909752778824497</v>
      </c>
      <c r="N2037" s="4">
        <v>25400000</v>
      </c>
      <c r="O2037" s="5">
        <f t="shared" si="121"/>
        <v>4684888.888888889</v>
      </c>
      <c r="P2037" s="5">
        <f t="shared" si="117"/>
        <v>4988713.8984623905</v>
      </c>
      <c r="Q2037" s="5">
        <f t="shared" si="118"/>
        <v>20411286.101537608</v>
      </c>
      <c r="R2037" s="3" t="str">
        <f t="shared" si="119"/>
        <v>상</v>
      </c>
    </row>
    <row r="2038" spans="1:18" hidden="1" x14ac:dyDescent="0.3">
      <c r="A2038">
        <v>2037</v>
      </c>
      <c r="B2038" s="3" t="s">
        <v>12</v>
      </c>
      <c r="C2038" s="3" t="s">
        <v>14</v>
      </c>
      <c r="D2038" s="3" t="s">
        <v>100</v>
      </c>
      <c r="E2038" s="4">
        <v>2022</v>
      </c>
      <c r="F2038" s="1">
        <v>44550</v>
      </c>
      <c r="G2038" s="3" t="s">
        <v>102</v>
      </c>
      <c r="H2038" s="5">
        <v>3.660000000000009</v>
      </c>
      <c r="I2038" s="5">
        <v>80.631887165108694</v>
      </c>
      <c r="J2038" s="5">
        <v>3.5777777777777779</v>
      </c>
      <c r="K2038" s="6">
        <v>3.7830029224296291E-2</v>
      </c>
      <c r="L2038" s="6">
        <v>5.0045678242632459E-2</v>
      </c>
      <c r="M2038" s="5">
        <v>91.212429253307121</v>
      </c>
      <c r="N2038" s="4">
        <v>25400000</v>
      </c>
      <c r="O2038" s="5">
        <f t="shared" si="121"/>
        <v>4543777.777777778</v>
      </c>
      <c r="P2038" s="5">
        <f t="shared" si="117"/>
        <v>4981533.5639830381</v>
      </c>
      <c r="Q2038" s="5">
        <f t="shared" si="118"/>
        <v>20418466.436016962</v>
      </c>
      <c r="R2038" s="3" t="str">
        <f t="shared" si="119"/>
        <v>상</v>
      </c>
    </row>
    <row r="2039" spans="1:18" hidden="1" x14ac:dyDescent="0.3">
      <c r="A2039">
        <v>2038</v>
      </c>
      <c r="B2039" s="3" t="s">
        <v>12</v>
      </c>
      <c r="C2039" s="3" t="s">
        <v>14</v>
      </c>
      <c r="D2039" s="3" t="s">
        <v>100</v>
      </c>
      <c r="E2039" s="4">
        <v>2022</v>
      </c>
      <c r="F2039" s="1">
        <v>44550</v>
      </c>
      <c r="G2039" s="3" t="s">
        <v>102</v>
      </c>
      <c r="H2039" s="5">
        <v>4.0198333333333256</v>
      </c>
      <c r="I2039" s="5">
        <v>92.826502725334095</v>
      </c>
      <c r="J2039" s="5">
        <v>3.5777777777777779</v>
      </c>
      <c r="K2039" s="6">
        <v>3.7830029224296291E-2</v>
      </c>
      <c r="L2039" s="6">
        <v>4.9947572439758892E-2</v>
      </c>
      <c r="M2039" s="5">
        <v>91.222239833594472</v>
      </c>
      <c r="N2039" s="4">
        <v>25400000</v>
      </c>
      <c r="O2039" s="5">
        <f t="shared" si="121"/>
        <v>4543777.777777778</v>
      </c>
      <c r="P2039" s="5">
        <f t="shared" si="117"/>
        <v>4980997.8203412164</v>
      </c>
      <c r="Q2039" s="5">
        <f t="shared" si="118"/>
        <v>20419002.179658785</v>
      </c>
      <c r="R2039" s="3" t="str">
        <f t="shared" si="119"/>
        <v>상</v>
      </c>
    </row>
    <row r="2040" spans="1:18" hidden="1" x14ac:dyDescent="0.3">
      <c r="A2040">
        <v>2039</v>
      </c>
      <c r="B2040" s="3" t="s">
        <v>12</v>
      </c>
      <c r="C2040" s="3" t="s">
        <v>14</v>
      </c>
      <c r="D2040" s="3" t="s">
        <v>100</v>
      </c>
      <c r="E2040" s="4">
        <v>2022</v>
      </c>
      <c r="F2040" s="1">
        <v>44550</v>
      </c>
      <c r="G2040" s="3" t="s">
        <v>102</v>
      </c>
      <c r="H2040" s="5">
        <v>4.0816666666666626</v>
      </c>
      <c r="I2040" s="5">
        <v>94.544226038332297</v>
      </c>
      <c r="J2040" s="5">
        <v>3.5777777777777779</v>
      </c>
      <c r="K2040" s="6">
        <v>3.7830029224296291E-2</v>
      </c>
      <c r="L2040" s="6">
        <v>4.8812377951321123E-2</v>
      </c>
      <c r="M2040" s="5">
        <v>91.335759282438261</v>
      </c>
      <c r="N2040" s="4">
        <v>25400000</v>
      </c>
      <c r="O2040" s="5">
        <f t="shared" si="121"/>
        <v>4543777.777777778</v>
      </c>
      <c r="P2040" s="5">
        <f t="shared" si="117"/>
        <v>4974807.0344792558</v>
      </c>
      <c r="Q2040" s="5">
        <f t="shared" si="118"/>
        <v>20425192.965520743</v>
      </c>
      <c r="R2040" s="3" t="str">
        <f t="shared" si="119"/>
        <v>상</v>
      </c>
    </row>
    <row r="2041" spans="1:18" hidden="1" x14ac:dyDescent="0.3">
      <c r="A2041">
        <v>2040</v>
      </c>
      <c r="B2041" s="3" t="s">
        <v>12</v>
      </c>
      <c r="C2041" s="3" t="s">
        <v>14</v>
      </c>
      <c r="D2041" s="3" t="s">
        <v>100</v>
      </c>
      <c r="E2041" s="4">
        <v>2022</v>
      </c>
      <c r="F2041" s="1">
        <v>44541</v>
      </c>
      <c r="G2041" s="3" t="s">
        <v>102</v>
      </c>
      <c r="H2041" s="5">
        <v>4.0799999999999956</v>
      </c>
      <c r="I2041" s="5">
        <v>94.495414527125121</v>
      </c>
      <c r="J2041" s="5">
        <v>3.6027777777777779</v>
      </c>
      <c r="K2041" s="6">
        <v>3.7961969273354497E-2</v>
      </c>
      <c r="L2041" s="6">
        <v>4.2210462500783752E-2</v>
      </c>
      <c r="M2041" s="5">
        <v>91.982756822586182</v>
      </c>
      <c r="N2041" s="4">
        <v>25400000</v>
      </c>
      <c r="O2041" s="5">
        <f t="shared" si="121"/>
        <v>4575527.777777778</v>
      </c>
      <c r="P2041" s="5">
        <f t="shared" si="117"/>
        <v>4974332.0768292807</v>
      </c>
      <c r="Q2041" s="5">
        <f t="shared" si="118"/>
        <v>20425667.923170719</v>
      </c>
      <c r="R2041" s="3" t="str">
        <f t="shared" si="119"/>
        <v>상</v>
      </c>
    </row>
    <row r="2042" spans="1:18" hidden="1" x14ac:dyDescent="0.3">
      <c r="A2042">
        <v>2041</v>
      </c>
      <c r="B2042" s="3" t="s">
        <v>12</v>
      </c>
      <c r="C2042" s="3" t="s">
        <v>14</v>
      </c>
      <c r="D2042" s="3" t="s">
        <v>100</v>
      </c>
      <c r="E2042" s="4">
        <v>2022</v>
      </c>
      <c r="F2042" s="1">
        <v>44546</v>
      </c>
      <c r="G2042" s="3" t="s">
        <v>102</v>
      </c>
      <c r="H2042" s="5">
        <v>3.7811666666666559</v>
      </c>
      <c r="I2042" s="5">
        <v>85.462051456431055</v>
      </c>
      <c r="J2042" s="5">
        <v>3.588888888888889</v>
      </c>
      <c r="K2042" s="6">
        <v>3.7888725969020862E-2</v>
      </c>
      <c r="L2042" s="6">
        <v>4.5465988654424708E-2</v>
      </c>
      <c r="M2042" s="5">
        <v>91.664528537655443</v>
      </c>
      <c r="N2042" s="4">
        <v>25400000</v>
      </c>
      <c r="O2042" s="5">
        <f t="shared" si="121"/>
        <v>4557888.888888889</v>
      </c>
      <c r="P2042" s="5">
        <f t="shared" si="117"/>
        <v>4972358.4047197988</v>
      </c>
      <c r="Q2042" s="5">
        <f t="shared" si="118"/>
        <v>20427641.5952802</v>
      </c>
      <c r="R2042" s="3" t="str">
        <f t="shared" si="119"/>
        <v>상</v>
      </c>
    </row>
    <row r="2043" spans="1:18" hidden="1" x14ac:dyDescent="0.3">
      <c r="A2043">
        <v>2042</v>
      </c>
      <c r="B2043" s="3" t="s">
        <v>12</v>
      </c>
      <c r="C2043" s="3" t="s">
        <v>14</v>
      </c>
      <c r="D2043" s="3" t="s">
        <v>100</v>
      </c>
      <c r="E2043" s="4">
        <v>2022</v>
      </c>
      <c r="F2043" s="1">
        <v>44550</v>
      </c>
      <c r="G2043" s="3" t="s">
        <v>102</v>
      </c>
      <c r="H2043" s="5">
        <v>3.8600000000000101</v>
      </c>
      <c r="I2043" s="5">
        <v>88.14566673164974</v>
      </c>
      <c r="J2043" s="5">
        <v>3.5777777777777779</v>
      </c>
      <c r="K2043" s="6">
        <v>3.7830029224296291E-2</v>
      </c>
      <c r="L2043" s="6">
        <v>4.7993851238242763E-2</v>
      </c>
      <c r="M2043" s="5">
        <v>91.417611953746089</v>
      </c>
      <c r="N2043" s="4">
        <v>25400000</v>
      </c>
      <c r="O2043" s="5">
        <f t="shared" si="121"/>
        <v>4543777.777777778</v>
      </c>
      <c r="P2043" s="5">
        <f t="shared" si="117"/>
        <v>4970352.7369285915</v>
      </c>
      <c r="Q2043" s="5">
        <f t="shared" si="118"/>
        <v>20429647.26307141</v>
      </c>
      <c r="R2043" s="3" t="str">
        <f t="shared" si="119"/>
        <v>상</v>
      </c>
    </row>
    <row r="2044" spans="1:18" hidden="1" x14ac:dyDescent="0.3">
      <c r="A2044">
        <v>2043</v>
      </c>
      <c r="B2044" s="3" t="s">
        <v>12</v>
      </c>
      <c r="C2044" s="3" t="s">
        <v>14</v>
      </c>
      <c r="D2044" s="3" t="s">
        <v>100</v>
      </c>
      <c r="E2044" s="4">
        <v>2022</v>
      </c>
      <c r="F2044" s="1">
        <v>44551</v>
      </c>
      <c r="G2044" s="3" t="s">
        <v>102</v>
      </c>
      <c r="H2044" s="5">
        <v>3.745000000000005</v>
      </c>
      <c r="I2044" s="5">
        <v>84.028272981755592</v>
      </c>
      <c r="J2044" s="5">
        <v>3.5750000000000002</v>
      </c>
      <c r="K2044" s="6">
        <v>3.7815340802378077E-2</v>
      </c>
      <c r="L2044" s="6">
        <v>4.8313211164753983E-2</v>
      </c>
      <c r="M2044" s="5">
        <v>91.387144803286787</v>
      </c>
      <c r="N2044" s="4">
        <v>25400000</v>
      </c>
      <c r="O2044" s="5">
        <f t="shared" si="121"/>
        <v>4540250</v>
      </c>
      <c r="P2044" s="5">
        <f t="shared" ref="P2044:P2062" si="122">(1270000*J2044)/(M2044/100)</f>
        <v>4968149.5245015109</v>
      </c>
      <c r="Q2044" s="5">
        <f t="shared" si="118"/>
        <v>20431850.47549849</v>
      </c>
      <c r="R2044" s="3" t="str">
        <f t="shared" si="119"/>
        <v>상</v>
      </c>
    </row>
    <row r="2045" spans="1:18" hidden="1" x14ac:dyDescent="0.3">
      <c r="A2045">
        <v>2044</v>
      </c>
      <c r="B2045" s="3" t="s">
        <v>12</v>
      </c>
      <c r="C2045" s="3" t="s">
        <v>14</v>
      </c>
      <c r="D2045" s="3" t="s">
        <v>100</v>
      </c>
      <c r="E2045" s="4">
        <v>2022</v>
      </c>
      <c r="F2045" s="1">
        <v>44558</v>
      </c>
      <c r="G2045" s="3" t="s">
        <v>102</v>
      </c>
      <c r="H2045" s="5">
        <v>3.8403333333333238</v>
      </c>
      <c r="I2045" s="5">
        <v>87.498294800050914</v>
      </c>
      <c r="J2045" s="5">
        <v>3.5555555555555549</v>
      </c>
      <c r="K2045" s="6">
        <v>3.7712361663282533E-2</v>
      </c>
      <c r="L2045" s="6">
        <v>5.1164366732891063E-2</v>
      </c>
      <c r="M2045" s="5">
        <v>91.112327160382648</v>
      </c>
      <c r="N2045" s="4">
        <v>25400000</v>
      </c>
      <c r="O2045" s="5">
        <f t="shared" si="121"/>
        <v>4515555.555555555</v>
      </c>
      <c r="P2045" s="5">
        <f t="shared" si="122"/>
        <v>4956031.4134079143</v>
      </c>
      <c r="Q2045" s="5">
        <f t="shared" si="118"/>
        <v>20443968.586592086</v>
      </c>
      <c r="R2045" s="3" t="str">
        <f t="shared" si="119"/>
        <v>상</v>
      </c>
    </row>
    <row r="2046" spans="1:18" hidden="1" x14ac:dyDescent="0.3">
      <c r="A2046">
        <v>2045</v>
      </c>
      <c r="B2046" s="3" t="s">
        <v>12</v>
      </c>
      <c r="C2046" s="3" t="s">
        <v>14</v>
      </c>
      <c r="D2046" s="3" t="s">
        <v>100</v>
      </c>
      <c r="E2046" s="4">
        <v>2022</v>
      </c>
      <c r="F2046" s="1">
        <v>44544</v>
      </c>
      <c r="G2046" s="3" t="s">
        <v>102</v>
      </c>
      <c r="H2046" s="5">
        <v>4.0535000000000059</v>
      </c>
      <c r="I2046" s="5">
        <v>93.75515057036047</v>
      </c>
      <c r="J2046" s="5">
        <v>3.594444444444445</v>
      </c>
      <c r="K2046" s="6">
        <v>3.7918040268159661E-2</v>
      </c>
      <c r="L2046" s="6">
        <v>4.067115934056207E-2</v>
      </c>
      <c r="M2046" s="5">
        <v>92.141080039127814</v>
      </c>
      <c r="N2046" s="4">
        <v>25400000</v>
      </c>
      <c r="O2046" s="5">
        <f t="shared" si="121"/>
        <v>4564944.444444445</v>
      </c>
      <c r="P2046" s="5">
        <f t="shared" si="122"/>
        <v>4954298.8236147612</v>
      </c>
      <c r="Q2046" s="5">
        <f t="shared" si="118"/>
        <v>20445701.176385239</v>
      </c>
      <c r="R2046" s="3" t="str">
        <f t="shared" si="119"/>
        <v>상</v>
      </c>
    </row>
    <row r="2047" spans="1:18" hidden="1" x14ac:dyDescent="0.3">
      <c r="A2047">
        <v>2046</v>
      </c>
      <c r="B2047" s="3" t="s">
        <v>12</v>
      </c>
      <c r="C2047" s="3" t="s">
        <v>14</v>
      </c>
      <c r="D2047" s="3" t="s">
        <v>100</v>
      </c>
      <c r="E2047" s="4">
        <v>2022</v>
      </c>
      <c r="F2047" s="1">
        <v>44545</v>
      </c>
      <c r="G2047" s="3" t="s">
        <v>102</v>
      </c>
      <c r="H2047" s="5">
        <v>3.9131666666666671</v>
      </c>
      <c r="I2047" s="5">
        <v>89.760933458958803</v>
      </c>
      <c r="J2047" s="5">
        <v>3.5916666666666668</v>
      </c>
      <c r="K2047" s="6">
        <v>3.7903385952532877E-2</v>
      </c>
      <c r="L2047" s="6">
        <v>4.1025362582930908E-2</v>
      </c>
      <c r="M2047" s="5">
        <v>92.107125146453612</v>
      </c>
      <c r="N2047" s="4">
        <v>25400000</v>
      </c>
      <c r="O2047" s="5">
        <f t="shared" si="121"/>
        <v>4561416.666666667</v>
      </c>
      <c r="P2047" s="5">
        <f t="shared" si="122"/>
        <v>4952295.1231121933</v>
      </c>
      <c r="Q2047" s="5">
        <f t="shared" si="118"/>
        <v>20447704.876887806</v>
      </c>
      <c r="R2047" s="3" t="str">
        <f t="shared" si="119"/>
        <v>상</v>
      </c>
    </row>
    <row r="2048" spans="1:18" hidden="1" x14ac:dyDescent="0.3">
      <c r="A2048">
        <v>2047</v>
      </c>
      <c r="B2048" s="3" t="s">
        <v>12</v>
      </c>
      <c r="C2048" s="3" t="s">
        <v>14</v>
      </c>
      <c r="D2048" s="3" t="s">
        <v>100</v>
      </c>
      <c r="E2048" s="4">
        <v>2022</v>
      </c>
      <c r="F2048" s="1">
        <v>44558</v>
      </c>
      <c r="G2048" s="3" t="s">
        <v>102</v>
      </c>
      <c r="H2048" s="5">
        <v>3.8000000000000069</v>
      </c>
      <c r="I2048" s="5">
        <v>86.147087182552227</v>
      </c>
      <c r="J2048" s="5">
        <v>3.5555555555555549</v>
      </c>
      <c r="K2048" s="6">
        <v>3.7712361663282533E-2</v>
      </c>
      <c r="L2048" s="6">
        <v>5.0059954800038838E-2</v>
      </c>
      <c r="M2048" s="5">
        <v>91.22276835366786</v>
      </c>
      <c r="N2048" s="4">
        <v>25400000</v>
      </c>
      <c r="O2048" s="5">
        <f t="shared" si="121"/>
        <v>4515555.555555555</v>
      </c>
      <c r="P2048" s="5">
        <f t="shared" si="122"/>
        <v>4950031.2663707873</v>
      </c>
      <c r="Q2048" s="5">
        <f t="shared" si="118"/>
        <v>20449968.733629212</v>
      </c>
      <c r="R2048" s="3" t="str">
        <f t="shared" si="119"/>
        <v>상</v>
      </c>
    </row>
    <row r="2049" spans="1:18" hidden="1" x14ac:dyDescent="0.3">
      <c r="A2049">
        <v>2048</v>
      </c>
      <c r="B2049" s="3" t="s">
        <v>12</v>
      </c>
      <c r="C2049" s="3" t="s">
        <v>14</v>
      </c>
      <c r="D2049" s="3" t="s">
        <v>100</v>
      </c>
      <c r="E2049" s="4">
        <v>2022</v>
      </c>
      <c r="F2049" s="1">
        <v>44558</v>
      </c>
      <c r="G2049" s="3" t="s">
        <v>102</v>
      </c>
      <c r="H2049" s="5">
        <v>4.0761666666666656</v>
      </c>
      <c r="I2049" s="5">
        <v>94.383148051348797</v>
      </c>
      <c r="J2049" s="5">
        <v>3.5555555555555549</v>
      </c>
      <c r="K2049" s="6">
        <v>3.7712361663282533E-2</v>
      </c>
      <c r="L2049" s="6">
        <v>4.9410955375144033E-2</v>
      </c>
      <c r="M2049" s="5">
        <v>91.287668296157349</v>
      </c>
      <c r="N2049" s="4">
        <v>25400000</v>
      </c>
      <c r="O2049" s="5">
        <f t="shared" si="121"/>
        <v>4515555.555555555</v>
      </c>
      <c r="P2049" s="5">
        <f t="shared" si="122"/>
        <v>4946512.0972375982</v>
      </c>
      <c r="Q2049" s="5">
        <f t="shared" si="118"/>
        <v>20453487.902762402</v>
      </c>
      <c r="R2049" s="3" t="str">
        <f t="shared" si="119"/>
        <v>상</v>
      </c>
    </row>
    <row r="2050" spans="1:18" hidden="1" x14ac:dyDescent="0.3">
      <c r="A2050">
        <v>2049</v>
      </c>
      <c r="B2050" s="3" t="s">
        <v>12</v>
      </c>
      <c r="C2050" s="3" t="s">
        <v>14</v>
      </c>
      <c r="D2050" s="3" t="s">
        <v>100</v>
      </c>
      <c r="E2050" s="4">
        <v>2022</v>
      </c>
      <c r="F2050" s="1">
        <v>44550</v>
      </c>
      <c r="G2050" s="3" t="s">
        <v>102</v>
      </c>
      <c r="H2050" s="5">
        <v>3.8999999999999919</v>
      </c>
      <c r="I2050" s="5">
        <v>89.372092693470492</v>
      </c>
      <c r="J2050" s="5">
        <v>3.5777777777777779</v>
      </c>
      <c r="K2050" s="6">
        <v>3.7830029224296291E-2</v>
      </c>
      <c r="L2050" s="6">
        <v>4.3270033552831953E-2</v>
      </c>
      <c r="M2050" s="5">
        <v>91.889993722287173</v>
      </c>
      <c r="N2050" s="4">
        <v>25400000</v>
      </c>
      <c r="O2050" s="5">
        <f t="shared" si="121"/>
        <v>4543777.777777778</v>
      </c>
      <c r="P2050" s="5">
        <f t="shared" si="122"/>
        <v>4944801.4889522418</v>
      </c>
      <c r="Q2050" s="5">
        <f t="shared" ref="Q2050:Q2113" si="123">N2050-P2050</f>
        <v>20455198.511047758</v>
      </c>
      <c r="R2050" s="3" t="str">
        <f t="shared" ref="R2050:R2113" si="124">IF(M2050&lt;=65, "하", IF(M2050&lt;80, "중", "상"))</f>
        <v>상</v>
      </c>
    </row>
    <row r="2051" spans="1:18" hidden="1" x14ac:dyDescent="0.3">
      <c r="A2051">
        <v>2050</v>
      </c>
      <c r="B2051" s="3" t="s">
        <v>12</v>
      </c>
      <c r="C2051" s="3" t="s">
        <v>14</v>
      </c>
      <c r="D2051" s="3" t="s">
        <v>100</v>
      </c>
      <c r="E2051" s="4">
        <v>2022</v>
      </c>
      <c r="F2051" s="1">
        <v>44546</v>
      </c>
      <c r="G2051" s="3" t="s">
        <v>102</v>
      </c>
      <c r="H2051" s="5">
        <v>3.6000000000000072</v>
      </c>
      <c r="I2051" s="5">
        <v>78.035505970321466</v>
      </c>
      <c r="J2051" s="5">
        <v>3.588888888888889</v>
      </c>
      <c r="K2051" s="6">
        <v>3.7888725969020862E-2</v>
      </c>
      <c r="L2051" s="6">
        <v>4.030169273358214E-2</v>
      </c>
      <c r="M2051" s="5">
        <v>92.180958129739693</v>
      </c>
      <c r="N2051" s="4">
        <v>25400000</v>
      </c>
      <c r="O2051" s="5">
        <f t="shared" si="121"/>
        <v>4557888.888888889</v>
      </c>
      <c r="P2051" s="5">
        <f t="shared" si="122"/>
        <v>4944501.5341171734</v>
      </c>
      <c r="Q2051" s="5">
        <f t="shared" si="123"/>
        <v>20455498.465882827</v>
      </c>
      <c r="R2051" s="3" t="str">
        <f t="shared" si="124"/>
        <v>상</v>
      </c>
    </row>
    <row r="2052" spans="1:18" hidden="1" x14ac:dyDescent="0.3">
      <c r="A2052">
        <v>2051</v>
      </c>
      <c r="B2052" s="3" t="s">
        <v>12</v>
      </c>
      <c r="C2052" s="3" t="s">
        <v>14</v>
      </c>
      <c r="D2052" s="3" t="s">
        <v>100</v>
      </c>
      <c r="E2052" s="4">
        <v>2022</v>
      </c>
      <c r="F2052" s="1">
        <v>44543</v>
      </c>
      <c r="G2052" s="3" t="s">
        <v>102</v>
      </c>
      <c r="H2052" s="5">
        <v>4.0244999999999962</v>
      </c>
      <c r="I2052" s="5">
        <v>92.957905188059357</v>
      </c>
      <c r="J2052" s="5">
        <v>3.5972222222222219</v>
      </c>
      <c r="K2052" s="6">
        <v>3.7932688922470141E-2</v>
      </c>
      <c r="L2052" s="6">
        <v>3.7646588728933332E-2</v>
      </c>
      <c r="M2052" s="5">
        <v>92.442072234859651</v>
      </c>
      <c r="N2052" s="4">
        <v>25400000</v>
      </c>
      <c r="O2052" s="5">
        <f t="shared" si="121"/>
        <v>4568472.222222222</v>
      </c>
      <c r="P2052" s="5">
        <f t="shared" si="122"/>
        <v>4941983.7870093351</v>
      </c>
      <c r="Q2052" s="5">
        <f t="shared" si="123"/>
        <v>20458016.212990664</v>
      </c>
      <c r="R2052" s="3" t="str">
        <f t="shared" si="124"/>
        <v>상</v>
      </c>
    </row>
    <row r="2053" spans="1:18" hidden="1" x14ac:dyDescent="0.3">
      <c r="A2053">
        <v>2052</v>
      </c>
      <c r="B2053" s="3" t="s">
        <v>12</v>
      </c>
      <c r="C2053" s="3" t="s">
        <v>14</v>
      </c>
      <c r="D2053" s="3" t="s">
        <v>100</v>
      </c>
      <c r="E2053" s="4">
        <v>2022</v>
      </c>
      <c r="F2053" s="1">
        <v>44561</v>
      </c>
      <c r="G2053" s="3" t="s">
        <v>102</v>
      </c>
      <c r="H2053" s="5">
        <v>3.6200000000000041</v>
      </c>
      <c r="I2053" s="5">
        <v>78.861366460791743</v>
      </c>
      <c r="J2053" s="5">
        <v>3.55</v>
      </c>
      <c r="K2053" s="6">
        <v>3.7682887362833553E-2</v>
      </c>
      <c r="L2053" s="6">
        <v>4.8192274415403011E-2</v>
      </c>
      <c r="M2053" s="5">
        <v>91.412483822176355</v>
      </c>
      <c r="N2053" s="4">
        <v>25400000</v>
      </c>
      <c r="O2053" s="5">
        <f t="shared" si="121"/>
        <v>4508500</v>
      </c>
      <c r="P2053" s="5">
        <f t="shared" si="122"/>
        <v>4932039.7078043874</v>
      </c>
      <c r="Q2053" s="5">
        <f t="shared" si="123"/>
        <v>20467960.292195611</v>
      </c>
      <c r="R2053" s="3" t="str">
        <f t="shared" si="124"/>
        <v>상</v>
      </c>
    </row>
    <row r="2054" spans="1:18" hidden="1" x14ac:dyDescent="0.3">
      <c r="A2054">
        <v>2053</v>
      </c>
      <c r="B2054" s="3" t="s">
        <v>12</v>
      </c>
      <c r="C2054" s="3" t="s">
        <v>14</v>
      </c>
      <c r="D2054" s="3" t="s">
        <v>100</v>
      </c>
      <c r="E2054" s="4">
        <v>2022</v>
      </c>
      <c r="F2054" s="1">
        <v>44543</v>
      </c>
      <c r="G2054" s="3" t="s">
        <v>102</v>
      </c>
      <c r="H2054" s="5">
        <v>3.5</v>
      </c>
      <c r="I2054" s="5">
        <v>73.639540816098901</v>
      </c>
      <c r="J2054" s="5">
        <v>3.5972222222222219</v>
      </c>
      <c r="K2054" s="6">
        <v>3.7932688922470141E-2</v>
      </c>
      <c r="L2054" s="6">
        <v>3.3978176103661842E-2</v>
      </c>
      <c r="M2054" s="5">
        <v>92.808913497386797</v>
      </c>
      <c r="N2054" s="4">
        <v>25400000</v>
      </c>
      <c r="O2054" s="5">
        <f t="shared" si="121"/>
        <v>4568472.222222222</v>
      </c>
      <c r="P2054" s="5">
        <f t="shared" si="122"/>
        <v>4922449.8489047121</v>
      </c>
      <c r="Q2054" s="5">
        <f t="shared" si="123"/>
        <v>20477550.151095286</v>
      </c>
      <c r="R2054" s="3" t="str">
        <f t="shared" si="124"/>
        <v>상</v>
      </c>
    </row>
    <row r="2055" spans="1:18" hidden="1" x14ac:dyDescent="0.3">
      <c r="A2055">
        <v>2054</v>
      </c>
      <c r="B2055" s="3" t="s">
        <v>12</v>
      </c>
      <c r="C2055" s="3" t="s">
        <v>14</v>
      </c>
      <c r="D2055" s="3" t="s">
        <v>100</v>
      </c>
      <c r="E2055" s="4">
        <v>2022</v>
      </c>
      <c r="F2055" s="1">
        <v>44526</v>
      </c>
      <c r="G2055" s="3" t="s">
        <v>102</v>
      </c>
      <c r="H2055" s="5">
        <v>3.6800000000000059</v>
      </c>
      <c r="I2055" s="5">
        <v>81.440983347705824</v>
      </c>
      <c r="J2055" s="5">
        <v>3.6444444444444439</v>
      </c>
      <c r="K2055" s="6">
        <v>3.8180856168736947E-2</v>
      </c>
      <c r="L2055" s="6">
        <v>1.972522041041681E-2</v>
      </c>
      <c r="M2055" s="5">
        <v>94.209392342084627</v>
      </c>
      <c r="N2055" s="4">
        <v>25400000</v>
      </c>
      <c r="O2055" s="5">
        <f t="shared" ref="O2055:O2062" si="125">1270000*J2055</f>
        <v>4628444.444444444</v>
      </c>
      <c r="P2055" s="5">
        <f t="shared" si="122"/>
        <v>4912933.1262832638</v>
      </c>
      <c r="Q2055" s="5">
        <f t="shared" si="123"/>
        <v>20487066.873716734</v>
      </c>
      <c r="R2055" s="3" t="str">
        <f t="shared" si="124"/>
        <v>상</v>
      </c>
    </row>
    <row r="2056" spans="1:18" hidden="1" x14ac:dyDescent="0.3">
      <c r="A2056">
        <v>2055</v>
      </c>
      <c r="B2056" s="3" t="s">
        <v>12</v>
      </c>
      <c r="C2056" s="3" t="s">
        <v>14</v>
      </c>
      <c r="D2056" s="3" t="s">
        <v>100</v>
      </c>
      <c r="E2056" s="4">
        <v>2022</v>
      </c>
      <c r="F2056" s="1">
        <v>44543</v>
      </c>
      <c r="G2056" s="3" t="s">
        <v>102</v>
      </c>
      <c r="H2056" s="5">
        <v>3.805500000000003</v>
      </c>
      <c r="I2056" s="5">
        <v>86.33230626817722</v>
      </c>
      <c r="J2056" s="5">
        <v>3.5972222222222219</v>
      </c>
      <c r="K2056" s="6">
        <v>3.7932688922470141E-2</v>
      </c>
      <c r="L2056" s="6">
        <v>3.1037470080257871E-2</v>
      </c>
      <c r="M2056" s="5">
        <v>93.102984099727195</v>
      </c>
      <c r="N2056" s="4">
        <v>25400000</v>
      </c>
      <c r="O2056" s="5">
        <f t="shared" si="125"/>
        <v>4568472.222222222</v>
      </c>
      <c r="P2056" s="5">
        <f t="shared" si="122"/>
        <v>4906902.0358452816</v>
      </c>
      <c r="Q2056" s="5">
        <f t="shared" si="123"/>
        <v>20493097.96415472</v>
      </c>
      <c r="R2056" s="3" t="str">
        <f t="shared" si="124"/>
        <v>상</v>
      </c>
    </row>
    <row r="2057" spans="1:18" hidden="1" x14ac:dyDescent="0.3">
      <c r="A2057">
        <v>2056</v>
      </c>
      <c r="B2057" s="3" t="s">
        <v>12</v>
      </c>
      <c r="C2057" s="3" t="s">
        <v>20</v>
      </c>
      <c r="D2057" s="3" t="s">
        <v>100</v>
      </c>
      <c r="E2057" s="4">
        <v>2022</v>
      </c>
      <c r="F2057" s="1">
        <v>44541</v>
      </c>
      <c r="G2057" s="3" t="s">
        <v>102</v>
      </c>
      <c r="H2057" s="5">
        <v>3.519999999999996</v>
      </c>
      <c r="I2057" s="5">
        <v>74.483842312443514</v>
      </c>
      <c r="J2057" s="5">
        <v>3.6027777777777779</v>
      </c>
      <c r="K2057" s="6">
        <v>3.7961969273354497E-2</v>
      </c>
      <c r="L2057" s="6">
        <v>2.277868779762517E-2</v>
      </c>
      <c r="M2057" s="5">
        <v>93.925934292902042</v>
      </c>
      <c r="N2057" s="4">
        <v>25400000</v>
      </c>
      <c r="O2057" s="5">
        <f t="shared" si="125"/>
        <v>4575527.777777778</v>
      </c>
      <c r="P2057" s="5">
        <f t="shared" si="122"/>
        <v>4871421.0960194292</v>
      </c>
      <c r="Q2057" s="5">
        <f t="shared" si="123"/>
        <v>20528578.903980572</v>
      </c>
      <c r="R2057" s="3" t="str">
        <f t="shared" si="124"/>
        <v>상</v>
      </c>
    </row>
    <row r="2058" spans="1:18" hidden="1" x14ac:dyDescent="0.3">
      <c r="A2058">
        <v>2057</v>
      </c>
      <c r="B2058" s="3" t="s">
        <v>12</v>
      </c>
      <c r="C2058" s="3" t="s">
        <v>18</v>
      </c>
      <c r="D2058" s="3" t="s">
        <v>100</v>
      </c>
      <c r="E2058" s="4">
        <v>2022</v>
      </c>
      <c r="F2058" s="1">
        <v>44540</v>
      </c>
      <c r="G2058" s="3" t="s">
        <v>102</v>
      </c>
      <c r="H2058" s="5">
        <v>3.9399999999999982</v>
      </c>
      <c r="I2058" s="5">
        <v>90.538997904201381</v>
      </c>
      <c r="J2058" s="5">
        <v>3.6055555555555561</v>
      </c>
      <c r="K2058" s="6">
        <v>3.7976600983002977E-2</v>
      </c>
      <c r="L2058" s="6">
        <v>2.0856434742032259E-2</v>
      </c>
      <c r="M2058" s="5">
        <v>94.116696427496464</v>
      </c>
      <c r="N2058" s="4">
        <v>25400000</v>
      </c>
      <c r="O2058" s="5">
        <f t="shared" si="125"/>
        <v>4579055.555555556</v>
      </c>
      <c r="P2058" s="5">
        <f t="shared" si="122"/>
        <v>4865295.6694916161</v>
      </c>
      <c r="Q2058" s="5">
        <f t="shared" si="123"/>
        <v>20534704.330508385</v>
      </c>
      <c r="R2058" s="3" t="str">
        <f t="shared" si="124"/>
        <v>상</v>
      </c>
    </row>
    <row r="2059" spans="1:18" hidden="1" x14ac:dyDescent="0.3">
      <c r="A2059">
        <v>2058</v>
      </c>
      <c r="B2059" s="3" t="s">
        <v>12</v>
      </c>
      <c r="C2059" s="3" t="s">
        <v>14</v>
      </c>
      <c r="D2059" s="3" t="s">
        <v>100</v>
      </c>
      <c r="E2059" s="4">
        <v>2022</v>
      </c>
      <c r="F2059" s="1">
        <v>44550</v>
      </c>
      <c r="G2059" s="3" t="s">
        <v>102</v>
      </c>
      <c r="H2059" s="5">
        <v>3.8000000000000069</v>
      </c>
      <c r="I2059" s="5">
        <v>86.147087182552227</v>
      </c>
      <c r="J2059" s="5">
        <v>3.5777777777777779</v>
      </c>
      <c r="K2059" s="6">
        <v>3.7830029224296291E-2</v>
      </c>
      <c r="L2059" s="6">
        <v>2.7897734369465889E-2</v>
      </c>
      <c r="M2059" s="5">
        <v>93.427223640623779</v>
      </c>
      <c r="N2059" s="4">
        <v>25400000</v>
      </c>
      <c r="O2059" s="5">
        <f t="shared" si="125"/>
        <v>4543777.777777778</v>
      </c>
      <c r="P2059" s="5">
        <f t="shared" si="122"/>
        <v>4863440.8695005514</v>
      </c>
      <c r="Q2059" s="5">
        <f t="shared" si="123"/>
        <v>20536559.130499449</v>
      </c>
      <c r="R2059" s="3" t="str">
        <f t="shared" si="124"/>
        <v>상</v>
      </c>
    </row>
    <row r="2060" spans="1:18" hidden="1" x14ac:dyDescent="0.3">
      <c r="A2060">
        <v>2059</v>
      </c>
      <c r="B2060" s="3" t="s">
        <v>12</v>
      </c>
      <c r="C2060" s="3" t="s">
        <v>14</v>
      </c>
      <c r="D2060" s="3" t="s">
        <v>100</v>
      </c>
      <c r="E2060" s="4">
        <v>2022</v>
      </c>
      <c r="F2060" s="1">
        <v>44546</v>
      </c>
      <c r="G2060" s="3" t="s">
        <v>102</v>
      </c>
      <c r="H2060" s="5">
        <v>3.9399999999999982</v>
      </c>
      <c r="I2060" s="5">
        <v>90.538997904201381</v>
      </c>
      <c r="J2060" s="5">
        <v>3.588888888888889</v>
      </c>
      <c r="K2060" s="6">
        <v>3.7888725969020862E-2</v>
      </c>
      <c r="L2060" s="6">
        <v>2.362094114510516E-2</v>
      </c>
      <c r="M2060" s="5">
        <v>93.849033288587407</v>
      </c>
      <c r="N2060" s="4">
        <v>25400000</v>
      </c>
      <c r="O2060" s="5">
        <f t="shared" si="125"/>
        <v>4557888.888888889</v>
      </c>
      <c r="P2060" s="5">
        <f t="shared" si="122"/>
        <v>4856617.8352347026</v>
      </c>
      <c r="Q2060" s="5">
        <f t="shared" si="123"/>
        <v>20543382.164765298</v>
      </c>
      <c r="R2060" s="3" t="str">
        <f t="shared" si="124"/>
        <v>상</v>
      </c>
    </row>
    <row r="2061" spans="1:18" hidden="1" x14ac:dyDescent="0.3">
      <c r="A2061">
        <v>2060</v>
      </c>
      <c r="B2061" s="3" t="s">
        <v>12</v>
      </c>
      <c r="C2061" s="3" t="s">
        <v>14</v>
      </c>
      <c r="D2061" s="3" t="s">
        <v>100</v>
      </c>
      <c r="E2061" s="4">
        <v>2022</v>
      </c>
      <c r="F2061" s="1">
        <v>44551</v>
      </c>
      <c r="G2061" s="3" t="s">
        <v>102</v>
      </c>
      <c r="H2061" s="5">
        <v>3.8999999999999919</v>
      </c>
      <c r="I2061" s="5">
        <v>89.372092693470492</v>
      </c>
      <c r="J2061" s="5">
        <v>3.5750000000000002</v>
      </c>
      <c r="K2061" s="6">
        <v>3.7815340802378077E-2</v>
      </c>
      <c r="L2061" s="6">
        <v>2.5862109195274902E-2</v>
      </c>
      <c r="M2061" s="5">
        <v>93.632255000234693</v>
      </c>
      <c r="N2061" s="4">
        <v>25400000</v>
      </c>
      <c r="O2061" s="5">
        <f t="shared" si="125"/>
        <v>4540250</v>
      </c>
      <c r="P2061" s="5">
        <f t="shared" si="122"/>
        <v>4849023.4481574968</v>
      </c>
      <c r="Q2061" s="5">
        <f t="shared" si="123"/>
        <v>20550976.551842503</v>
      </c>
      <c r="R2061" s="3" t="str">
        <f t="shared" si="124"/>
        <v>상</v>
      </c>
    </row>
    <row r="2062" spans="1:18" hidden="1" x14ac:dyDescent="0.3">
      <c r="A2062">
        <v>2061</v>
      </c>
      <c r="B2062" s="3" t="s">
        <v>12</v>
      </c>
      <c r="C2062" s="3" t="s">
        <v>14</v>
      </c>
      <c r="D2062" s="3" t="s">
        <v>100</v>
      </c>
      <c r="E2062" s="4">
        <v>2022</v>
      </c>
      <c r="F2062" s="1">
        <v>44550</v>
      </c>
      <c r="G2062" s="3" t="s">
        <v>102</v>
      </c>
      <c r="H2062" s="5">
        <v>3.6399999999999908</v>
      </c>
      <c r="I2062" s="5">
        <v>79.78264461044958</v>
      </c>
      <c r="J2062" s="5">
        <v>3.5777777777777779</v>
      </c>
      <c r="K2062" s="6">
        <v>3.7830029224296291E-2</v>
      </c>
      <c r="L2062" s="6">
        <v>2.3647624384877799E-2</v>
      </c>
      <c r="M2062" s="5">
        <v>93.852234639082582</v>
      </c>
      <c r="N2062" s="4">
        <v>25400000</v>
      </c>
      <c r="O2062" s="5">
        <f t="shared" si="125"/>
        <v>4543777.777777778</v>
      </c>
      <c r="P2062" s="5">
        <f t="shared" si="122"/>
        <v>4841416.71772792</v>
      </c>
      <c r="Q2062" s="5">
        <f t="shared" si="123"/>
        <v>20558583.282272078</v>
      </c>
      <c r="R2062" s="3" t="str">
        <f t="shared" si="124"/>
        <v>상</v>
      </c>
    </row>
    <row r="2063" spans="1:18" hidden="1" x14ac:dyDescent="0.3">
      <c r="A2063">
        <v>2062</v>
      </c>
      <c r="B2063" s="3" t="s">
        <v>13</v>
      </c>
      <c r="C2063" s="3" t="s">
        <v>45</v>
      </c>
      <c r="D2063" s="3" t="s">
        <v>101</v>
      </c>
      <c r="E2063" s="4">
        <v>2022</v>
      </c>
      <c r="F2063" s="1">
        <v>44449</v>
      </c>
      <c r="G2063" s="3" t="s">
        <v>102</v>
      </c>
      <c r="H2063" s="5">
        <v>4.0400000000000054</v>
      </c>
      <c r="I2063" s="5">
        <v>93.385705726483309</v>
      </c>
      <c r="J2063" s="5">
        <v>3.8555555555555561</v>
      </c>
      <c r="K2063" s="6">
        <v>3.927113726672838E-2</v>
      </c>
      <c r="L2063" s="6">
        <v>0.1101951285780292</v>
      </c>
      <c r="M2063" s="5">
        <v>85.053373415524234</v>
      </c>
      <c r="N2063" s="4">
        <v>36400000</v>
      </c>
      <c r="O2063" s="5">
        <f t="shared" ref="O2063:O2094" si="126">1820000*J2063</f>
        <v>7017111.1111111119</v>
      </c>
      <c r="P2063" s="5">
        <f t="shared" ref="P2063:P2094" si="127">(1820000*J2063)/(M2063/100)</f>
        <v>8250244.3222673219</v>
      </c>
      <c r="Q2063" s="5">
        <f t="shared" si="123"/>
        <v>28149755.677732676</v>
      </c>
      <c r="R2063" s="3" t="str">
        <f t="shared" si="124"/>
        <v>상</v>
      </c>
    </row>
    <row r="2064" spans="1:18" hidden="1" x14ac:dyDescent="0.3">
      <c r="A2064">
        <v>2063</v>
      </c>
      <c r="B2064" s="3" t="s">
        <v>13</v>
      </c>
      <c r="C2064" s="3" t="s">
        <v>45</v>
      </c>
      <c r="D2064" s="3" t="s">
        <v>101</v>
      </c>
      <c r="E2064" s="4">
        <v>2022</v>
      </c>
      <c r="F2064" s="1">
        <v>44432</v>
      </c>
      <c r="G2064" s="3" t="s">
        <v>102</v>
      </c>
      <c r="H2064" s="5">
        <v>3.8600000000000092</v>
      </c>
      <c r="I2064" s="5">
        <v>88.145666731649712</v>
      </c>
      <c r="J2064" s="5">
        <v>3.9</v>
      </c>
      <c r="K2064" s="6">
        <v>3.9496835316263003E-2</v>
      </c>
      <c r="L2064" s="6">
        <v>9.2268382759207651E-2</v>
      </c>
      <c r="M2064" s="5">
        <v>86.823478192452924</v>
      </c>
      <c r="N2064" s="4">
        <v>36400000</v>
      </c>
      <c r="O2064" s="5">
        <f t="shared" si="126"/>
        <v>7098000</v>
      </c>
      <c r="P2064" s="5">
        <f t="shared" si="127"/>
        <v>8175208.0747866062</v>
      </c>
      <c r="Q2064" s="5">
        <f t="shared" si="123"/>
        <v>28224791.925213393</v>
      </c>
      <c r="R2064" s="3" t="str">
        <f t="shared" si="124"/>
        <v>상</v>
      </c>
    </row>
    <row r="2065" spans="1:18" hidden="1" x14ac:dyDescent="0.3">
      <c r="A2065">
        <v>2064</v>
      </c>
      <c r="B2065" s="3" t="s">
        <v>13</v>
      </c>
      <c r="C2065" s="3" t="s">
        <v>45</v>
      </c>
      <c r="D2065" s="3" t="s">
        <v>101</v>
      </c>
      <c r="E2065" s="4">
        <v>2022</v>
      </c>
      <c r="F2065" s="1">
        <v>44433</v>
      </c>
      <c r="G2065" s="3" t="s">
        <v>102</v>
      </c>
      <c r="H2065" s="5">
        <v>3.8397916666666609</v>
      </c>
      <c r="I2065" s="5">
        <v>87.480464640918058</v>
      </c>
      <c r="J2065" s="5">
        <v>3.8972222222222221</v>
      </c>
      <c r="K2065" s="6">
        <v>3.9482766986229427E-2</v>
      </c>
      <c r="L2065" s="6">
        <v>9.2787158669826134E-2</v>
      </c>
      <c r="M2065" s="5">
        <v>86.773007434394444</v>
      </c>
      <c r="N2065" s="4">
        <v>36400000</v>
      </c>
      <c r="O2065" s="5">
        <f t="shared" si="126"/>
        <v>7092944.444444444</v>
      </c>
      <c r="P2065" s="5">
        <f t="shared" si="127"/>
        <v>8174136.9282459551</v>
      </c>
      <c r="Q2065" s="5">
        <f t="shared" si="123"/>
        <v>28225863.071754046</v>
      </c>
      <c r="R2065" s="3" t="str">
        <f t="shared" si="124"/>
        <v>상</v>
      </c>
    </row>
    <row r="2066" spans="1:18" hidden="1" x14ac:dyDescent="0.3">
      <c r="A2066">
        <v>2065</v>
      </c>
      <c r="B2066" s="3" t="s">
        <v>13</v>
      </c>
      <c r="C2066" s="3" t="s">
        <v>45</v>
      </c>
      <c r="D2066" s="3" t="s">
        <v>101</v>
      </c>
      <c r="E2066" s="4">
        <v>2022</v>
      </c>
      <c r="F2066" s="1">
        <v>44434</v>
      </c>
      <c r="G2066" s="3" t="s">
        <v>102</v>
      </c>
      <c r="H2066" s="5">
        <v>4.0799999999999983</v>
      </c>
      <c r="I2066" s="5">
        <v>94.495414527125206</v>
      </c>
      <c r="J2066" s="5">
        <v>3.8944444444444439</v>
      </c>
      <c r="K2066" s="6">
        <v>3.9468693641641822E-2</v>
      </c>
      <c r="L2066" s="6">
        <v>8.6551925340820457E-2</v>
      </c>
      <c r="M2066" s="5">
        <v>87.397938101753766</v>
      </c>
      <c r="N2066" s="4">
        <v>36400000</v>
      </c>
      <c r="O2066" s="5">
        <f t="shared" si="126"/>
        <v>7087888.8888888881</v>
      </c>
      <c r="P2066" s="5">
        <f t="shared" si="127"/>
        <v>8109904.0124227591</v>
      </c>
      <c r="Q2066" s="5">
        <f t="shared" si="123"/>
        <v>28290095.987577241</v>
      </c>
      <c r="R2066" s="3" t="str">
        <f t="shared" si="124"/>
        <v>상</v>
      </c>
    </row>
    <row r="2067" spans="1:18" hidden="1" x14ac:dyDescent="0.3">
      <c r="A2067">
        <v>2066</v>
      </c>
      <c r="B2067" s="3" t="s">
        <v>13</v>
      </c>
      <c r="C2067" s="3" t="s">
        <v>45</v>
      </c>
      <c r="D2067" s="3" t="s">
        <v>101</v>
      </c>
      <c r="E2067" s="4">
        <v>2022</v>
      </c>
      <c r="F2067" s="1">
        <v>44433</v>
      </c>
      <c r="G2067" s="3" t="s">
        <v>102</v>
      </c>
      <c r="H2067" s="5">
        <v>3.9800000000000031</v>
      </c>
      <c r="I2067" s="5">
        <v>91.698845540068092</v>
      </c>
      <c r="J2067" s="5">
        <v>3.8972222222222221</v>
      </c>
      <c r="K2067" s="6">
        <v>3.9482766986229427E-2</v>
      </c>
      <c r="L2067" s="6">
        <v>8.1233042641643632E-2</v>
      </c>
      <c r="M2067" s="5">
        <v>87.928419037212691</v>
      </c>
      <c r="N2067" s="4">
        <v>36400000</v>
      </c>
      <c r="O2067" s="5">
        <f t="shared" si="126"/>
        <v>7092944.444444444</v>
      </c>
      <c r="P2067" s="5">
        <f t="shared" si="127"/>
        <v>8066725.7777517848</v>
      </c>
      <c r="Q2067" s="5">
        <f t="shared" si="123"/>
        <v>28333274.222248215</v>
      </c>
      <c r="R2067" s="3" t="str">
        <f t="shared" si="124"/>
        <v>상</v>
      </c>
    </row>
    <row r="2068" spans="1:18" hidden="1" x14ac:dyDescent="0.3">
      <c r="A2068">
        <v>2067</v>
      </c>
      <c r="B2068" s="3" t="s">
        <v>13</v>
      </c>
      <c r="C2068" s="3" t="s">
        <v>45</v>
      </c>
      <c r="D2068" s="3" t="s">
        <v>101</v>
      </c>
      <c r="E2068" s="4">
        <v>2022</v>
      </c>
      <c r="F2068" s="1">
        <v>44420</v>
      </c>
      <c r="G2068" s="3" t="s">
        <v>102</v>
      </c>
      <c r="H2068" s="5">
        <v>3.5400000000000031</v>
      </c>
      <c r="I2068" s="5">
        <v>75.37251486501448</v>
      </c>
      <c r="J2068" s="5">
        <v>3.9333333333333331</v>
      </c>
      <c r="K2068" s="6">
        <v>3.9665266081716041E-2</v>
      </c>
      <c r="L2068" s="6">
        <v>6.7913571593846409E-2</v>
      </c>
      <c r="M2068" s="5">
        <v>89.242116232443763</v>
      </c>
      <c r="N2068" s="4">
        <v>36400000</v>
      </c>
      <c r="O2068" s="5">
        <f t="shared" si="126"/>
        <v>7158666.666666666</v>
      </c>
      <c r="P2068" s="5">
        <f t="shared" si="127"/>
        <v>8021623.6110099657</v>
      </c>
      <c r="Q2068" s="5">
        <f t="shared" si="123"/>
        <v>28378376.388990033</v>
      </c>
      <c r="R2068" s="3" t="str">
        <f t="shared" si="124"/>
        <v>상</v>
      </c>
    </row>
    <row r="2069" spans="1:18" hidden="1" x14ac:dyDescent="0.3">
      <c r="A2069">
        <v>2068</v>
      </c>
      <c r="B2069" s="3" t="s">
        <v>13</v>
      </c>
      <c r="C2069" s="3" t="s">
        <v>45</v>
      </c>
      <c r="D2069" s="3" t="s">
        <v>101</v>
      </c>
      <c r="E2069" s="4">
        <v>2022</v>
      </c>
      <c r="F2069" s="1">
        <v>44446</v>
      </c>
      <c r="G2069" s="3" t="s">
        <v>102</v>
      </c>
      <c r="H2069" s="5">
        <v>3.9800000000000031</v>
      </c>
      <c r="I2069" s="5">
        <v>91.698845540068092</v>
      </c>
      <c r="J2069" s="5">
        <v>3.8638888888888889</v>
      </c>
      <c r="K2069" s="6">
        <v>3.9313554349048062E-2</v>
      </c>
      <c r="L2069" s="6">
        <v>8.2665701399419617E-2</v>
      </c>
      <c r="M2069" s="5">
        <v>87.802074425153236</v>
      </c>
      <c r="N2069" s="4">
        <v>36400000</v>
      </c>
      <c r="O2069" s="5">
        <f t="shared" si="126"/>
        <v>7032277.777777778</v>
      </c>
      <c r="P2069" s="5">
        <f t="shared" si="127"/>
        <v>8009238.760950272</v>
      </c>
      <c r="Q2069" s="5">
        <f t="shared" si="123"/>
        <v>28390761.239049729</v>
      </c>
      <c r="R2069" s="3" t="str">
        <f t="shared" si="124"/>
        <v>상</v>
      </c>
    </row>
    <row r="2070" spans="1:18" hidden="1" x14ac:dyDescent="0.3">
      <c r="A2070">
        <v>2069</v>
      </c>
      <c r="B2070" s="3" t="s">
        <v>13</v>
      </c>
      <c r="C2070" s="3" t="s">
        <v>45</v>
      </c>
      <c r="D2070" s="3" t="s">
        <v>101</v>
      </c>
      <c r="E2070" s="4">
        <v>2022</v>
      </c>
      <c r="F2070" s="1">
        <v>44456</v>
      </c>
      <c r="G2070" s="3" t="s">
        <v>102</v>
      </c>
      <c r="H2070" s="5">
        <v>4.0600000000000014</v>
      </c>
      <c r="I2070" s="5">
        <v>93.933031421115999</v>
      </c>
      <c r="J2070" s="5">
        <v>3.8361111111111108</v>
      </c>
      <c r="K2070" s="6">
        <v>3.917198545446024E-2</v>
      </c>
      <c r="L2070" s="6">
        <v>8.8650389979195096E-2</v>
      </c>
      <c r="M2070" s="5">
        <v>87.21776245663446</v>
      </c>
      <c r="N2070" s="4">
        <v>36400000</v>
      </c>
      <c r="O2070" s="5">
        <f t="shared" si="126"/>
        <v>6981722.222222222</v>
      </c>
      <c r="P2070" s="5">
        <f t="shared" si="127"/>
        <v>8004931.5937147597</v>
      </c>
      <c r="Q2070" s="5">
        <f t="shared" si="123"/>
        <v>28395068.406285241</v>
      </c>
      <c r="R2070" s="3" t="str">
        <f t="shared" si="124"/>
        <v>상</v>
      </c>
    </row>
    <row r="2071" spans="1:18" hidden="1" x14ac:dyDescent="0.3">
      <c r="A2071">
        <v>2070</v>
      </c>
      <c r="B2071" s="3" t="s">
        <v>13</v>
      </c>
      <c r="C2071" s="3" t="s">
        <v>45</v>
      </c>
      <c r="D2071" s="3" t="s">
        <v>101</v>
      </c>
      <c r="E2071" s="4">
        <v>2022</v>
      </c>
      <c r="F2071" s="1">
        <v>44467</v>
      </c>
      <c r="G2071" s="3" t="s">
        <v>102</v>
      </c>
      <c r="H2071" s="5">
        <v>3.9399999999999982</v>
      </c>
      <c r="I2071" s="5">
        <v>90.538997904201381</v>
      </c>
      <c r="J2071" s="5">
        <v>3.8055555555555549</v>
      </c>
      <c r="K2071" s="6">
        <v>3.9015666369065408E-2</v>
      </c>
      <c r="L2071" s="6">
        <v>9.4114776973613382E-2</v>
      </c>
      <c r="M2071" s="5">
        <v>86.686955665732128</v>
      </c>
      <c r="N2071" s="4">
        <v>36400000</v>
      </c>
      <c r="O2071" s="5">
        <f t="shared" si="126"/>
        <v>6926111.1111111101</v>
      </c>
      <c r="P2071" s="5">
        <f t="shared" si="127"/>
        <v>7989796.2247266266</v>
      </c>
      <c r="Q2071" s="5">
        <f t="shared" si="123"/>
        <v>28410203.775273375</v>
      </c>
      <c r="R2071" s="3" t="str">
        <f t="shared" si="124"/>
        <v>상</v>
      </c>
    </row>
    <row r="2072" spans="1:18" hidden="1" x14ac:dyDescent="0.3">
      <c r="A2072">
        <v>2071</v>
      </c>
      <c r="B2072" s="3" t="s">
        <v>13</v>
      </c>
      <c r="C2072" s="3" t="s">
        <v>45</v>
      </c>
      <c r="D2072" s="3" t="s">
        <v>101</v>
      </c>
      <c r="E2072" s="4">
        <v>2022</v>
      </c>
      <c r="F2072" s="1">
        <v>44447</v>
      </c>
      <c r="G2072" s="3" t="s">
        <v>102</v>
      </c>
      <c r="H2072" s="5">
        <v>3.9197916666666668</v>
      </c>
      <c r="I2072" s="5">
        <v>89.953033221060636</v>
      </c>
      <c r="J2072" s="5">
        <v>3.8611111111111112</v>
      </c>
      <c r="K2072" s="6">
        <v>3.9299420408505321E-2</v>
      </c>
      <c r="L2072" s="6">
        <v>7.6982765725051E-2</v>
      </c>
      <c r="M2072" s="5">
        <v>88.371781386644372</v>
      </c>
      <c r="N2072" s="4">
        <v>36400000</v>
      </c>
      <c r="O2072" s="5">
        <f t="shared" si="126"/>
        <v>7027222.222222222</v>
      </c>
      <c r="P2072" s="5">
        <f t="shared" si="127"/>
        <v>7951884.7667862512</v>
      </c>
      <c r="Q2072" s="5">
        <f t="shared" si="123"/>
        <v>28448115.233213749</v>
      </c>
      <c r="R2072" s="3" t="str">
        <f t="shared" si="124"/>
        <v>상</v>
      </c>
    </row>
    <row r="2073" spans="1:18" hidden="1" x14ac:dyDescent="0.3">
      <c r="A2073">
        <v>2072</v>
      </c>
      <c r="B2073" s="3" t="s">
        <v>13</v>
      </c>
      <c r="C2073" s="3" t="s">
        <v>45</v>
      </c>
      <c r="D2073" s="3" t="s">
        <v>101</v>
      </c>
      <c r="E2073" s="4">
        <v>2022</v>
      </c>
      <c r="F2073" s="1">
        <v>44448</v>
      </c>
      <c r="G2073" s="3" t="s">
        <v>102</v>
      </c>
      <c r="H2073" s="5">
        <v>3.9200000000000008</v>
      </c>
      <c r="I2073" s="5">
        <v>89.959074094082723</v>
      </c>
      <c r="J2073" s="5">
        <v>3.8583333333333329</v>
      </c>
      <c r="K2073" s="6">
        <v>3.9285281382896227E-2</v>
      </c>
      <c r="L2073" s="6">
        <v>7.6077030885604802E-2</v>
      </c>
      <c r="M2073" s="5">
        <v>88.463768773149894</v>
      </c>
      <c r="N2073" s="4">
        <v>36400000</v>
      </c>
      <c r="O2073" s="5">
        <f t="shared" si="126"/>
        <v>7022166.666666666</v>
      </c>
      <c r="P2073" s="5">
        <f t="shared" si="127"/>
        <v>7937901.3171751741</v>
      </c>
      <c r="Q2073" s="5">
        <f t="shared" si="123"/>
        <v>28462098.682824828</v>
      </c>
      <c r="R2073" s="3" t="str">
        <f t="shared" si="124"/>
        <v>상</v>
      </c>
    </row>
    <row r="2074" spans="1:18" hidden="1" x14ac:dyDescent="0.3">
      <c r="A2074">
        <v>2073</v>
      </c>
      <c r="B2074" s="3" t="s">
        <v>13</v>
      </c>
      <c r="C2074" s="3" t="s">
        <v>45</v>
      </c>
      <c r="D2074" s="3" t="s">
        <v>101</v>
      </c>
      <c r="E2074" s="4">
        <v>2022</v>
      </c>
      <c r="F2074" s="1">
        <v>44427</v>
      </c>
      <c r="G2074" s="3" t="s">
        <v>102</v>
      </c>
      <c r="H2074" s="5">
        <v>4.0397916666666722</v>
      </c>
      <c r="I2074" s="5">
        <v>93.38000441716423</v>
      </c>
      <c r="J2074" s="5">
        <v>3.9138888888888892</v>
      </c>
      <c r="K2074" s="6">
        <v>3.956710193526379E-2</v>
      </c>
      <c r="L2074" s="6">
        <v>6.1304867904605667E-2</v>
      </c>
      <c r="M2074" s="5">
        <v>89.912803016013058</v>
      </c>
      <c r="N2074" s="4">
        <v>36400000</v>
      </c>
      <c r="O2074" s="5">
        <f t="shared" si="126"/>
        <v>7123277.777777778</v>
      </c>
      <c r="P2074" s="5">
        <f t="shared" si="127"/>
        <v>7922428.7741414923</v>
      </c>
      <c r="Q2074" s="5">
        <f t="shared" si="123"/>
        <v>28477571.22585851</v>
      </c>
      <c r="R2074" s="3" t="str">
        <f t="shared" si="124"/>
        <v>상</v>
      </c>
    </row>
    <row r="2075" spans="1:18" hidden="1" x14ac:dyDescent="0.3">
      <c r="A2075">
        <v>2074</v>
      </c>
      <c r="B2075" s="3" t="s">
        <v>13</v>
      </c>
      <c r="C2075" s="3" t="s">
        <v>45</v>
      </c>
      <c r="D2075" s="3" t="s">
        <v>101</v>
      </c>
      <c r="E2075" s="4">
        <v>2022</v>
      </c>
      <c r="F2075" s="1">
        <v>44435</v>
      </c>
      <c r="G2075" s="3" t="s">
        <v>102</v>
      </c>
      <c r="H2075" s="5">
        <v>4.0583333333333362</v>
      </c>
      <c r="I2075" s="5">
        <v>93.88742094656331</v>
      </c>
      <c r="J2075" s="5">
        <v>3.8916666666666671</v>
      </c>
      <c r="K2075" s="6">
        <v>3.945461527713414E-2</v>
      </c>
      <c r="L2075" s="6">
        <v>6.3813295788031923E-2</v>
      </c>
      <c r="M2075" s="5">
        <v>89.673208893483391</v>
      </c>
      <c r="N2075" s="4">
        <v>36400000</v>
      </c>
      <c r="O2075" s="5">
        <f t="shared" si="126"/>
        <v>7082833.333333334</v>
      </c>
      <c r="P2075" s="5">
        <f t="shared" si="127"/>
        <v>7898494.3448901689</v>
      </c>
      <c r="Q2075" s="5">
        <f t="shared" si="123"/>
        <v>28501505.65510983</v>
      </c>
      <c r="R2075" s="3" t="str">
        <f t="shared" si="124"/>
        <v>상</v>
      </c>
    </row>
    <row r="2076" spans="1:18" hidden="1" x14ac:dyDescent="0.3">
      <c r="A2076">
        <v>2075</v>
      </c>
      <c r="B2076" s="3" t="s">
        <v>13</v>
      </c>
      <c r="C2076" s="3" t="s">
        <v>45</v>
      </c>
      <c r="D2076" s="3" t="s">
        <v>101</v>
      </c>
      <c r="E2076" s="4">
        <v>2022</v>
      </c>
      <c r="F2076" s="1">
        <v>44473</v>
      </c>
      <c r="G2076" s="3" t="s">
        <v>102</v>
      </c>
      <c r="H2076" s="5">
        <v>3.839999999999995</v>
      </c>
      <c r="I2076" s="5">
        <v>87.487322394430734</v>
      </c>
      <c r="J2076" s="5">
        <v>3.7888888888888892</v>
      </c>
      <c r="K2076" s="6">
        <v>3.893013685508382E-2</v>
      </c>
      <c r="L2076" s="6">
        <v>8.8012989151778048E-2</v>
      </c>
      <c r="M2076" s="5">
        <v>87.305687399313811</v>
      </c>
      <c r="N2076" s="4">
        <v>36400000</v>
      </c>
      <c r="O2076" s="5">
        <f t="shared" si="126"/>
        <v>6895777.777777778</v>
      </c>
      <c r="P2076" s="5">
        <f t="shared" si="127"/>
        <v>7898429.0522085456</v>
      </c>
      <c r="Q2076" s="5">
        <f t="shared" si="123"/>
        <v>28501570.947791453</v>
      </c>
      <c r="R2076" s="3" t="str">
        <f t="shared" si="124"/>
        <v>상</v>
      </c>
    </row>
    <row r="2077" spans="1:18" hidden="1" x14ac:dyDescent="0.3">
      <c r="A2077">
        <v>2076</v>
      </c>
      <c r="B2077" s="3" t="s">
        <v>13</v>
      </c>
      <c r="C2077" s="3" t="s">
        <v>45</v>
      </c>
      <c r="D2077" s="3" t="s">
        <v>101</v>
      </c>
      <c r="E2077" s="4">
        <v>2022</v>
      </c>
      <c r="F2077" s="1">
        <v>44431</v>
      </c>
      <c r="G2077" s="3" t="s">
        <v>102</v>
      </c>
      <c r="H2077" s="5">
        <v>4.0600000000000014</v>
      </c>
      <c r="I2077" s="5">
        <v>93.933031421115999</v>
      </c>
      <c r="J2077" s="5">
        <v>3.9027777777777781</v>
      </c>
      <c r="K2077" s="6">
        <v>3.9510898637098987E-2</v>
      </c>
      <c r="L2077" s="6">
        <v>5.8678123748355793E-2</v>
      </c>
      <c r="M2077" s="5">
        <v>90.181097761454524</v>
      </c>
      <c r="N2077" s="4">
        <v>36400000</v>
      </c>
      <c r="O2077" s="5">
        <f t="shared" si="126"/>
        <v>7103055.555555556</v>
      </c>
      <c r="P2077" s="5">
        <f t="shared" si="127"/>
        <v>7876435.0089687705</v>
      </c>
      <c r="Q2077" s="5">
        <f t="shared" si="123"/>
        <v>28523564.991031229</v>
      </c>
      <c r="R2077" s="3" t="str">
        <f t="shared" si="124"/>
        <v>상</v>
      </c>
    </row>
    <row r="2078" spans="1:18" hidden="1" x14ac:dyDescent="0.3">
      <c r="A2078">
        <v>2077</v>
      </c>
      <c r="B2078" s="3" t="s">
        <v>13</v>
      </c>
      <c r="C2078" s="3" t="s">
        <v>45</v>
      </c>
      <c r="D2078" s="3" t="s">
        <v>101</v>
      </c>
      <c r="E2078" s="4">
        <v>2022</v>
      </c>
      <c r="F2078" s="1">
        <v>44434</v>
      </c>
      <c r="G2078" s="3" t="s">
        <v>102</v>
      </c>
      <c r="H2078" s="5">
        <v>3.699999999999994</v>
      </c>
      <c r="I2078" s="5">
        <v>82.278685744892314</v>
      </c>
      <c r="J2078" s="5">
        <v>3.8944444444444439</v>
      </c>
      <c r="K2078" s="6">
        <v>3.9468693641641822E-2</v>
      </c>
      <c r="L2078" s="6">
        <v>6.05887159308756E-2</v>
      </c>
      <c r="M2078" s="5">
        <v>89.994259042748254</v>
      </c>
      <c r="N2078" s="4">
        <v>36400000</v>
      </c>
      <c r="O2078" s="5">
        <f t="shared" si="126"/>
        <v>7087888.8888888881</v>
      </c>
      <c r="P2078" s="5">
        <f t="shared" si="127"/>
        <v>7875934.4921347294</v>
      </c>
      <c r="Q2078" s="5">
        <f t="shared" si="123"/>
        <v>28524065.507865272</v>
      </c>
      <c r="R2078" s="3" t="str">
        <f t="shared" si="124"/>
        <v>상</v>
      </c>
    </row>
    <row r="2079" spans="1:18" hidden="1" x14ac:dyDescent="0.3">
      <c r="A2079">
        <v>2078</v>
      </c>
      <c r="B2079" s="3" t="s">
        <v>13</v>
      </c>
      <c r="C2079" s="3" t="s">
        <v>45</v>
      </c>
      <c r="D2079" s="3" t="s">
        <v>101</v>
      </c>
      <c r="E2079" s="4">
        <v>2022</v>
      </c>
      <c r="F2079" s="1">
        <v>44432</v>
      </c>
      <c r="G2079" s="3" t="s">
        <v>102</v>
      </c>
      <c r="H2079" s="5">
        <v>4.0799999999999983</v>
      </c>
      <c r="I2079" s="5">
        <v>94.495414527125206</v>
      </c>
      <c r="J2079" s="5">
        <v>3.9</v>
      </c>
      <c r="K2079" s="6">
        <v>3.9496835316263003E-2</v>
      </c>
      <c r="L2079" s="6">
        <v>5.8403759081002607E-2</v>
      </c>
      <c r="M2079" s="5">
        <v>90.209940560273438</v>
      </c>
      <c r="N2079" s="4">
        <v>36400000</v>
      </c>
      <c r="O2079" s="5">
        <f t="shared" si="126"/>
        <v>7098000</v>
      </c>
      <c r="P2079" s="5">
        <f t="shared" si="127"/>
        <v>7868312.4674685905</v>
      </c>
      <c r="Q2079" s="5">
        <f t="shared" si="123"/>
        <v>28531687.53253141</v>
      </c>
      <c r="R2079" s="3" t="str">
        <f t="shared" si="124"/>
        <v>상</v>
      </c>
    </row>
    <row r="2080" spans="1:18" hidden="1" x14ac:dyDescent="0.3">
      <c r="A2080">
        <v>2079</v>
      </c>
      <c r="B2080" s="3" t="s">
        <v>13</v>
      </c>
      <c r="C2080" s="3" t="s">
        <v>45</v>
      </c>
      <c r="D2080" s="3" t="s">
        <v>101</v>
      </c>
      <c r="E2080" s="4">
        <v>2022</v>
      </c>
      <c r="F2080" s="1">
        <v>44439</v>
      </c>
      <c r="G2080" s="3" t="s">
        <v>102</v>
      </c>
      <c r="H2080" s="5">
        <v>4.0789583333333317</v>
      </c>
      <c r="I2080" s="5">
        <v>94.46490733262074</v>
      </c>
      <c r="J2080" s="5">
        <v>3.8833333333333329</v>
      </c>
      <c r="K2080" s="6">
        <v>3.9412350010286541E-2</v>
      </c>
      <c r="L2080" s="6">
        <v>6.2290648011184523E-2</v>
      </c>
      <c r="M2080" s="5">
        <v>89.829700197852887</v>
      </c>
      <c r="N2080" s="4">
        <v>36400000</v>
      </c>
      <c r="O2080" s="5">
        <f t="shared" si="126"/>
        <v>7067666.666666666</v>
      </c>
      <c r="P2080" s="5">
        <f t="shared" si="127"/>
        <v>7867850.667540798</v>
      </c>
      <c r="Q2080" s="5">
        <f t="shared" si="123"/>
        <v>28532149.332459204</v>
      </c>
      <c r="R2080" s="3" t="str">
        <f t="shared" si="124"/>
        <v>상</v>
      </c>
    </row>
    <row r="2081" spans="1:18" hidden="1" x14ac:dyDescent="0.3">
      <c r="A2081">
        <v>2080</v>
      </c>
      <c r="B2081" s="3" t="s">
        <v>13</v>
      </c>
      <c r="C2081" s="3" t="s">
        <v>45</v>
      </c>
      <c r="D2081" s="3" t="s">
        <v>101</v>
      </c>
      <c r="E2081" s="4">
        <v>2022</v>
      </c>
      <c r="F2081" s="1">
        <v>44448</v>
      </c>
      <c r="G2081" s="3" t="s">
        <v>102</v>
      </c>
      <c r="H2081" s="5">
        <v>3.8533333333333428</v>
      </c>
      <c r="I2081" s="5">
        <v>87.926218619243571</v>
      </c>
      <c r="J2081" s="5">
        <v>3.8583333333333329</v>
      </c>
      <c r="K2081" s="6">
        <v>3.9285281382896227E-2</v>
      </c>
      <c r="L2081" s="6">
        <v>6.7571305815459906E-2</v>
      </c>
      <c r="M2081" s="5">
        <v>89.314341280164385</v>
      </c>
      <c r="N2081" s="4">
        <v>36400000</v>
      </c>
      <c r="O2081" s="5">
        <f t="shared" si="126"/>
        <v>7022166.666666666</v>
      </c>
      <c r="P2081" s="5">
        <f t="shared" si="127"/>
        <v>7862305.8357887734</v>
      </c>
      <c r="Q2081" s="5">
        <f t="shared" si="123"/>
        <v>28537694.164211228</v>
      </c>
      <c r="R2081" s="3" t="str">
        <f t="shared" si="124"/>
        <v>상</v>
      </c>
    </row>
    <row r="2082" spans="1:18" hidden="1" x14ac:dyDescent="0.3">
      <c r="A2082">
        <v>2081</v>
      </c>
      <c r="B2082" s="3" t="s">
        <v>13</v>
      </c>
      <c r="C2082" s="3" t="s">
        <v>45</v>
      </c>
      <c r="D2082" s="3" t="s">
        <v>101</v>
      </c>
      <c r="E2082" s="4">
        <v>2022</v>
      </c>
      <c r="F2082" s="1">
        <v>44469</v>
      </c>
      <c r="G2082" s="3" t="s">
        <v>102</v>
      </c>
      <c r="H2082" s="5">
        <v>3.9599999999999951</v>
      </c>
      <c r="I2082" s="5">
        <v>91.118921720605258</v>
      </c>
      <c r="J2082" s="5">
        <v>3.8</v>
      </c>
      <c r="K2082" s="6">
        <v>3.8987177379235863E-2</v>
      </c>
      <c r="L2082" s="6">
        <v>8.1014377945224564E-2</v>
      </c>
      <c r="M2082" s="5">
        <v>87.999844467553956</v>
      </c>
      <c r="N2082" s="4">
        <v>36400000</v>
      </c>
      <c r="O2082" s="5">
        <f t="shared" si="126"/>
        <v>6916000</v>
      </c>
      <c r="P2082" s="5">
        <f t="shared" si="127"/>
        <v>7859104.7993840128</v>
      </c>
      <c r="Q2082" s="5">
        <f t="shared" si="123"/>
        <v>28540895.200615987</v>
      </c>
      <c r="R2082" s="3" t="str">
        <f t="shared" si="124"/>
        <v>상</v>
      </c>
    </row>
    <row r="2083" spans="1:18" hidden="1" x14ac:dyDescent="0.3">
      <c r="A2083">
        <v>2082</v>
      </c>
      <c r="B2083" s="3" t="s">
        <v>13</v>
      </c>
      <c r="C2083" s="3" t="s">
        <v>45</v>
      </c>
      <c r="D2083" s="3" t="s">
        <v>101</v>
      </c>
      <c r="E2083" s="4">
        <v>2022</v>
      </c>
      <c r="F2083" s="1">
        <v>44468</v>
      </c>
      <c r="G2083" s="3" t="s">
        <v>102</v>
      </c>
      <c r="H2083" s="5">
        <v>4.0799999999999983</v>
      </c>
      <c r="I2083" s="5">
        <v>94.495414527125206</v>
      </c>
      <c r="J2083" s="5">
        <v>3.802777777777778</v>
      </c>
      <c r="K2083" s="6">
        <v>3.900142447541001E-2</v>
      </c>
      <c r="L2083" s="6">
        <v>7.9324899355446662E-2</v>
      </c>
      <c r="M2083" s="5">
        <v>88.167367616914333</v>
      </c>
      <c r="N2083" s="4">
        <v>36400000</v>
      </c>
      <c r="O2083" s="5">
        <f t="shared" si="126"/>
        <v>6921055.555555556</v>
      </c>
      <c r="P2083" s="5">
        <f t="shared" si="127"/>
        <v>7849906.0850125644</v>
      </c>
      <c r="Q2083" s="5">
        <f t="shared" si="123"/>
        <v>28550093.914987437</v>
      </c>
      <c r="R2083" s="3" t="str">
        <f t="shared" si="124"/>
        <v>상</v>
      </c>
    </row>
    <row r="2084" spans="1:18" hidden="1" x14ac:dyDescent="0.3">
      <c r="A2084">
        <v>2083</v>
      </c>
      <c r="B2084" s="3" t="s">
        <v>13</v>
      </c>
      <c r="C2084" s="3" t="s">
        <v>45</v>
      </c>
      <c r="D2084" s="3" t="s">
        <v>101</v>
      </c>
      <c r="E2084" s="4">
        <v>2022</v>
      </c>
      <c r="F2084" s="1">
        <v>44480</v>
      </c>
      <c r="G2084" s="3" t="s">
        <v>102</v>
      </c>
      <c r="H2084" s="5">
        <v>3.9800000000000031</v>
      </c>
      <c r="I2084" s="5">
        <v>91.698845540068092</v>
      </c>
      <c r="J2084" s="5">
        <v>3.7694444444444439</v>
      </c>
      <c r="K2084" s="6">
        <v>3.8830114315795902E-2</v>
      </c>
      <c r="L2084" s="6">
        <v>8.5331922467882348E-2</v>
      </c>
      <c r="M2084" s="5">
        <v>87.583796321632178</v>
      </c>
      <c r="N2084" s="4">
        <v>36400000</v>
      </c>
      <c r="O2084" s="5">
        <f t="shared" si="126"/>
        <v>6860388.8888888881</v>
      </c>
      <c r="P2084" s="5">
        <f t="shared" si="127"/>
        <v>7832943.0522691924</v>
      </c>
      <c r="Q2084" s="5">
        <f t="shared" si="123"/>
        <v>28567056.947730809</v>
      </c>
      <c r="R2084" s="3" t="str">
        <f t="shared" si="124"/>
        <v>상</v>
      </c>
    </row>
    <row r="2085" spans="1:18" hidden="1" x14ac:dyDescent="0.3">
      <c r="A2085">
        <v>2084</v>
      </c>
      <c r="B2085" s="3" t="s">
        <v>13</v>
      </c>
      <c r="C2085" s="3" t="s">
        <v>45</v>
      </c>
      <c r="D2085" s="3" t="s">
        <v>101</v>
      </c>
      <c r="E2085" s="4">
        <v>2022</v>
      </c>
      <c r="F2085" s="1">
        <v>44489</v>
      </c>
      <c r="G2085" s="3" t="s">
        <v>102</v>
      </c>
      <c r="H2085" s="5">
        <v>3.7200000000000069</v>
      </c>
      <c r="I2085" s="5">
        <v>83.050476246131879</v>
      </c>
      <c r="J2085" s="5">
        <v>3.744444444444444</v>
      </c>
      <c r="K2085" s="6">
        <v>3.8701134063199978E-2</v>
      </c>
      <c r="L2085" s="6">
        <v>9.0789857832969681E-2</v>
      </c>
      <c r="M2085" s="5">
        <v>87.050900810383041</v>
      </c>
      <c r="N2085" s="4">
        <v>36400000</v>
      </c>
      <c r="O2085" s="5">
        <f t="shared" si="126"/>
        <v>6814888.8888888881</v>
      </c>
      <c r="P2085" s="5">
        <f t="shared" si="127"/>
        <v>7828625.3507396663</v>
      </c>
      <c r="Q2085" s="5">
        <f t="shared" si="123"/>
        <v>28571374.649260335</v>
      </c>
      <c r="R2085" s="3" t="str">
        <f t="shared" si="124"/>
        <v>상</v>
      </c>
    </row>
    <row r="2086" spans="1:18" hidden="1" x14ac:dyDescent="0.3">
      <c r="A2086">
        <v>2085</v>
      </c>
      <c r="B2086" s="3" t="s">
        <v>13</v>
      </c>
      <c r="C2086" s="3" t="s">
        <v>45</v>
      </c>
      <c r="D2086" s="3" t="s">
        <v>101</v>
      </c>
      <c r="E2086" s="4">
        <v>2022</v>
      </c>
      <c r="F2086" s="1">
        <v>44478</v>
      </c>
      <c r="G2086" s="3" t="s">
        <v>102</v>
      </c>
      <c r="H2086" s="5">
        <v>3.819999999999995</v>
      </c>
      <c r="I2086" s="5">
        <v>86.820611130279588</v>
      </c>
      <c r="J2086" s="5">
        <v>3.7749999999999999</v>
      </c>
      <c r="K2086" s="6">
        <v>3.8858718455450893E-2</v>
      </c>
      <c r="L2086" s="6">
        <v>8.2314391122653499E-2</v>
      </c>
      <c r="M2086" s="5">
        <v>87.882689042189568</v>
      </c>
      <c r="N2086" s="4">
        <v>36400000</v>
      </c>
      <c r="O2086" s="5">
        <f t="shared" si="126"/>
        <v>6870500</v>
      </c>
      <c r="P2086" s="5">
        <f t="shared" si="127"/>
        <v>7817808.1199833341</v>
      </c>
      <c r="Q2086" s="5">
        <f t="shared" si="123"/>
        <v>28582191.880016666</v>
      </c>
      <c r="R2086" s="3" t="str">
        <f t="shared" si="124"/>
        <v>상</v>
      </c>
    </row>
    <row r="2087" spans="1:18" hidden="1" x14ac:dyDescent="0.3">
      <c r="A2087">
        <v>2086</v>
      </c>
      <c r="B2087" s="3" t="s">
        <v>13</v>
      </c>
      <c r="C2087" s="3" t="s">
        <v>45</v>
      </c>
      <c r="D2087" s="3" t="s">
        <v>101</v>
      </c>
      <c r="E2087" s="4">
        <v>2022</v>
      </c>
      <c r="F2087" s="1">
        <v>44467</v>
      </c>
      <c r="G2087" s="3" t="s">
        <v>102</v>
      </c>
      <c r="H2087" s="5">
        <v>4.0799999999999983</v>
      </c>
      <c r="I2087" s="5">
        <v>94.495414527125206</v>
      </c>
      <c r="J2087" s="5">
        <v>3.8055555555555549</v>
      </c>
      <c r="K2087" s="6">
        <v>3.9015666369065408E-2</v>
      </c>
      <c r="L2087" s="6">
        <v>7.4839880622291008E-2</v>
      </c>
      <c r="M2087" s="5">
        <v>88.614445300864347</v>
      </c>
      <c r="N2087" s="4">
        <v>36400000</v>
      </c>
      <c r="O2087" s="5">
        <f t="shared" si="126"/>
        <v>6926111.1111111101</v>
      </c>
      <c r="P2087" s="5">
        <f t="shared" si="127"/>
        <v>7816006.8458314361</v>
      </c>
      <c r="Q2087" s="5">
        <f t="shared" si="123"/>
        <v>28583993.154168565</v>
      </c>
      <c r="R2087" s="3" t="str">
        <f t="shared" si="124"/>
        <v>상</v>
      </c>
    </row>
    <row r="2088" spans="1:18" hidden="1" x14ac:dyDescent="0.3">
      <c r="A2088">
        <v>2087</v>
      </c>
      <c r="B2088" s="3" t="s">
        <v>13</v>
      </c>
      <c r="C2088" s="3" t="s">
        <v>45</v>
      </c>
      <c r="D2088" s="3" t="s">
        <v>101</v>
      </c>
      <c r="E2088" s="4">
        <v>2022</v>
      </c>
      <c r="F2088" s="1">
        <v>44427</v>
      </c>
      <c r="G2088" s="3" t="s">
        <v>102</v>
      </c>
      <c r="H2088" s="5">
        <v>3.9200000000000008</v>
      </c>
      <c r="I2088" s="5">
        <v>89.959074094082723</v>
      </c>
      <c r="J2088" s="5">
        <v>3.9138888888888892</v>
      </c>
      <c r="K2088" s="6">
        <v>3.956710193526379E-2</v>
      </c>
      <c r="L2088" s="6">
        <v>4.8242038998031617E-2</v>
      </c>
      <c r="M2088" s="5">
        <v>91.219085906670458</v>
      </c>
      <c r="N2088" s="4">
        <v>36400000</v>
      </c>
      <c r="O2088" s="5">
        <f t="shared" si="126"/>
        <v>7123277.777777778</v>
      </c>
      <c r="P2088" s="5">
        <f t="shared" si="127"/>
        <v>7808977.3724172814</v>
      </c>
      <c r="Q2088" s="5">
        <f t="shared" si="123"/>
        <v>28591022.627582718</v>
      </c>
      <c r="R2088" s="3" t="str">
        <f t="shared" si="124"/>
        <v>상</v>
      </c>
    </row>
    <row r="2089" spans="1:18" hidden="1" x14ac:dyDescent="0.3">
      <c r="A2089">
        <v>2088</v>
      </c>
      <c r="B2089" s="3" t="s">
        <v>13</v>
      </c>
      <c r="C2089" s="3" t="s">
        <v>45</v>
      </c>
      <c r="D2089" s="3" t="s">
        <v>101</v>
      </c>
      <c r="E2089" s="4">
        <v>2022</v>
      </c>
      <c r="F2089" s="1">
        <v>44470</v>
      </c>
      <c r="G2089" s="3" t="s">
        <v>102</v>
      </c>
      <c r="H2089" s="5">
        <v>4.0799999999999983</v>
      </c>
      <c r="I2089" s="5">
        <v>94.495414527125206</v>
      </c>
      <c r="J2089" s="5">
        <v>3.7972222222222221</v>
      </c>
      <c r="K2089" s="6">
        <v>3.8972925074837392E-2</v>
      </c>
      <c r="L2089" s="6">
        <v>7.5677466525799292E-2</v>
      </c>
      <c r="M2089" s="5">
        <v>88.534960839936332</v>
      </c>
      <c r="N2089" s="4">
        <v>36400000</v>
      </c>
      <c r="O2089" s="5">
        <f t="shared" si="126"/>
        <v>6910944.444444444</v>
      </c>
      <c r="P2089" s="5">
        <f t="shared" si="127"/>
        <v>7805893.1509992341</v>
      </c>
      <c r="Q2089" s="5">
        <f t="shared" si="123"/>
        <v>28594106.849000767</v>
      </c>
      <c r="R2089" s="3" t="str">
        <f t="shared" si="124"/>
        <v>상</v>
      </c>
    </row>
    <row r="2090" spans="1:18" hidden="1" x14ac:dyDescent="0.3">
      <c r="A2090">
        <v>2089</v>
      </c>
      <c r="B2090" s="3" t="s">
        <v>13</v>
      </c>
      <c r="C2090" s="3" t="s">
        <v>45</v>
      </c>
      <c r="D2090" s="3" t="s">
        <v>101</v>
      </c>
      <c r="E2090" s="4">
        <v>2022</v>
      </c>
      <c r="F2090" s="1">
        <v>44476</v>
      </c>
      <c r="G2090" s="3" t="s">
        <v>102</v>
      </c>
      <c r="H2090" s="5">
        <v>3.7599999999999949</v>
      </c>
      <c r="I2090" s="5">
        <v>84.65654976265408</v>
      </c>
      <c r="J2090" s="5">
        <v>3.780555555555555</v>
      </c>
      <c r="K2090" s="6">
        <v>3.8887301554906363E-2</v>
      </c>
      <c r="L2090" s="6">
        <v>7.8551481529309478E-2</v>
      </c>
      <c r="M2090" s="5">
        <v>88.256121691578414</v>
      </c>
      <c r="N2090" s="4">
        <v>36400000</v>
      </c>
      <c r="O2090" s="5">
        <f t="shared" si="126"/>
        <v>6880611.1111111101</v>
      </c>
      <c r="P2090" s="5">
        <f t="shared" si="127"/>
        <v>7796185.6687474092</v>
      </c>
      <c r="Q2090" s="5">
        <f t="shared" si="123"/>
        <v>28603814.33125259</v>
      </c>
      <c r="R2090" s="3" t="str">
        <f t="shared" si="124"/>
        <v>상</v>
      </c>
    </row>
    <row r="2091" spans="1:18" hidden="1" x14ac:dyDescent="0.3">
      <c r="A2091">
        <v>2090</v>
      </c>
      <c r="B2091" s="3" t="s">
        <v>13</v>
      </c>
      <c r="C2091" s="3" t="s">
        <v>45</v>
      </c>
      <c r="D2091" s="3" t="s">
        <v>101</v>
      </c>
      <c r="E2091" s="4">
        <v>2022</v>
      </c>
      <c r="F2091" s="1">
        <v>44420</v>
      </c>
      <c r="G2091" s="3" t="s">
        <v>102</v>
      </c>
      <c r="H2091" s="5">
        <v>3.9200000000000008</v>
      </c>
      <c r="I2091" s="5">
        <v>89.959074094082723</v>
      </c>
      <c r="J2091" s="5">
        <v>3.9333333333333331</v>
      </c>
      <c r="K2091" s="6">
        <v>3.9665266081716041E-2</v>
      </c>
      <c r="L2091" s="6">
        <v>4.0523423103150047E-2</v>
      </c>
      <c r="M2091" s="5">
        <v>91.981131081513396</v>
      </c>
      <c r="N2091" s="4">
        <v>36400000</v>
      </c>
      <c r="O2091" s="5">
        <f t="shared" si="126"/>
        <v>7158666.666666666</v>
      </c>
      <c r="P2091" s="5">
        <f t="shared" si="127"/>
        <v>7782755.6396568744</v>
      </c>
      <c r="Q2091" s="5">
        <f t="shared" si="123"/>
        <v>28617244.360343125</v>
      </c>
      <c r="R2091" s="3" t="str">
        <f t="shared" si="124"/>
        <v>상</v>
      </c>
    </row>
    <row r="2092" spans="1:18" hidden="1" x14ac:dyDescent="0.3">
      <c r="A2092">
        <v>2091</v>
      </c>
      <c r="B2092" s="3" t="s">
        <v>13</v>
      </c>
      <c r="C2092" s="3" t="s">
        <v>45</v>
      </c>
      <c r="D2092" s="3" t="s">
        <v>101</v>
      </c>
      <c r="E2092" s="4">
        <v>2022</v>
      </c>
      <c r="F2092" s="1">
        <v>44433</v>
      </c>
      <c r="G2092" s="3" t="s">
        <v>102</v>
      </c>
      <c r="H2092" s="5">
        <v>3.813124999999995</v>
      </c>
      <c r="I2092" s="5">
        <v>86.589087273248197</v>
      </c>
      <c r="J2092" s="5">
        <v>3.8972222222222221</v>
      </c>
      <c r="K2092" s="6">
        <v>3.9482766986229427E-2</v>
      </c>
      <c r="L2092" s="6">
        <v>4.9115648136245769E-2</v>
      </c>
      <c r="M2092" s="5">
        <v>91.140158487752473</v>
      </c>
      <c r="N2092" s="4">
        <v>36400000</v>
      </c>
      <c r="O2092" s="5">
        <f t="shared" si="126"/>
        <v>7092944.444444444</v>
      </c>
      <c r="P2092" s="5">
        <f t="shared" si="127"/>
        <v>7782457.8782113949</v>
      </c>
      <c r="Q2092" s="5">
        <f t="shared" si="123"/>
        <v>28617542.121788606</v>
      </c>
      <c r="R2092" s="3" t="str">
        <f t="shared" si="124"/>
        <v>상</v>
      </c>
    </row>
    <row r="2093" spans="1:18" hidden="1" x14ac:dyDescent="0.3">
      <c r="A2093">
        <v>2092</v>
      </c>
      <c r="B2093" s="3" t="s">
        <v>13</v>
      </c>
      <c r="C2093" s="3" t="s">
        <v>45</v>
      </c>
      <c r="D2093" s="3" t="s">
        <v>101</v>
      </c>
      <c r="E2093" s="4">
        <v>2022</v>
      </c>
      <c r="F2093" s="1">
        <v>44468</v>
      </c>
      <c r="G2093" s="3" t="s">
        <v>102</v>
      </c>
      <c r="H2093" s="5">
        <v>3.6399999999999921</v>
      </c>
      <c r="I2093" s="5">
        <v>79.782644610449623</v>
      </c>
      <c r="J2093" s="5">
        <v>3.802777777777778</v>
      </c>
      <c r="K2093" s="6">
        <v>3.900142447541001E-2</v>
      </c>
      <c r="L2093" s="6">
        <v>7.084281012284209E-2</v>
      </c>
      <c r="M2093" s="5">
        <v>89.015576540174791</v>
      </c>
      <c r="N2093" s="4">
        <v>36400000</v>
      </c>
      <c r="O2093" s="5">
        <f t="shared" si="126"/>
        <v>6921055.555555556</v>
      </c>
      <c r="P2093" s="5">
        <f t="shared" si="127"/>
        <v>7775106.1382295527</v>
      </c>
      <c r="Q2093" s="5">
        <f t="shared" si="123"/>
        <v>28624893.861770447</v>
      </c>
      <c r="R2093" s="3" t="str">
        <f t="shared" si="124"/>
        <v>상</v>
      </c>
    </row>
    <row r="2094" spans="1:18" hidden="1" x14ac:dyDescent="0.3">
      <c r="A2094">
        <v>2093</v>
      </c>
      <c r="B2094" s="3" t="s">
        <v>13</v>
      </c>
      <c r="C2094" s="3" t="s">
        <v>45</v>
      </c>
      <c r="D2094" s="3" t="s">
        <v>101</v>
      </c>
      <c r="E2094" s="4">
        <v>2022</v>
      </c>
      <c r="F2094" s="1">
        <v>44489</v>
      </c>
      <c r="G2094" s="3" t="s">
        <v>102</v>
      </c>
      <c r="H2094" s="5">
        <v>3.6399999999999921</v>
      </c>
      <c r="I2094" s="5">
        <v>79.782644610449623</v>
      </c>
      <c r="J2094" s="5">
        <v>3.744444444444444</v>
      </c>
      <c r="K2094" s="6">
        <v>3.8701134063199978E-2</v>
      </c>
      <c r="L2094" s="6">
        <v>8.451432628882935E-2</v>
      </c>
      <c r="M2094" s="5">
        <v>87.678453964797072</v>
      </c>
      <c r="N2094" s="4">
        <v>36400000</v>
      </c>
      <c r="O2094" s="5">
        <f t="shared" si="126"/>
        <v>6814888.8888888881</v>
      </c>
      <c r="P2094" s="5">
        <f t="shared" si="127"/>
        <v>7772592.4451462934</v>
      </c>
      <c r="Q2094" s="5">
        <f t="shared" si="123"/>
        <v>28627407.554853708</v>
      </c>
      <c r="R2094" s="3" t="str">
        <f t="shared" si="124"/>
        <v>상</v>
      </c>
    </row>
    <row r="2095" spans="1:18" hidden="1" x14ac:dyDescent="0.3">
      <c r="A2095">
        <v>2094</v>
      </c>
      <c r="B2095" s="3" t="s">
        <v>13</v>
      </c>
      <c r="C2095" s="3" t="s">
        <v>45</v>
      </c>
      <c r="D2095" s="3" t="s">
        <v>101</v>
      </c>
      <c r="E2095" s="4">
        <v>2022</v>
      </c>
      <c r="F2095" s="1">
        <v>44431</v>
      </c>
      <c r="G2095" s="3" t="s">
        <v>102</v>
      </c>
      <c r="H2095" s="5">
        <v>3.761041666666662</v>
      </c>
      <c r="I2095" s="5">
        <v>84.700180094660965</v>
      </c>
      <c r="J2095" s="5">
        <v>3.9027777777777781</v>
      </c>
      <c r="K2095" s="6">
        <v>3.9510898637098987E-2</v>
      </c>
      <c r="L2095" s="6">
        <v>4.6494317602589548E-2</v>
      </c>
      <c r="M2095" s="5">
        <v>91.399478376031155</v>
      </c>
      <c r="N2095" s="4">
        <v>36400000</v>
      </c>
      <c r="O2095" s="5">
        <f t="shared" ref="O2095:O2126" si="128">1820000*J2095</f>
        <v>7103055.555555556</v>
      </c>
      <c r="P2095" s="5">
        <f t="shared" ref="P2095:P2126" si="129">(1820000*J2095)/(M2095/100)</f>
        <v>7771439.9269682057</v>
      </c>
      <c r="Q2095" s="5">
        <f t="shared" si="123"/>
        <v>28628560.073031794</v>
      </c>
      <c r="R2095" s="3" t="str">
        <f t="shared" si="124"/>
        <v>상</v>
      </c>
    </row>
    <row r="2096" spans="1:18" hidden="1" x14ac:dyDescent="0.3">
      <c r="A2096">
        <v>2095</v>
      </c>
      <c r="B2096" s="3" t="s">
        <v>13</v>
      </c>
      <c r="C2096" s="3" t="s">
        <v>45</v>
      </c>
      <c r="D2096" s="3" t="s">
        <v>101</v>
      </c>
      <c r="E2096" s="4">
        <v>2022</v>
      </c>
      <c r="F2096" s="1">
        <v>44425</v>
      </c>
      <c r="G2096" s="3" t="s">
        <v>102</v>
      </c>
      <c r="H2096" s="5">
        <v>4.0600000000000014</v>
      </c>
      <c r="I2096" s="5">
        <v>93.933031421115999</v>
      </c>
      <c r="J2096" s="5">
        <v>3.9194444444444438</v>
      </c>
      <c r="K2096" s="6">
        <v>3.9595173667730993E-2</v>
      </c>
      <c r="L2096" s="6">
        <v>4.2441424221426043E-2</v>
      </c>
      <c r="M2096" s="5">
        <v>91.796340211084299</v>
      </c>
      <c r="N2096" s="4">
        <v>36400000</v>
      </c>
      <c r="O2096" s="5">
        <f t="shared" si="128"/>
        <v>7133388.8888888881</v>
      </c>
      <c r="P2096" s="5">
        <f t="shared" si="129"/>
        <v>7770885.9334541745</v>
      </c>
      <c r="Q2096" s="5">
        <f t="shared" si="123"/>
        <v>28629114.066545825</v>
      </c>
      <c r="R2096" s="3" t="str">
        <f t="shared" si="124"/>
        <v>상</v>
      </c>
    </row>
    <row r="2097" spans="1:18" hidden="1" x14ac:dyDescent="0.3">
      <c r="A2097">
        <v>2096</v>
      </c>
      <c r="B2097" s="3" t="s">
        <v>13</v>
      </c>
      <c r="C2097" s="3" t="s">
        <v>45</v>
      </c>
      <c r="D2097" s="3" t="s">
        <v>101</v>
      </c>
      <c r="E2097" s="4">
        <v>2022</v>
      </c>
      <c r="F2097" s="1">
        <v>44434</v>
      </c>
      <c r="G2097" s="3" t="s">
        <v>102</v>
      </c>
      <c r="H2097" s="5">
        <v>3.6399999999999921</v>
      </c>
      <c r="I2097" s="5">
        <v>79.782644610449623</v>
      </c>
      <c r="J2097" s="5">
        <v>3.8944444444444439</v>
      </c>
      <c r="K2097" s="6">
        <v>3.9468693641641822E-2</v>
      </c>
      <c r="L2097" s="6">
        <v>4.6659079244529042E-2</v>
      </c>
      <c r="M2097" s="5">
        <v>91.387222711382904</v>
      </c>
      <c r="N2097" s="4">
        <v>36400000</v>
      </c>
      <c r="O2097" s="5">
        <f t="shared" si="128"/>
        <v>7087888.8888888881</v>
      </c>
      <c r="P2097" s="5">
        <f t="shared" si="129"/>
        <v>7755886.0840685582</v>
      </c>
      <c r="Q2097" s="5">
        <f t="shared" si="123"/>
        <v>28644113.915931441</v>
      </c>
      <c r="R2097" s="3" t="str">
        <f t="shared" si="124"/>
        <v>상</v>
      </c>
    </row>
    <row r="2098" spans="1:18" hidden="1" x14ac:dyDescent="0.3">
      <c r="A2098">
        <v>2097</v>
      </c>
      <c r="B2098" s="3" t="s">
        <v>13</v>
      </c>
      <c r="C2098" s="3" t="s">
        <v>45</v>
      </c>
      <c r="D2098" s="3" t="s">
        <v>101</v>
      </c>
      <c r="E2098" s="4">
        <v>2022</v>
      </c>
      <c r="F2098" s="1">
        <v>44475</v>
      </c>
      <c r="G2098" s="3" t="s">
        <v>102</v>
      </c>
      <c r="H2098" s="5">
        <v>4.0799999999999983</v>
      </c>
      <c r="I2098" s="5">
        <v>94.495414527125206</v>
      </c>
      <c r="J2098" s="5">
        <v>3.7833333333333332</v>
      </c>
      <c r="K2098" s="6">
        <v>3.8901585229053758E-2</v>
      </c>
      <c r="L2098" s="6">
        <v>7.1887901551072705E-2</v>
      </c>
      <c r="M2098" s="5">
        <v>88.921051321987349</v>
      </c>
      <c r="N2098" s="4">
        <v>36400000</v>
      </c>
      <c r="O2098" s="5">
        <f t="shared" si="128"/>
        <v>6885666.666666666</v>
      </c>
      <c r="P2098" s="5">
        <f t="shared" si="129"/>
        <v>7743573.1632696735</v>
      </c>
      <c r="Q2098" s="5">
        <f t="shared" si="123"/>
        <v>28656426.836730327</v>
      </c>
      <c r="R2098" s="3" t="str">
        <f t="shared" si="124"/>
        <v>상</v>
      </c>
    </row>
    <row r="2099" spans="1:18" hidden="1" x14ac:dyDescent="0.3">
      <c r="A2099">
        <v>2098</v>
      </c>
      <c r="B2099" s="3" t="s">
        <v>13</v>
      </c>
      <c r="C2099" s="3" t="s">
        <v>45</v>
      </c>
      <c r="D2099" s="3" t="s">
        <v>101</v>
      </c>
      <c r="E2099" s="4">
        <v>2022</v>
      </c>
      <c r="F2099" s="1">
        <v>44431</v>
      </c>
      <c r="G2099" s="3" t="s">
        <v>102</v>
      </c>
      <c r="H2099" s="5">
        <v>4.019999999999996</v>
      </c>
      <c r="I2099" s="5">
        <v>92.831195670431498</v>
      </c>
      <c r="J2099" s="5">
        <v>3.9027777777777781</v>
      </c>
      <c r="K2099" s="6">
        <v>3.9510898637098987E-2</v>
      </c>
      <c r="L2099" s="6">
        <v>4.2283993117572111E-2</v>
      </c>
      <c r="M2099" s="5">
        <v>91.820510824532889</v>
      </c>
      <c r="N2099" s="4">
        <v>36400000</v>
      </c>
      <c r="O2099" s="5">
        <f t="shared" si="128"/>
        <v>7103055.555555556</v>
      </c>
      <c r="P2099" s="5">
        <f t="shared" si="129"/>
        <v>7735804.8782034656</v>
      </c>
      <c r="Q2099" s="5">
        <f t="shared" si="123"/>
        <v>28664195.121796533</v>
      </c>
      <c r="R2099" s="3" t="str">
        <f t="shared" si="124"/>
        <v>상</v>
      </c>
    </row>
    <row r="2100" spans="1:18" hidden="1" x14ac:dyDescent="0.3">
      <c r="A2100">
        <v>2099</v>
      </c>
      <c r="B2100" s="3" t="s">
        <v>13</v>
      </c>
      <c r="C2100" s="3" t="s">
        <v>45</v>
      </c>
      <c r="D2100" s="3" t="s">
        <v>101</v>
      </c>
      <c r="E2100" s="4">
        <v>2022</v>
      </c>
      <c r="F2100" s="1">
        <v>44468</v>
      </c>
      <c r="G2100" s="3" t="s">
        <v>102</v>
      </c>
      <c r="H2100" s="5">
        <v>3.6399999999999921</v>
      </c>
      <c r="I2100" s="5">
        <v>79.782644610449623</v>
      </c>
      <c r="J2100" s="5">
        <v>3.802777777777778</v>
      </c>
      <c r="K2100" s="6">
        <v>3.900142447541001E-2</v>
      </c>
      <c r="L2100" s="6">
        <v>6.6182605329004648E-2</v>
      </c>
      <c r="M2100" s="5">
        <v>89.481597019558535</v>
      </c>
      <c r="N2100" s="4">
        <v>36400000</v>
      </c>
      <c r="O2100" s="5">
        <f t="shared" si="128"/>
        <v>6921055.555555556</v>
      </c>
      <c r="P2100" s="5">
        <f t="shared" si="129"/>
        <v>7734613.3574736929</v>
      </c>
      <c r="Q2100" s="5">
        <f t="shared" si="123"/>
        <v>28665386.642526306</v>
      </c>
      <c r="R2100" s="3" t="str">
        <f t="shared" si="124"/>
        <v>상</v>
      </c>
    </row>
    <row r="2101" spans="1:18" hidden="1" x14ac:dyDescent="0.3">
      <c r="A2101">
        <v>2100</v>
      </c>
      <c r="B2101" s="3" t="s">
        <v>13</v>
      </c>
      <c r="C2101" s="3" t="s">
        <v>45</v>
      </c>
      <c r="D2101" s="3" t="s">
        <v>101</v>
      </c>
      <c r="E2101" s="4">
        <v>2022</v>
      </c>
      <c r="F2101" s="1">
        <v>44467</v>
      </c>
      <c r="G2101" s="3" t="s">
        <v>102</v>
      </c>
      <c r="H2101" s="5">
        <v>3.819999999999995</v>
      </c>
      <c r="I2101" s="5">
        <v>86.820611130279588</v>
      </c>
      <c r="J2101" s="5">
        <v>3.8055555555555549</v>
      </c>
      <c r="K2101" s="6">
        <v>3.9015666369065408E-2</v>
      </c>
      <c r="L2101" s="6">
        <v>6.3523058806145602E-2</v>
      </c>
      <c r="M2101" s="5">
        <v>89.746127482478897</v>
      </c>
      <c r="N2101" s="4">
        <v>36400000</v>
      </c>
      <c r="O2101" s="5">
        <f t="shared" si="128"/>
        <v>6926111.1111111101</v>
      </c>
      <c r="P2101" s="5">
        <f t="shared" si="129"/>
        <v>7717448.4352690224</v>
      </c>
      <c r="Q2101" s="5">
        <f t="shared" si="123"/>
        <v>28682551.56473098</v>
      </c>
      <c r="R2101" s="3" t="str">
        <f t="shared" si="124"/>
        <v>상</v>
      </c>
    </row>
    <row r="2102" spans="1:18" hidden="1" x14ac:dyDescent="0.3">
      <c r="A2102">
        <v>2101</v>
      </c>
      <c r="B2102" s="3" t="s">
        <v>13</v>
      </c>
      <c r="C2102" s="3" t="s">
        <v>45</v>
      </c>
      <c r="D2102" s="3" t="s">
        <v>101</v>
      </c>
      <c r="E2102" s="4">
        <v>2022</v>
      </c>
      <c r="F2102" s="1">
        <v>44431</v>
      </c>
      <c r="G2102" s="3" t="s">
        <v>102</v>
      </c>
      <c r="H2102" s="5">
        <v>3.8797916666666641</v>
      </c>
      <c r="I2102" s="5">
        <v>88.761899735018929</v>
      </c>
      <c r="J2102" s="5">
        <v>3.9027777777777781</v>
      </c>
      <c r="K2102" s="6">
        <v>3.9510898637098987E-2</v>
      </c>
      <c r="L2102" s="6">
        <v>3.9484589093498813E-2</v>
      </c>
      <c r="M2102" s="5">
        <v>92.100451226940223</v>
      </c>
      <c r="N2102" s="4">
        <v>36400000</v>
      </c>
      <c r="O2102" s="5">
        <f t="shared" si="128"/>
        <v>7103055.555555556</v>
      </c>
      <c r="P2102" s="5">
        <f t="shared" si="129"/>
        <v>7712291.8084877385</v>
      </c>
      <c r="Q2102" s="5">
        <f t="shared" si="123"/>
        <v>28687708.191512261</v>
      </c>
      <c r="R2102" s="3" t="str">
        <f t="shared" si="124"/>
        <v>상</v>
      </c>
    </row>
    <row r="2103" spans="1:18" hidden="1" x14ac:dyDescent="0.3">
      <c r="A2103">
        <v>2102</v>
      </c>
      <c r="B2103" s="3" t="s">
        <v>13</v>
      </c>
      <c r="C2103" s="3" t="s">
        <v>45</v>
      </c>
      <c r="D2103" s="3" t="s">
        <v>101</v>
      </c>
      <c r="E2103" s="4">
        <v>2022</v>
      </c>
      <c r="F2103" s="1">
        <v>44433</v>
      </c>
      <c r="G2103" s="3" t="s">
        <v>102</v>
      </c>
      <c r="H2103" s="5">
        <v>3.9468749999999981</v>
      </c>
      <c r="I2103" s="5">
        <v>90.738346714083008</v>
      </c>
      <c r="J2103" s="5">
        <v>3.8972222222222221</v>
      </c>
      <c r="K2103" s="6">
        <v>3.9482766986229427E-2</v>
      </c>
      <c r="L2103" s="6">
        <v>3.689820007569098E-2</v>
      </c>
      <c r="M2103" s="5">
        <v>92.361903293807956</v>
      </c>
      <c r="N2103" s="4">
        <v>36400000</v>
      </c>
      <c r="O2103" s="5">
        <f t="shared" si="128"/>
        <v>7092944.444444444</v>
      </c>
      <c r="P2103" s="5">
        <f t="shared" si="129"/>
        <v>7679513.0800644327</v>
      </c>
      <c r="Q2103" s="5">
        <f t="shared" si="123"/>
        <v>28720486.919935569</v>
      </c>
      <c r="R2103" s="3" t="str">
        <f t="shared" si="124"/>
        <v>상</v>
      </c>
    </row>
    <row r="2104" spans="1:18" hidden="1" x14ac:dyDescent="0.3">
      <c r="A2104">
        <v>2103</v>
      </c>
      <c r="B2104" s="3" t="s">
        <v>13</v>
      </c>
      <c r="C2104" s="3" t="s">
        <v>45</v>
      </c>
      <c r="D2104" s="3" t="s">
        <v>101</v>
      </c>
      <c r="E2104" s="4">
        <v>2022</v>
      </c>
      <c r="F2104" s="1">
        <v>44467</v>
      </c>
      <c r="G2104" s="3" t="s">
        <v>102</v>
      </c>
      <c r="H2104" s="5">
        <v>3.9795833333333359</v>
      </c>
      <c r="I2104" s="5">
        <v>91.686763793829286</v>
      </c>
      <c r="J2104" s="5">
        <v>3.8055555555555549</v>
      </c>
      <c r="K2104" s="6">
        <v>3.9015666369065408E-2</v>
      </c>
      <c r="L2104" s="6">
        <v>5.8518753642477807E-2</v>
      </c>
      <c r="M2104" s="5">
        <v>90.246557998845674</v>
      </c>
      <c r="N2104" s="4">
        <v>36400000</v>
      </c>
      <c r="O2104" s="5">
        <f t="shared" si="128"/>
        <v>6926111.1111111101</v>
      </c>
      <c r="P2104" s="5">
        <f t="shared" si="129"/>
        <v>7674654.041874595</v>
      </c>
      <c r="Q2104" s="5">
        <f t="shared" si="123"/>
        <v>28725345.958125405</v>
      </c>
      <c r="R2104" s="3" t="str">
        <f t="shared" si="124"/>
        <v>상</v>
      </c>
    </row>
    <row r="2105" spans="1:18" hidden="1" x14ac:dyDescent="0.3">
      <c r="A2105">
        <v>2104</v>
      </c>
      <c r="B2105" s="3" t="s">
        <v>13</v>
      </c>
      <c r="C2105" s="3" t="s">
        <v>45</v>
      </c>
      <c r="D2105" s="3" t="s">
        <v>101</v>
      </c>
      <c r="E2105" s="4">
        <v>2022</v>
      </c>
      <c r="F2105" s="1">
        <v>44434</v>
      </c>
      <c r="G2105" s="3" t="s">
        <v>102</v>
      </c>
      <c r="H2105" s="5">
        <v>3.9200000000000008</v>
      </c>
      <c r="I2105" s="5">
        <v>89.959074094082723</v>
      </c>
      <c r="J2105" s="5">
        <v>3.8944444444444439</v>
      </c>
      <c r="K2105" s="6">
        <v>3.9468693641641822E-2</v>
      </c>
      <c r="L2105" s="6">
        <v>3.6913360045760742E-2</v>
      </c>
      <c r="M2105" s="5">
        <v>92.361794631259741</v>
      </c>
      <c r="N2105" s="4">
        <v>36400000</v>
      </c>
      <c r="O2105" s="5">
        <f t="shared" si="128"/>
        <v>7087888.8888888881</v>
      </c>
      <c r="P2105" s="5">
        <f t="shared" si="129"/>
        <v>7674048.4712171238</v>
      </c>
      <c r="Q2105" s="5">
        <f t="shared" si="123"/>
        <v>28725951.528782874</v>
      </c>
      <c r="R2105" s="3" t="str">
        <f t="shared" si="124"/>
        <v>상</v>
      </c>
    </row>
    <row r="2106" spans="1:18" hidden="1" x14ac:dyDescent="0.3">
      <c r="A2106">
        <v>2105</v>
      </c>
      <c r="B2106" s="3" t="s">
        <v>13</v>
      </c>
      <c r="C2106" s="3" t="s">
        <v>45</v>
      </c>
      <c r="D2106" s="3" t="s">
        <v>101</v>
      </c>
      <c r="E2106" s="4">
        <v>2022</v>
      </c>
      <c r="F2106" s="1">
        <v>44498</v>
      </c>
      <c r="G2106" s="3" t="s">
        <v>102</v>
      </c>
      <c r="H2106" s="5">
        <v>3.9200000000000008</v>
      </c>
      <c r="I2106" s="5">
        <v>89.959074094082723</v>
      </c>
      <c r="J2106" s="5">
        <v>3.719444444444445</v>
      </c>
      <c r="K2106" s="6">
        <v>3.8571722515046918E-2</v>
      </c>
      <c r="L2106" s="6">
        <v>7.9116762911071503E-2</v>
      </c>
      <c r="M2106" s="5">
        <v>88.231151457388151</v>
      </c>
      <c r="N2106" s="4">
        <v>36400000</v>
      </c>
      <c r="O2106" s="5">
        <f t="shared" si="128"/>
        <v>6769388.8888888899</v>
      </c>
      <c r="P2106" s="5">
        <f t="shared" si="129"/>
        <v>7672334.2913168417</v>
      </c>
      <c r="Q2106" s="5">
        <f t="shared" si="123"/>
        <v>28727665.708683159</v>
      </c>
      <c r="R2106" s="3" t="str">
        <f t="shared" si="124"/>
        <v>상</v>
      </c>
    </row>
    <row r="2107" spans="1:18" hidden="1" x14ac:dyDescent="0.3">
      <c r="A2107">
        <v>2106</v>
      </c>
      <c r="B2107" s="3" t="s">
        <v>13</v>
      </c>
      <c r="C2107" s="3" t="s">
        <v>45</v>
      </c>
      <c r="D2107" s="3" t="s">
        <v>101</v>
      </c>
      <c r="E2107" s="4">
        <v>2022</v>
      </c>
      <c r="F2107" s="1">
        <v>44435</v>
      </c>
      <c r="G2107" s="3" t="s">
        <v>102</v>
      </c>
      <c r="H2107" s="5">
        <v>3.8799999999999968</v>
      </c>
      <c r="I2107" s="5">
        <v>88.768190384075126</v>
      </c>
      <c r="J2107" s="5">
        <v>3.8916666666666671</v>
      </c>
      <c r="K2107" s="6">
        <v>3.945461527713414E-2</v>
      </c>
      <c r="L2107" s="6">
        <v>3.7005396934035067E-2</v>
      </c>
      <c r="M2107" s="5">
        <v>92.353998778883081</v>
      </c>
      <c r="N2107" s="4">
        <v>36400000</v>
      </c>
      <c r="O2107" s="5">
        <f t="shared" si="128"/>
        <v>7082833.333333334</v>
      </c>
      <c r="P2107" s="5">
        <f t="shared" si="129"/>
        <v>7669222.152785481</v>
      </c>
      <c r="Q2107" s="5">
        <f t="shared" si="123"/>
        <v>28730777.84721452</v>
      </c>
      <c r="R2107" s="3" t="str">
        <f t="shared" si="124"/>
        <v>상</v>
      </c>
    </row>
    <row r="2108" spans="1:18" hidden="1" x14ac:dyDescent="0.3">
      <c r="A2108">
        <v>2107</v>
      </c>
      <c r="B2108" s="3" t="s">
        <v>13</v>
      </c>
      <c r="C2108" s="3" t="s">
        <v>45</v>
      </c>
      <c r="D2108" s="3" t="s">
        <v>101</v>
      </c>
      <c r="E2108" s="4">
        <v>2022</v>
      </c>
      <c r="F2108" s="1">
        <v>44494</v>
      </c>
      <c r="G2108" s="3" t="s">
        <v>102</v>
      </c>
      <c r="H2108" s="5">
        <v>3.6200000000000032</v>
      </c>
      <c r="I2108" s="5">
        <v>78.861366460791714</v>
      </c>
      <c r="J2108" s="5">
        <v>3.7305555555555561</v>
      </c>
      <c r="K2108" s="6">
        <v>3.8629292282181697E-2</v>
      </c>
      <c r="L2108" s="6">
        <v>7.5651453404836214E-2</v>
      </c>
      <c r="M2108" s="5">
        <v>88.571925431298212</v>
      </c>
      <c r="N2108" s="4">
        <v>36400000</v>
      </c>
      <c r="O2108" s="5">
        <f t="shared" si="128"/>
        <v>6789611.1111111119</v>
      </c>
      <c r="P2108" s="5">
        <f t="shared" si="129"/>
        <v>7665646.9621150419</v>
      </c>
      <c r="Q2108" s="5">
        <f t="shared" si="123"/>
        <v>28734353.037884958</v>
      </c>
      <c r="R2108" s="3" t="str">
        <f t="shared" si="124"/>
        <v>상</v>
      </c>
    </row>
    <row r="2109" spans="1:18" hidden="1" x14ac:dyDescent="0.3">
      <c r="A2109">
        <v>2108</v>
      </c>
      <c r="B2109" s="3" t="s">
        <v>13</v>
      </c>
      <c r="C2109" s="3" t="s">
        <v>45</v>
      </c>
      <c r="D2109" s="3" t="s">
        <v>101</v>
      </c>
      <c r="E2109" s="4">
        <v>2022</v>
      </c>
      <c r="F2109" s="1">
        <v>44432</v>
      </c>
      <c r="G2109" s="3" t="s">
        <v>102</v>
      </c>
      <c r="H2109" s="5">
        <v>3.9399999999999982</v>
      </c>
      <c r="I2109" s="5">
        <v>90.538997904201381</v>
      </c>
      <c r="J2109" s="5">
        <v>3.9</v>
      </c>
      <c r="K2109" s="6">
        <v>3.9496835316263003E-2</v>
      </c>
      <c r="L2109" s="6">
        <v>3.3635702163000519E-2</v>
      </c>
      <c r="M2109" s="5">
        <v>92.686746252073647</v>
      </c>
      <c r="N2109" s="4">
        <v>36400000</v>
      </c>
      <c r="O2109" s="5">
        <f t="shared" si="128"/>
        <v>7098000</v>
      </c>
      <c r="P2109" s="5">
        <f t="shared" si="129"/>
        <v>7658052.8360506548</v>
      </c>
      <c r="Q2109" s="5">
        <f t="shared" si="123"/>
        <v>28741947.163949344</v>
      </c>
      <c r="R2109" s="3" t="str">
        <f t="shared" si="124"/>
        <v>상</v>
      </c>
    </row>
    <row r="2110" spans="1:18" hidden="1" x14ac:dyDescent="0.3">
      <c r="A2110">
        <v>2109</v>
      </c>
      <c r="B2110" s="3" t="s">
        <v>13</v>
      </c>
      <c r="C2110" s="3" t="s">
        <v>45</v>
      </c>
      <c r="D2110" s="3" t="s">
        <v>101</v>
      </c>
      <c r="E2110" s="4">
        <v>2022</v>
      </c>
      <c r="F2110" s="1">
        <v>44467</v>
      </c>
      <c r="G2110" s="3" t="s">
        <v>102</v>
      </c>
      <c r="H2110" s="5">
        <v>3.58</v>
      </c>
      <c r="I2110" s="5">
        <v>77.119052240705813</v>
      </c>
      <c r="J2110" s="5">
        <v>3.8055555555555549</v>
      </c>
      <c r="K2110" s="6">
        <v>3.9015666369065408E-2</v>
      </c>
      <c r="L2110" s="6">
        <v>5.5535615239519873E-2</v>
      </c>
      <c r="M2110" s="5">
        <v>90.544871839141479</v>
      </c>
      <c r="N2110" s="4">
        <v>36400000</v>
      </c>
      <c r="O2110" s="5">
        <f t="shared" si="128"/>
        <v>6926111.1111111101</v>
      </c>
      <c r="P2110" s="5">
        <f t="shared" si="129"/>
        <v>7649368.7278234502</v>
      </c>
      <c r="Q2110" s="5">
        <f t="shared" si="123"/>
        <v>28750631.272176549</v>
      </c>
      <c r="R2110" s="3" t="str">
        <f t="shared" si="124"/>
        <v>상</v>
      </c>
    </row>
    <row r="2111" spans="1:18" hidden="1" x14ac:dyDescent="0.3">
      <c r="A2111">
        <v>2110</v>
      </c>
      <c r="B2111" s="3" t="s">
        <v>13</v>
      </c>
      <c r="C2111" s="3" t="s">
        <v>45</v>
      </c>
      <c r="D2111" s="3" t="s">
        <v>101</v>
      </c>
      <c r="E2111" s="4">
        <v>2022</v>
      </c>
      <c r="F2111" s="1">
        <v>44470</v>
      </c>
      <c r="G2111" s="3" t="s">
        <v>102</v>
      </c>
      <c r="H2111" s="5">
        <v>3.8600000000000092</v>
      </c>
      <c r="I2111" s="5">
        <v>88.145666731649712</v>
      </c>
      <c r="J2111" s="5">
        <v>3.7972222222222221</v>
      </c>
      <c r="K2111" s="6">
        <v>3.8972925074837392E-2</v>
      </c>
      <c r="L2111" s="6">
        <v>5.6240412855422868E-2</v>
      </c>
      <c r="M2111" s="5">
        <v>90.478666206973983</v>
      </c>
      <c r="N2111" s="4">
        <v>36400000</v>
      </c>
      <c r="O2111" s="5">
        <f t="shared" si="128"/>
        <v>6910944.444444444</v>
      </c>
      <c r="P2111" s="5">
        <f t="shared" si="129"/>
        <v>7638203.2739467565</v>
      </c>
      <c r="Q2111" s="5">
        <f t="shared" si="123"/>
        <v>28761796.726053245</v>
      </c>
      <c r="R2111" s="3" t="str">
        <f t="shared" si="124"/>
        <v>상</v>
      </c>
    </row>
    <row r="2112" spans="1:18" hidden="1" x14ac:dyDescent="0.3">
      <c r="A2112">
        <v>2111</v>
      </c>
      <c r="B2112" s="3" t="s">
        <v>13</v>
      </c>
      <c r="C2112" s="3" t="s">
        <v>45</v>
      </c>
      <c r="D2112" s="3" t="s">
        <v>101</v>
      </c>
      <c r="E2112" s="4">
        <v>2022</v>
      </c>
      <c r="F2112" s="1">
        <v>44464</v>
      </c>
      <c r="G2112" s="3" t="s">
        <v>102</v>
      </c>
      <c r="H2112" s="5">
        <v>3.899999999999995</v>
      </c>
      <c r="I2112" s="5">
        <v>89.372092693470606</v>
      </c>
      <c r="J2112" s="5">
        <v>3.8138888888888891</v>
      </c>
      <c r="K2112" s="6">
        <v>3.9058360891818737E-2</v>
      </c>
      <c r="L2112" s="6">
        <v>5.2019695882444823E-2</v>
      </c>
      <c r="M2112" s="5">
        <v>90.892194322573644</v>
      </c>
      <c r="N2112" s="4">
        <v>36400000</v>
      </c>
      <c r="O2112" s="5">
        <f t="shared" si="128"/>
        <v>6941277.777777778</v>
      </c>
      <c r="P2112" s="5">
        <f t="shared" si="129"/>
        <v>7636824.9545647372</v>
      </c>
      <c r="Q2112" s="5">
        <f t="shared" si="123"/>
        <v>28763175.045435265</v>
      </c>
      <c r="R2112" s="3" t="str">
        <f t="shared" si="124"/>
        <v>상</v>
      </c>
    </row>
    <row r="2113" spans="1:18" hidden="1" x14ac:dyDescent="0.3">
      <c r="A2113">
        <v>2112</v>
      </c>
      <c r="B2113" s="3" t="s">
        <v>13</v>
      </c>
      <c r="C2113" s="3" t="s">
        <v>45</v>
      </c>
      <c r="D2113" s="3" t="s">
        <v>101</v>
      </c>
      <c r="E2113" s="4">
        <v>2022</v>
      </c>
      <c r="F2113" s="1">
        <v>44470</v>
      </c>
      <c r="G2113" s="3" t="s">
        <v>102</v>
      </c>
      <c r="H2113" s="5">
        <v>3.6200000000000032</v>
      </c>
      <c r="I2113" s="5">
        <v>78.861366460791714</v>
      </c>
      <c r="J2113" s="5">
        <v>3.7972222222222221</v>
      </c>
      <c r="K2113" s="6">
        <v>3.8972925074837392E-2</v>
      </c>
      <c r="L2113" s="6">
        <v>5.5826388083501183E-2</v>
      </c>
      <c r="M2113" s="5">
        <v>90.520068684166148</v>
      </c>
      <c r="N2113" s="4">
        <v>36400000</v>
      </c>
      <c r="O2113" s="5">
        <f t="shared" si="128"/>
        <v>6910944.444444444</v>
      </c>
      <c r="P2113" s="5">
        <f t="shared" si="129"/>
        <v>7634709.6780907689</v>
      </c>
      <c r="Q2113" s="5">
        <f t="shared" si="123"/>
        <v>28765290.32190923</v>
      </c>
      <c r="R2113" s="3" t="str">
        <f t="shared" si="124"/>
        <v>상</v>
      </c>
    </row>
    <row r="2114" spans="1:18" hidden="1" x14ac:dyDescent="0.3">
      <c r="A2114">
        <v>2113</v>
      </c>
      <c r="B2114" s="3" t="s">
        <v>13</v>
      </c>
      <c r="C2114" s="3" t="s">
        <v>45</v>
      </c>
      <c r="D2114" s="3" t="s">
        <v>101</v>
      </c>
      <c r="E2114" s="4">
        <v>2022</v>
      </c>
      <c r="F2114" s="1">
        <v>44455</v>
      </c>
      <c r="G2114" s="3" t="s">
        <v>102</v>
      </c>
      <c r="H2114" s="5">
        <v>3.819999999999995</v>
      </c>
      <c r="I2114" s="5">
        <v>86.820611130279588</v>
      </c>
      <c r="J2114" s="5">
        <v>3.838888888888889</v>
      </c>
      <c r="K2114" s="6">
        <v>3.9186165359161577E-2</v>
      </c>
      <c r="L2114" s="6">
        <v>4.5305468767274322E-2</v>
      </c>
      <c r="M2114" s="5">
        <v>91.550836587356414</v>
      </c>
      <c r="N2114" s="4">
        <v>36400000</v>
      </c>
      <c r="O2114" s="5">
        <f t="shared" si="128"/>
        <v>6986777.777777778</v>
      </c>
      <c r="P2114" s="5">
        <f t="shared" si="129"/>
        <v>7631582.6684020534</v>
      </c>
      <c r="Q2114" s="5">
        <f t="shared" ref="Q2114:Q2148" si="130">N2114-P2114</f>
        <v>28768417.331597947</v>
      </c>
      <c r="R2114" s="3" t="str">
        <f t="shared" ref="R2114:R2148" si="131">IF(M2114&lt;=65, "하", IF(M2114&lt;80, "중", "상"))</f>
        <v>상</v>
      </c>
    </row>
    <row r="2115" spans="1:18" hidden="1" x14ac:dyDescent="0.3">
      <c r="A2115">
        <v>2114</v>
      </c>
      <c r="B2115" s="3" t="s">
        <v>13</v>
      </c>
      <c r="C2115" s="3" t="s">
        <v>45</v>
      </c>
      <c r="D2115" s="3" t="s">
        <v>101</v>
      </c>
      <c r="E2115" s="4">
        <v>2022</v>
      </c>
      <c r="F2115" s="1">
        <v>44497</v>
      </c>
      <c r="G2115" s="3" t="s">
        <v>102</v>
      </c>
      <c r="H2115" s="5">
        <v>3.9585416666666622</v>
      </c>
      <c r="I2115" s="5">
        <v>91.07663560876945</v>
      </c>
      <c r="J2115" s="5">
        <v>3.7222222222222219</v>
      </c>
      <c r="K2115" s="6">
        <v>3.8586123009300748E-2</v>
      </c>
      <c r="L2115" s="6">
        <v>7.1873694751366277E-2</v>
      </c>
      <c r="M2115" s="5">
        <v>88.954018223933289</v>
      </c>
      <c r="N2115" s="4">
        <v>36400000</v>
      </c>
      <c r="O2115" s="5">
        <f t="shared" si="128"/>
        <v>6774444.444444444</v>
      </c>
      <c r="P2115" s="5">
        <f t="shared" si="129"/>
        <v>7615669.9603950707</v>
      </c>
      <c r="Q2115" s="5">
        <f t="shared" si="130"/>
        <v>28784330.039604928</v>
      </c>
      <c r="R2115" s="3" t="str">
        <f t="shared" si="131"/>
        <v>상</v>
      </c>
    </row>
    <row r="2116" spans="1:18" hidden="1" x14ac:dyDescent="0.3">
      <c r="A2116">
        <v>2115</v>
      </c>
      <c r="B2116" s="3" t="s">
        <v>13</v>
      </c>
      <c r="C2116" s="3" t="s">
        <v>45</v>
      </c>
      <c r="D2116" s="3" t="s">
        <v>101</v>
      </c>
      <c r="E2116" s="4">
        <v>2022</v>
      </c>
      <c r="F2116" s="1">
        <v>44488</v>
      </c>
      <c r="G2116" s="3" t="s">
        <v>102</v>
      </c>
      <c r="H2116" s="5">
        <v>4.1200000000000037</v>
      </c>
      <c r="I2116" s="5">
        <v>95.681105916803389</v>
      </c>
      <c r="J2116" s="5">
        <v>3.7472222222222218</v>
      </c>
      <c r="K2116" s="6">
        <v>3.8715486421958961E-2</v>
      </c>
      <c r="L2116" s="6">
        <v>6.5379823060386075E-2</v>
      </c>
      <c r="M2116" s="5">
        <v>89.590469051765496</v>
      </c>
      <c r="N2116" s="4">
        <v>36400000</v>
      </c>
      <c r="O2116" s="5">
        <f t="shared" si="128"/>
        <v>6819944.444444444</v>
      </c>
      <c r="P2116" s="5">
        <f t="shared" si="129"/>
        <v>7612354.8817496095</v>
      </c>
      <c r="Q2116" s="5">
        <f t="shared" si="130"/>
        <v>28787645.118250392</v>
      </c>
      <c r="R2116" s="3" t="str">
        <f t="shared" si="131"/>
        <v>상</v>
      </c>
    </row>
    <row r="2117" spans="1:18" hidden="1" x14ac:dyDescent="0.3">
      <c r="A2117">
        <v>2116</v>
      </c>
      <c r="B2117" s="3" t="s">
        <v>13</v>
      </c>
      <c r="C2117" s="3" t="s">
        <v>45</v>
      </c>
      <c r="D2117" s="3" t="s">
        <v>101</v>
      </c>
      <c r="E2117" s="4">
        <v>2022</v>
      </c>
      <c r="F2117" s="1">
        <v>44477</v>
      </c>
      <c r="G2117" s="3" t="s">
        <v>102</v>
      </c>
      <c r="H2117" s="5">
        <v>4.0799999999999983</v>
      </c>
      <c r="I2117" s="5">
        <v>94.495414527125206</v>
      </c>
      <c r="J2117" s="5">
        <v>3.7777777777777781</v>
      </c>
      <c r="K2117" s="6">
        <v>3.8873012632302001E-2</v>
      </c>
      <c r="L2117" s="6">
        <v>5.7192280202307121E-2</v>
      </c>
      <c r="M2117" s="5">
        <v>90.393470716539099</v>
      </c>
      <c r="N2117" s="4">
        <v>36400000</v>
      </c>
      <c r="O2117" s="5">
        <f t="shared" si="128"/>
        <v>6875555.555555556</v>
      </c>
      <c r="P2117" s="5">
        <f t="shared" si="129"/>
        <v>7606252.4218328856</v>
      </c>
      <c r="Q2117" s="5">
        <f t="shared" si="130"/>
        <v>28793747.578167114</v>
      </c>
      <c r="R2117" s="3" t="str">
        <f t="shared" si="131"/>
        <v>상</v>
      </c>
    </row>
    <row r="2118" spans="1:18" hidden="1" x14ac:dyDescent="0.3">
      <c r="A2118">
        <v>2117</v>
      </c>
      <c r="B2118" s="3" t="s">
        <v>13</v>
      </c>
      <c r="C2118" s="3" t="s">
        <v>45</v>
      </c>
      <c r="D2118" s="3" t="s">
        <v>101</v>
      </c>
      <c r="E2118" s="4">
        <v>2022</v>
      </c>
      <c r="F2118" s="1">
        <v>44475</v>
      </c>
      <c r="G2118" s="3" t="s">
        <v>102</v>
      </c>
      <c r="H2118" s="5">
        <v>3.9599999999999951</v>
      </c>
      <c r="I2118" s="5">
        <v>91.118921720605258</v>
      </c>
      <c r="J2118" s="5">
        <v>3.7833333333333332</v>
      </c>
      <c r="K2118" s="6">
        <v>3.8901585229053758E-2</v>
      </c>
      <c r="L2118" s="6">
        <v>5.4901798224675627E-2</v>
      </c>
      <c r="M2118" s="5">
        <v>90.619661654627066</v>
      </c>
      <c r="N2118" s="4">
        <v>36400000</v>
      </c>
      <c r="O2118" s="5">
        <f t="shared" si="128"/>
        <v>6885666.666666666</v>
      </c>
      <c r="P2118" s="5">
        <f t="shared" si="129"/>
        <v>7598424.6033819541</v>
      </c>
      <c r="Q2118" s="5">
        <f t="shared" si="130"/>
        <v>28801575.396618046</v>
      </c>
      <c r="R2118" s="3" t="str">
        <f t="shared" si="131"/>
        <v>상</v>
      </c>
    </row>
    <row r="2119" spans="1:18" hidden="1" x14ac:dyDescent="0.3">
      <c r="A2119">
        <v>2118</v>
      </c>
      <c r="B2119" s="3" t="s">
        <v>13</v>
      </c>
      <c r="C2119" s="3" t="s">
        <v>45</v>
      </c>
      <c r="D2119" s="3" t="s">
        <v>101</v>
      </c>
      <c r="E2119" s="4">
        <v>2022</v>
      </c>
      <c r="F2119" s="1">
        <v>44468</v>
      </c>
      <c r="G2119" s="3" t="s">
        <v>102</v>
      </c>
      <c r="H2119" s="5">
        <v>4.1200000000000037</v>
      </c>
      <c r="I2119" s="5">
        <v>95.681105916803389</v>
      </c>
      <c r="J2119" s="5">
        <v>3.802777777777778</v>
      </c>
      <c r="K2119" s="6">
        <v>3.900142447541001E-2</v>
      </c>
      <c r="L2119" s="6">
        <v>5.006090647402088E-2</v>
      </c>
      <c r="M2119" s="5">
        <v>91.09376690505691</v>
      </c>
      <c r="N2119" s="4">
        <v>36400000</v>
      </c>
      <c r="O2119" s="5">
        <f t="shared" si="128"/>
        <v>6921055.555555556</v>
      </c>
      <c r="P2119" s="5">
        <f t="shared" si="129"/>
        <v>7597726.8156767227</v>
      </c>
      <c r="Q2119" s="5">
        <f t="shared" si="130"/>
        <v>28802273.184323277</v>
      </c>
      <c r="R2119" s="3" t="str">
        <f t="shared" si="131"/>
        <v>상</v>
      </c>
    </row>
    <row r="2120" spans="1:18" hidden="1" x14ac:dyDescent="0.3">
      <c r="A2120">
        <v>2119</v>
      </c>
      <c r="B2120" s="3" t="s">
        <v>13</v>
      </c>
      <c r="C2120" s="3" t="s">
        <v>45</v>
      </c>
      <c r="D2120" s="3" t="s">
        <v>101</v>
      </c>
      <c r="E2120" s="4">
        <v>2022</v>
      </c>
      <c r="F2120" s="1">
        <v>44477</v>
      </c>
      <c r="G2120" s="3" t="s">
        <v>102</v>
      </c>
      <c r="H2120" s="5">
        <v>3.899999999999995</v>
      </c>
      <c r="I2120" s="5">
        <v>89.372092693470606</v>
      </c>
      <c r="J2120" s="5">
        <v>3.7777777777777781</v>
      </c>
      <c r="K2120" s="6">
        <v>3.8873012632302001E-2</v>
      </c>
      <c r="L2120" s="6">
        <v>5.554449525478207E-2</v>
      </c>
      <c r="M2120" s="5">
        <v>90.558249211291596</v>
      </c>
      <c r="N2120" s="4">
        <v>36400000</v>
      </c>
      <c r="O2120" s="5">
        <f t="shared" si="128"/>
        <v>6875555.555555556</v>
      </c>
      <c r="P2120" s="5">
        <f t="shared" si="129"/>
        <v>7592412.1937399944</v>
      </c>
      <c r="Q2120" s="5">
        <f t="shared" si="130"/>
        <v>28807587.806260005</v>
      </c>
      <c r="R2120" s="3" t="str">
        <f t="shared" si="131"/>
        <v>상</v>
      </c>
    </row>
    <row r="2121" spans="1:18" hidden="1" x14ac:dyDescent="0.3">
      <c r="A2121">
        <v>2120</v>
      </c>
      <c r="B2121" s="3" t="s">
        <v>13</v>
      </c>
      <c r="C2121" s="3" t="s">
        <v>45</v>
      </c>
      <c r="D2121" s="3" t="s">
        <v>101</v>
      </c>
      <c r="E2121" s="4">
        <v>2022</v>
      </c>
      <c r="F2121" s="1">
        <v>44456</v>
      </c>
      <c r="G2121" s="3" t="s">
        <v>102</v>
      </c>
      <c r="H2121" s="5">
        <v>4.088541666666667</v>
      </c>
      <c r="I2121" s="5">
        <v>94.745573522061861</v>
      </c>
      <c r="J2121" s="5">
        <v>3.8361111111111108</v>
      </c>
      <c r="K2121" s="6">
        <v>3.917198545446024E-2</v>
      </c>
      <c r="L2121" s="6">
        <v>4.0899174034150949E-2</v>
      </c>
      <c r="M2121" s="5">
        <v>91.992884051138873</v>
      </c>
      <c r="N2121" s="4">
        <v>36400000</v>
      </c>
      <c r="O2121" s="5">
        <f t="shared" si="128"/>
        <v>6981722.222222222</v>
      </c>
      <c r="P2121" s="5">
        <f t="shared" si="129"/>
        <v>7589415.5229888009</v>
      </c>
      <c r="Q2121" s="5">
        <f t="shared" si="130"/>
        <v>28810584.4770112</v>
      </c>
      <c r="R2121" s="3" t="str">
        <f t="shared" si="131"/>
        <v>상</v>
      </c>
    </row>
    <row r="2122" spans="1:18" hidden="1" x14ac:dyDescent="0.3">
      <c r="A2122">
        <v>2121</v>
      </c>
      <c r="B2122" s="3" t="s">
        <v>13</v>
      </c>
      <c r="C2122" s="3" t="s">
        <v>45</v>
      </c>
      <c r="D2122" s="3" t="s">
        <v>110</v>
      </c>
      <c r="E2122" s="4">
        <v>2022</v>
      </c>
      <c r="F2122" s="1">
        <v>44478</v>
      </c>
      <c r="G2122" s="3" t="s">
        <v>102</v>
      </c>
      <c r="H2122" s="5">
        <v>4.0197916666666629</v>
      </c>
      <c r="I2122" s="5">
        <v>92.82532948905984</v>
      </c>
      <c r="J2122" s="5">
        <v>3.7749999999999999</v>
      </c>
      <c r="K2122" s="6">
        <v>3.8858718455450893E-2</v>
      </c>
      <c r="L2122" s="6">
        <v>5.4271181544981111E-2</v>
      </c>
      <c r="M2122" s="5">
        <v>90.6870099999568</v>
      </c>
      <c r="N2122" s="4">
        <v>36400000</v>
      </c>
      <c r="O2122" s="5">
        <f t="shared" si="128"/>
        <v>6870500</v>
      </c>
      <c r="P2122" s="5">
        <f t="shared" si="129"/>
        <v>7576057.4750488224</v>
      </c>
      <c r="Q2122" s="5">
        <f t="shared" si="130"/>
        <v>28823942.524951179</v>
      </c>
      <c r="R2122" s="3" t="str">
        <f t="shared" si="131"/>
        <v>상</v>
      </c>
    </row>
    <row r="2123" spans="1:18" hidden="1" x14ac:dyDescent="0.3">
      <c r="A2123">
        <v>2122</v>
      </c>
      <c r="B2123" s="3" t="s">
        <v>13</v>
      </c>
      <c r="C2123" s="3" t="s">
        <v>45</v>
      </c>
      <c r="D2123" s="3" t="s">
        <v>101</v>
      </c>
      <c r="E2123" s="4">
        <v>2022</v>
      </c>
      <c r="F2123" s="1">
        <v>44454</v>
      </c>
      <c r="G2123" s="3" t="s">
        <v>102</v>
      </c>
      <c r="H2123" s="5">
        <v>3.8600000000000092</v>
      </c>
      <c r="I2123" s="5">
        <v>88.145666731649712</v>
      </c>
      <c r="J2123" s="5">
        <v>3.8416666666666668</v>
      </c>
      <c r="K2123" s="6">
        <v>3.9200340134578758E-2</v>
      </c>
      <c r="L2123" s="6">
        <v>3.7022855055510437E-2</v>
      </c>
      <c r="M2123" s="5">
        <v>92.377680480991074</v>
      </c>
      <c r="N2123" s="4">
        <v>36400000</v>
      </c>
      <c r="O2123" s="5">
        <f t="shared" si="128"/>
        <v>6991833.333333334</v>
      </c>
      <c r="P2123" s="5">
        <f t="shared" si="129"/>
        <v>7568747.4473577756</v>
      </c>
      <c r="Q2123" s="5">
        <f t="shared" si="130"/>
        <v>28831252.552642226</v>
      </c>
      <c r="R2123" s="3" t="str">
        <f t="shared" si="131"/>
        <v>상</v>
      </c>
    </row>
    <row r="2124" spans="1:18" hidden="1" x14ac:dyDescent="0.3">
      <c r="A2124">
        <v>2123</v>
      </c>
      <c r="B2124" s="3" t="s">
        <v>13</v>
      </c>
      <c r="C2124" s="3" t="s">
        <v>45</v>
      </c>
      <c r="D2124" s="3" t="s">
        <v>101</v>
      </c>
      <c r="E2124" s="4">
        <v>2022</v>
      </c>
      <c r="F2124" s="1">
        <v>44467</v>
      </c>
      <c r="G2124" s="3" t="s">
        <v>102</v>
      </c>
      <c r="H2124" s="5">
        <v>3.9200000000000008</v>
      </c>
      <c r="I2124" s="5">
        <v>89.959074094082723</v>
      </c>
      <c r="J2124" s="5">
        <v>3.8055555555555549</v>
      </c>
      <c r="K2124" s="6">
        <v>3.9015666369065408E-2</v>
      </c>
      <c r="L2124" s="6">
        <v>4.062304762272486E-2</v>
      </c>
      <c r="M2124" s="5">
        <v>92.036128600820973</v>
      </c>
      <c r="N2124" s="4">
        <v>36400000</v>
      </c>
      <c r="O2124" s="5">
        <f t="shared" si="128"/>
        <v>6926111.1111111101</v>
      </c>
      <c r="P2124" s="5">
        <f t="shared" si="129"/>
        <v>7525426.3911414975</v>
      </c>
      <c r="Q2124" s="5">
        <f t="shared" si="130"/>
        <v>28874573.608858503</v>
      </c>
      <c r="R2124" s="3" t="str">
        <f t="shared" si="131"/>
        <v>상</v>
      </c>
    </row>
    <row r="2125" spans="1:18" hidden="1" x14ac:dyDescent="0.3">
      <c r="A2125">
        <v>2124</v>
      </c>
      <c r="B2125" s="3" t="s">
        <v>13</v>
      </c>
      <c r="C2125" s="3" t="s">
        <v>45</v>
      </c>
      <c r="D2125" s="3" t="s">
        <v>101</v>
      </c>
      <c r="E2125" s="4">
        <v>2022</v>
      </c>
      <c r="F2125" s="1">
        <v>44470</v>
      </c>
      <c r="G2125" s="3" t="s">
        <v>102</v>
      </c>
      <c r="H2125" s="5">
        <v>3.9399999999999982</v>
      </c>
      <c r="I2125" s="5">
        <v>90.538997904201381</v>
      </c>
      <c r="J2125" s="5">
        <v>3.7972222222222221</v>
      </c>
      <c r="K2125" s="6">
        <v>3.8972925074837392E-2</v>
      </c>
      <c r="L2125" s="6">
        <v>4.1515694315431492E-2</v>
      </c>
      <c r="M2125" s="5">
        <v>91.951138060973108</v>
      </c>
      <c r="N2125" s="4">
        <v>36400000</v>
      </c>
      <c r="O2125" s="5">
        <f t="shared" si="128"/>
        <v>6910944.444444444</v>
      </c>
      <c r="P2125" s="5">
        <f t="shared" si="129"/>
        <v>7515887.8836951144</v>
      </c>
      <c r="Q2125" s="5">
        <f t="shared" si="130"/>
        <v>28884112.116304886</v>
      </c>
      <c r="R2125" s="3" t="str">
        <f t="shared" si="131"/>
        <v>상</v>
      </c>
    </row>
    <row r="2126" spans="1:18" hidden="1" x14ac:dyDescent="0.3">
      <c r="A2126">
        <v>2125</v>
      </c>
      <c r="B2126" s="3" t="s">
        <v>13</v>
      </c>
      <c r="C2126" s="3" t="s">
        <v>45</v>
      </c>
      <c r="D2126" s="3" t="s">
        <v>101</v>
      </c>
      <c r="E2126" s="4">
        <v>2022</v>
      </c>
      <c r="F2126" s="1">
        <v>44467</v>
      </c>
      <c r="G2126" s="3" t="s">
        <v>102</v>
      </c>
      <c r="H2126" s="5">
        <v>3.8802083333333299</v>
      </c>
      <c r="I2126" s="5">
        <v>88.774481033131323</v>
      </c>
      <c r="J2126" s="5">
        <v>3.8055555555555549</v>
      </c>
      <c r="K2126" s="6">
        <v>3.9015666369065408E-2</v>
      </c>
      <c r="L2126" s="6">
        <v>3.7592475075188772E-2</v>
      </c>
      <c r="M2126" s="5">
        <v>92.339185855574584</v>
      </c>
      <c r="N2126" s="4">
        <v>36400000</v>
      </c>
      <c r="O2126" s="5">
        <f t="shared" si="128"/>
        <v>6926111.1111111101</v>
      </c>
      <c r="P2126" s="5">
        <f t="shared" si="129"/>
        <v>7500727.9379136693</v>
      </c>
      <c r="Q2126" s="5">
        <f t="shared" si="130"/>
        <v>28899272.062086329</v>
      </c>
      <c r="R2126" s="3" t="str">
        <f t="shared" si="131"/>
        <v>상</v>
      </c>
    </row>
    <row r="2127" spans="1:18" hidden="1" x14ac:dyDescent="0.3">
      <c r="A2127">
        <v>2126</v>
      </c>
      <c r="B2127" s="3" t="s">
        <v>13</v>
      </c>
      <c r="C2127" s="3" t="s">
        <v>45</v>
      </c>
      <c r="D2127" s="3" t="s">
        <v>101</v>
      </c>
      <c r="E2127" s="4">
        <v>2022</v>
      </c>
      <c r="F2127" s="1">
        <v>44470</v>
      </c>
      <c r="G2127" s="3" t="s">
        <v>102</v>
      </c>
      <c r="H2127" s="5">
        <v>4.019999999999996</v>
      </c>
      <c r="I2127" s="5">
        <v>92.831195670431498</v>
      </c>
      <c r="J2127" s="5">
        <v>3.7972222222222221</v>
      </c>
      <c r="K2127" s="6">
        <v>3.8972925074837392E-2</v>
      </c>
      <c r="L2127" s="6">
        <v>3.8727242123342658E-2</v>
      </c>
      <c r="M2127" s="5">
        <v>92.229983280181997</v>
      </c>
      <c r="N2127" s="4">
        <v>36400000</v>
      </c>
      <c r="O2127" s="5">
        <f t="shared" ref="O2127:O2148" si="132">1820000*J2127</f>
        <v>6910944.444444444</v>
      </c>
      <c r="P2127" s="5">
        <f t="shared" ref="P2127:P2148" si="133">(1820000*J2127)/(M2127/100)</f>
        <v>7493164.5855881227</v>
      </c>
      <c r="Q2127" s="5">
        <f t="shared" si="130"/>
        <v>28906835.414411876</v>
      </c>
      <c r="R2127" s="3" t="str">
        <f t="shared" si="131"/>
        <v>상</v>
      </c>
    </row>
    <row r="2128" spans="1:18" hidden="1" x14ac:dyDescent="0.3">
      <c r="A2128">
        <v>2127</v>
      </c>
      <c r="B2128" s="3" t="s">
        <v>13</v>
      </c>
      <c r="C2128" s="3" t="s">
        <v>45</v>
      </c>
      <c r="D2128" s="3" t="s">
        <v>101</v>
      </c>
      <c r="E2128" s="4">
        <v>2022</v>
      </c>
      <c r="F2128" s="1">
        <v>44476</v>
      </c>
      <c r="G2128" s="3" t="s">
        <v>102</v>
      </c>
      <c r="H2128" s="5">
        <v>3.9399999999999982</v>
      </c>
      <c r="I2128" s="5">
        <v>90.538997904201381</v>
      </c>
      <c r="J2128" s="5">
        <v>3.780555555555555</v>
      </c>
      <c r="K2128" s="6">
        <v>3.8887301554906363E-2</v>
      </c>
      <c r="L2128" s="6">
        <v>4.0804362038810348E-2</v>
      </c>
      <c r="M2128" s="5">
        <v>92.03083364062833</v>
      </c>
      <c r="N2128" s="4">
        <v>36400000</v>
      </c>
      <c r="O2128" s="5">
        <f t="shared" si="132"/>
        <v>6880611.1111111101</v>
      </c>
      <c r="P2128" s="5">
        <f t="shared" si="133"/>
        <v>7476419.411758502</v>
      </c>
      <c r="Q2128" s="5">
        <f t="shared" si="130"/>
        <v>28923580.588241499</v>
      </c>
      <c r="R2128" s="3" t="str">
        <f t="shared" si="131"/>
        <v>상</v>
      </c>
    </row>
    <row r="2129" spans="1:18" hidden="1" x14ac:dyDescent="0.3">
      <c r="A2129">
        <v>2128</v>
      </c>
      <c r="B2129" s="3" t="s">
        <v>13</v>
      </c>
      <c r="C2129" s="3" t="s">
        <v>45</v>
      </c>
      <c r="D2129" s="3" t="s">
        <v>101</v>
      </c>
      <c r="E2129" s="4">
        <v>2022</v>
      </c>
      <c r="F2129" s="1">
        <v>44491</v>
      </c>
      <c r="G2129" s="3" t="s">
        <v>102</v>
      </c>
      <c r="H2129" s="5">
        <v>3.819999999999995</v>
      </c>
      <c r="I2129" s="5">
        <v>86.820611130279588</v>
      </c>
      <c r="J2129" s="5">
        <v>3.7388888888888889</v>
      </c>
      <c r="K2129" s="6">
        <v>3.8672413366061802E-2</v>
      </c>
      <c r="L2129" s="6">
        <v>5.105736751087276E-2</v>
      </c>
      <c r="M2129" s="5">
        <v>91.027021912306537</v>
      </c>
      <c r="N2129" s="4">
        <v>36400000</v>
      </c>
      <c r="O2129" s="5">
        <f t="shared" si="132"/>
        <v>6804777.777777778</v>
      </c>
      <c r="P2129" s="5">
        <f t="shared" si="133"/>
        <v>7475557.9550140109</v>
      </c>
      <c r="Q2129" s="5">
        <f t="shared" si="130"/>
        <v>28924442.044985987</v>
      </c>
      <c r="R2129" s="3" t="str">
        <f t="shared" si="131"/>
        <v>상</v>
      </c>
    </row>
    <row r="2130" spans="1:18" hidden="1" x14ac:dyDescent="0.3">
      <c r="A2130">
        <v>2129</v>
      </c>
      <c r="B2130" s="3" t="s">
        <v>13</v>
      </c>
      <c r="C2130" s="3" t="s">
        <v>45</v>
      </c>
      <c r="D2130" s="3" t="s">
        <v>101</v>
      </c>
      <c r="E2130" s="4">
        <v>2022</v>
      </c>
      <c r="F2130" s="1">
        <v>44473</v>
      </c>
      <c r="G2130" s="3" t="s">
        <v>102</v>
      </c>
      <c r="H2130" s="5">
        <v>3.9006249999999958</v>
      </c>
      <c r="I2130" s="5">
        <v>89.390964640639226</v>
      </c>
      <c r="J2130" s="5">
        <v>3.7888888888888892</v>
      </c>
      <c r="K2130" s="6">
        <v>3.893013685508382E-2</v>
      </c>
      <c r="L2130" s="6">
        <v>3.812673661199114E-2</v>
      </c>
      <c r="M2130" s="5">
        <v>92.294312653292508</v>
      </c>
      <c r="N2130" s="4">
        <v>36400000</v>
      </c>
      <c r="O2130" s="5">
        <f t="shared" si="132"/>
        <v>6895777.777777778</v>
      </c>
      <c r="P2130" s="5">
        <f t="shared" si="133"/>
        <v>7471508.8931666454</v>
      </c>
      <c r="Q2130" s="5">
        <f t="shared" si="130"/>
        <v>28928491.106833354</v>
      </c>
      <c r="R2130" s="3" t="str">
        <f t="shared" si="131"/>
        <v>상</v>
      </c>
    </row>
    <row r="2131" spans="1:18" hidden="1" x14ac:dyDescent="0.3">
      <c r="A2131">
        <v>2130</v>
      </c>
      <c r="B2131" s="3" t="s">
        <v>13</v>
      </c>
      <c r="C2131" s="3" t="s">
        <v>45</v>
      </c>
      <c r="D2131" s="3" t="s">
        <v>101</v>
      </c>
      <c r="E2131" s="4">
        <v>2022</v>
      </c>
      <c r="F2131" s="1">
        <v>44469</v>
      </c>
      <c r="G2131" s="3" t="s">
        <v>102</v>
      </c>
      <c r="H2131" s="5">
        <v>3.939791666666665</v>
      </c>
      <c r="I2131" s="5">
        <v>90.532957031179322</v>
      </c>
      <c r="J2131" s="5">
        <v>3.8</v>
      </c>
      <c r="K2131" s="6">
        <v>3.8987177379235863E-2</v>
      </c>
      <c r="L2131" s="6">
        <v>3.2524279474421963E-2</v>
      </c>
      <c r="M2131" s="5">
        <v>92.848854314634224</v>
      </c>
      <c r="N2131" s="4">
        <v>36400000</v>
      </c>
      <c r="O2131" s="5">
        <f t="shared" si="132"/>
        <v>6916000</v>
      </c>
      <c r="P2131" s="5">
        <f t="shared" si="133"/>
        <v>7448664.87696655</v>
      </c>
      <c r="Q2131" s="5">
        <f t="shared" si="130"/>
        <v>28951335.123033449</v>
      </c>
      <c r="R2131" s="3" t="str">
        <f t="shared" si="131"/>
        <v>상</v>
      </c>
    </row>
    <row r="2132" spans="1:18" hidden="1" x14ac:dyDescent="0.3">
      <c r="A2132">
        <v>2131</v>
      </c>
      <c r="B2132" s="3" t="s">
        <v>13</v>
      </c>
      <c r="C2132" s="3" t="s">
        <v>45</v>
      </c>
      <c r="D2132" s="3" t="s">
        <v>101</v>
      </c>
      <c r="E2132" s="4">
        <v>2022</v>
      </c>
      <c r="F2132" s="1">
        <v>44501</v>
      </c>
      <c r="G2132" s="3" t="s">
        <v>102</v>
      </c>
      <c r="H2132" s="5">
        <v>4.0799999999999983</v>
      </c>
      <c r="I2132" s="5">
        <v>94.495414527125206</v>
      </c>
      <c r="J2132" s="5">
        <v>3.713888888888889</v>
      </c>
      <c r="K2132" s="6">
        <v>3.8542905385499357E-2</v>
      </c>
      <c r="L2132" s="6">
        <v>5.1028245373310223E-2</v>
      </c>
      <c r="M2132" s="5">
        <v>91.042884924119036</v>
      </c>
      <c r="N2132" s="4">
        <v>36400000</v>
      </c>
      <c r="O2132" s="5">
        <f t="shared" si="132"/>
        <v>6759277.777777778</v>
      </c>
      <c r="P2132" s="5">
        <f t="shared" si="133"/>
        <v>7424278.9905124297</v>
      </c>
      <c r="Q2132" s="5">
        <f t="shared" si="130"/>
        <v>28975721.009487569</v>
      </c>
      <c r="R2132" s="3" t="str">
        <f t="shared" si="131"/>
        <v>상</v>
      </c>
    </row>
    <row r="2133" spans="1:18" hidden="1" x14ac:dyDescent="0.3">
      <c r="A2133">
        <v>2132</v>
      </c>
      <c r="B2133" s="3" t="s">
        <v>13</v>
      </c>
      <c r="C2133" s="3" t="s">
        <v>45</v>
      </c>
      <c r="D2133" s="3" t="s">
        <v>101</v>
      </c>
      <c r="E2133" s="4">
        <v>2022</v>
      </c>
      <c r="F2133" s="1">
        <v>44527</v>
      </c>
      <c r="G2133" s="3" t="s">
        <v>102</v>
      </c>
      <c r="H2133" s="5">
        <v>3.9800000000000031</v>
      </c>
      <c r="I2133" s="5">
        <v>91.698845540068092</v>
      </c>
      <c r="J2133" s="5">
        <v>3.6416666666666671</v>
      </c>
      <c r="K2133" s="6">
        <v>3.8166302763912918E-2</v>
      </c>
      <c r="L2133" s="6">
        <v>6.8959684241359454E-2</v>
      </c>
      <c r="M2133" s="5">
        <v>89.287401299472762</v>
      </c>
      <c r="N2133" s="4">
        <v>36400000</v>
      </c>
      <c r="O2133" s="5">
        <f t="shared" si="132"/>
        <v>6627833.333333334</v>
      </c>
      <c r="P2133" s="5">
        <f t="shared" si="133"/>
        <v>7423033.0784332855</v>
      </c>
      <c r="Q2133" s="5">
        <f t="shared" si="130"/>
        <v>28976966.921566714</v>
      </c>
      <c r="R2133" s="3" t="str">
        <f t="shared" si="131"/>
        <v>상</v>
      </c>
    </row>
    <row r="2134" spans="1:18" hidden="1" x14ac:dyDescent="0.3">
      <c r="A2134">
        <v>2133</v>
      </c>
      <c r="B2134" s="3" t="s">
        <v>13</v>
      </c>
      <c r="C2134" s="3" t="s">
        <v>45</v>
      </c>
      <c r="D2134" s="3" t="s">
        <v>101</v>
      </c>
      <c r="E2134" s="4">
        <v>2022</v>
      </c>
      <c r="F2134" s="1">
        <v>44477</v>
      </c>
      <c r="G2134" s="3" t="s">
        <v>102</v>
      </c>
      <c r="H2134" s="5">
        <v>3.8799999999999968</v>
      </c>
      <c r="I2134" s="5">
        <v>88.768190384075126</v>
      </c>
      <c r="J2134" s="5">
        <v>3.7777777777777781</v>
      </c>
      <c r="K2134" s="6">
        <v>3.8873012632302001E-2</v>
      </c>
      <c r="L2134" s="6">
        <v>3.2345068695726779E-2</v>
      </c>
      <c r="M2134" s="5">
        <v>92.878191867197131</v>
      </c>
      <c r="N2134" s="4">
        <v>36400000</v>
      </c>
      <c r="O2134" s="5">
        <f t="shared" si="132"/>
        <v>6875555.555555556</v>
      </c>
      <c r="P2134" s="5">
        <f t="shared" si="133"/>
        <v>7402766.3731725542</v>
      </c>
      <c r="Q2134" s="5">
        <f t="shared" si="130"/>
        <v>28997233.626827445</v>
      </c>
      <c r="R2134" s="3" t="str">
        <f t="shared" si="131"/>
        <v>상</v>
      </c>
    </row>
    <row r="2135" spans="1:18" hidden="1" x14ac:dyDescent="0.3">
      <c r="A2135">
        <v>2134</v>
      </c>
      <c r="B2135" s="3" t="s">
        <v>13</v>
      </c>
      <c r="C2135" s="3" t="s">
        <v>45</v>
      </c>
      <c r="D2135" s="3" t="s">
        <v>101</v>
      </c>
      <c r="E2135" s="4">
        <v>2022</v>
      </c>
      <c r="F2135" s="1">
        <v>44490</v>
      </c>
      <c r="G2135" s="3" t="s">
        <v>102</v>
      </c>
      <c r="H2135" s="5">
        <v>4.0799999999999983</v>
      </c>
      <c r="I2135" s="5">
        <v>94.495414527125206</v>
      </c>
      <c r="J2135" s="5">
        <v>3.7416666666666671</v>
      </c>
      <c r="K2135" s="6">
        <v>3.8686776379877753E-2</v>
      </c>
      <c r="L2135" s="6">
        <v>4.1095958675501587E-2</v>
      </c>
      <c r="M2135" s="5">
        <v>92.021726494462058</v>
      </c>
      <c r="N2135" s="4">
        <v>36400000</v>
      </c>
      <c r="O2135" s="5">
        <f t="shared" si="132"/>
        <v>6809833.333333334</v>
      </c>
      <c r="P2135" s="5">
        <f t="shared" si="133"/>
        <v>7400245.1298750145</v>
      </c>
      <c r="Q2135" s="5">
        <f t="shared" si="130"/>
        <v>28999754.870124985</v>
      </c>
      <c r="R2135" s="3" t="str">
        <f t="shared" si="131"/>
        <v>상</v>
      </c>
    </row>
    <row r="2136" spans="1:18" hidden="1" x14ac:dyDescent="0.3">
      <c r="A2136">
        <v>2135</v>
      </c>
      <c r="B2136" s="3" t="s">
        <v>13</v>
      </c>
      <c r="C2136" s="3" t="s">
        <v>45</v>
      </c>
      <c r="D2136" s="3" t="s">
        <v>101</v>
      </c>
      <c r="E2136" s="4">
        <v>2022</v>
      </c>
      <c r="F2136" s="1">
        <v>44464</v>
      </c>
      <c r="G2136" s="3" t="s">
        <v>102</v>
      </c>
      <c r="H2136" s="5">
        <v>3.9200000000000008</v>
      </c>
      <c r="I2136" s="5">
        <v>89.959074094082723</v>
      </c>
      <c r="J2136" s="5">
        <v>3.8138888888888891</v>
      </c>
      <c r="K2136" s="6">
        <v>3.9058360891818737E-2</v>
      </c>
      <c r="L2136" s="6">
        <v>2.2160171366071849E-2</v>
      </c>
      <c r="M2136" s="5">
        <v>93.878146774210933</v>
      </c>
      <c r="N2136" s="4">
        <v>36400000</v>
      </c>
      <c r="O2136" s="5">
        <f t="shared" si="132"/>
        <v>6941277.777777778</v>
      </c>
      <c r="P2136" s="5">
        <f t="shared" si="133"/>
        <v>7393922.8843880435</v>
      </c>
      <c r="Q2136" s="5">
        <f t="shared" si="130"/>
        <v>29006077.115611956</v>
      </c>
      <c r="R2136" s="3" t="str">
        <f t="shared" si="131"/>
        <v>상</v>
      </c>
    </row>
    <row r="2137" spans="1:18" hidden="1" x14ac:dyDescent="0.3">
      <c r="A2137">
        <v>2136</v>
      </c>
      <c r="B2137" s="3" t="s">
        <v>13</v>
      </c>
      <c r="C2137" s="3" t="s">
        <v>45</v>
      </c>
      <c r="D2137" s="3" t="s">
        <v>101</v>
      </c>
      <c r="E2137" s="4">
        <v>2022</v>
      </c>
      <c r="F2137" s="1">
        <v>44469</v>
      </c>
      <c r="G2137" s="3" t="s">
        <v>102</v>
      </c>
      <c r="H2137" s="5">
        <v>3.58</v>
      </c>
      <c r="I2137" s="5">
        <v>77.119052240705813</v>
      </c>
      <c r="J2137" s="5">
        <v>3.8</v>
      </c>
      <c r="K2137" s="6">
        <v>3.8987177379235863E-2</v>
      </c>
      <c r="L2137" s="6">
        <v>2.5336768937113511E-2</v>
      </c>
      <c r="M2137" s="5">
        <v>93.567605368365065</v>
      </c>
      <c r="N2137" s="4">
        <v>36400000</v>
      </c>
      <c r="O2137" s="5">
        <f t="shared" si="132"/>
        <v>6916000</v>
      </c>
      <c r="P2137" s="5">
        <f t="shared" si="133"/>
        <v>7391447.0427799141</v>
      </c>
      <c r="Q2137" s="5">
        <f t="shared" si="130"/>
        <v>29008552.957220085</v>
      </c>
      <c r="R2137" s="3" t="str">
        <f t="shared" si="131"/>
        <v>상</v>
      </c>
    </row>
    <row r="2138" spans="1:18" hidden="1" x14ac:dyDescent="0.3">
      <c r="A2138">
        <v>2137</v>
      </c>
      <c r="B2138" s="3" t="s">
        <v>13</v>
      </c>
      <c r="C2138" s="3" t="s">
        <v>45</v>
      </c>
      <c r="D2138" s="3" t="s">
        <v>101</v>
      </c>
      <c r="E2138" s="4">
        <v>2022</v>
      </c>
      <c r="F2138" s="1">
        <v>44480</v>
      </c>
      <c r="G2138" s="3" t="s">
        <v>102</v>
      </c>
      <c r="H2138" s="5">
        <v>3.875624999999999</v>
      </c>
      <c r="I2138" s="5">
        <v>88.636086753894915</v>
      </c>
      <c r="J2138" s="5">
        <v>3.7694444444444439</v>
      </c>
      <c r="K2138" s="6">
        <v>3.8830114315795902E-2</v>
      </c>
      <c r="L2138" s="6">
        <v>3.1282889756030413E-2</v>
      </c>
      <c r="M2138" s="5">
        <v>92.988699592817369</v>
      </c>
      <c r="N2138" s="4">
        <v>36400000</v>
      </c>
      <c r="O2138" s="5">
        <f t="shared" si="132"/>
        <v>6860388.8888888881</v>
      </c>
      <c r="P2138" s="5">
        <f t="shared" si="133"/>
        <v>7377658.7036160659</v>
      </c>
      <c r="Q2138" s="5">
        <f t="shared" si="130"/>
        <v>29022341.296383932</v>
      </c>
      <c r="R2138" s="3" t="str">
        <f t="shared" si="131"/>
        <v>상</v>
      </c>
    </row>
    <row r="2139" spans="1:18" hidden="1" x14ac:dyDescent="0.3">
      <c r="A2139">
        <v>2138</v>
      </c>
      <c r="B2139" s="3" t="s">
        <v>13</v>
      </c>
      <c r="C2139" s="3" t="s">
        <v>45</v>
      </c>
      <c r="D2139" s="3" t="s">
        <v>101</v>
      </c>
      <c r="E2139" s="4">
        <v>2022</v>
      </c>
      <c r="F2139" s="1">
        <v>44490</v>
      </c>
      <c r="G2139" s="3" t="s">
        <v>102</v>
      </c>
      <c r="H2139" s="5">
        <v>3.680000000000005</v>
      </c>
      <c r="I2139" s="5">
        <v>81.44098334770581</v>
      </c>
      <c r="J2139" s="5">
        <v>3.7416666666666671</v>
      </c>
      <c r="K2139" s="6">
        <v>3.8686776379877753E-2</v>
      </c>
      <c r="L2139" s="6">
        <v>3.709960569117908E-2</v>
      </c>
      <c r="M2139" s="5">
        <v>92.421361792894317</v>
      </c>
      <c r="N2139" s="4">
        <v>36400000</v>
      </c>
      <c r="O2139" s="5">
        <f t="shared" si="132"/>
        <v>6809833.333333334</v>
      </c>
      <c r="P2139" s="5">
        <f t="shared" si="133"/>
        <v>7368246.0431533027</v>
      </c>
      <c r="Q2139" s="5">
        <f t="shared" si="130"/>
        <v>29031753.956846699</v>
      </c>
      <c r="R2139" s="3" t="str">
        <f t="shared" si="131"/>
        <v>상</v>
      </c>
    </row>
    <row r="2140" spans="1:18" hidden="1" x14ac:dyDescent="0.3">
      <c r="A2140">
        <v>2139</v>
      </c>
      <c r="B2140" s="3" t="s">
        <v>13</v>
      </c>
      <c r="C2140" s="3" t="s">
        <v>45</v>
      </c>
      <c r="D2140" s="3" t="s">
        <v>101</v>
      </c>
      <c r="E2140" s="4">
        <v>2022</v>
      </c>
      <c r="F2140" s="1">
        <v>44475</v>
      </c>
      <c r="G2140" s="3" t="s">
        <v>102</v>
      </c>
      <c r="H2140" s="5">
        <v>3.7200000000000069</v>
      </c>
      <c r="I2140" s="5">
        <v>83.050476246131879</v>
      </c>
      <c r="J2140" s="5">
        <v>3.7833333333333332</v>
      </c>
      <c r="K2140" s="6">
        <v>3.8901585229053758E-2</v>
      </c>
      <c r="L2140" s="6">
        <v>2.302712864388861E-2</v>
      </c>
      <c r="M2140" s="5">
        <v>93.807128612705753</v>
      </c>
      <c r="N2140" s="4">
        <v>36400000</v>
      </c>
      <c r="O2140" s="5">
        <f t="shared" si="132"/>
        <v>6885666.666666666</v>
      </c>
      <c r="P2140" s="5">
        <f t="shared" si="133"/>
        <v>7340238.1764556365</v>
      </c>
      <c r="Q2140" s="5">
        <f t="shared" si="130"/>
        <v>29059761.823544364</v>
      </c>
      <c r="R2140" s="3" t="str">
        <f t="shared" si="131"/>
        <v>상</v>
      </c>
    </row>
    <row r="2141" spans="1:18" hidden="1" x14ac:dyDescent="0.3">
      <c r="A2141">
        <v>2140</v>
      </c>
      <c r="B2141" s="3" t="s">
        <v>13</v>
      </c>
      <c r="C2141" s="3" t="s">
        <v>45</v>
      </c>
      <c r="D2141" s="3" t="s">
        <v>101</v>
      </c>
      <c r="E2141" s="4">
        <v>2022</v>
      </c>
      <c r="F2141" s="1">
        <v>44498</v>
      </c>
      <c r="G2141" s="3" t="s">
        <v>102</v>
      </c>
      <c r="H2141" s="5">
        <v>3.6000000000000032</v>
      </c>
      <c r="I2141" s="5">
        <v>78.03550597032131</v>
      </c>
      <c r="J2141" s="5">
        <v>3.719444444444445</v>
      </c>
      <c r="K2141" s="6">
        <v>3.8571722515046918E-2</v>
      </c>
      <c r="L2141" s="6">
        <v>3.8478263584299288E-2</v>
      </c>
      <c r="M2141" s="5">
        <v>92.29500139006538</v>
      </c>
      <c r="N2141" s="4">
        <v>36400000</v>
      </c>
      <c r="O2141" s="5">
        <f t="shared" si="132"/>
        <v>6769388.8888888899</v>
      </c>
      <c r="P2141" s="5">
        <f t="shared" si="133"/>
        <v>7334513.014718418</v>
      </c>
      <c r="Q2141" s="5">
        <f t="shared" si="130"/>
        <v>29065486.985281583</v>
      </c>
      <c r="R2141" s="3" t="str">
        <f t="shared" si="131"/>
        <v>상</v>
      </c>
    </row>
    <row r="2142" spans="1:18" hidden="1" x14ac:dyDescent="0.3">
      <c r="A2142">
        <v>2141</v>
      </c>
      <c r="B2142" s="3" t="s">
        <v>13</v>
      </c>
      <c r="C2142" s="3" t="s">
        <v>45</v>
      </c>
      <c r="D2142" s="3" t="s">
        <v>101</v>
      </c>
      <c r="E2142" s="4">
        <v>2022</v>
      </c>
      <c r="F2142" s="1">
        <v>44468</v>
      </c>
      <c r="G2142" s="3" t="s">
        <v>102</v>
      </c>
      <c r="H2142" s="5">
        <v>3.8799999999999968</v>
      </c>
      <c r="I2142" s="5">
        <v>88.768190384075126</v>
      </c>
      <c r="J2142" s="5">
        <v>3.802777777777778</v>
      </c>
      <c r="K2142" s="6">
        <v>3.900142447541001E-2</v>
      </c>
      <c r="L2142" s="6">
        <v>1.1894985504547271E-2</v>
      </c>
      <c r="M2142" s="5">
        <v>94.91035900200427</v>
      </c>
      <c r="N2142" s="4">
        <v>36400000</v>
      </c>
      <c r="O2142" s="5">
        <f t="shared" si="132"/>
        <v>6921055.555555556</v>
      </c>
      <c r="P2142" s="5">
        <f t="shared" si="133"/>
        <v>7292202.4827757739</v>
      </c>
      <c r="Q2142" s="5">
        <f t="shared" si="130"/>
        <v>29107797.517224226</v>
      </c>
      <c r="R2142" s="3" t="str">
        <f t="shared" si="131"/>
        <v>상</v>
      </c>
    </row>
    <row r="2143" spans="1:18" hidden="1" x14ac:dyDescent="0.3">
      <c r="A2143">
        <v>2142</v>
      </c>
      <c r="B2143" s="3" t="s">
        <v>13</v>
      </c>
      <c r="C2143" s="3" t="s">
        <v>45</v>
      </c>
      <c r="D2143" s="3" t="s">
        <v>101</v>
      </c>
      <c r="E2143" s="4">
        <v>2022</v>
      </c>
      <c r="F2143" s="1">
        <v>44497</v>
      </c>
      <c r="G2143" s="3" t="s">
        <v>102</v>
      </c>
      <c r="H2143" s="5">
        <v>3.9599999999999951</v>
      </c>
      <c r="I2143" s="5">
        <v>91.118921720605258</v>
      </c>
      <c r="J2143" s="5">
        <v>3.7222222222222219</v>
      </c>
      <c r="K2143" s="6">
        <v>3.8586123009300748E-2</v>
      </c>
      <c r="L2143" s="6">
        <v>2.31657958204699E-2</v>
      </c>
      <c r="M2143" s="5">
        <v>93.82480811702294</v>
      </c>
      <c r="N2143" s="4">
        <v>36400000</v>
      </c>
      <c r="O2143" s="5">
        <f t="shared" si="132"/>
        <v>6774444.444444444</v>
      </c>
      <c r="P2143" s="5">
        <f t="shared" si="133"/>
        <v>7220312.6021798225</v>
      </c>
      <c r="Q2143" s="5">
        <f t="shared" si="130"/>
        <v>29179687.397820178</v>
      </c>
      <c r="R2143" s="3" t="str">
        <f t="shared" si="131"/>
        <v>상</v>
      </c>
    </row>
    <row r="2144" spans="1:18" hidden="1" x14ac:dyDescent="0.3">
      <c r="A2144">
        <v>2143</v>
      </c>
      <c r="B2144" s="3" t="s">
        <v>13</v>
      </c>
      <c r="C2144" s="3" t="s">
        <v>45</v>
      </c>
      <c r="D2144" s="3" t="s">
        <v>101</v>
      </c>
      <c r="E2144" s="4">
        <v>2022</v>
      </c>
      <c r="F2144" s="1">
        <v>44525</v>
      </c>
      <c r="G2144" s="3" t="s">
        <v>102</v>
      </c>
      <c r="H2144" s="5">
        <v>3.7197916666666742</v>
      </c>
      <c r="I2144" s="5">
        <v>83.042648146851732</v>
      </c>
      <c r="J2144" s="5">
        <v>3.6472222222222221</v>
      </c>
      <c r="K2144" s="6">
        <v>3.8195404028349908E-2</v>
      </c>
      <c r="L2144" s="6">
        <v>3.3958456937254591E-2</v>
      </c>
      <c r="M2144" s="5">
        <v>92.784613903439549</v>
      </c>
      <c r="N2144" s="4">
        <v>36400000</v>
      </c>
      <c r="O2144" s="5">
        <f t="shared" si="132"/>
        <v>6637944.444444444</v>
      </c>
      <c r="P2144" s="5">
        <f t="shared" si="133"/>
        <v>7154143.5214167265</v>
      </c>
      <c r="Q2144" s="5">
        <f t="shared" si="130"/>
        <v>29245856.478583273</v>
      </c>
      <c r="R2144" s="3" t="str">
        <f t="shared" si="131"/>
        <v>상</v>
      </c>
    </row>
    <row r="2145" spans="1:18" hidden="1" x14ac:dyDescent="0.3">
      <c r="A2145">
        <v>2144</v>
      </c>
      <c r="B2145" s="3" t="s">
        <v>13</v>
      </c>
      <c r="C2145" s="3" t="s">
        <v>45</v>
      </c>
      <c r="D2145" s="3" t="s">
        <v>101</v>
      </c>
      <c r="E2145" s="4">
        <v>2022</v>
      </c>
      <c r="F2145" s="1">
        <v>44546</v>
      </c>
      <c r="G2145" s="3" t="s">
        <v>102</v>
      </c>
      <c r="H2145" s="5">
        <v>4.0400000000000054</v>
      </c>
      <c r="I2145" s="5">
        <v>93.385705726483309</v>
      </c>
      <c r="J2145" s="5">
        <v>3.588888888888889</v>
      </c>
      <c r="K2145" s="6">
        <v>3.7888725969020862E-2</v>
      </c>
      <c r="L2145" s="6">
        <v>3.7661547181499833E-2</v>
      </c>
      <c r="M2145" s="5">
        <v>92.444972684947942</v>
      </c>
      <c r="N2145" s="4">
        <v>36400000</v>
      </c>
      <c r="O2145" s="5">
        <f t="shared" si="132"/>
        <v>6531777.777777778</v>
      </c>
      <c r="P2145" s="5">
        <f t="shared" si="133"/>
        <v>7065584.6262598261</v>
      </c>
      <c r="Q2145" s="5">
        <f t="shared" si="130"/>
        <v>29334415.373740174</v>
      </c>
      <c r="R2145" s="3" t="str">
        <f t="shared" si="131"/>
        <v>상</v>
      </c>
    </row>
    <row r="2146" spans="1:18" hidden="1" x14ac:dyDescent="0.3">
      <c r="A2146">
        <v>2145</v>
      </c>
      <c r="B2146" s="3" t="s">
        <v>13</v>
      </c>
      <c r="C2146" s="3" t="s">
        <v>45</v>
      </c>
      <c r="D2146" s="3" t="s">
        <v>101</v>
      </c>
      <c r="E2146" s="4">
        <v>2022</v>
      </c>
      <c r="F2146" s="1">
        <v>44546</v>
      </c>
      <c r="G2146" s="3" t="s">
        <v>102</v>
      </c>
      <c r="H2146" s="5">
        <v>4.0400000000000054</v>
      </c>
      <c r="I2146" s="5">
        <v>93.385705726483309</v>
      </c>
      <c r="J2146" s="5">
        <v>3.588888888888889</v>
      </c>
      <c r="K2146" s="6">
        <v>3.7888725969020862E-2</v>
      </c>
      <c r="L2146" s="6">
        <v>3.7230766937388422E-2</v>
      </c>
      <c r="M2146" s="5">
        <v>92.488050709359072</v>
      </c>
      <c r="N2146" s="4">
        <v>36400000</v>
      </c>
      <c r="O2146" s="5">
        <f t="shared" si="132"/>
        <v>6531777.777777778</v>
      </c>
      <c r="P2146" s="5">
        <f t="shared" si="133"/>
        <v>7062293.6992192585</v>
      </c>
      <c r="Q2146" s="5">
        <f t="shared" si="130"/>
        <v>29337706.300780743</v>
      </c>
      <c r="R2146" s="3" t="str">
        <f t="shared" si="131"/>
        <v>상</v>
      </c>
    </row>
    <row r="2147" spans="1:18" hidden="1" x14ac:dyDescent="0.3">
      <c r="A2147">
        <v>2146</v>
      </c>
      <c r="B2147" s="3" t="s">
        <v>13</v>
      </c>
      <c r="C2147" s="3" t="s">
        <v>45</v>
      </c>
      <c r="D2147" s="3" t="s">
        <v>101</v>
      </c>
      <c r="E2147" s="4">
        <v>2022</v>
      </c>
      <c r="F2147" s="1">
        <v>44546</v>
      </c>
      <c r="G2147" s="3" t="s">
        <v>102</v>
      </c>
      <c r="H2147" s="5">
        <v>3.725625000000008</v>
      </c>
      <c r="I2147" s="5">
        <v>83.261834926695911</v>
      </c>
      <c r="J2147" s="5">
        <v>3.588888888888889</v>
      </c>
      <c r="K2147" s="6">
        <v>3.7888725969020862E-2</v>
      </c>
      <c r="L2147" s="6">
        <v>3.0694593051762781E-2</v>
      </c>
      <c r="M2147" s="5">
        <v>93.141668097921638</v>
      </c>
      <c r="N2147" s="4">
        <v>36400000</v>
      </c>
      <c r="O2147" s="5">
        <f t="shared" si="132"/>
        <v>6531777.777777778</v>
      </c>
      <c r="P2147" s="5">
        <f t="shared" si="133"/>
        <v>7012734.3767461777</v>
      </c>
      <c r="Q2147" s="5">
        <f t="shared" si="130"/>
        <v>29387265.623253822</v>
      </c>
      <c r="R2147" s="3" t="str">
        <f t="shared" si="131"/>
        <v>상</v>
      </c>
    </row>
    <row r="2148" spans="1:18" hidden="1" x14ac:dyDescent="0.3">
      <c r="A2148">
        <v>2147</v>
      </c>
      <c r="B2148" s="3" t="s">
        <v>13</v>
      </c>
      <c r="C2148" s="3" t="s">
        <v>45</v>
      </c>
      <c r="D2148" s="3" t="s">
        <v>101</v>
      </c>
      <c r="E2148" s="4">
        <v>2022</v>
      </c>
      <c r="F2148" s="1">
        <v>44546</v>
      </c>
      <c r="G2148" s="3" t="s">
        <v>102</v>
      </c>
      <c r="H2148" s="5">
        <v>3.6000000000000032</v>
      </c>
      <c r="I2148" s="5">
        <v>78.03550597032131</v>
      </c>
      <c r="J2148" s="5">
        <v>3.588888888888889</v>
      </c>
      <c r="K2148" s="6">
        <v>3.7888725969020862E-2</v>
      </c>
      <c r="L2148" s="6">
        <v>2.3499829150111631E-2</v>
      </c>
      <c r="M2148" s="5">
        <v>93.861144488086751</v>
      </c>
      <c r="N2148" s="4">
        <v>36400000</v>
      </c>
      <c r="O2148" s="5">
        <f t="shared" si="132"/>
        <v>6531777.777777778</v>
      </c>
      <c r="P2148" s="5">
        <f t="shared" si="133"/>
        <v>6958979.4727112222</v>
      </c>
      <c r="Q2148" s="5">
        <f t="shared" si="130"/>
        <v>29441020.52728878</v>
      </c>
      <c r="R2148" s="3" t="str">
        <f t="shared" si="131"/>
        <v>상</v>
      </c>
    </row>
  </sheetData>
  <autoFilter ref="D1:D2148" xr:uid="{00000000-0001-0000-0000-000000000000}">
    <filterColumn colId="0">
      <filters>
        <filter val="포터Ⅱ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안영준[ 학부졸업 / 융합경영학부 글로벌경영전공 ]</cp:lastModifiedBy>
  <dcterms:created xsi:type="dcterms:W3CDTF">2025-07-21T02:02:16Z</dcterms:created>
  <dcterms:modified xsi:type="dcterms:W3CDTF">2025-08-04T04:09:47Z</dcterms:modified>
</cp:coreProperties>
</file>