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kth/project/web/mongburim/"/>
    </mc:Choice>
  </mc:AlternateContent>
  <bookViews>
    <workbookView xWindow="0" yWindow="460" windowWidth="37320" windowHeight="26920" tabRatio="500" activeTab="1"/>
  </bookViews>
  <sheets>
    <sheet name="data" sheetId="1" r:id="rId1"/>
    <sheet name="상세 시세표" sheetId="2" r:id="rId2"/>
    <sheet name="시세지도" sheetId="3" r:id="rId3"/>
    <sheet name="비교분석" sheetId="4" r:id="rId4"/>
  </sheets>
  <definedNames>
    <definedName name="_xlnm._FilterDatabase" localSheetId="1" hidden="1">'상세 시세표'!$A$5:$BB$181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6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6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6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6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6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6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6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6" i="3"/>
  <c r="C7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6" i="3"/>
  <c r="A7" i="2"/>
  <c r="A8" i="2"/>
  <c r="A9" i="2"/>
  <c r="A10" i="2"/>
  <c r="A11" i="2"/>
  <c r="A76" i="2"/>
  <c r="A13" i="2"/>
  <c r="A14" i="2"/>
  <c r="A15" i="2"/>
  <c r="A16" i="2"/>
  <c r="A17" i="2"/>
  <c r="A18" i="2"/>
  <c r="A19" i="2"/>
  <c r="A22" i="2"/>
  <c r="A21" i="2"/>
  <c r="A26" i="2"/>
  <c r="A23" i="2"/>
  <c r="A20" i="2"/>
  <c r="A25" i="2"/>
  <c r="A120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24" i="2"/>
  <c r="A77" i="2"/>
  <c r="A78" i="2"/>
  <c r="A79" i="2"/>
  <c r="A80" i="2"/>
  <c r="A81" i="2"/>
  <c r="A82" i="2"/>
  <c r="A83" i="2"/>
  <c r="A84" i="2"/>
  <c r="A148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85" i="2"/>
  <c r="A110" i="2"/>
  <c r="A111" i="2"/>
  <c r="A112" i="2"/>
  <c r="A113" i="2"/>
  <c r="A114" i="2"/>
  <c r="A115" i="2"/>
  <c r="A116" i="2"/>
  <c r="A117" i="2"/>
  <c r="A118" i="2"/>
  <c r="A119" i="2"/>
  <c r="A12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09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B7" i="2"/>
  <c r="C7" i="2"/>
  <c r="D7" i="2"/>
  <c r="E7" i="2"/>
  <c r="F7" i="2"/>
  <c r="G7" i="2"/>
  <c r="H7" i="2"/>
  <c r="I7" i="2"/>
  <c r="J7" i="2"/>
  <c r="L7" i="2"/>
  <c r="M7" i="2"/>
  <c r="N7" i="2"/>
  <c r="O7" i="2"/>
  <c r="P7" i="2"/>
  <c r="Q7" i="2"/>
  <c r="R7" i="2"/>
  <c r="S7" i="2"/>
  <c r="T7" i="2"/>
  <c r="U7" i="2"/>
  <c r="W7" i="2"/>
  <c r="X7" i="2"/>
  <c r="Y7" i="2"/>
  <c r="Z7" i="2"/>
  <c r="AA7" i="2"/>
  <c r="AB7" i="2"/>
  <c r="AC7" i="2"/>
  <c r="AD7" i="2"/>
  <c r="AE7" i="2"/>
  <c r="AF7" i="2"/>
  <c r="AH7" i="2"/>
  <c r="AI7" i="2"/>
  <c r="AJ7" i="2"/>
  <c r="AK7" i="2"/>
  <c r="AL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B8" i="2"/>
  <c r="C8" i="2"/>
  <c r="D8" i="2"/>
  <c r="E8" i="2"/>
  <c r="F8" i="2"/>
  <c r="G8" i="2"/>
  <c r="H8" i="2"/>
  <c r="I8" i="2"/>
  <c r="J8" i="2"/>
  <c r="L8" i="2"/>
  <c r="M8" i="2"/>
  <c r="N8" i="2"/>
  <c r="O8" i="2"/>
  <c r="P8" i="2"/>
  <c r="Q8" i="2"/>
  <c r="R8" i="2"/>
  <c r="S8" i="2"/>
  <c r="T8" i="2"/>
  <c r="U8" i="2"/>
  <c r="W8" i="2"/>
  <c r="X8" i="2"/>
  <c r="Y8" i="2"/>
  <c r="Z8" i="2"/>
  <c r="AA8" i="2"/>
  <c r="AB8" i="2"/>
  <c r="AC8" i="2"/>
  <c r="AD8" i="2"/>
  <c r="AE8" i="2"/>
  <c r="AF8" i="2"/>
  <c r="AH8" i="2"/>
  <c r="AI8" i="2"/>
  <c r="AJ8" i="2"/>
  <c r="AK8" i="2"/>
  <c r="AL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B9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R9" i="2"/>
  <c r="S9" i="2"/>
  <c r="T9" i="2"/>
  <c r="U9" i="2"/>
  <c r="W9" i="2"/>
  <c r="X9" i="2"/>
  <c r="Y9" i="2"/>
  <c r="Z9" i="2"/>
  <c r="AA9" i="2"/>
  <c r="AB9" i="2"/>
  <c r="AC9" i="2"/>
  <c r="AD9" i="2"/>
  <c r="AE9" i="2"/>
  <c r="AF9" i="2"/>
  <c r="AH9" i="2"/>
  <c r="AI9" i="2"/>
  <c r="AJ9" i="2"/>
  <c r="AK9" i="2"/>
  <c r="AL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B10" i="2"/>
  <c r="C10" i="2"/>
  <c r="D10" i="2"/>
  <c r="E10" i="2"/>
  <c r="F10" i="2"/>
  <c r="G10" i="2"/>
  <c r="H10" i="2"/>
  <c r="I10" i="2"/>
  <c r="J10" i="2"/>
  <c r="L10" i="2"/>
  <c r="M10" i="2"/>
  <c r="N10" i="2"/>
  <c r="O10" i="2"/>
  <c r="P10" i="2"/>
  <c r="Q10" i="2"/>
  <c r="R10" i="2"/>
  <c r="S10" i="2"/>
  <c r="T10" i="2"/>
  <c r="U10" i="2"/>
  <c r="W10" i="2"/>
  <c r="X10" i="2"/>
  <c r="Y10" i="2"/>
  <c r="Z10" i="2"/>
  <c r="AA10" i="2"/>
  <c r="AB10" i="2"/>
  <c r="AC10" i="2"/>
  <c r="AD10" i="2"/>
  <c r="AE10" i="2"/>
  <c r="AF10" i="2"/>
  <c r="AH10" i="2"/>
  <c r="AI10" i="2"/>
  <c r="AJ10" i="2"/>
  <c r="AK10" i="2"/>
  <c r="AL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11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U11" i="2"/>
  <c r="W11" i="2"/>
  <c r="X11" i="2"/>
  <c r="Y11" i="2"/>
  <c r="Z11" i="2"/>
  <c r="AA11" i="2"/>
  <c r="AB11" i="2"/>
  <c r="AC11" i="2"/>
  <c r="AD11" i="2"/>
  <c r="AE11" i="2"/>
  <c r="AF11" i="2"/>
  <c r="AH11" i="2"/>
  <c r="AI11" i="2"/>
  <c r="AJ11" i="2"/>
  <c r="AK11" i="2"/>
  <c r="AL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76" i="2"/>
  <c r="C76" i="2"/>
  <c r="D76" i="2"/>
  <c r="E76" i="2"/>
  <c r="F76" i="2"/>
  <c r="G76" i="2"/>
  <c r="H76" i="2"/>
  <c r="I76" i="2"/>
  <c r="J76" i="2"/>
  <c r="L76" i="2"/>
  <c r="M76" i="2"/>
  <c r="N76" i="2"/>
  <c r="O76" i="2"/>
  <c r="P76" i="2"/>
  <c r="Q76" i="2"/>
  <c r="R76" i="2"/>
  <c r="S76" i="2"/>
  <c r="T76" i="2"/>
  <c r="U76" i="2"/>
  <c r="W76" i="2"/>
  <c r="X76" i="2"/>
  <c r="Y76" i="2"/>
  <c r="Z76" i="2"/>
  <c r="AA76" i="2"/>
  <c r="AB76" i="2"/>
  <c r="AC76" i="2"/>
  <c r="AD76" i="2"/>
  <c r="AE76" i="2"/>
  <c r="AF76" i="2"/>
  <c r="AH76" i="2"/>
  <c r="AI76" i="2"/>
  <c r="AJ76" i="2"/>
  <c r="AK76" i="2"/>
  <c r="AL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13" i="2"/>
  <c r="C13" i="2"/>
  <c r="D13" i="2"/>
  <c r="E13" i="2"/>
  <c r="F13" i="2"/>
  <c r="G13" i="2"/>
  <c r="H13" i="2"/>
  <c r="I13" i="2"/>
  <c r="J13" i="2"/>
  <c r="L13" i="2"/>
  <c r="M13" i="2"/>
  <c r="N13" i="2"/>
  <c r="O13" i="2"/>
  <c r="P13" i="2"/>
  <c r="Q13" i="2"/>
  <c r="R13" i="2"/>
  <c r="S13" i="2"/>
  <c r="T13" i="2"/>
  <c r="U13" i="2"/>
  <c r="W13" i="2"/>
  <c r="X13" i="2"/>
  <c r="Y13" i="2"/>
  <c r="Z13" i="2"/>
  <c r="AA13" i="2"/>
  <c r="AB13" i="2"/>
  <c r="AC13" i="2"/>
  <c r="AD13" i="2"/>
  <c r="AE13" i="2"/>
  <c r="AF13" i="2"/>
  <c r="AH13" i="2"/>
  <c r="AI13" i="2"/>
  <c r="AJ13" i="2"/>
  <c r="AK13" i="2"/>
  <c r="AL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14" i="2"/>
  <c r="C14" i="2"/>
  <c r="D14" i="2"/>
  <c r="E14" i="2"/>
  <c r="F14" i="2"/>
  <c r="G14" i="2"/>
  <c r="H14" i="2"/>
  <c r="I14" i="2"/>
  <c r="J14" i="2"/>
  <c r="L14" i="2"/>
  <c r="M14" i="2"/>
  <c r="N14" i="2"/>
  <c r="O14" i="2"/>
  <c r="P14" i="2"/>
  <c r="Q14" i="2"/>
  <c r="R14" i="2"/>
  <c r="S14" i="2"/>
  <c r="T14" i="2"/>
  <c r="U14" i="2"/>
  <c r="W14" i="2"/>
  <c r="X14" i="2"/>
  <c r="Y14" i="2"/>
  <c r="Z14" i="2"/>
  <c r="AA14" i="2"/>
  <c r="AB14" i="2"/>
  <c r="AC14" i="2"/>
  <c r="AD14" i="2"/>
  <c r="AE14" i="2"/>
  <c r="AF14" i="2"/>
  <c r="AH14" i="2"/>
  <c r="AI14" i="2"/>
  <c r="AJ14" i="2"/>
  <c r="AK14" i="2"/>
  <c r="AL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15" i="2"/>
  <c r="C15" i="2"/>
  <c r="D15" i="2"/>
  <c r="E15" i="2"/>
  <c r="F15" i="2"/>
  <c r="G15" i="2"/>
  <c r="H15" i="2"/>
  <c r="I15" i="2"/>
  <c r="J15" i="2"/>
  <c r="L15" i="2"/>
  <c r="M15" i="2"/>
  <c r="N15" i="2"/>
  <c r="O15" i="2"/>
  <c r="P15" i="2"/>
  <c r="Q15" i="2"/>
  <c r="R15" i="2"/>
  <c r="S15" i="2"/>
  <c r="T15" i="2"/>
  <c r="U15" i="2"/>
  <c r="W15" i="2"/>
  <c r="X15" i="2"/>
  <c r="Y15" i="2"/>
  <c r="Z15" i="2"/>
  <c r="AA15" i="2"/>
  <c r="AB15" i="2"/>
  <c r="AC15" i="2"/>
  <c r="AD15" i="2"/>
  <c r="AE15" i="2"/>
  <c r="AF15" i="2"/>
  <c r="AH15" i="2"/>
  <c r="AI15" i="2"/>
  <c r="AJ15" i="2"/>
  <c r="AK15" i="2"/>
  <c r="AL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16" i="2"/>
  <c r="C16" i="2"/>
  <c r="D16" i="2"/>
  <c r="E16" i="2"/>
  <c r="F16" i="2"/>
  <c r="G16" i="2"/>
  <c r="H16" i="2"/>
  <c r="I16" i="2"/>
  <c r="J16" i="2"/>
  <c r="L16" i="2"/>
  <c r="M16" i="2"/>
  <c r="N16" i="2"/>
  <c r="O16" i="2"/>
  <c r="P16" i="2"/>
  <c r="Q16" i="2"/>
  <c r="R16" i="2"/>
  <c r="S16" i="2"/>
  <c r="T16" i="2"/>
  <c r="U16" i="2"/>
  <c r="W16" i="2"/>
  <c r="X16" i="2"/>
  <c r="Y16" i="2"/>
  <c r="Z16" i="2"/>
  <c r="AA16" i="2"/>
  <c r="AB16" i="2"/>
  <c r="AC16" i="2"/>
  <c r="AD16" i="2"/>
  <c r="AE16" i="2"/>
  <c r="AF16" i="2"/>
  <c r="AH16" i="2"/>
  <c r="AI16" i="2"/>
  <c r="AJ16" i="2"/>
  <c r="AK16" i="2"/>
  <c r="AL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17" i="2"/>
  <c r="C17" i="2"/>
  <c r="D17" i="2"/>
  <c r="E17" i="2"/>
  <c r="F17" i="2"/>
  <c r="G17" i="2"/>
  <c r="H17" i="2"/>
  <c r="I17" i="2"/>
  <c r="J17" i="2"/>
  <c r="L17" i="2"/>
  <c r="M17" i="2"/>
  <c r="N17" i="2"/>
  <c r="O17" i="2"/>
  <c r="P17" i="2"/>
  <c r="Q17" i="2"/>
  <c r="R17" i="2"/>
  <c r="S17" i="2"/>
  <c r="T17" i="2"/>
  <c r="U17" i="2"/>
  <c r="W17" i="2"/>
  <c r="X17" i="2"/>
  <c r="Y17" i="2"/>
  <c r="Z17" i="2"/>
  <c r="AA17" i="2"/>
  <c r="AB17" i="2"/>
  <c r="AC17" i="2"/>
  <c r="AD17" i="2"/>
  <c r="AE17" i="2"/>
  <c r="AF17" i="2"/>
  <c r="AH17" i="2"/>
  <c r="AI17" i="2"/>
  <c r="AJ17" i="2"/>
  <c r="AK17" i="2"/>
  <c r="AL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18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U18" i="2"/>
  <c r="W18" i="2"/>
  <c r="X18" i="2"/>
  <c r="Y18" i="2"/>
  <c r="Z18" i="2"/>
  <c r="AA18" i="2"/>
  <c r="AB18" i="2"/>
  <c r="AC18" i="2"/>
  <c r="AD18" i="2"/>
  <c r="AE18" i="2"/>
  <c r="AF18" i="2"/>
  <c r="AH18" i="2"/>
  <c r="AI18" i="2"/>
  <c r="AJ18" i="2"/>
  <c r="AK18" i="2"/>
  <c r="AL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19" i="2"/>
  <c r="C19" i="2"/>
  <c r="D19" i="2"/>
  <c r="E19" i="2"/>
  <c r="F19" i="2"/>
  <c r="G19" i="2"/>
  <c r="H19" i="2"/>
  <c r="I19" i="2"/>
  <c r="J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AB19" i="2"/>
  <c r="AC19" i="2"/>
  <c r="AD19" i="2"/>
  <c r="AE19" i="2"/>
  <c r="AF19" i="2"/>
  <c r="AH19" i="2"/>
  <c r="AI19" i="2"/>
  <c r="AJ19" i="2"/>
  <c r="AK19" i="2"/>
  <c r="AL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22" i="2"/>
  <c r="C22" i="2"/>
  <c r="D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S22" i="2"/>
  <c r="T22" i="2"/>
  <c r="U22" i="2"/>
  <c r="W22" i="2"/>
  <c r="X22" i="2"/>
  <c r="Y22" i="2"/>
  <c r="Z22" i="2"/>
  <c r="AA22" i="2"/>
  <c r="AB22" i="2"/>
  <c r="AC22" i="2"/>
  <c r="AD22" i="2"/>
  <c r="AE22" i="2"/>
  <c r="AF22" i="2"/>
  <c r="AH22" i="2"/>
  <c r="AI22" i="2"/>
  <c r="AJ22" i="2"/>
  <c r="AK22" i="2"/>
  <c r="AL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21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U21" i="2"/>
  <c r="W21" i="2"/>
  <c r="X21" i="2"/>
  <c r="Y21" i="2"/>
  <c r="Z21" i="2"/>
  <c r="AA21" i="2"/>
  <c r="AB21" i="2"/>
  <c r="AC21" i="2"/>
  <c r="AD21" i="2"/>
  <c r="AE21" i="2"/>
  <c r="AF21" i="2"/>
  <c r="AH21" i="2"/>
  <c r="AI21" i="2"/>
  <c r="AJ21" i="2"/>
  <c r="AK21" i="2"/>
  <c r="AL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B26" i="2"/>
  <c r="C26" i="2"/>
  <c r="D26" i="2"/>
  <c r="E26" i="2"/>
  <c r="F26" i="2"/>
  <c r="G26" i="2"/>
  <c r="H26" i="2"/>
  <c r="I26" i="2"/>
  <c r="J26" i="2"/>
  <c r="L26" i="2"/>
  <c r="M26" i="2"/>
  <c r="N26" i="2"/>
  <c r="O26" i="2"/>
  <c r="P26" i="2"/>
  <c r="Q26" i="2"/>
  <c r="R26" i="2"/>
  <c r="S26" i="2"/>
  <c r="T26" i="2"/>
  <c r="U26" i="2"/>
  <c r="W26" i="2"/>
  <c r="X26" i="2"/>
  <c r="Y26" i="2"/>
  <c r="Z26" i="2"/>
  <c r="AA26" i="2"/>
  <c r="AB26" i="2"/>
  <c r="AC26" i="2"/>
  <c r="AD26" i="2"/>
  <c r="AE26" i="2"/>
  <c r="AF26" i="2"/>
  <c r="AH26" i="2"/>
  <c r="AI26" i="2"/>
  <c r="AJ26" i="2"/>
  <c r="AK26" i="2"/>
  <c r="AL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23" i="2"/>
  <c r="C23" i="2"/>
  <c r="D23" i="2"/>
  <c r="E23" i="2"/>
  <c r="F23" i="2"/>
  <c r="G23" i="2"/>
  <c r="H23" i="2"/>
  <c r="I23" i="2"/>
  <c r="J23" i="2"/>
  <c r="L23" i="2"/>
  <c r="M23" i="2"/>
  <c r="N23" i="2"/>
  <c r="O23" i="2"/>
  <c r="P23" i="2"/>
  <c r="Q23" i="2"/>
  <c r="R23" i="2"/>
  <c r="S23" i="2"/>
  <c r="T23" i="2"/>
  <c r="U23" i="2"/>
  <c r="W23" i="2"/>
  <c r="X23" i="2"/>
  <c r="Y23" i="2"/>
  <c r="Z23" i="2"/>
  <c r="AA23" i="2"/>
  <c r="AB23" i="2"/>
  <c r="AC23" i="2"/>
  <c r="AD23" i="2"/>
  <c r="AE23" i="2"/>
  <c r="AF23" i="2"/>
  <c r="AH23" i="2"/>
  <c r="AI23" i="2"/>
  <c r="AJ23" i="2"/>
  <c r="AK23" i="2"/>
  <c r="AL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20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S20" i="2"/>
  <c r="T20" i="2"/>
  <c r="U20" i="2"/>
  <c r="W20" i="2"/>
  <c r="X20" i="2"/>
  <c r="Y20" i="2"/>
  <c r="Z20" i="2"/>
  <c r="AA20" i="2"/>
  <c r="AB20" i="2"/>
  <c r="AC20" i="2"/>
  <c r="AD20" i="2"/>
  <c r="AE20" i="2"/>
  <c r="AF20" i="2"/>
  <c r="AH20" i="2"/>
  <c r="AI20" i="2"/>
  <c r="AJ20" i="2"/>
  <c r="AK20" i="2"/>
  <c r="AL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25" i="2"/>
  <c r="C25" i="2"/>
  <c r="D25" i="2"/>
  <c r="E25" i="2"/>
  <c r="F25" i="2"/>
  <c r="G25" i="2"/>
  <c r="H25" i="2"/>
  <c r="I25" i="2"/>
  <c r="J25" i="2"/>
  <c r="L25" i="2"/>
  <c r="M25" i="2"/>
  <c r="N25" i="2"/>
  <c r="O25" i="2"/>
  <c r="P25" i="2"/>
  <c r="Q25" i="2"/>
  <c r="R25" i="2"/>
  <c r="S25" i="2"/>
  <c r="T25" i="2"/>
  <c r="U25" i="2"/>
  <c r="W25" i="2"/>
  <c r="X25" i="2"/>
  <c r="Y25" i="2"/>
  <c r="Z25" i="2"/>
  <c r="AA25" i="2"/>
  <c r="AB25" i="2"/>
  <c r="AC25" i="2"/>
  <c r="AD25" i="2"/>
  <c r="AE25" i="2"/>
  <c r="AF25" i="2"/>
  <c r="AH25" i="2"/>
  <c r="AI25" i="2"/>
  <c r="AJ25" i="2"/>
  <c r="AK25" i="2"/>
  <c r="AL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120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S120" i="2"/>
  <c r="T120" i="2"/>
  <c r="U120" i="2"/>
  <c r="W120" i="2"/>
  <c r="X120" i="2"/>
  <c r="Y120" i="2"/>
  <c r="Z120" i="2"/>
  <c r="AA120" i="2"/>
  <c r="AB120" i="2"/>
  <c r="AC120" i="2"/>
  <c r="AD120" i="2"/>
  <c r="AE120" i="2"/>
  <c r="AF120" i="2"/>
  <c r="AH120" i="2"/>
  <c r="AI120" i="2"/>
  <c r="AJ120" i="2"/>
  <c r="AK120" i="2"/>
  <c r="AL120" i="2"/>
  <c r="AN120" i="2"/>
  <c r="AO120" i="2"/>
  <c r="AP120" i="2"/>
  <c r="AQ120" i="2"/>
  <c r="AR120" i="2"/>
  <c r="AS120" i="2"/>
  <c r="AT120" i="2"/>
  <c r="AU120" i="2"/>
  <c r="AV120" i="2"/>
  <c r="AX120" i="2"/>
  <c r="AY120" i="2"/>
  <c r="AZ120" i="2"/>
  <c r="BA120" i="2"/>
  <c r="B27" i="2"/>
  <c r="C27" i="2"/>
  <c r="D27" i="2"/>
  <c r="E27" i="2"/>
  <c r="F27" i="2"/>
  <c r="G27" i="2"/>
  <c r="H27" i="2"/>
  <c r="I27" i="2"/>
  <c r="J27" i="2"/>
  <c r="L27" i="2"/>
  <c r="M27" i="2"/>
  <c r="N27" i="2"/>
  <c r="O27" i="2"/>
  <c r="P27" i="2"/>
  <c r="Q27" i="2"/>
  <c r="R27" i="2"/>
  <c r="S27" i="2"/>
  <c r="T27" i="2"/>
  <c r="U27" i="2"/>
  <c r="W27" i="2"/>
  <c r="X27" i="2"/>
  <c r="Y27" i="2"/>
  <c r="Z27" i="2"/>
  <c r="AA27" i="2"/>
  <c r="AB27" i="2"/>
  <c r="AC27" i="2"/>
  <c r="AD27" i="2"/>
  <c r="AE27" i="2"/>
  <c r="AF27" i="2"/>
  <c r="AH27" i="2"/>
  <c r="AI27" i="2"/>
  <c r="AJ27" i="2"/>
  <c r="AK27" i="2"/>
  <c r="AL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28" i="2"/>
  <c r="C28" i="2"/>
  <c r="D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S28" i="2"/>
  <c r="T28" i="2"/>
  <c r="U28" i="2"/>
  <c r="W28" i="2"/>
  <c r="X28" i="2"/>
  <c r="Y28" i="2"/>
  <c r="Z28" i="2"/>
  <c r="AA28" i="2"/>
  <c r="AB28" i="2"/>
  <c r="AC28" i="2"/>
  <c r="AD28" i="2"/>
  <c r="AE28" i="2"/>
  <c r="AF28" i="2"/>
  <c r="AH28" i="2"/>
  <c r="AI28" i="2"/>
  <c r="AJ28" i="2"/>
  <c r="AK28" i="2"/>
  <c r="AL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29" i="2"/>
  <c r="C29" i="2"/>
  <c r="D29" i="2"/>
  <c r="E29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T29" i="2"/>
  <c r="U29" i="2"/>
  <c r="W29" i="2"/>
  <c r="X29" i="2"/>
  <c r="Y29" i="2"/>
  <c r="Z29" i="2"/>
  <c r="AA29" i="2"/>
  <c r="AB29" i="2"/>
  <c r="AC29" i="2"/>
  <c r="AD29" i="2"/>
  <c r="AE29" i="2"/>
  <c r="AF29" i="2"/>
  <c r="AH29" i="2"/>
  <c r="AI29" i="2"/>
  <c r="AJ29" i="2"/>
  <c r="AK29" i="2"/>
  <c r="AL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30" i="2"/>
  <c r="C30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E30" i="2"/>
  <c r="AF30" i="2"/>
  <c r="AH30" i="2"/>
  <c r="AI30" i="2"/>
  <c r="AJ30" i="2"/>
  <c r="AK30" i="2"/>
  <c r="AL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31" i="2"/>
  <c r="C31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T31" i="2"/>
  <c r="U31" i="2"/>
  <c r="W31" i="2"/>
  <c r="X31" i="2"/>
  <c r="Y31" i="2"/>
  <c r="Z31" i="2"/>
  <c r="AA31" i="2"/>
  <c r="AB31" i="2"/>
  <c r="AC31" i="2"/>
  <c r="AD31" i="2"/>
  <c r="AE31" i="2"/>
  <c r="AF31" i="2"/>
  <c r="AH31" i="2"/>
  <c r="AI31" i="2"/>
  <c r="AJ31" i="2"/>
  <c r="AK31" i="2"/>
  <c r="AL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32" i="2"/>
  <c r="C32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E32" i="2"/>
  <c r="AF32" i="2"/>
  <c r="AH32" i="2"/>
  <c r="AI32" i="2"/>
  <c r="AJ32" i="2"/>
  <c r="AK32" i="2"/>
  <c r="AL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33" i="2"/>
  <c r="C33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U33" i="2"/>
  <c r="W33" i="2"/>
  <c r="X33" i="2"/>
  <c r="Y33" i="2"/>
  <c r="Z33" i="2"/>
  <c r="AA33" i="2"/>
  <c r="AB33" i="2"/>
  <c r="AC33" i="2"/>
  <c r="AD33" i="2"/>
  <c r="AE33" i="2"/>
  <c r="AF33" i="2"/>
  <c r="AH33" i="2"/>
  <c r="AI33" i="2"/>
  <c r="AJ33" i="2"/>
  <c r="AK33" i="2"/>
  <c r="AL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34" i="2"/>
  <c r="C34" i="2"/>
  <c r="D34" i="2"/>
  <c r="E34" i="2"/>
  <c r="F34" i="2"/>
  <c r="G34" i="2"/>
  <c r="H34" i="2"/>
  <c r="I34" i="2"/>
  <c r="J34" i="2"/>
  <c r="L34" i="2"/>
  <c r="M34" i="2"/>
  <c r="N34" i="2"/>
  <c r="O34" i="2"/>
  <c r="P34" i="2"/>
  <c r="Q34" i="2"/>
  <c r="R34" i="2"/>
  <c r="S34" i="2"/>
  <c r="T34" i="2"/>
  <c r="U34" i="2"/>
  <c r="W34" i="2"/>
  <c r="X34" i="2"/>
  <c r="Y34" i="2"/>
  <c r="Z34" i="2"/>
  <c r="AA34" i="2"/>
  <c r="AB34" i="2"/>
  <c r="AC34" i="2"/>
  <c r="AD34" i="2"/>
  <c r="AE34" i="2"/>
  <c r="AF34" i="2"/>
  <c r="AH34" i="2"/>
  <c r="AI34" i="2"/>
  <c r="AJ34" i="2"/>
  <c r="AK34" i="2"/>
  <c r="AL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35" i="2"/>
  <c r="C35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E35" i="2"/>
  <c r="AF35" i="2"/>
  <c r="AH35" i="2"/>
  <c r="AI35" i="2"/>
  <c r="AJ35" i="2"/>
  <c r="AK35" i="2"/>
  <c r="AL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36" i="2"/>
  <c r="C36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T36" i="2"/>
  <c r="U36" i="2"/>
  <c r="W36" i="2"/>
  <c r="X36" i="2"/>
  <c r="Y36" i="2"/>
  <c r="Z36" i="2"/>
  <c r="AA36" i="2"/>
  <c r="AB36" i="2"/>
  <c r="AC36" i="2"/>
  <c r="AD36" i="2"/>
  <c r="AE36" i="2"/>
  <c r="AF36" i="2"/>
  <c r="AH36" i="2"/>
  <c r="AI36" i="2"/>
  <c r="AJ36" i="2"/>
  <c r="AK36" i="2"/>
  <c r="AL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B37" i="2"/>
  <c r="C37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E37" i="2"/>
  <c r="AF37" i="2"/>
  <c r="AH37" i="2"/>
  <c r="AI37" i="2"/>
  <c r="AJ37" i="2"/>
  <c r="AK37" i="2"/>
  <c r="AL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38" i="2"/>
  <c r="C38" i="2"/>
  <c r="D38" i="2"/>
  <c r="E38" i="2"/>
  <c r="F38" i="2"/>
  <c r="G38" i="2"/>
  <c r="H38" i="2"/>
  <c r="I38" i="2"/>
  <c r="J38" i="2"/>
  <c r="L38" i="2"/>
  <c r="M38" i="2"/>
  <c r="N38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E38" i="2"/>
  <c r="AF38" i="2"/>
  <c r="AH38" i="2"/>
  <c r="AI38" i="2"/>
  <c r="AJ38" i="2"/>
  <c r="AK38" i="2"/>
  <c r="AL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39" i="2"/>
  <c r="C39" i="2"/>
  <c r="D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S39" i="2"/>
  <c r="T39" i="2"/>
  <c r="U39" i="2"/>
  <c r="W39" i="2"/>
  <c r="X39" i="2"/>
  <c r="Y39" i="2"/>
  <c r="Z39" i="2"/>
  <c r="AA39" i="2"/>
  <c r="AB39" i="2"/>
  <c r="AC39" i="2"/>
  <c r="AD39" i="2"/>
  <c r="AE39" i="2"/>
  <c r="AF39" i="2"/>
  <c r="AH39" i="2"/>
  <c r="AI39" i="2"/>
  <c r="AJ39" i="2"/>
  <c r="AK39" i="2"/>
  <c r="AL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40" i="2"/>
  <c r="C40" i="2"/>
  <c r="D40" i="2"/>
  <c r="E40" i="2"/>
  <c r="F40" i="2"/>
  <c r="G40" i="2"/>
  <c r="H40" i="2"/>
  <c r="I40" i="2"/>
  <c r="J40" i="2"/>
  <c r="L40" i="2"/>
  <c r="M40" i="2"/>
  <c r="N40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AD40" i="2"/>
  <c r="AE40" i="2"/>
  <c r="AF40" i="2"/>
  <c r="AH40" i="2"/>
  <c r="AI40" i="2"/>
  <c r="AJ40" i="2"/>
  <c r="AK40" i="2"/>
  <c r="AL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41" i="2"/>
  <c r="C41" i="2"/>
  <c r="D41" i="2"/>
  <c r="E41" i="2"/>
  <c r="F41" i="2"/>
  <c r="G41" i="2"/>
  <c r="H41" i="2"/>
  <c r="I41" i="2"/>
  <c r="J41" i="2"/>
  <c r="L41" i="2"/>
  <c r="M41" i="2"/>
  <c r="N41" i="2"/>
  <c r="O41" i="2"/>
  <c r="P41" i="2"/>
  <c r="Q41" i="2"/>
  <c r="R41" i="2"/>
  <c r="S41" i="2"/>
  <c r="T41" i="2"/>
  <c r="U41" i="2"/>
  <c r="W41" i="2"/>
  <c r="X41" i="2"/>
  <c r="Y41" i="2"/>
  <c r="Z41" i="2"/>
  <c r="AA41" i="2"/>
  <c r="AB41" i="2"/>
  <c r="AC41" i="2"/>
  <c r="AD41" i="2"/>
  <c r="AE41" i="2"/>
  <c r="AF41" i="2"/>
  <c r="AH41" i="2"/>
  <c r="AI41" i="2"/>
  <c r="AJ41" i="2"/>
  <c r="AK41" i="2"/>
  <c r="AL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42" i="2"/>
  <c r="C42" i="2"/>
  <c r="D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E42" i="2"/>
  <c r="AF42" i="2"/>
  <c r="AH42" i="2"/>
  <c r="AI42" i="2"/>
  <c r="AJ42" i="2"/>
  <c r="AK42" i="2"/>
  <c r="AL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43" i="2"/>
  <c r="C43" i="2"/>
  <c r="D43" i="2"/>
  <c r="E43" i="2"/>
  <c r="F43" i="2"/>
  <c r="G43" i="2"/>
  <c r="H43" i="2"/>
  <c r="I43" i="2"/>
  <c r="J43" i="2"/>
  <c r="L43" i="2"/>
  <c r="M43" i="2"/>
  <c r="N43" i="2"/>
  <c r="O43" i="2"/>
  <c r="P43" i="2"/>
  <c r="Q43" i="2"/>
  <c r="R43" i="2"/>
  <c r="S43" i="2"/>
  <c r="T43" i="2"/>
  <c r="U43" i="2"/>
  <c r="W43" i="2"/>
  <c r="X43" i="2"/>
  <c r="Y43" i="2"/>
  <c r="Z43" i="2"/>
  <c r="AA43" i="2"/>
  <c r="AB43" i="2"/>
  <c r="AC43" i="2"/>
  <c r="AD43" i="2"/>
  <c r="AE43" i="2"/>
  <c r="AF43" i="2"/>
  <c r="AH43" i="2"/>
  <c r="AI43" i="2"/>
  <c r="AJ43" i="2"/>
  <c r="AK43" i="2"/>
  <c r="AL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44" i="2"/>
  <c r="C44" i="2"/>
  <c r="D44" i="2"/>
  <c r="E44" i="2"/>
  <c r="F44" i="2"/>
  <c r="G44" i="2"/>
  <c r="H44" i="2"/>
  <c r="I44" i="2"/>
  <c r="J44" i="2"/>
  <c r="L44" i="2"/>
  <c r="M44" i="2"/>
  <c r="N44" i="2"/>
  <c r="O44" i="2"/>
  <c r="P44" i="2"/>
  <c r="Q44" i="2"/>
  <c r="R44" i="2"/>
  <c r="S44" i="2"/>
  <c r="T44" i="2"/>
  <c r="U44" i="2"/>
  <c r="W44" i="2"/>
  <c r="X44" i="2"/>
  <c r="Y44" i="2"/>
  <c r="Z44" i="2"/>
  <c r="AA44" i="2"/>
  <c r="AB44" i="2"/>
  <c r="AC44" i="2"/>
  <c r="AD44" i="2"/>
  <c r="AE44" i="2"/>
  <c r="AF44" i="2"/>
  <c r="AH44" i="2"/>
  <c r="AI44" i="2"/>
  <c r="AJ44" i="2"/>
  <c r="AK44" i="2"/>
  <c r="AL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45" i="2"/>
  <c r="C45" i="2"/>
  <c r="D45" i="2"/>
  <c r="E45" i="2"/>
  <c r="F45" i="2"/>
  <c r="G45" i="2"/>
  <c r="H45" i="2"/>
  <c r="I45" i="2"/>
  <c r="J45" i="2"/>
  <c r="L45" i="2"/>
  <c r="M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D45" i="2"/>
  <c r="AE45" i="2"/>
  <c r="AF45" i="2"/>
  <c r="AH45" i="2"/>
  <c r="AI45" i="2"/>
  <c r="AJ45" i="2"/>
  <c r="AK45" i="2"/>
  <c r="AL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46" i="2"/>
  <c r="C46" i="2"/>
  <c r="D46" i="2"/>
  <c r="E46" i="2"/>
  <c r="F46" i="2"/>
  <c r="G46" i="2"/>
  <c r="H46" i="2"/>
  <c r="I46" i="2"/>
  <c r="J46" i="2"/>
  <c r="L46" i="2"/>
  <c r="M46" i="2"/>
  <c r="N46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E46" i="2"/>
  <c r="AF46" i="2"/>
  <c r="AH46" i="2"/>
  <c r="AI46" i="2"/>
  <c r="AJ46" i="2"/>
  <c r="AK46" i="2"/>
  <c r="AL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47" i="2"/>
  <c r="C47" i="2"/>
  <c r="D47" i="2"/>
  <c r="E47" i="2"/>
  <c r="F47" i="2"/>
  <c r="G47" i="2"/>
  <c r="H47" i="2"/>
  <c r="I47" i="2"/>
  <c r="J47" i="2"/>
  <c r="L47" i="2"/>
  <c r="M47" i="2"/>
  <c r="N47" i="2"/>
  <c r="O47" i="2"/>
  <c r="P47" i="2"/>
  <c r="Q47" i="2"/>
  <c r="R47" i="2"/>
  <c r="S47" i="2"/>
  <c r="T47" i="2"/>
  <c r="U47" i="2"/>
  <c r="W47" i="2"/>
  <c r="X47" i="2"/>
  <c r="Y47" i="2"/>
  <c r="Z47" i="2"/>
  <c r="AA47" i="2"/>
  <c r="AB47" i="2"/>
  <c r="AC47" i="2"/>
  <c r="AD47" i="2"/>
  <c r="AE47" i="2"/>
  <c r="AF47" i="2"/>
  <c r="AH47" i="2"/>
  <c r="AI47" i="2"/>
  <c r="AJ47" i="2"/>
  <c r="AK47" i="2"/>
  <c r="AL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B48" i="2"/>
  <c r="C48" i="2"/>
  <c r="D48" i="2"/>
  <c r="E48" i="2"/>
  <c r="F48" i="2"/>
  <c r="G48" i="2"/>
  <c r="H48" i="2"/>
  <c r="I48" i="2"/>
  <c r="J48" i="2"/>
  <c r="L48" i="2"/>
  <c r="M48" i="2"/>
  <c r="N48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E48" i="2"/>
  <c r="AF48" i="2"/>
  <c r="AH48" i="2"/>
  <c r="AI48" i="2"/>
  <c r="AJ48" i="2"/>
  <c r="AK48" i="2"/>
  <c r="AL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49" i="2"/>
  <c r="C49" i="2"/>
  <c r="D49" i="2"/>
  <c r="E49" i="2"/>
  <c r="F49" i="2"/>
  <c r="G49" i="2"/>
  <c r="H49" i="2"/>
  <c r="I49" i="2"/>
  <c r="J49" i="2"/>
  <c r="L49" i="2"/>
  <c r="M49" i="2"/>
  <c r="N49" i="2"/>
  <c r="O49" i="2"/>
  <c r="P49" i="2"/>
  <c r="Q49" i="2"/>
  <c r="R49" i="2"/>
  <c r="S49" i="2"/>
  <c r="T49" i="2"/>
  <c r="U49" i="2"/>
  <c r="W49" i="2"/>
  <c r="X49" i="2"/>
  <c r="Y49" i="2"/>
  <c r="Z49" i="2"/>
  <c r="AA49" i="2"/>
  <c r="AB49" i="2"/>
  <c r="AC49" i="2"/>
  <c r="AD49" i="2"/>
  <c r="AE49" i="2"/>
  <c r="AF49" i="2"/>
  <c r="AH49" i="2"/>
  <c r="AI49" i="2"/>
  <c r="AJ49" i="2"/>
  <c r="AK49" i="2"/>
  <c r="AL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50" i="2"/>
  <c r="C50" i="2"/>
  <c r="D50" i="2"/>
  <c r="E50" i="2"/>
  <c r="F50" i="2"/>
  <c r="G50" i="2"/>
  <c r="H50" i="2"/>
  <c r="I50" i="2"/>
  <c r="J50" i="2"/>
  <c r="L50" i="2"/>
  <c r="M50" i="2"/>
  <c r="N50" i="2"/>
  <c r="O50" i="2"/>
  <c r="P50" i="2"/>
  <c r="Q50" i="2"/>
  <c r="R50" i="2"/>
  <c r="S50" i="2"/>
  <c r="T50" i="2"/>
  <c r="U50" i="2"/>
  <c r="W50" i="2"/>
  <c r="X50" i="2"/>
  <c r="Y50" i="2"/>
  <c r="Z50" i="2"/>
  <c r="AA50" i="2"/>
  <c r="AB50" i="2"/>
  <c r="AC50" i="2"/>
  <c r="AD50" i="2"/>
  <c r="AE50" i="2"/>
  <c r="AF50" i="2"/>
  <c r="AH50" i="2"/>
  <c r="AI50" i="2"/>
  <c r="AJ50" i="2"/>
  <c r="AK50" i="2"/>
  <c r="AL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51" i="2"/>
  <c r="C51" i="2"/>
  <c r="D51" i="2"/>
  <c r="E51" i="2"/>
  <c r="F51" i="2"/>
  <c r="G51" i="2"/>
  <c r="H51" i="2"/>
  <c r="I51" i="2"/>
  <c r="J51" i="2"/>
  <c r="L51" i="2"/>
  <c r="M51" i="2"/>
  <c r="N51" i="2"/>
  <c r="O51" i="2"/>
  <c r="P51" i="2"/>
  <c r="Q51" i="2"/>
  <c r="R51" i="2"/>
  <c r="S51" i="2"/>
  <c r="T51" i="2"/>
  <c r="U51" i="2"/>
  <c r="W51" i="2"/>
  <c r="X51" i="2"/>
  <c r="Y51" i="2"/>
  <c r="Z51" i="2"/>
  <c r="AA51" i="2"/>
  <c r="AB51" i="2"/>
  <c r="AC51" i="2"/>
  <c r="AD51" i="2"/>
  <c r="AE51" i="2"/>
  <c r="AF51" i="2"/>
  <c r="AH51" i="2"/>
  <c r="AI51" i="2"/>
  <c r="AJ51" i="2"/>
  <c r="AK51" i="2"/>
  <c r="AL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52" i="2"/>
  <c r="C52" i="2"/>
  <c r="D52" i="2"/>
  <c r="E52" i="2"/>
  <c r="F52" i="2"/>
  <c r="G52" i="2"/>
  <c r="H52" i="2"/>
  <c r="I52" i="2"/>
  <c r="J52" i="2"/>
  <c r="L52" i="2"/>
  <c r="M52" i="2"/>
  <c r="N52" i="2"/>
  <c r="O52" i="2"/>
  <c r="P52" i="2"/>
  <c r="Q52" i="2"/>
  <c r="R52" i="2"/>
  <c r="S52" i="2"/>
  <c r="T52" i="2"/>
  <c r="U52" i="2"/>
  <c r="W52" i="2"/>
  <c r="X52" i="2"/>
  <c r="Y52" i="2"/>
  <c r="Z52" i="2"/>
  <c r="AA52" i="2"/>
  <c r="AB52" i="2"/>
  <c r="AC52" i="2"/>
  <c r="AD52" i="2"/>
  <c r="AE52" i="2"/>
  <c r="AF52" i="2"/>
  <c r="AH52" i="2"/>
  <c r="AI52" i="2"/>
  <c r="AJ52" i="2"/>
  <c r="AK52" i="2"/>
  <c r="AL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53" i="2"/>
  <c r="C53" i="2"/>
  <c r="D53" i="2"/>
  <c r="E53" i="2"/>
  <c r="F53" i="2"/>
  <c r="G53" i="2"/>
  <c r="H53" i="2"/>
  <c r="I53" i="2"/>
  <c r="J53" i="2"/>
  <c r="L53" i="2"/>
  <c r="M53" i="2"/>
  <c r="N53" i="2"/>
  <c r="O53" i="2"/>
  <c r="P53" i="2"/>
  <c r="Q53" i="2"/>
  <c r="R53" i="2"/>
  <c r="S53" i="2"/>
  <c r="T53" i="2"/>
  <c r="U53" i="2"/>
  <c r="W53" i="2"/>
  <c r="X53" i="2"/>
  <c r="Y53" i="2"/>
  <c r="Z53" i="2"/>
  <c r="AA53" i="2"/>
  <c r="AB53" i="2"/>
  <c r="AC53" i="2"/>
  <c r="AD53" i="2"/>
  <c r="AE53" i="2"/>
  <c r="AF53" i="2"/>
  <c r="AH53" i="2"/>
  <c r="AI53" i="2"/>
  <c r="AJ53" i="2"/>
  <c r="AK53" i="2"/>
  <c r="AL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54" i="2"/>
  <c r="C54" i="2"/>
  <c r="D54" i="2"/>
  <c r="E54" i="2"/>
  <c r="F54" i="2"/>
  <c r="G54" i="2"/>
  <c r="H54" i="2"/>
  <c r="I54" i="2"/>
  <c r="J54" i="2"/>
  <c r="L54" i="2"/>
  <c r="M54" i="2"/>
  <c r="N54" i="2"/>
  <c r="O54" i="2"/>
  <c r="P54" i="2"/>
  <c r="Q54" i="2"/>
  <c r="R54" i="2"/>
  <c r="S54" i="2"/>
  <c r="T54" i="2"/>
  <c r="U54" i="2"/>
  <c r="W54" i="2"/>
  <c r="X54" i="2"/>
  <c r="Y54" i="2"/>
  <c r="Z54" i="2"/>
  <c r="AA54" i="2"/>
  <c r="AB54" i="2"/>
  <c r="AC54" i="2"/>
  <c r="AD54" i="2"/>
  <c r="AE54" i="2"/>
  <c r="AF54" i="2"/>
  <c r="AH54" i="2"/>
  <c r="AI54" i="2"/>
  <c r="AJ54" i="2"/>
  <c r="AK54" i="2"/>
  <c r="AL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55" i="2"/>
  <c r="C55" i="2"/>
  <c r="D55" i="2"/>
  <c r="E55" i="2"/>
  <c r="F55" i="2"/>
  <c r="G55" i="2"/>
  <c r="H55" i="2"/>
  <c r="I55" i="2"/>
  <c r="J55" i="2"/>
  <c r="L55" i="2"/>
  <c r="M55" i="2"/>
  <c r="N55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C55" i="2"/>
  <c r="AD55" i="2"/>
  <c r="AE55" i="2"/>
  <c r="AF55" i="2"/>
  <c r="AH55" i="2"/>
  <c r="AI55" i="2"/>
  <c r="AJ55" i="2"/>
  <c r="AK55" i="2"/>
  <c r="AL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56" i="2"/>
  <c r="C56" i="2"/>
  <c r="D56" i="2"/>
  <c r="E56" i="2"/>
  <c r="F56" i="2"/>
  <c r="G56" i="2"/>
  <c r="H56" i="2"/>
  <c r="I56" i="2"/>
  <c r="J56" i="2"/>
  <c r="L56" i="2"/>
  <c r="M56" i="2"/>
  <c r="N56" i="2"/>
  <c r="O56" i="2"/>
  <c r="P56" i="2"/>
  <c r="Q56" i="2"/>
  <c r="R56" i="2"/>
  <c r="S56" i="2"/>
  <c r="T56" i="2"/>
  <c r="U56" i="2"/>
  <c r="W56" i="2"/>
  <c r="X56" i="2"/>
  <c r="Y56" i="2"/>
  <c r="Z56" i="2"/>
  <c r="AA56" i="2"/>
  <c r="AB56" i="2"/>
  <c r="AC56" i="2"/>
  <c r="AD56" i="2"/>
  <c r="AE56" i="2"/>
  <c r="AF56" i="2"/>
  <c r="AH56" i="2"/>
  <c r="AI56" i="2"/>
  <c r="AJ56" i="2"/>
  <c r="AK56" i="2"/>
  <c r="AL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57" i="2"/>
  <c r="C57" i="2"/>
  <c r="D57" i="2"/>
  <c r="E57" i="2"/>
  <c r="F57" i="2"/>
  <c r="G57" i="2"/>
  <c r="H57" i="2"/>
  <c r="I57" i="2"/>
  <c r="J57" i="2"/>
  <c r="L57" i="2"/>
  <c r="M57" i="2"/>
  <c r="N57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E57" i="2"/>
  <c r="AF57" i="2"/>
  <c r="AH57" i="2"/>
  <c r="AI57" i="2"/>
  <c r="AJ57" i="2"/>
  <c r="AK57" i="2"/>
  <c r="AL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58" i="2"/>
  <c r="C58" i="2"/>
  <c r="D58" i="2"/>
  <c r="E58" i="2"/>
  <c r="F58" i="2"/>
  <c r="G58" i="2"/>
  <c r="H58" i="2"/>
  <c r="I58" i="2"/>
  <c r="J58" i="2"/>
  <c r="L58" i="2"/>
  <c r="M58" i="2"/>
  <c r="N58" i="2"/>
  <c r="O58" i="2"/>
  <c r="P58" i="2"/>
  <c r="Q58" i="2"/>
  <c r="R58" i="2"/>
  <c r="S58" i="2"/>
  <c r="T58" i="2"/>
  <c r="U58" i="2"/>
  <c r="W58" i="2"/>
  <c r="X58" i="2"/>
  <c r="Y58" i="2"/>
  <c r="Z58" i="2"/>
  <c r="AA58" i="2"/>
  <c r="AB58" i="2"/>
  <c r="AC58" i="2"/>
  <c r="AD58" i="2"/>
  <c r="AE58" i="2"/>
  <c r="AF58" i="2"/>
  <c r="AH58" i="2"/>
  <c r="AI58" i="2"/>
  <c r="AJ58" i="2"/>
  <c r="AK58" i="2"/>
  <c r="AL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B59" i="2"/>
  <c r="C59" i="2"/>
  <c r="D59" i="2"/>
  <c r="E59" i="2"/>
  <c r="F59" i="2"/>
  <c r="G59" i="2"/>
  <c r="H59" i="2"/>
  <c r="I59" i="2"/>
  <c r="J59" i="2"/>
  <c r="L59" i="2"/>
  <c r="M59" i="2"/>
  <c r="N59" i="2"/>
  <c r="O59" i="2"/>
  <c r="P59" i="2"/>
  <c r="Q59" i="2"/>
  <c r="R59" i="2"/>
  <c r="S59" i="2"/>
  <c r="T59" i="2"/>
  <c r="U59" i="2"/>
  <c r="W59" i="2"/>
  <c r="X59" i="2"/>
  <c r="Y59" i="2"/>
  <c r="Z59" i="2"/>
  <c r="AA59" i="2"/>
  <c r="AB59" i="2"/>
  <c r="AC59" i="2"/>
  <c r="AD59" i="2"/>
  <c r="AE59" i="2"/>
  <c r="AF59" i="2"/>
  <c r="AH59" i="2"/>
  <c r="AI59" i="2"/>
  <c r="AJ59" i="2"/>
  <c r="AK59" i="2"/>
  <c r="AL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60" i="2"/>
  <c r="C60" i="2"/>
  <c r="D60" i="2"/>
  <c r="E60" i="2"/>
  <c r="F60" i="2"/>
  <c r="G60" i="2"/>
  <c r="H60" i="2"/>
  <c r="I60" i="2"/>
  <c r="J60" i="2"/>
  <c r="L60" i="2"/>
  <c r="M60" i="2"/>
  <c r="N60" i="2"/>
  <c r="O60" i="2"/>
  <c r="P60" i="2"/>
  <c r="Q60" i="2"/>
  <c r="R60" i="2"/>
  <c r="S60" i="2"/>
  <c r="T60" i="2"/>
  <c r="U60" i="2"/>
  <c r="W60" i="2"/>
  <c r="X60" i="2"/>
  <c r="Y60" i="2"/>
  <c r="Z60" i="2"/>
  <c r="AA60" i="2"/>
  <c r="AB60" i="2"/>
  <c r="AC60" i="2"/>
  <c r="AD60" i="2"/>
  <c r="AE60" i="2"/>
  <c r="AF60" i="2"/>
  <c r="AH60" i="2"/>
  <c r="AI60" i="2"/>
  <c r="AJ60" i="2"/>
  <c r="AK60" i="2"/>
  <c r="AL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61" i="2"/>
  <c r="C61" i="2"/>
  <c r="D61" i="2"/>
  <c r="E61" i="2"/>
  <c r="F61" i="2"/>
  <c r="G61" i="2"/>
  <c r="H61" i="2"/>
  <c r="I61" i="2"/>
  <c r="J61" i="2"/>
  <c r="L61" i="2"/>
  <c r="M61" i="2"/>
  <c r="N61" i="2"/>
  <c r="O61" i="2"/>
  <c r="P61" i="2"/>
  <c r="Q61" i="2"/>
  <c r="R61" i="2"/>
  <c r="S61" i="2"/>
  <c r="T61" i="2"/>
  <c r="U61" i="2"/>
  <c r="W61" i="2"/>
  <c r="X61" i="2"/>
  <c r="Y61" i="2"/>
  <c r="Z61" i="2"/>
  <c r="AA61" i="2"/>
  <c r="AB61" i="2"/>
  <c r="AC61" i="2"/>
  <c r="AD61" i="2"/>
  <c r="AE61" i="2"/>
  <c r="AF61" i="2"/>
  <c r="AH61" i="2"/>
  <c r="AI61" i="2"/>
  <c r="AJ61" i="2"/>
  <c r="AK61" i="2"/>
  <c r="AL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62" i="2"/>
  <c r="C62" i="2"/>
  <c r="D62" i="2"/>
  <c r="E62" i="2"/>
  <c r="F62" i="2"/>
  <c r="G62" i="2"/>
  <c r="H62" i="2"/>
  <c r="I62" i="2"/>
  <c r="J62" i="2"/>
  <c r="L62" i="2"/>
  <c r="M62" i="2"/>
  <c r="N62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AD62" i="2"/>
  <c r="AE62" i="2"/>
  <c r="AF62" i="2"/>
  <c r="AH62" i="2"/>
  <c r="AI62" i="2"/>
  <c r="AJ62" i="2"/>
  <c r="AK62" i="2"/>
  <c r="AL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63" i="2"/>
  <c r="C63" i="2"/>
  <c r="D63" i="2"/>
  <c r="E63" i="2"/>
  <c r="F63" i="2"/>
  <c r="G63" i="2"/>
  <c r="H63" i="2"/>
  <c r="I63" i="2"/>
  <c r="J63" i="2"/>
  <c r="L63" i="2"/>
  <c r="M63" i="2"/>
  <c r="N63" i="2"/>
  <c r="O63" i="2"/>
  <c r="P63" i="2"/>
  <c r="Q63" i="2"/>
  <c r="R63" i="2"/>
  <c r="S63" i="2"/>
  <c r="T63" i="2"/>
  <c r="U63" i="2"/>
  <c r="W63" i="2"/>
  <c r="X63" i="2"/>
  <c r="Y63" i="2"/>
  <c r="Z63" i="2"/>
  <c r="AA63" i="2"/>
  <c r="AB63" i="2"/>
  <c r="AC63" i="2"/>
  <c r="AD63" i="2"/>
  <c r="AE63" i="2"/>
  <c r="AF63" i="2"/>
  <c r="AH63" i="2"/>
  <c r="AI63" i="2"/>
  <c r="AJ63" i="2"/>
  <c r="AK63" i="2"/>
  <c r="AL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B64" i="2"/>
  <c r="C64" i="2"/>
  <c r="D64" i="2"/>
  <c r="E64" i="2"/>
  <c r="F64" i="2"/>
  <c r="G64" i="2"/>
  <c r="H64" i="2"/>
  <c r="I64" i="2"/>
  <c r="J64" i="2"/>
  <c r="L64" i="2"/>
  <c r="M64" i="2"/>
  <c r="N64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C64" i="2"/>
  <c r="AD64" i="2"/>
  <c r="AE64" i="2"/>
  <c r="AF64" i="2"/>
  <c r="AH64" i="2"/>
  <c r="AI64" i="2"/>
  <c r="AJ64" i="2"/>
  <c r="AK64" i="2"/>
  <c r="AL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65" i="2"/>
  <c r="C65" i="2"/>
  <c r="D65" i="2"/>
  <c r="E65" i="2"/>
  <c r="F65" i="2"/>
  <c r="G65" i="2"/>
  <c r="H65" i="2"/>
  <c r="I65" i="2"/>
  <c r="J65" i="2"/>
  <c r="L65" i="2"/>
  <c r="M65" i="2"/>
  <c r="N65" i="2"/>
  <c r="O65" i="2"/>
  <c r="P65" i="2"/>
  <c r="Q65" i="2"/>
  <c r="R65" i="2"/>
  <c r="S65" i="2"/>
  <c r="T65" i="2"/>
  <c r="U65" i="2"/>
  <c r="W65" i="2"/>
  <c r="X65" i="2"/>
  <c r="Y65" i="2"/>
  <c r="Z65" i="2"/>
  <c r="AA65" i="2"/>
  <c r="AB65" i="2"/>
  <c r="AC65" i="2"/>
  <c r="AD65" i="2"/>
  <c r="AE65" i="2"/>
  <c r="AF65" i="2"/>
  <c r="AH65" i="2"/>
  <c r="AI65" i="2"/>
  <c r="AJ65" i="2"/>
  <c r="AK65" i="2"/>
  <c r="AL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66" i="2"/>
  <c r="C66" i="2"/>
  <c r="D66" i="2"/>
  <c r="E66" i="2"/>
  <c r="F66" i="2"/>
  <c r="G66" i="2"/>
  <c r="H66" i="2"/>
  <c r="I66" i="2"/>
  <c r="J66" i="2"/>
  <c r="L66" i="2"/>
  <c r="M66" i="2"/>
  <c r="N66" i="2"/>
  <c r="O66" i="2"/>
  <c r="P66" i="2"/>
  <c r="Q66" i="2"/>
  <c r="R66" i="2"/>
  <c r="S66" i="2"/>
  <c r="T66" i="2"/>
  <c r="U66" i="2"/>
  <c r="W66" i="2"/>
  <c r="X66" i="2"/>
  <c r="Y66" i="2"/>
  <c r="Z66" i="2"/>
  <c r="AA66" i="2"/>
  <c r="AB66" i="2"/>
  <c r="AC66" i="2"/>
  <c r="AD66" i="2"/>
  <c r="AE66" i="2"/>
  <c r="AF66" i="2"/>
  <c r="AH66" i="2"/>
  <c r="AI66" i="2"/>
  <c r="AJ66" i="2"/>
  <c r="AK66" i="2"/>
  <c r="AL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67" i="2"/>
  <c r="C67" i="2"/>
  <c r="D67" i="2"/>
  <c r="E67" i="2"/>
  <c r="F67" i="2"/>
  <c r="G67" i="2"/>
  <c r="H67" i="2"/>
  <c r="I67" i="2"/>
  <c r="J67" i="2"/>
  <c r="L67" i="2"/>
  <c r="M67" i="2"/>
  <c r="N67" i="2"/>
  <c r="O67" i="2"/>
  <c r="P67" i="2"/>
  <c r="Q67" i="2"/>
  <c r="R67" i="2"/>
  <c r="S67" i="2"/>
  <c r="T67" i="2"/>
  <c r="U67" i="2"/>
  <c r="W67" i="2"/>
  <c r="X67" i="2"/>
  <c r="Y67" i="2"/>
  <c r="Z67" i="2"/>
  <c r="AA67" i="2"/>
  <c r="AB67" i="2"/>
  <c r="AC67" i="2"/>
  <c r="AD67" i="2"/>
  <c r="AE67" i="2"/>
  <c r="AF67" i="2"/>
  <c r="AH67" i="2"/>
  <c r="AI67" i="2"/>
  <c r="AJ67" i="2"/>
  <c r="AK67" i="2"/>
  <c r="AL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68" i="2"/>
  <c r="C68" i="2"/>
  <c r="D68" i="2"/>
  <c r="E68" i="2"/>
  <c r="F68" i="2"/>
  <c r="G68" i="2"/>
  <c r="H68" i="2"/>
  <c r="I68" i="2"/>
  <c r="J68" i="2"/>
  <c r="L68" i="2"/>
  <c r="M68" i="2"/>
  <c r="N68" i="2"/>
  <c r="O68" i="2"/>
  <c r="P68" i="2"/>
  <c r="Q68" i="2"/>
  <c r="R68" i="2"/>
  <c r="S68" i="2"/>
  <c r="T68" i="2"/>
  <c r="U68" i="2"/>
  <c r="W68" i="2"/>
  <c r="X68" i="2"/>
  <c r="Y68" i="2"/>
  <c r="Z68" i="2"/>
  <c r="AA68" i="2"/>
  <c r="AB68" i="2"/>
  <c r="AC68" i="2"/>
  <c r="AD68" i="2"/>
  <c r="AE68" i="2"/>
  <c r="AF68" i="2"/>
  <c r="AH68" i="2"/>
  <c r="AI68" i="2"/>
  <c r="AJ68" i="2"/>
  <c r="AK68" i="2"/>
  <c r="AL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69" i="2"/>
  <c r="C69" i="2"/>
  <c r="D69" i="2"/>
  <c r="E69" i="2"/>
  <c r="F69" i="2"/>
  <c r="G69" i="2"/>
  <c r="H69" i="2"/>
  <c r="I69" i="2"/>
  <c r="J69" i="2"/>
  <c r="L69" i="2"/>
  <c r="M69" i="2"/>
  <c r="N69" i="2"/>
  <c r="O69" i="2"/>
  <c r="P69" i="2"/>
  <c r="Q69" i="2"/>
  <c r="R69" i="2"/>
  <c r="S69" i="2"/>
  <c r="T69" i="2"/>
  <c r="U69" i="2"/>
  <c r="W69" i="2"/>
  <c r="X69" i="2"/>
  <c r="Y69" i="2"/>
  <c r="Z69" i="2"/>
  <c r="AA69" i="2"/>
  <c r="AB69" i="2"/>
  <c r="AC69" i="2"/>
  <c r="AD69" i="2"/>
  <c r="AE69" i="2"/>
  <c r="AF69" i="2"/>
  <c r="AH69" i="2"/>
  <c r="AI69" i="2"/>
  <c r="AJ69" i="2"/>
  <c r="AK69" i="2"/>
  <c r="AL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70" i="2"/>
  <c r="C70" i="2"/>
  <c r="D70" i="2"/>
  <c r="E70" i="2"/>
  <c r="F70" i="2"/>
  <c r="G70" i="2"/>
  <c r="H70" i="2"/>
  <c r="I70" i="2"/>
  <c r="J70" i="2"/>
  <c r="L70" i="2"/>
  <c r="M70" i="2"/>
  <c r="N70" i="2"/>
  <c r="O70" i="2"/>
  <c r="P70" i="2"/>
  <c r="Q70" i="2"/>
  <c r="R70" i="2"/>
  <c r="S70" i="2"/>
  <c r="T70" i="2"/>
  <c r="U70" i="2"/>
  <c r="W70" i="2"/>
  <c r="X70" i="2"/>
  <c r="Y70" i="2"/>
  <c r="Z70" i="2"/>
  <c r="AA70" i="2"/>
  <c r="AB70" i="2"/>
  <c r="AC70" i="2"/>
  <c r="AD70" i="2"/>
  <c r="AE70" i="2"/>
  <c r="AF70" i="2"/>
  <c r="AH70" i="2"/>
  <c r="AI70" i="2"/>
  <c r="AJ70" i="2"/>
  <c r="AK70" i="2"/>
  <c r="AL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B71" i="2"/>
  <c r="C71" i="2"/>
  <c r="D71" i="2"/>
  <c r="E71" i="2"/>
  <c r="F71" i="2"/>
  <c r="G71" i="2"/>
  <c r="H71" i="2"/>
  <c r="I71" i="2"/>
  <c r="J71" i="2"/>
  <c r="L71" i="2"/>
  <c r="M71" i="2"/>
  <c r="N71" i="2"/>
  <c r="O71" i="2"/>
  <c r="P71" i="2"/>
  <c r="Q71" i="2"/>
  <c r="R71" i="2"/>
  <c r="S71" i="2"/>
  <c r="T71" i="2"/>
  <c r="U71" i="2"/>
  <c r="W71" i="2"/>
  <c r="X71" i="2"/>
  <c r="Y71" i="2"/>
  <c r="Z71" i="2"/>
  <c r="AA71" i="2"/>
  <c r="AB71" i="2"/>
  <c r="AC71" i="2"/>
  <c r="AD71" i="2"/>
  <c r="AE71" i="2"/>
  <c r="AF71" i="2"/>
  <c r="AH71" i="2"/>
  <c r="AI71" i="2"/>
  <c r="AJ71" i="2"/>
  <c r="AK71" i="2"/>
  <c r="AL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72" i="2"/>
  <c r="C72" i="2"/>
  <c r="D72" i="2"/>
  <c r="E72" i="2"/>
  <c r="F72" i="2"/>
  <c r="G72" i="2"/>
  <c r="H72" i="2"/>
  <c r="I72" i="2"/>
  <c r="J72" i="2"/>
  <c r="L72" i="2"/>
  <c r="M72" i="2"/>
  <c r="N72" i="2"/>
  <c r="O72" i="2"/>
  <c r="P72" i="2"/>
  <c r="Q72" i="2"/>
  <c r="R72" i="2"/>
  <c r="S72" i="2"/>
  <c r="T72" i="2"/>
  <c r="U72" i="2"/>
  <c r="W72" i="2"/>
  <c r="X72" i="2"/>
  <c r="Y72" i="2"/>
  <c r="Z72" i="2"/>
  <c r="AA72" i="2"/>
  <c r="AB72" i="2"/>
  <c r="AC72" i="2"/>
  <c r="AD72" i="2"/>
  <c r="AE72" i="2"/>
  <c r="AF72" i="2"/>
  <c r="AH72" i="2"/>
  <c r="AI72" i="2"/>
  <c r="AJ72" i="2"/>
  <c r="AK72" i="2"/>
  <c r="AL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73" i="2"/>
  <c r="C73" i="2"/>
  <c r="D73" i="2"/>
  <c r="E73" i="2"/>
  <c r="F73" i="2"/>
  <c r="G73" i="2"/>
  <c r="H73" i="2"/>
  <c r="I73" i="2"/>
  <c r="J73" i="2"/>
  <c r="L73" i="2"/>
  <c r="M73" i="2"/>
  <c r="N73" i="2"/>
  <c r="O73" i="2"/>
  <c r="P73" i="2"/>
  <c r="Q73" i="2"/>
  <c r="R73" i="2"/>
  <c r="S73" i="2"/>
  <c r="T73" i="2"/>
  <c r="U73" i="2"/>
  <c r="W73" i="2"/>
  <c r="X73" i="2"/>
  <c r="Y73" i="2"/>
  <c r="Z73" i="2"/>
  <c r="AA73" i="2"/>
  <c r="AB73" i="2"/>
  <c r="AC73" i="2"/>
  <c r="AD73" i="2"/>
  <c r="AE73" i="2"/>
  <c r="AF73" i="2"/>
  <c r="AH73" i="2"/>
  <c r="AI73" i="2"/>
  <c r="AJ73" i="2"/>
  <c r="AK73" i="2"/>
  <c r="AL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74" i="2"/>
  <c r="C74" i="2"/>
  <c r="D74" i="2"/>
  <c r="E74" i="2"/>
  <c r="F74" i="2"/>
  <c r="G74" i="2"/>
  <c r="H74" i="2"/>
  <c r="I74" i="2"/>
  <c r="J74" i="2"/>
  <c r="L74" i="2"/>
  <c r="M74" i="2"/>
  <c r="N74" i="2"/>
  <c r="O74" i="2"/>
  <c r="P74" i="2"/>
  <c r="Q74" i="2"/>
  <c r="R74" i="2"/>
  <c r="S74" i="2"/>
  <c r="T74" i="2"/>
  <c r="U74" i="2"/>
  <c r="W74" i="2"/>
  <c r="X74" i="2"/>
  <c r="Y74" i="2"/>
  <c r="Z74" i="2"/>
  <c r="AA74" i="2"/>
  <c r="AB74" i="2"/>
  <c r="AC74" i="2"/>
  <c r="AD74" i="2"/>
  <c r="AE74" i="2"/>
  <c r="AF74" i="2"/>
  <c r="AH74" i="2"/>
  <c r="AI74" i="2"/>
  <c r="AJ74" i="2"/>
  <c r="AK74" i="2"/>
  <c r="AL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75" i="2"/>
  <c r="C75" i="2"/>
  <c r="D75" i="2"/>
  <c r="E75" i="2"/>
  <c r="F75" i="2"/>
  <c r="G75" i="2"/>
  <c r="H75" i="2"/>
  <c r="I75" i="2"/>
  <c r="J75" i="2"/>
  <c r="L75" i="2"/>
  <c r="M75" i="2"/>
  <c r="N75" i="2"/>
  <c r="O75" i="2"/>
  <c r="P75" i="2"/>
  <c r="Q75" i="2"/>
  <c r="R75" i="2"/>
  <c r="S75" i="2"/>
  <c r="T75" i="2"/>
  <c r="U75" i="2"/>
  <c r="W75" i="2"/>
  <c r="X75" i="2"/>
  <c r="Y75" i="2"/>
  <c r="Z75" i="2"/>
  <c r="AA75" i="2"/>
  <c r="AB75" i="2"/>
  <c r="AC75" i="2"/>
  <c r="AD75" i="2"/>
  <c r="AE75" i="2"/>
  <c r="AF75" i="2"/>
  <c r="AH75" i="2"/>
  <c r="AI75" i="2"/>
  <c r="AJ75" i="2"/>
  <c r="AK75" i="2"/>
  <c r="AL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24" i="2"/>
  <c r="C24" i="2"/>
  <c r="D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S24" i="2"/>
  <c r="T24" i="2"/>
  <c r="U24" i="2"/>
  <c r="W24" i="2"/>
  <c r="X24" i="2"/>
  <c r="Y24" i="2"/>
  <c r="Z24" i="2"/>
  <c r="AA24" i="2"/>
  <c r="AB24" i="2"/>
  <c r="AC24" i="2"/>
  <c r="AD24" i="2"/>
  <c r="AE24" i="2"/>
  <c r="AF24" i="2"/>
  <c r="AH24" i="2"/>
  <c r="AI24" i="2"/>
  <c r="AJ24" i="2"/>
  <c r="AK24" i="2"/>
  <c r="AL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77" i="2"/>
  <c r="C77" i="2"/>
  <c r="D77" i="2"/>
  <c r="E77" i="2"/>
  <c r="F77" i="2"/>
  <c r="G77" i="2"/>
  <c r="H77" i="2"/>
  <c r="I77" i="2"/>
  <c r="J77" i="2"/>
  <c r="L77" i="2"/>
  <c r="M77" i="2"/>
  <c r="N77" i="2"/>
  <c r="O77" i="2"/>
  <c r="P77" i="2"/>
  <c r="Q77" i="2"/>
  <c r="R77" i="2"/>
  <c r="S77" i="2"/>
  <c r="T77" i="2"/>
  <c r="U77" i="2"/>
  <c r="W77" i="2"/>
  <c r="X77" i="2"/>
  <c r="Y77" i="2"/>
  <c r="Z77" i="2"/>
  <c r="AA77" i="2"/>
  <c r="AB77" i="2"/>
  <c r="AC77" i="2"/>
  <c r="AD77" i="2"/>
  <c r="AE77" i="2"/>
  <c r="AF77" i="2"/>
  <c r="AH77" i="2"/>
  <c r="AI77" i="2"/>
  <c r="AJ77" i="2"/>
  <c r="AK77" i="2"/>
  <c r="AL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78" i="2"/>
  <c r="C78" i="2"/>
  <c r="D78" i="2"/>
  <c r="E78" i="2"/>
  <c r="F78" i="2"/>
  <c r="G78" i="2"/>
  <c r="H78" i="2"/>
  <c r="I78" i="2"/>
  <c r="J78" i="2"/>
  <c r="L78" i="2"/>
  <c r="M78" i="2"/>
  <c r="N78" i="2"/>
  <c r="O78" i="2"/>
  <c r="P78" i="2"/>
  <c r="Q78" i="2"/>
  <c r="R78" i="2"/>
  <c r="S78" i="2"/>
  <c r="T78" i="2"/>
  <c r="U78" i="2"/>
  <c r="W78" i="2"/>
  <c r="X78" i="2"/>
  <c r="Y78" i="2"/>
  <c r="Z78" i="2"/>
  <c r="AA78" i="2"/>
  <c r="AB78" i="2"/>
  <c r="AC78" i="2"/>
  <c r="AD78" i="2"/>
  <c r="AE78" i="2"/>
  <c r="AF78" i="2"/>
  <c r="AH78" i="2"/>
  <c r="AI78" i="2"/>
  <c r="AJ78" i="2"/>
  <c r="AK78" i="2"/>
  <c r="AL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79" i="2"/>
  <c r="C79" i="2"/>
  <c r="D79" i="2"/>
  <c r="E79" i="2"/>
  <c r="F79" i="2"/>
  <c r="G79" i="2"/>
  <c r="H79" i="2"/>
  <c r="I79" i="2"/>
  <c r="J79" i="2"/>
  <c r="L79" i="2"/>
  <c r="M79" i="2"/>
  <c r="N79" i="2"/>
  <c r="O79" i="2"/>
  <c r="P79" i="2"/>
  <c r="Q79" i="2"/>
  <c r="R79" i="2"/>
  <c r="S79" i="2"/>
  <c r="T79" i="2"/>
  <c r="U79" i="2"/>
  <c r="W79" i="2"/>
  <c r="X79" i="2"/>
  <c r="Y79" i="2"/>
  <c r="Z79" i="2"/>
  <c r="AA79" i="2"/>
  <c r="AB79" i="2"/>
  <c r="AC79" i="2"/>
  <c r="AD79" i="2"/>
  <c r="AE79" i="2"/>
  <c r="AF79" i="2"/>
  <c r="AH79" i="2"/>
  <c r="AI79" i="2"/>
  <c r="AJ79" i="2"/>
  <c r="AK79" i="2"/>
  <c r="AL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80" i="2"/>
  <c r="C80" i="2"/>
  <c r="D80" i="2"/>
  <c r="E80" i="2"/>
  <c r="F80" i="2"/>
  <c r="G80" i="2"/>
  <c r="H80" i="2"/>
  <c r="I80" i="2"/>
  <c r="J80" i="2"/>
  <c r="L80" i="2"/>
  <c r="M80" i="2"/>
  <c r="N80" i="2"/>
  <c r="O80" i="2"/>
  <c r="P80" i="2"/>
  <c r="Q80" i="2"/>
  <c r="R80" i="2"/>
  <c r="S80" i="2"/>
  <c r="T80" i="2"/>
  <c r="U80" i="2"/>
  <c r="W80" i="2"/>
  <c r="X80" i="2"/>
  <c r="Y80" i="2"/>
  <c r="Z80" i="2"/>
  <c r="AA80" i="2"/>
  <c r="AB80" i="2"/>
  <c r="AC80" i="2"/>
  <c r="AD80" i="2"/>
  <c r="AE80" i="2"/>
  <c r="AF80" i="2"/>
  <c r="AH80" i="2"/>
  <c r="AI80" i="2"/>
  <c r="AJ80" i="2"/>
  <c r="AK80" i="2"/>
  <c r="AL80" i="2"/>
  <c r="AN80" i="2"/>
  <c r="AO80" i="2"/>
  <c r="AP80" i="2"/>
  <c r="AQ80" i="2"/>
  <c r="AR80" i="2"/>
  <c r="AS80" i="2"/>
  <c r="AT80" i="2"/>
  <c r="AU80" i="2"/>
  <c r="AV80" i="2"/>
  <c r="AX80" i="2"/>
  <c r="AY80" i="2"/>
  <c r="AZ80" i="2"/>
  <c r="BA80" i="2"/>
  <c r="B81" i="2"/>
  <c r="C81" i="2"/>
  <c r="D81" i="2"/>
  <c r="E81" i="2"/>
  <c r="F81" i="2"/>
  <c r="G81" i="2"/>
  <c r="H81" i="2"/>
  <c r="I81" i="2"/>
  <c r="J81" i="2"/>
  <c r="L81" i="2"/>
  <c r="M81" i="2"/>
  <c r="N81" i="2"/>
  <c r="O81" i="2"/>
  <c r="P81" i="2"/>
  <c r="Q81" i="2"/>
  <c r="R81" i="2"/>
  <c r="S81" i="2"/>
  <c r="T81" i="2"/>
  <c r="U81" i="2"/>
  <c r="W81" i="2"/>
  <c r="X81" i="2"/>
  <c r="Y81" i="2"/>
  <c r="Z81" i="2"/>
  <c r="AA81" i="2"/>
  <c r="AB81" i="2"/>
  <c r="AC81" i="2"/>
  <c r="AD81" i="2"/>
  <c r="AE81" i="2"/>
  <c r="AF81" i="2"/>
  <c r="AH81" i="2"/>
  <c r="AI81" i="2"/>
  <c r="AJ81" i="2"/>
  <c r="AK81" i="2"/>
  <c r="AL81" i="2"/>
  <c r="AN81" i="2"/>
  <c r="AO81" i="2"/>
  <c r="AP81" i="2"/>
  <c r="AQ81" i="2"/>
  <c r="AR81" i="2"/>
  <c r="AS81" i="2"/>
  <c r="AT81" i="2"/>
  <c r="AU81" i="2"/>
  <c r="AV81" i="2"/>
  <c r="AX81" i="2"/>
  <c r="AY81" i="2"/>
  <c r="AZ81" i="2"/>
  <c r="BA81" i="2"/>
  <c r="B82" i="2"/>
  <c r="C82" i="2"/>
  <c r="D82" i="2"/>
  <c r="E82" i="2"/>
  <c r="F82" i="2"/>
  <c r="G82" i="2"/>
  <c r="H82" i="2"/>
  <c r="I82" i="2"/>
  <c r="J82" i="2"/>
  <c r="L82" i="2"/>
  <c r="M82" i="2"/>
  <c r="N82" i="2"/>
  <c r="O82" i="2"/>
  <c r="P82" i="2"/>
  <c r="Q82" i="2"/>
  <c r="R82" i="2"/>
  <c r="S82" i="2"/>
  <c r="T82" i="2"/>
  <c r="U82" i="2"/>
  <c r="W82" i="2"/>
  <c r="X82" i="2"/>
  <c r="Y82" i="2"/>
  <c r="Z82" i="2"/>
  <c r="AA82" i="2"/>
  <c r="AB82" i="2"/>
  <c r="AC82" i="2"/>
  <c r="AD82" i="2"/>
  <c r="AE82" i="2"/>
  <c r="AF82" i="2"/>
  <c r="AH82" i="2"/>
  <c r="AI82" i="2"/>
  <c r="AJ82" i="2"/>
  <c r="AK82" i="2"/>
  <c r="AL82" i="2"/>
  <c r="AN82" i="2"/>
  <c r="AO82" i="2"/>
  <c r="AP82" i="2"/>
  <c r="AQ82" i="2"/>
  <c r="AR82" i="2"/>
  <c r="AS82" i="2"/>
  <c r="AT82" i="2"/>
  <c r="AU82" i="2"/>
  <c r="AV82" i="2"/>
  <c r="AX82" i="2"/>
  <c r="AY82" i="2"/>
  <c r="AZ82" i="2"/>
  <c r="BA82" i="2"/>
  <c r="B83" i="2"/>
  <c r="C83" i="2"/>
  <c r="D83" i="2"/>
  <c r="E83" i="2"/>
  <c r="F83" i="2"/>
  <c r="G83" i="2"/>
  <c r="H83" i="2"/>
  <c r="I83" i="2"/>
  <c r="J83" i="2"/>
  <c r="L83" i="2"/>
  <c r="M83" i="2"/>
  <c r="N83" i="2"/>
  <c r="O83" i="2"/>
  <c r="P83" i="2"/>
  <c r="Q83" i="2"/>
  <c r="R83" i="2"/>
  <c r="S83" i="2"/>
  <c r="T83" i="2"/>
  <c r="U83" i="2"/>
  <c r="W83" i="2"/>
  <c r="X83" i="2"/>
  <c r="Y83" i="2"/>
  <c r="Z83" i="2"/>
  <c r="AA83" i="2"/>
  <c r="AB83" i="2"/>
  <c r="AC83" i="2"/>
  <c r="AD83" i="2"/>
  <c r="AE83" i="2"/>
  <c r="AF83" i="2"/>
  <c r="AH83" i="2"/>
  <c r="AI83" i="2"/>
  <c r="AJ83" i="2"/>
  <c r="AK83" i="2"/>
  <c r="AL83" i="2"/>
  <c r="AN83" i="2"/>
  <c r="AO83" i="2"/>
  <c r="AP83" i="2"/>
  <c r="AQ83" i="2"/>
  <c r="AR83" i="2"/>
  <c r="AS83" i="2"/>
  <c r="AT83" i="2"/>
  <c r="AU83" i="2"/>
  <c r="AV83" i="2"/>
  <c r="AX83" i="2"/>
  <c r="AY83" i="2"/>
  <c r="AZ83" i="2"/>
  <c r="BA83" i="2"/>
  <c r="B84" i="2"/>
  <c r="C84" i="2"/>
  <c r="D84" i="2"/>
  <c r="E84" i="2"/>
  <c r="F84" i="2"/>
  <c r="G84" i="2"/>
  <c r="H84" i="2"/>
  <c r="I84" i="2"/>
  <c r="J84" i="2"/>
  <c r="L84" i="2"/>
  <c r="M84" i="2"/>
  <c r="N84" i="2"/>
  <c r="O84" i="2"/>
  <c r="P84" i="2"/>
  <c r="Q84" i="2"/>
  <c r="R84" i="2"/>
  <c r="S84" i="2"/>
  <c r="T84" i="2"/>
  <c r="U84" i="2"/>
  <c r="W84" i="2"/>
  <c r="X84" i="2"/>
  <c r="Y84" i="2"/>
  <c r="Z84" i="2"/>
  <c r="AA84" i="2"/>
  <c r="AB84" i="2"/>
  <c r="AC84" i="2"/>
  <c r="AD84" i="2"/>
  <c r="AE84" i="2"/>
  <c r="AF84" i="2"/>
  <c r="AH84" i="2"/>
  <c r="AI84" i="2"/>
  <c r="AJ84" i="2"/>
  <c r="AK84" i="2"/>
  <c r="AL84" i="2"/>
  <c r="AN84" i="2"/>
  <c r="AO84" i="2"/>
  <c r="AP84" i="2"/>
  <c r="AQ84" i="2"/>
  <c r="AR84" i="2"/>
  <c r="AS84" i="2"/>
  <c r="AT84" i="2"/>
  <c r="AU84" i="2"/>
  <c r="AV84" i="2"/>
  <c r="AX84" i="2"/>
  <c r="AY84" i="2"/>
  <c r="AZ84" i="2"/>
  <c r="BA84" i="2"/>
  <c r="B148" i="2"/>
  <c r="C148" i="2"/>
  <c r="D148" i="2"/>
  <c r="E148" i="2"/>
  <c r="F148" i="2"/>
  <c r="G148" i="2"/>
  <c r="H148" i="2"/>
  <c r="I148" i="2"/>
  <c r="J148" i="2"/>
  <c r="L148" i="2"/>
  <c r="M148" i="2"/>
  <c r="N148" i="2"/>
  <c r="O148" i="2"/>
  <c r="P148" i="2"/>
  <c r="Q148" i="2"/>
  <c r="R148" i="2"/>
  <c r="S148" i="2"/>
  <c r="T148" i="2"/>
  <c r="U148" i="2"/>
  <c r="W148" i="2"/>
  <c r="X148" i="2"/>
  <c r="Y148" i="2"/>
  <c r="Z148" i="2"/>
  <c r="AA148" i="2"/>
  <c r="AB148" i="2"/>
  <c r="AC148" i="2"/>
  <c r="AD148" i="2"/>
  <c r="AE148" i="2"/>
  <c r="AF148" i="2"/>
  <c r="AH148" i="2"/>
  <c r="AI148" i="2"/>
  <c r="AJ148" i="2"/>
  <c r="AK148" i="2"/>
  <c r="AL148" i="2"/>
  <c r="AN148" i="2"/>
  <c r="AO148" i="2"/>
  <c r="AP148" i="2"/>
  <c r="AQ148" i="2"/>
  <c r="AR148" i="2"/>
  <c r="AS148" i="2"/>
  <c r="AT148" i="2"/>
  <c r="AU148" i="2"/>
  <c r="AV148" i="2"/>
  <c r="AX148" i="2"/>
  <c r="AY148" i="2"/>
  <c r="AZ148" i="2"/>
  <c r="BA148" i="2"/>
  <c r="B86" i="2"/>
  <c r="C86" i="2"/>
  <c r="D86" i="2"/>
  <c r="E86" i="2"/>
  <c r="F86" i="2"/>
  <c r="G86" i="2"/>
  <c r="H86" i="2"/>
  <c r="I86" i="2"/>
  <c r="J86" i="2"/>
  <c r="L86" i="2"/>
  <c r="M86" i="2"/>
  <c r="N86" i="2"/>
  <c r="O86" i="2"/>
  <c r="P86" i="2"/>
  <c r="Q86" i="2"/>
  <c r="R86" i="2"/>
  <c r="S86" i="2"/>
  <c r="T86" i="2"/>
  <c r="U86" i="2"/>
  <c r="W86" i="2"/>
  <c r="X86" i="2"/>
  <c r="Y86" i="2"/>
  <c r="Z86" i="2"/>
  <c r="AA86" i="2"/>
  <c r="AB86" i="2"/>
  <c r="AC86" i="2"/>
  <c r="AD86" i="2"/>
  <c r="AE86" i="2"/>
  <c r="AF86" i="2"/>
  <c r="AH86" i="2"/>
  <c r="AI86" i="2"/>
  <c r="AJ86" i="2"/>
  <c r="AK86" i="2"/>
  <c r="AL86" i="2"/>
  <c r="AN86" i="2"/>
  <c r="AO86" i="2"/>
  <c r="AP86" i="2"/>
  <c r="AQ86" i="2"/>
  <c r="AR86" i="2"/>
  <c r="AS86" i="2"/>
  <c r="AT86" i="2"/>
  <c r="AU86" i="2"/>
  <c r="AV86" i="2"/>
  <c r="AX86" i="2"/>
  <c r="AY86" i="2"/>
  <c r="AZ86" i="2"/>
  <c r="BA86" i="2"/>
  <c r="B87" i="2"/>
  <c r="C87" i="2"/>
  <c r="D87" i="2"/>
  <c r="E87" i="2"/>
  <c r="F87" i="2"/>
  <c r="G87" i="2"/>
  <c r="H87" i="2"/>
  <c r="I87" i="2"/>
  <c r="J87" i="2"/>
  <c r="L87" i="2"/>
  <c r="M87" i="2"/>
  <c r="N87" i="2"/>
  <c r="O87" i="2"/>
  <c r="P87" i="2"/>
  <c r="Q87" i="2"/>
  <c r="R87" i="2"/>
  <c r="S87" i="2"/>
  <c r="T87" i="2"/>
  <c r="U87" i="2"/>
  <c r="W87" i="2"/>
  <c r="X87" i="2"/>
  <c r="Y87" i="2"/>
  <c r="Z87" i="2"/>
  <c r="AA87" i="2"/>
  <c r="AB87" i="2"/>
  <c r="AC87" i="2"/>
  <c r="AD87" i="2"/>
  <c r="AE87" i="2"/>
  <c r="AF87" i="2"/>
  <c r="AH87" i="2"/>
  <c r="AI87" i="2"/>
  <c r="AJ87" i="2"/>
  <c r="AK87" i="2"/>
  <c r="AL87" i="2"/>
  <c r="AN87" i="2"/>
  <c r="AO87" i="2"/>
  <c r="AP87" i="2"/>
  <c r="AQ87" i="2"/>
  <c r="AR87" i="2"/>
  <c r="AS87" i="2"/>
  <c r="AT87" i="2"/>
  <c r="AU87" i="2"/>
  <c r="AV87" i="2"/>
  <c r="AX87" i="2"/>
  <c r="AY87" i="2"/>
  <c r="AZ87" i="2"/>
  <c r="BA87" i="2"/>
  <c r="B88" i="2"/>
  <c r="C88" i="2"/>
  <c r="D88" i="2"/>
  <c r="E88" i="2"/>
  <c r="F88" i="2"/>
  <c r="G88" i="2"/>
  <c r="H88" i="2"/>
  <c r="I88" i="2"/>
  <c r="J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AA88" i="2"/>
  <c r="AB88" i="2"/>
  <c r="AC88" i="2"/>
  <c r="AD88" i="2"/>
  <c r="AE88" i="2"/>
  <c r="AF88" i="2"/>
  <c r="AH88" i="2"/>
  <c r="AI88" i="2"/>
  <c r="AJ88" i="2"/>
  <c r="AK88" i="2"/>
  <c r="AL88" i="2"/>
  <c r="AN88" i="2"/>
  <c r="AO88" i="2"/>
  <c r="AP88" i="2"/>
  <c r="AQ88" i="2"/>
  <c r="AR88" i="2"/>
  <c r="AS88" i="2"/>
  <c r="AT88" i="2"/>
  <c r="AU88" i="2"/>
  <c r="AV88" i="2"/>
  <c r="AX88" i="2"/>
  <c r="AY88" i="2"/>
  <c r="AZ88" i="2"/>
  <c r="BA88" i="2"/>
  <c r="B89" i="2"/>
  <c r="C89" i="2"/>
  <c r="D89" i="2"/>
  <c r="E89" i="2"/>
  <c r="F89" i="2"/>
  <c r="G89" i="2"/>
  <c r="H89" i="2"/>
  <c r="I89" i="2"/>
  <c r="J89" i="2"/>
  <c r="L89" i="2"/>
  <c r="M89" i="2"/>
  <c r="N89" i="2"/>
  <c r="O89" i="2"/>
  <c r="P89" i="2"/>
  <c r="Q89" i="2"/>
  <c r="R89" i="2"/>
  <c r="S89" i="2"/>
  <c r="T89" i="2"/>
  <c r="U89" i="2"/>
  <c r="W89" i="2"/>
  <c r="X89" i="2"/>
  <c r="Y89" i="2"/>
  <c r="Z89" i="2"/>
  <c r="AA89" i="2"/>
  <c r="AB89" i="2"/>
  <c r="AC89" i="2"/>
  <c r="AD89" i="2"/>
  <c r="AE89" i="2"/>
  <c r="AF89" i="2"/>
  <c r="AH89" i="2"/>
  <c r="AI89" i="2"/>
  <c r="AJ89" i="2"/>
  <c r="AK89" i="2"/>
  <c r="AL89" i="2"/>
  <c r="AN89" i="2"/>
  <c r="AO89" i="2"/>
  <c r="AP89" i="2"/>
  <c r="AQ89" i="2"/>
  <c r="AR89" i="2"/>
  <c r="AS89" i="2"/>
  <c r="AT89" i="2"/>
  <c r="AU89" i="2"/>
  <c r="AV89" i="2"/>
  <c r="AX89" i="2"/>
  <c r="AY89" i="2"/>
  <c r="AZ89" i="2"/>
  <c r="BA89" i="2"/>
  <c r="B90" i="2"/>
  <c r="C90" i="2"/>
  <c r="D90" i="2"/>
  <c r="E90" i="2"/>
  <c r="F90" i="2"/>
  <c r="G90" i="2"/>
  <c r="H90" i="2"/>
  <c r="I90" i="2"/>
  <c r="J90" i="2"/>
  <c r="L90" i="2"/>
  <c r="M90" i="2"/>
  <c r="N90" i="2"/>
  <c r="O90" i="2"/>
  <c r="P90" i="2"/>
  <c r="Q90" i="2"/>
  <c r="R90" i="2"/>
  <c r="S90" i="2"/>
  <c r="T90" i="2"/>
  <c r="U90" i="2"/>
  <c r="W90" i="2"/>
  <c r="X90" i="2"/>
  <c r="Y90" i="2"/>
  <c r="Z90" i="2"/>
  <c r="AA90" i="2"/>
  <c r="AB90" i="2"/>
  <c r="AC90" i="2"/>
  <c r="AD90" i="2"/>
  <c r="AE90" i="2"/>
  <c r="AF90" i="2"/>
  <c r="AH90" i="2"/>
  <c r="AI90" i="2"/>
  <c r="AJ90" i="2"/>
  <c r="AK90" i="2"/>
  <c r="AL90" i="2"/>
  <c r="AN90" i="2"/>
  <c r="AO90" i="2"/>
  <c r="AP90" i="2"/>
  <c r="AQ90" i="2"/>
  <c r="AR90" i="2"/>
  <c r="AS90" i="2"/>
  <c r="AT90" i="2"/>
  <c r="AU90" i="2"/>
  <c r="AV90" i="2"/>
  <c r="AX90" i="2"/>
  <c r="AY90" i="2"/>
  <c r="AZ90" i="2"/>
  <c r="BA90" i="2"/>
  <c r="B91" i="2"/>
  <c r="C91" i="2"/>
  <c r="D91" i="2"/>
  <c r="E91" i="2"/>
  <c r="F91" i="2"/>
  <c r="G91" i="2"/>
  <c r="H91" i="2"/>
  <c r="I91" i="2"/>
  <c r="J91" i="2"/>
  <c r="L91" i="2"/>
  <c r="M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E91" i="2"/>
  <c r="AF91" i="2"/>
  <c r="AH91" i="2"/>
  <c r="AI91" i="2"/>
  <c r="AJ91" i="2"/>
  <c r="AK91" i="2"/>
  <c r="AL91" i="2"/>
  <c r="AN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92" i="2"/>
  <c r="C92" i="2"/>
  <c r="D92" i="2"/>
  <c r="E92" i="2"/>
  <c r="F92" i="2"/>
  <c r="G92" i="2"/>
  <c r="H92" i="2"/>
  <c r="I92" i="2"/>
  <c r="J92" i="2"/>
  <c r="L92" i="2"/>
  <c r="M92" i="2"/>
  <c r="N92" i="2"/>
  <c r="O92" i="2"/>
  <c r="P92" i="2"/>
  <c r="Q92" i="2"/>
  <c r="R92" i="2"/>
  <c r="S92" i="2"/>
  <c r="T92" i="2"/>
  <c r="U92" i="2"/>
  <c r="W92" i="2"/>
  <c r="X92" i="2"/>
  <c r="Y92" i="2"/>
  <c r="Z92" i="2"/>
  <c r="AA92" i="2"/>
  <c r="AB92" i="2"/>
  <c r="AC92" i="2"/>
  <c r="AD92" i="2"/>
  <c r="AE92" i="2"/>
  <c r="AF92" i="2"/>
  <c r="AH92" i="2"/>
  <c r="AI92" i="2"/>
  <c r="AJ92" i="2"/>
  <c r="AK92" i="2"/>
  <c r="AL92" i="2"/>
  <c r="AN92" i="2"/>
  <c r="AO92" i="2"/>
  <c r="AP92" i="2"/>
  <c r="AQ92" i="2"/>
  <c r="AR92" i="2"/>
  <c r="AS92" i="2"/>
  <c r="AT92" i="2"/>
  <c r="AU92" i="2"/>
  <c r="AV92" i="2"/>
  <c r="AX92" i="2"/>
  <c r="AY92" i="2"/>
  <c r="AZ92" i="2"/>
  <c r="BA92" i="2"/>
  <c r="B93" i="2"/>
  <c r="C93" i="2"/>
  <c r="D93" i="2"/>
  <c r="E93" i="2"/>
  <c r="F93" i="2"/>
  <c r="G93" i="2"/>
  <c r="H93" i="2"/>
  <c r="I93" i="2"/>
  <c r="J93" i="2"/>
  <c r="L93" i="2"/>
  <c r="M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E93" i="2"/>
  <c r="AF93" i="2"/>
  <c r="AH93" i="2"/>
  <c r="AI93" i="2"/>
  <c r="AJ93" i="2"/>
  <c r="AK93" i="2"/>
  <c r="AL93" i="2"/>
  <c r="AN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94" i="2"/>
  <c r="C94" i="2"/>
  <c r="D94" i="2"/>
  <c r="E94" i="2"/>
  <c r="F94" i="2"/>
  <c r="G94" i="2"/>
  <c r="H94" i="2"/>
  <c r="I94" i="2"/>
  <c r="J94" i="2"/>
  <c r="L94" i="2"/>
  <c r="M94" i="2"/>
  <c r="N94" i="2"/>
  <c r="O94" i="2"/>
  <c r="P94" i="2"/>
  <c r="Q94" i="2"/>
  <c r="R94" i="2"/>
  <c r="S94" i="2"/>
  <c r="T94" i="2"/>
  <c r="U94" i="2"/>
  <c r="W94" i="2"/>
  <c r="X94" i="2"/>
  <c r="Y94" i="2"/>
  <c r="Z94" i="2"/>
  <c r="AA94" i="2"/>
  <c r="AB94" i="2"/>
  <c r="AC94" i="2"/>
  <c r="AD94" i="2"/>
  <c r="AE94" i="2"/>
  <c r="AF94" i="2"/>
  <c r="AH94" i="2"/>
  <c r="AI94" i="2"/>
  <c r="AJ94" i="2"/>
  <c r="AK94" i="2"/>
  <c r="AL94" i="2"/>
  <c r="AN94" i="2"/>
  <c r="AO94" i="2"/>
  <c r="AP94" i="2"/>
  <c r="AQ94" i="2"/>
  <c r="AR94" i="2"/>
  <c r="AS94" i="2"/>
  <c r="AT94" i="2"/>
  <c r="AU94" i="2"/>
  <c r="AV94" i="2"/>
  <c r="AX94" i="2"/>
  <c r="AY94" i="2"/>
  <c r="AZ94" i="2"/>
  <c r="BA94" i="2"/>
  <c r="B95" i="2"/>
  <c r="C95" i="2"/>
  <c r="D95" i="2"/>
  <c r="E95" i="2"/>
  <c r="F95" i="2"/>
  <c r="G95" i="2"/>
  <c r="H95" i="2"/>
  <c r="I95" i="2"/>
  <c r="J95" i="2"/>
  <c r="L95" i="2"/>
  <c r="M95" i="2"/>
  <c r="N95" i="2"/>
  <c r="O95" i="2"/>
  <c r="P95" i="2"/>
  <c r="Q95" i="2"/>
  <c r="R95" i="2"/>
  <c r="S95" i="2"/>
  <c r="T95" i="2"/>
  <c r="U95" i="2"/>
  <c r="W95" i="2"/>
  <c r="X95" i="2"/>
  <c r="Y95" i="2"/>
  <c r="Z95" i="2"/>
  <c r="AA95" i="2"/>
  <c r="AB95" i="2"/>
  <c r="AC95" i="2"/>
  <c r="AD95" i="2"/>
  <c r="AE95" i="2"/>
  <c r="AF95" i="2"/>
  <c r="AH95" i="2"/>
  <c r="AI95" i="2"/>
  <c r="AJ95" i="2"/>
  <c r="AK95" i="2"/>
  <c r="AL95" i="2"/>
  <c r="AN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96" i="2"/>
  <c r="C96" i="2"/>
  <c r="D96" i="2"/>
  <c r="E96" i="2"/>
  <c r="F96" i="2"/>
  <c r="G96" i="2"/>
  <c r="H96" i="2"/>
  <c r="I96" i="2"/>
  <c r="J96" i="2"/>
  <c r="L96" i="2"/>
  <c r="M96" i="2"/>
  <c r="N96" i="2"/>
  <c r="O96" i="2"/>
  <c r="P96" i="2"/>
  <c r="Q96" i="2"/>
  <c r="R96" i="2"/>
  <c r="S96" i="2"/>
  <c r="T96" i="2"/>
  <c r="U96" i="2"/>
  <c r="W96" i="2"/>
  <c r="X96" i="2"/>
  <c r="Y96" i="2"/>
  <c r="Z96" i="2"/>
  <c r="AA96" i="2"/>
  <c r="AB96" i="2"/>
  <c r="AC96" i="2"/>
  <c r="AD96" i="2"/>
  <c r="AE96" i="2"/>
  <c r="AF96" i="2"/>
  <c r="AH96" i="2"/>
  <c r="AI96" i="2"/>
  <c r="AJ96" i="2"/>
  <c r="AK96" i="2"/>
  <c r="AL96" i="2"/>
  <c r="AN96" i="2"/>
  <c r="AO96" i="2"/>
  <c r="AP96" i="2"/>
  <c r="AQ96" i="2"/>
  <c r="AR96" i="2"/>
  <c r="AS96" i="2"/>
  <c r="AT96" i="2"/>
  <c r="AU96" i="2"/>
  <c r="AV96" i="2"/>
  <c r="AX96" i="2"/>
  <c r="AY96" i="2"/>
  <c r="AZ96" i="2"/>
  <c r="BA96" i="2"/>
  <c r="B97" i="2"/>
  <c r="C97" i="2"/>
  <c r="D97" i="2"/>
  <c r="E97" i="2"/>
  <c r="F97" i="2"/>
  <c r="G97" i="2"/>
  <c r="H97" i="2"/>
  <c r="I97" i="2"/>
  <c r="J97" i="2"/>
  <c r="L97" i="2"/>
  <c r="M97" i="2"/>
  <c r="N97" i="2"/>
  <c r="O97" i="2"/>
  <c r="P97" i="2"/>
  <c r="Q97" i="2"/>
  <c r="R97" i="2"/>
  <c r="S97" i="2"/>
  <c r="T97" i="2"/>
  <c r="U97" i="2"/>
  <c r="W97" i="2"/>
  <c r="X97" i="2"/>
  <c r="Y97" i="2"/>
  <c r="Z97" i="2"/>
  <c r="AA97" i="2"/>
  <c r="AB97" i="2"/>
  <c r="AC97" i="2"/>
  <c r="AD97" i="2"/>
  <c r="AE97" i="2"/>
  <c r="AF97" i="2"/>
  <c r="AH97" i="2"/>
  <c r="AI97" i="2"/>
  <c r="AJ97" i="2"/>
  <c r="AK97" i="2"/>
  <c r="AL97" i="2"/>
  <c r="AN97" i="2"/>
  <c r="AO97" i="2"/>
  <c r="AP97" i="2"/>
  <c r="AQ97" i="2"/>
  <c r="AR97" i="2"/>
  <c r="AS97" i="2"/>
  <c r="AT97" i="2"/>
  <c r="AU97" i="2"/>
  <c r="AV97" i="2"/>
  <c r="AX97" i="2"/>
  <c r="AY97" i="2"/>
  <c r="AZ97" i="2"/>
  <c r="BA97" i="2"/>
  <c r="B98" i="2"/>
  <c r="C98" i="2"/>
  <c r="D98" i="2"/>
  <c r="E98" i="2"/>
  <c r="F98" i="2"/>
  <c r="G98" i="2"/>
  <c r="H98" i="2"/>
  <c r="I98" i="2"/>
  <c r="J98" i="2"/>
  <c r="L98" i="2"/>
  <c r="M98" i="2"/>
  <c r="N98" i="2"/>
  <c r="O98" i="2"/>
  <c r="P98" i="2"/>
  <c r="Q98" i="2"/>
  <c r="R98" i="2"/>
  <c r="S98" i="2"/>
  <c r="T98" i="2"/>
  <c r="U98" i="2"/>
  <c r="W98" i="2"/>
  <c r="X98" i="2"/>
  <c r="Y98" i="2"/>
  <c r="Z98" i="2"/>
  <c r="AA98" i="2"/>
  <c r="AB98" i="2"/>
  <c r="AC98" i="2"/>
  <c r="AD98" i="2"/>
  <c r="AE98" i="2"/>
  <c r="AF98" i="2"/>
  <c r="AH98" i="2"/>
  <c r="AI98" i="2"/>
  <c r="AJ98" i="2"/>
  <c r="AK98" i="2"/>
  <c r="AL98" i="2"/>
  <c r="AN98" i="2"/>
  <c r="AO98" i="2"/>
  <c r="AP98" i="2"/>
  <c r="AQ98" i="2"/>
  <c r="AR98" i="2"/>
  <c r="AS98" i="2"/>
  <c r="AT98" i="2"/>
  <c r="AU98" i="2"/>
  <c r="AV98" i="2"/>
  <c r="AX98" i="2"/>
  <c r="AY98" i="2"/>
  <c r="AZ98" i="2"/>
  <c r="BA98" i="2"/>
  <c r="B99" i="2"/>
  <c r="C99" i="2"/>
  <c r="D99" i="2"/>
  <c r="E99" i="2"/>
  <c r="F99" i="2"/>
  <c r="G99" i="2"/>
  <c r="H99" i="2"/>
  <c r="I99" i="2"/>
  <c r="J99" i="2"/>
  <c r="L99" i="2"/>
  <c r="M99" i="2"/>
  <c r="N99" i="2"/>
  <c r="O99" i="2"/>
  <c r="P99" i="2"/>
  <c r="Q99" i="2"/>
  <c r="R99" i="2"/>
  <c r="S99" i="2"/>
  <c r="T99" i="2"/>
  <c r="U99" i="2"/>
  <c r="W99" i="2"/>
  <c r="X99" i="2"/>
  <c r="Y99" i="2"/>
  <c r="Z99" i="2"/>
  <c r="AA99" i="2"/>
  <c r="AB99" i="2"/>
  <c r="AC99" i="2"/>
  <c r="AD99" i="2"/>
  <c r="AE99" i="2"/>
  <c r="AF99" i="2"/>
  <c r="AH99" i="2"/>
  <c r="AI99" i="2"/>
  <c r="AJ99" i="2"/>
  <c r="AK99" i="2"/>
  <c r="AL99" i="2"/>
  <c r="AN99" i="2"/>
  <c r="AO99" i="2"/>
  <c r="AP99" i="2"/>
  <c r="AQ99" i="2"/>
  <c r="AR99" i="2"/>
  <c r="AS99" i="2"/>
  <c r="AT99" i="2"/>
  <c r="AU99" i="2"/>
  <c r="AV99" i="2"/>
  <c r="AX99" i="2"/>
  <c r="AY99" i="2"/>
  <c r="AZ99" i="2"/>
  <c r="BA99" i="2"/>
  <c r="B100" i="2"/>
  <c r="C100" i="2"/>
  <c r="D100" i="2"/>
  <c r="E100" i="2"/>
  <c r="F100" i="2"/>
  <c r="G100" i="2"/>
  <c r="H100" i="2"/>
  <c r="I100" i="2"/>
  <c r="J100" i="2"/>
  <c r="L100" i="2"/>
  <c r="M100" i="2"/>
  <c r="N100" i="2"/>
  <c r="O100" i="2"/>
  <c r="P100" i="2"/>
  <c r="Q100" i="2"/>
  <c r="R100" i="2"/>
  <c r="S100" i="2"/>
  <c r="T100" i="2"/>
  <c r="U100" i="2"/>
  <c r="W100" i="2"/>
  <c r="X100" i="2"/>
  <c r="Y100" i="2"/>
  <c r="Z100" i="2"/>
  <c r="AA100" i="2"/>
  <c r="AB100" i="2"/>
  <c r="AC100" i="2"/>
  <c r="AD100" i="2"/>
  <c r="AE100" i="2"/>
  <c r="AF100" i="2"/>
  <c r="AH100" i="2"/>
  <c r="AI100" i="2"/>
  <c r="AJ100" i="2"/>
  <c r="AK100" i="2"/>
  <c r="AL100" i="2"/>
  <c r="AN100" i="2"/>
  <c r="AO100" i="2"/>
  <c r="AP100" i="2"/>
  <c r="AQ100" i="2"/>
  <c r="AR100" i="2"/>
  <c r="AS100" i="2"/>
  <c r="AT100" i="2"/>
  <c r="AU100" i="2"/>
  <c r="AV100" i="2"/>
  <c r="AX100" i="2"/>
  <c r="AY100" i="2"/>
  <c r="AZ100" i="2"/>
  <c r="BA100" i="2"/>
  <c r="B101" i="2"/>
  <c r="C101" i="2"/>
  <c r="D101" i="2"/>
  <c r="E101" i="2"/>
  <c r="F101" i="2"/>
  <c r="G101" i="2"/>
  <c r="H101" i="2"/>
  <c r="I101" i="2"/>
  <c r="J101" i="2"/>
  <c r="L101" i="2"/>
  <c r="M101" i="2"/>
  <c r="N101" i="2"/>
  <c r="O101" i="2"/>
  <c r="P101" i="2"/>
  <c r="Q101" i="2"/>
  <c r="R101" i="2"/>
  <c r="S101" i="2"/>
  <c r="T101" i="2"/>
  <c r="U101" i="2"/>
  <c r="W101" i="2"/>
  <c r="X101" i="2"/>
  <c r="Y101" i="2"/>
  <c r="Z101" i="2"/>
  <c r="AA101" i="2"/>
  <c r="AB101" i="2"/>
  <c r="AC101" i="2"/>
  <c r="AD101" i="2"/>
  <c r="AE101" i="2"/>
  <c r="AF101" i="2"/>
  <c r="AH101" i="2"/>
  <c r="AI101" i="2"/>
  <c r="AJ101" i="2"/>
  <c r="AK101" i="2"/>
  <c r="AL101" i="2"/>
  <c r="AN101" i="2"/>
  <c r="AO101" i="2"/>
  <c r="AP101" i="2"/>
  <c r="AQ101" i="2"/>
  <c r="AR101" i="2"/>
  <c r="AS101" i="2"/>
  <c r="AT101" i="2"/>
  <c r="AU101" i="2"/>
  <c r="AV101" i="2"/>
  <c r="AX101" i="2"/>
  <c r="AY101" i="2"/>
  <c r="AZ101" i="2"/>
  <c r="BA101" i="2"/>
  <c r="B102" i="2"/>
  <c r="C102" i="2"/>
  <c r="D102" i="2"/>
  <c r="E102" i="2"/>
  <c r="F102" i="2"/>
  <c r="G102" i="2"/>
  <c r="H102" i="2"/>
  <c r="I102" i="2"/>
  <c r="J102" i="2"/>
  <c r="L102" i="2"/>
  <c r="M102" i="2"/>
  <c r="N102" i="2"/>
  <c r="O102" i="2"/>
  <c r="P102" i="2"/>
  <c r="Q102" i="2"/>
  <c r="R102" i="2"/>
  <c r="S102" i="2"/>
  <c r="T102" i="2"/>
  <c r="U102" i="2"/>
  <c r="W102" i="2"/>
  <c r="X102" i="2"/>
  <c r="Y102" i="2"/>
  <c r="Z102" i="2"/>
  <c r="AA102" i="2"/>
  <c r="AB102" i="2"/>
  <c r="AC102" i="2"/>
  <c r="AD102" i="2"/>
  <c r="AE102" i="2"/>
  <c r="AF102" i="2"/>
  <c r="AH102" i="2"/>
  <c r="AI102" i="2"/>
  <c r="AJ102" i="2"/>
  <c r="AK102" i="2"/>
  <c r="AL102" i="2"/>
  <c r="AN102" i="2"/>
  <c r="AO102" i="2"/>
  <c r="AP102" i="2"/>
  <c r="AQ102" i="2"/>
  <c r="AR102" i="2"/>
  <c r="AS102" i="2"/>
  <c r="AT102" i="2"/>
  <c r="AU102" i="2"/>
  <c r="AV102" i="2"/>
  <c r="AX102" i="2"/>
  <c r="AY102" i="2"/>
  <c r="AZ102" i="2"/>
  <c r="BA102" i="2"/>
  <c r="B103" i="2"/>
  <c r="C103" i="2"/>
  <c r="D103" i="2"/>
  <c r="E103" i="2"/>
  <c r="F103" i="2"/>
  <c r="G103" i="2"/>
  <c r="H103" i="2"/>
  <c r="I103" i="2"/>
  <c r="J103" i="2"/>
  <c r="L103" i="2"/>
  <c r="M103" i="2"/>
  <c r="N103" i="2"/>
  <c r="O103" i="2"/>
  <c r="P103" i="2"/>
  <c r="Q103" i="2"/>
  <c r="R103" i="2"/>
  <c r="S103" i="2"/>
  <c r="T103" i="2"/>
  <c r="U103" i="2"/>
  <c r="W103" i="2"/>
  <c r="X103" i="2"/>
  <c r="Y103" i="2"/>
  <c r="Z103" i="2"/>
  <c r="AA103" i="2"/>
  <c r="AB103" i="2"/>
  <c r="AC103" i="2"/>
  <c r="AD103" i="2"/>
  <c r="AE103" i="2"/>
  <c r="AF103" i="2"/>
  <c r="AH103" i="2"/>
  <c r="AI103" i="2"/>
  <c r="AJ103" i="2"/>
  <c r="AK103" i="2"/>
  <c r="AL103" i="2"/>
  <c r="AN103" i="2"/>
  <c r="AO103" i="2"/>
  <c r="AP103" i="2"/>
  <c r="AQ103" i="2"/>
  <c r="AR103" i="2"/>
  <c r="AS103" i="2"/>
  <c r="AT103" i="2"/>
  <c r="AU103" i="2"/>
  <c r="AV103" i="2"/>
  <c r="AX103" i="2"/>
  <c r="AY103" i="2"/>
  <c r="AZ103" i="2"/>
  <c r="BA103" i="2"/>
  <c r="B104" i="2"/>
  <c r="C104" i="2"/>
  <c r="D104" i="2"/>
  <c r="E104" i="2"/>
  <c r="F104" i="2"/>
  <c r="G104" i="2"/>
  <c r="H104" i="2"/>
  <c r="I104" i="2"/>
  <c r="J104" i="2"/>
  <c r="L104" i="2"/>
  <c r="M104" i="2"/>
  <c r="N104" i="2"/>
  <c r="O104" i="2"/>
  <c r="P104" i="2"/>
  <c r="Q104" i="2"/>
  <c r="R104" i="2"/>
  <c r="S104" i="2"/>
  <c r="T104" i="2"/>
  <c r="U104" i="2"/>
  <c r="W104" i="2"/>
  <c r="X104" i="2"/>
  <c r="Y104" i="2"/>
  <c r="Z104" i="2"/>
  <c r="AA104" i="2"/>
  <c r="AB104" i="2"/>
  <c r="AC104" i="2"/>
  <c r="AD104" i="2"/>
  <c r="AE104" i="2"/>
  <c r="AF104" i="2"/>
  <c r="AH104" i="2"/>
  <c r="AI104" i="2"/>
  <c r="AJ104" i="2"/>
  <c r="AK104" i="2"/>
  <c r="AL104" i="2"/>
  <c r="AN104" i="2"/>
  <c r="AO104" i="2"/>
  <c r="AP104" i="2"/>
  <c r="AQ104" i="2"/>
  <c r="AR104" i="2"/>
  <c r="AS104" i="2"/>
  <c r="AT104" i="2"/>
  <c r="AU104" i="2"/>
  <c r="AV104" i="2"/>
  <c r="AX104" i="2"/>
  <c r="AY104" i="2"/>
  <c r="AZ104" i="2"/>
  <c r="BA104" i="2"/>
  <c r="B105" i="2"/>
  <c r="C105" i="2"/>
  <c r="D105" i="2"/>
  <c r="E105" i="2"/>
  <c r="F105" i="2"/>
  <c r="G105" i="2"/>
  <c r="H105" i="2"/>
  <c r="I105" i="2"/>
  <c r="J105" i="2"/>
  <c r="L105" i="2"/>
  <c r="M105" i="2"/>
  <c r="N105" i="2"/>
  <c r="O105" i="2"/>
  <c r="P105" i="2"/>
  <c r="Q105" i="2"/>
  <c r="R105" i="2"/>
  <c r="S105" i="2"/>
  <c r="T105" i="2"/>
  <c r="U105" i="2"/>
  <c r="W105" i="2"/>
  <c r="X105" i="2"/>
  <c r="Y105" i="2"/>
  <c r="Z105" i="2"/>
  <c r="AA105" i="2"/>
  <c r="AB105" i="2"/>
  <c r="AC105" i="2"/>
  <c r="AD105" i="2"/>
  <c r="AE105" i="2"/>
  <c r="AF105" i="2"/>
  <c r="AH105" i="2"/>
  <c r="AI105" i="2"/>
  <c r="AJ105" i="2"/>
  <c r="AK105" i="2"/>
  <c r="AL105" i="2"/>
  <c r="AN105" i="2"/>
  <c r="AO105" i="2"/>
  <c r="AP105" i="2"/>
  <c r="AQ105" i="2"/>
  <c r="AR105" i="2"/>
  <c r="AS105" i="2"/>
  <c r="AT105" i="2"/>
  <c r="AU105" i="2"/>
  <c r="AV105" i="2"/>
  <c r="AX105" i="2"/>
  <c r="AY105" i="2"/>
  <c r="AZ105" i="2"/>
  <c r="BA105" i="2"/>
  <c r="B106" i="2"/>
  <c r="C106" i="2"/>
  <c r="D106" i="2"/>
  <c r="E106" i="2"/>
  <c r="F106" i="2"/>
  <c r="G106" i="2"/>
  <c r="H106" i="2"/>
  <c r="I106" i="2"/>
  <c r="J106" i="2"/>
  <c r="L106" i="2"/>
  <c r="M106" i="2"/>
  <c r="N106" i="2"/>
  <c r="O106" i="2"/>
  <c r="P106" i="2"/>
  <c r="Q106" i="2"/>
  <c r="R106" i="2"/>
  <c r="S106" i="2"/>
  <c r="T106" i="2"/>
  <c r="U106" i="2"/>
  <c r="W106" i="2"/>
  <c r="X106" i="2"/>
  <c r="Y106" i="2"/>
  <c r="Z106" i="2"/>
  <c r="AA106" i="2"/>
  <c r="AB106" i="2"/>
  <c r="AC106" i="2"/>
  <c r="AD106" i="2"/>
  <c r="AE106" i="2"/>
  <c r="AF106" i="2"/>
  <c r="AH106" i="2"/>
  <c r="AI106" i="2"/>
  <c r="AJ106" i="2"/>
  <c r="AK106" i="2"/>
  <c r="AL106" i="2"/>
  <c r="AN106" i="2"/>
  <c r="AO106" i="2"/>
  <c r="AP106" i="2"/>
  <c r="AQ106" i="2"/>
  <c r="AR106" i="2"/>
  <c r="AS106" i="2"/>
  <c r="AT106" i="2"/>
  <c r="AU106" i="2"/>
  <c r="AV106" i="2"/>
  <c r="AX106" i="2"/>
  <c r="AY106" i="2"/>
  <c r="AZ106" i="2"/>
  <c r="BA106" i="2"/>
  <c r="B107" i="2"/>
  <c r="C107" i="2"/>
  <c r="D107" i="2"/>
  <c r="E107" i="2"/>
  <c r="F107" i="2"/>
  <c r="G107" i="2"/>
  <c r="H107" i="2"/>
  <c r="I107" i="2"/>
  <c r="J107" i="2"/>
  <c r="L107" i="2"/>
  <c r="M107" i="2"/>
  <c r="N107" i="2"/>
  <c r="O107" i="2"/>
  <c r="P107" i="2"/>
  <c r="Q107" i="2"/>
  <c r="R107" i="2"/>
  <c r="S107" i="2"/>
  <c r="T107" i="2"/>
  <c r="U107" i="2"/>
  <c r="W107" i="2"/>
  <c r="X107" i="2"/>
  <c r="Y107" i="2"/>
  <c r="Z107" i="2"/>
  <c r="AA107" i="2"/>
  <c r="AB107" i="2"/>
  <c r="AC107" i="2"/>
  <c r="AD107" i="2"/>
  <c r="AE107" i="2"/>
  <c r="AF107" i="2"/>
  <c r="AH107" i="2"/>
  <c r="AI107" i="2"/>
  <c r="AJ107" i="2"/>
  <c r="AK107" i="2"/>
  <c r="AL107" i="2"/>
  <c r="AN107" i="2"/>
  <c r="AO107" i="2"/>
  <c r="AP107" i="2"/>
  <c r="AQ107" i="2"/>
  <c r="AR107" i="2"/>
  <c r="AS107" i="2"/>
  <c r="AT107" i="2"/>
  <c r="AU107" i="2"/>
  <c r="AV107" i="2"/>
  <c r="AX107" i="2"/>
  <c r="AY107" i="2"/>
  <c r="AZ107" i="2"/>
  <c r="BA107" i="2"/>
  <c r="B108" i="2"/>
  <c r="C108" i="2"/>
  <c r="D108" i="2"/>
  <c r="E108" i="2"/>
  <c r="F108" i="2"/>
  <c r="G108" i="2"/>
  <c r="H108" i="2"/>
  <c r="I108" i="2"/>
  <c r="J108" i="2"/>
  <c r="L108" i="2"/>
  <c r="M108" i="2"/>
  <c r="N108" i="2"/>
  <c r="O108" i="2"/>
  <c r="P108" i="2"/>
  <c r="Q108" i="2"/>
  <c r="R108" i="2"/>
  <c r="S108" i="2"/>
  <c r="T108" i="2"/>
  <c r="U108" i="2"/>
  <c r="W108" i="2"/>
  <c r="X108" i="2"/>
  <c r="Y108" i="2"/>
  <c r="Z108" i="2"/>
  <c r="AA108" i="2"/>
  <c r="AB108" i="2"/>
  <c r="AC108" i="2"/>
  <c r="AD108" i="2"/>
  <c r="AE108" i="2"/>
  <c r="AF108" i="2"/>
  <c r="AH108" i="2"/>
  <c r="AI108" i="2"/>
  <c r="AJ108" i="2"/>
  <c r="AK108" i="2"/>
  <c r="AL108" i="2"/>
  <c r="AN108" i="2"/>
  <c r="AO108" i="2"/>
  <c r="AP108" i="2"/>
  <c r="AQ108" i="2"/>
  <c r="AR108" i="2"/>
  <c r="AS108" i="2"/>
  <c r="AT108" i="2"/>
  <c r="AU108" i="2"/>
  <c r="AV108" i="2"/>
  <c r="AX108" i="2"/>
  <c r="AY108" i="2"/>
  <c r="AZ108" i="2"/>
  <c r="BA108" i="2"/>
  <c r="B85" i="2"/>
  <c r="C85" i="2"/>
  <c r="D85" i="2"/>
  <c r="E85" i="2"/>
  <c r="F85" i="2"/>
  <c r="G85" i="2"/>
  <c r="H85" i="2"/>
  <c r="I85" i="2"/>
  <c r="J85" i="2"/>
  <c r="L85" i="2"/>
  <c r="M85" i="2"/>
  <c r="N85" i="2"/>
  <c r="O85" i="2"/>
  <c r="P85" i="2"/>
  <c r="Q85" i="2"/>
  <c r="R85" i="2"/>
  <c r="S85" i="2"/>
  <c r="T85" i="2"/>
  <c r="U85" i="2"/>
  <c r="W85" i="2"/>
  <c r="X85" i="2"/>
  <c r="Y85" i="2"/>
  <c r="Z85" i="2"/>
  <c r="AA85" i="2"/>
  <c r="AB85" i="2"/>
  <c r="AC85" i="2"/>
  <c r="AD85" i="2"/>
  <c r="AE85" i="2"/>
  <c r="AF85" i="2"/>
  <c r="AH85" i="2"/>
  <c r="AI85" i="2"/>
  <c r="AJ85" i="2"/>
  <c r="AK85" i="2"/>
  <c r="AL85" i="2"/>
  <c r="AN85" i="2"/>
  <c r="AO85" i="2"/>
  <c r="AP85" i="2"/>
  <c r="AQ85" i="2"/>
  <c r="AR85" i="2"/>
  <c r="AS85" i="2"/>
  <c r="AT85" i="2"/>
  <c r="AU85" i="2"/>
  <c r="AV85" i="2"/>
  <c r="AX85" i="2"/>
  <c r="AY85" i="2"/>
  <c r="AZ85" i="2"/>
  <c r="BA85" i="2"/>
  <c r="B110" i="2"/>
  <c r="C110" i="2"/>
  <c r="D110" i="2"/>
  <c r="E110" i="2"/>
  <c r="F110" i="2"/>
  <c r="G110" i="2"/>
  <c r="H110" i="2"/>
  <c r="I110" i="2"/>
  <c r="J110" i="2"/>
  <c r="L110" i="2"/>
  <c r="M110" i="2"/>
  <c r="N110" i="2"/>
  <c r="O110" i="2"/>
  <c r="P110" i="2"/>
  <c r="Q110" i="2"/>
  <c r="R110" i="2"/>
  <c r="S110" i="2"/>
  <c r="T110" i="2"/>
  <c r="U110" i="2"/>
  <c r="W110" i="2"/>
  <c r="X110" i="2"/>
  <c r="Y110" i="2"/>
  <c r="Z110" i="2"/>
  <c r="AA110" i="2"/>
  <c r="AB110" i="2"/>
  <c r="AC110" i="2"/>
  <c r="AD110" i="2"/>
  <c r="AE110" i="2"/>
  <c r="AF110" i="2"/>
  <c r="AH110" i="2"/>
  <c r="AI110" i="2"/>
  <c r="AJ110" i="2"/>
  <c r="AK110" i="2"/>
  <c r="AL110" i="2"/>
  <c r="AN110" i="2"/>
  <c r="AO110" i="2"/>
  <c r="AP110" i="2"/>
  <c r="AQ110" i="2"/>
  <c r="AR110" i="2"/>
  <c r="AS110" i="2"/>
  <c r="AT110" i="2"/>
  <c r="AU110" i="2"/>
  <c r="AV110" i="2"/>
  <c r="AX110" i="2"/>
  <c r="AY110" i="2"/>
  <c r="AZ110" i="2"/>
  <c r="BA110" i="2"/>
  <c r="B111" i="2"/>
  <c r="C111" i="2"/>
  <c r="D111" i="2"/>
  <c r="E111" i="2"/>
  <c r="F111" i="2"/>
  <c r="G111" i="2"/>
  <c r="H111" i="2"/>
  <c r="I111" i="2"/>
  <c r="J111" i="2"/>
  <c r="L111" i="2"/>
  <c r="M111" i="2"/>
  <c r="N111" i="2"/>
  <c r="O111" i="2"/>
  <c r="P111" i="2"/>
  <c r="Q111" i="2"/>
  <c r="R111" i="2"/>
  <c r="S111" i="2"/>
  <c r="T111" i="2"/>
  <c r="U111" i="2"/>
  <c r="W111" i="2"/>
  <c r="X111" i="2"/>
  <c r="Y111" i="2"/>
  <c r="Z111" i="2"/>
  <c r="AA111" i="2"/>
  <c r="AB111" i="2"/>
  <c r="AC111" i="2"/>
  <c r="AD111" i="2"/>
  <c r="AE111" i="2"/>
  <c r="AF111" i="2"/>
  <c r="AH111" i="2"/>
  <c r="AI111" i="2"/>
  <c r="AJ111" i="2"/>
  <c r="AK111" i="2"/>
  <c r="AL111" i="2"/>
  <c r="AN111" i="2"/>
  <c r="AO111" i="2"/>
  <c r="AP111" i="2"/>
  <c r="AQ111" i="2"/>
  <c r="AR111" i="2"/>
  <c r="AS111" i="2"/>
  <c r="AT111" i="2"/>
  <c r="AU111" i="2"/>
  <c r="AV111" i="2"/>
  <c r="AX111" i="2"/>
  <c r="AY111" i="2"/>
  <c r="AZ111" i="2"/>
  <c r="BA111" i="2"/>
  <c r="B112" i="2"/>
  <c r="C112" i="2"/>
  <c r="D112" i="2"/>
  <c r="E112" i="2"/>
  <c r="F112" i="2"/>
  <c r="G112" i="2"/>
  <c r="H112" i="2"/>
  <c r="I112" i="2"/>
  <c r="J112" i="2"/>
  <c r="L112" i="2"/>
  <c r="M112" i="2"/>
  <c r="N112" i="2"/>
  <c r="O112" i="2"/>
  <c r="P112" i="2"/>
  <c r="Q112" i="2"/>
  <c r="R112" i="2"/>
  <c r="S112" i="2"/>
  <c r="T112" i="2"/>
  <c r="U112" i="2"/>
  <c r="W112" i="2"/>
  <c r="X112" i="2"/>
  <c r="Y112" i="2"/>
  <c r="Z112" i="2"/>
  <c r="AA112" i="2"/>
  <c r="AB112" i="2"/>
  <c r="AC112" i="2"/>
  <c r="AD112" i="2"/>
  <c r="AE112" i="2"/>
  <c r="AF112" i="2"/>
  <c r="AH112" i="2"/>
  <c r="AI112" i="2"/>
  <c r="AJ112" i="2"/>
  <c r="AK112" i="2"/>
  <c r="AL112" i="2"/>
  <c r="AN112" i="2"/>
  <c r="AO112" i="2"/>
  <c r="AP112" i="2"/>
  <c r="AQ112" i="2"/>
  <c r="AR112" i="2"/>
  <c r="AS112" i="2"/>
  <c r="AT112" i="2"/>
  <c r="AU112" i="2"/>
  <c r="AV112" i="2"/>
  <c r="AX112" i="2"/>
  <c r="AY112" i="2"/>
  <c r="AZ112" i="2"/>
  <c r="BA112" i="2"/>
  <c r="B113" i="2"/>
  <c r="C113" i="2"/>
  <c r="D113" i="2"/>
  <c r="E113" i="2"/>
  <c r="F113" i="2"/>
  <c r="G113" i="2"/>
  <c r="H113" i="2"/>
  <c r="I113" i="2"/>
  <c r="J113" i="2"/>
  <c r="L113" i="2"/>
  <c r="M113" i="2"/>
  <c r="N113" i="2"/>
  <c r="O113" i="2"/>
  <c r="P113" i="2"/>
  <c r="Q113" i="2"/>
  <c r="R113" i="2"/>
  <c r="S113" i="2"/>
  <c r="T113" i="2"/>
  <c r="U113" i="2"/>
  <c r="W113" i="2"/>
  <c r="X113" i="2"/>
  <c r="Y113" i="2"/>
  <c r="Z113" i="2"/>
  <c r="AA113" i="2"/>
  <c r="AB113" i="2"/>
  <c r="AC113" i="2"/>
  <c r="AD113" i="2"/>
  <c r="AE113" i="2"/>
  <c r="AF113" i="2"/>
  <c r="AH113" i="2"/>
  <c r="AI113" i="2"/>
  <c r="AJ113" i="2"/>
  <c r="AK113" i="2"/>
  <c r="AL113" i="2"/>
  <c r="AN113" i="2"/>
  <c r="AO113" i="2"/>
  <c r="AP113" i="2"/>
  <c r="AQ113" i="2"/>
  <c r="AR113" i="2"/>
  <c r="AS113" i="2"/>
  <c r="AT113" i="2"/>
  <c r="AU113" i="2"/>
  <c r="AV113" i="2"/>
  <c r="AX113" i="2"/>
  <c r="AY113" i="2"/>
  <c r="AZ113" i="2"/>
  <c r="BA113" i="2"/>
  <c r="B114" i="2"/>
  <c r="C114" i="2"/>
  <c r="D114" i="2"/>
  <c r="E114" i="2"/>
  <c r="F114" i="2"/>
  <c r="G114" i="2"/>
  <c r="H114" i="2"/>
  <c r="I114" i="2"/>
  <c r="J114" i="2"/>
  <c r="L114" i="2"/>
  <c r="M114" i="2"/>
  <c r="N114" i="2"/>
  <c r="O114" i="2"/>
  <c r="P114" i="2"/>
  <c r="Q114" i="2"/>
  <c r="R114" i="2"/>
  <c r="S114" i="2"/>
  <c r="T114" i="2"/>
  <c r="U114" i="2"/>
  <c r="W114" i="2"/>
  <c r="X114" i="2"/>
  <c r="Y114" i="2"/>
  <c r="Z114" i="2"/>
  <c r="AA114" i="2"/>
  <c r="AB114" i="2"/>
  <c r="AC114" i="2"/>
  <c r="AD114" i="2"/>
  <c r="AE114" i="2"/>
  <c r="AF114" i="2"/>
  <c r="AH114" i="2"/>
  <c r="AI114" i="2"/>
  <c r="AJ114" i="2"/>
  <c r="AK114" i="2"/>
  <c r="AL114" i="2"/>
  <c r="AN114" i="2"/>
  <c r="AO114" i="2"/>
  <c r="AP114" i="2"/>
  <c r="AQ114" i="2"/>
  <c r="AR114" i="2"/>
  <c r="AS114" i="2"/>
  <c r="AT114" i="2"/>
  <c r="AU114" i="2"/>
  <c r="AV114" i="2"/>
  <c r="AX114" i="2"/>
  <c r="AY114" i="2"/>
  <c r="AZ114" i="2"/>
  <c r="BA114" i="2"/>
  <c r="B115" i="2"/>
  <c r="C115" i="2"/>
  <c r="D115" i="2"/>
  <c r="E115" i="2"/>
  <c r="F115" i="2"/>
  <c r="G115" i="2"/>
  <c r="H115" i="2"/>
  <c r="I115" i="2"/>
  <c r="J115" i="2"/>
  <c r="L115" i="2"/>
  <c r="M115" i="2"/>
  <c r="N115" i="2"/>
  <c r="O115" i="2"/>
  <c r="P115" i="2"/>
  <c r="Q115" i="2"/>
  <c r="R115" i="2"/>
  <c r="S115" i="2"/>
  <c r="T115" i="2"/>
  <c r="U115" i="2"/>
  <c r="W115" i="2"/>
  <c r="X115" i="2"/>
  <c r="Y115" i="2"/>
  <c r="Z115" i="2"/>
  <c r="AA115" i="2"/>
  <c r="AB115" i="2"/>
  <c r="AC115" i="2"/>
  <c r="AD115" i="2"/>
  <c r="AE115" i="2"/>
  <c r="AF115" i="2"/>
  <c r="AH115" i="2"/>
  <c r="AI115" i="2"/>
  <c r="AJ115" i="2"/>
  <c r="AK115" i="2"/>
  <c r="AL115" i="2"/>
  <c r="AN115" i="2"/>
  <c r="AO115" i="2"/>
  <c r="AP115" i="2"/>
  <c r="AQ115" i="2"/>
  <c r="AR115" i="2"/>
  <c r="AS115" i="2"/>
  <c r="AT115" i="2"/>
  <c r="AU115" i="2"/>
  <c r="AV115" i="2"/>
  <c r="AX115" i="2"/>
  <c r="AY115" i="2"/>
  <c r="AZ115" i="2"/>
  <c r="BA115" i="2"/>
  <c r="B116" i="2"/>
  <c r="C116" i="2"/>
  <c r="D116" i="2"/>
  <c r="E116" i="2"/>
  <c r="F116" i="2"/>
  <c r="G116" i="2"/>
  <c r="H116" i="2"/>
  <c r="I116" i="2"/>
  <c r="J116" i="2"/>
  <c r="L116" i="2"/>
  <c r="M116" i="2"/>
  <c r="N116" i="2"/>
  <c r="O116" i="2"/>
  <c r="P116" i="2"/>
  <c r="Q116" i="2"/>
  <c r="R116" i="2"/>
  <c r="S116" i="2"/>
  <c r="T116" i="2"/>
  <c r="U116" i="2"/>
  <c r="W116" i="2"/>
  <c r="X116" i="2"/>
  <c r="Y116" i="2"/>
  <c r="Z116" i="2"/>
  <c r="AA116" i="2"/>
  <c r="AB116" i="2"/>
  <c r="AC116" i="2"/>
  <c r="AD116" i="2"/>
  <c r="AE116" i="2"/>
  <c r="AF116" i="2"/>
  <c r="AH116" i="2"/>
  <c r="AI116" i="2"/>
  <c r="AJ116" i="2"/>
  <c r="AK116" i="2"/>
  <c r="AL116" i="2"/>
  <c r="AN116" i="2"/>
  <c r="AO116" i="2"/>
  <c r="AP116" i="2"/>
  <c r="AQ116" i="2"/>
  <c r="AR116" i="2"/>
  <c r="AS116" i="2"/>
  <c r="AT116" i="2"/>
  <c r="AU116" i="2"/>
  <c r="AV116" i="2"/>
  <c r="AX116" i="2"/>
  <c r="AY116" i="2"/>
  <c r="AZ116" i="2"/>
  <c r="BA116" i="2"/>
  <c r="B117" i="2"/>
  <c r="C117" i="2"/>
  <c r="D117" i="2"/>
  <c r="E117" i="2"/>
  <c r="F117" i="2"/>
  <c r="G117" i="2"/>
  <c r="H117" i="2"/>
  <c r="I117" i="2"/>
  <c r="J117" i="2"/>
  <c r="L117" i="2"/>
  <c r="M117" i="2"/>
  <c r="N117" i="2"/>
  <c r="O117" i="2"/>
  <c r="P117" i="2"/>
  <c r="Q117" i="2"/>
  <c r="R117" i="2"/>
  <c r="S117" i="2"/>
  <c r="T117" i="2"/>
  <c r="U117" i="2"/>
  <c r="W117" i="2"/>
  <c r="X117" i="2"/>
  <c r="Y117" i="2"/>
  <c r="Z117" i="2"/>
  <c r="AA117" i="2"/>
  <c r="AB117" i="2"/>
  <c r="AC117" i="2"/>
  <c r="AD117" i="2"/>
  <c r="AE117" i="2"/>
  <c r="AF117" i="2"/>
  <c r="AH117" i="2"/>
  <c r="AI117" i="2"/>
  <c r="AJ117" i="2"/>
  <c r="AK117" i="2"/>
  <c r="AL117" i="2"/>
  <c r="AN117" i="2"/>
  <c r="AO117" i="2"/>
  <c r="AP117" i="2"/>
  <c r="AQ117" i="2"/>
  <c r="AR117" i="2"/>
  <c r="AS117" i="2"/>
  <c r="AT117" i="2"/>
  <c r="AU117" i="2"/>
  <c r="AV117" i="2"/>
  <c r="AX117" i="2"/>
  <c r="AY117" i="2"/>
  <c r="AZ117" i="2"/>
  <c r="BA117" i="2"/>
  <c r="B118" i="2"/>
  <c r="C118" i="2"/>
  <c r="D118" i="2"/>
  <c r="E118" i="2"/>
  <c r="F118" i="2"/>
  <c r="G118" i="2"/>
  <c r="H118" i="2"/>
  <c r="I118" i="2"/>
  <c r="J118" i="2"/>
  <c r="L118" i="2"/>
  <c r="M118" i="2"/>
  <c r="N118" i="2"/>
  <c r="O118" i="2"/>
  <c r="P118" i="2"/>
  <c r="Q118" i="2"/>
  <c r="R118" i="2"/>
  <c r="S118" i="2"/>
  <c r="T118" i="2"/>
  <c r="U118" i="2"/>
  <c r="W118" i="2"/>
  <c r="X118" i="2"/>
  <c r="Y118" i="2"/>
  <c r="Z118" i="2"/>
  <c r="AA118" i="2"/>
  <c r="AB118" i="2"/>
  <c r="AC118" i="2"/>
  <c r="AD118" i="2"/>
  <c r="AE118" i="2"/>
  <c r="AF118" i="2"/>
  <c r="AH118" i="2"/>
  <c r="AI118" i="2"/>
  <c r="AJ118" i="2"/>
  <c r="AK118" i="2"/>
  <c r="AL118" i="2"/>
  <c r="AN118" i="2"/>
  <c r="AO118" i="2"/>
  <c r="AP118" i="2"/>
  <c r="AQ118" i="2"/>
  <c r="AR118" i="2"/>
  <c r="AS118" i="2"/>
  <c r="AT118" i="2"/>
  <c r="AU118" i="2"/>
  <c r="AV118" i="2"/>
  <c r="AX118" i="2"/>
  <c r="AY118" i="2"/>
  <c r="AZ118" i="2"/>
  <c r="BA118" i="2"/>
  <c r="B119" i="2"/>
  <c r="C119" i="2"/>
  <c r="D119" i="2"/>
  <c r="E119" i="2"/>
  <c r="F119" i="2"/>
  <c r="G119" i="2"/>
  <c r="H119" i="2"/>
  <c r="I119" i="2"/>
  <c r="J119" i="2"/>
  <c r="L119" i="2"/>
  <c r="M119" i="2"/>
  <c r="N119" i="2"/>
  <c r="O119" i="2"/>
  <c r="P119" i="2"/>
  <c r="Q119" i="2"/>
  <c r="R119" i="2"/>
  <c r="S119" i="2"/>
  <c r="T119" i="2"/>
  <c r="U119" i="2"/>
  <c r="W119" i="2"/>
  <c r="X119" i="2"/>
  <c r="Y119" i="2"/>
  <c r="Z119" i="2"/>
  <c r="AA119" i="2"/>
  <c r="AB119" i="2"/>
  <c r="AC119" i="2"/>
  <c r="AD119" i="2"/>
  <c r="AE119" i="2"/>
  <c r="AF119" i="2"/>
  <c r="AH119" i="2"/>
  <c r="AI119" i="2"/>
  <c r="AJ119" i="2"/>
  <c r="AK119" i="2"/>
  <c r="AL119" i="2"/>
  <c r="AN119" i="2"/>
  <c r="AO119" i="2"/>
  <c r="AP119" i="2"/>
  <c r="AQ119" i="2"/>
  <c r="AR119" i="2"/>
  <c r="AS119" i="2"/>
  <c r="AT119" i="2"/>
  <c r="AU119" i="2"/>
  <c r="AV119" i="2"/>
  <c r="AX119" i="2"/>
  <c r="AY119" i="2"/>
  <c r="AZ119" i="2"/>
  <c r="BA119" i="2"/>
  <c r="B12" i="2"/>
  <c r="C12" i="2"/>
  <c r="D12" i="2"/>
  <c r="E12" i="2"/>
  <c r="F12" i="2"/>
  <c r="G12" i="2"/>
  <c r="H12" i="2"/>
  <c r="I12" i="2"/>
  <c r="J12" i="2"/>
  <c r="L12" i="2"/>
  <c r="M12" i="2"/>
  <c r="N12" i="2"/>
  <c r="O12" i="2"/>
  <c r="P12" i="2"/>
  <c r="Q12" i="2"/>
  <c r="R12" i="2"/>
  <c r="S12" i="2"/>
  <c r="T12" i="2"/>
  <c r="U12" i="2"/>
  <c r="W12" i="2"/>
  <c r="X12" i="2"/>
  <c r="Y12" i="2"/>
  <c r="Z12" i="2"/>
  <c r="AA12" i="2"/>
  <c r="AB12" i="2"/>
  <c r="AC12" i="2"/>
  <c r="AD12" i="2"/>
  <c r="AE12" i="2"/>
  <c r="AF12" i="2"/>
  <c r="AH12" i="2"/>
  <c r="AI12" i="2"/>
  <c r="AJ12" i="2"/>
  <c r="AK12" i="2"/>
  <c r="AL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121" i="2"/>
  <c r="C121" i="2"/>
  <c r="D121" i="2"/>
  <c r="E121" i="2"/>
  <c r="F121" i="2"/>
  <c r="G121" i="2"/>
  <c r="H121" i="2"/>
  <c r="I121" i="2"/>
  <c r="J121" i="2"/>
  <c r="L121" i="2"/>
  <c r="M121" i="2"/>
  <c r="N121" i="2"/>
  <c r="O121" i="2"/>
  <c r="P121" i="2"/>
  <c r="Q121" i="2"/>
  <c r="R121" i="2"/>
  <c r="S121" i="2"/>
  <c r="T121" i="2"/>
  <c r="U121" i="2"/>
  <c r="W121" i="2"/>
  <c r="X121" i="2"/>
  <c r="Y121" i="2"/>
  <c r="Z121" i="2"/>
  <c r="AA121" i="2"/>
  <c r="AB121" i="2"/>
  <c r="AC121" i="2"/>
  <c r="AD121" i="2"/>
  <c r="AE121" i="2"/>
  <c r="AF121" i="2"/>
  <c r="AH121" i="2"/>
  <c r="AI121" i="2"/>
  <c r="AJ121" i="2"/>
  <c r="AK121" i="2"/>
  <c r="AL121" i="2"/>
  <c r="AN121" i="2"/>
  <c r="AO121" i="2"/>
  <c r="AP121" i="2"/>
  <c r="AQ121" i="2"/>
  <c r="AR121" i="2"/>
  <c r="AS121" i="2"/>
  <c r="AT121" i="2"/>
  <c r="AU121" i="2"/>
  <c r="AV121" i="2"/>
  <c r="AX121" i="2"/>
  <c r="AY121" i="2"/>
  <c r="AZ121" i="2"/>
  <c r="BA121" i="2"/>
  <c r="B122" i="2"/>
  <c r="C122" i="2"/>
  <c r="D122" i="2"/>
  <c r="E122" i="2"/>
  <c r="F122" i="2"/>
  <c r="G122" i="2"/>
  <c r="H122" i="2"/>
  <c r="I122" i="2"/>
  <c r="J122" i="2"/>
  <c r="L122" i="2"/>
  <c r="M122" i="2"/>
  <c r="N122" i="2"/>
  <c r="O122" i="2"/>
  <c r="P122" i="2"/>
  <c r="Q122" i="2"/>
  <c r="R122" i="2"/>
  <c r="S122" i="2"/>
  <c r="T122" i="2"/>
  <c r="U122" i="2"/>
  <c r="W122" i="2"/>
  <c r="X122" i="2"/>
  <c r="Y122" i="2"/>
  <c r="Z122" i="2"/>
  <c r="AA122" i="2"/>
  <c r="AB122" i="2"/>
  <c r="AC122" i="2"/>
  <c r="AD122" i="2"/>
  <c r="AE122" i="2"/>
  <c r="AF122" i="2"/>
  <c r="AH122" i="2"/>
  <c r="AI122" i="2"/>
  <c r="AJ122" i="2"/>
  <c r="AK122" i="2"/>
  <c r="AL122" i="2"/>
  <c r="AN122" i="2"/>
  <c r="AO122" i="2"/>
  <c r="AP122" i="2"/>
  <c r="AQ122" i="2"/>
  <c r="AR122" i="2"/>
  <c r="AS122" i="2"/>
  <c r="AT122" i="2"/>
  <c r="AU122" i="2"/>
  <c r="AV122" i="2"/>
  <c r="AX122" i="2"/>
  <c r="AY122" i="2"/>
  <c r="AZ122" i="2"/>
  <c r="BA122" i="2"/>
  <c r="B123" i="2"/>
  <c r="C123" i="2"/>
  <c r="D123" i="2"/>
  <c r="E123" i="2"/>
  <c r="F123" i="2"/>
  <c r="G123" i="2"/>
  <c r="H123" i="2"/>
  <c r="I123" i="2"/>
  <c r="J123" i="2"/>
  <c r="L123" i="2"/>
  <c r="M123" i="2"/>
  <c r="N123" i="2"/>
  <c r="O123" i="2"/>
  <c r="P123" i="2"/>
  <c r="Q123" i="2"/>
  <c r="R123" i="2"/>
  <c r="S123" i="2"/>
  <c r="T123" i="2"/>
  <c r="U123" i="2"/>
  <c r="W123" i="2"/>
  <c r="X123" i="2"/>
  <c r="Y123" i="2"/>
  <c r="Z123" i="2"/>
  <c r="AA123" i="2"/>
  <c r="AB123" i="2"/>
  <c r="AC123" i="2"/>
  <c r="AD123" i="2"/>
  <c r="AE123" i="2"/>
  <c r="AF123" i="2"/>
  <c r="AH123" i="2"/>
  <c r="AI123" i="2"/>
  <c r="AJ123" i="2"/>
  <c r="AK123" i="2"/>
  <c r="AL123" i="2"/>
  <c r="AN123" i="2"/>
  <c r="AO123" i="2"/>
  <c r="AP123" i="2"/>
  <c r="AQ123" i="2"/>
  <c r="AR123" i="2"/>
  <c r="AS123" i="2"/>
  <c r="AT123" i="2"/>
  <c r="AU123" i="2"/>
  <c r="AV123" i="2"/>
  <c r="AX123" i="2"/>
  <c r="AY123" i="2"/>
  <c r="AZ123" i="2"/>
  <c r="BA123" i="2"/>
  <c r="B124" i="2"/>
  <c r="C124" i="2"/>
  <c r="D124" i="2"/>
  <c r="E124" i="2"/>
  <c r="F124" i="2"/>
  <c r="G124" i="2"/>
  <c r="H124" i="2"/>
  <c r="I124" i="2"/>
  <c r="J124" i="2"/>
  <c r="L124" i="2"/>
  <c r="M124" i="2"/>
  <c r="N124" i="2"/>
  <c r="O124" i="2"/>
  <c r="P124" i="2"/>
  <c r="Q124" i="2"/>
  <c r="R124" i="2"/>
  <c r="S124" i="2"/>
  <c r="T124" i="2"/>
  <c r="U124" i="2"/>
  <c r="W124" i="2"/>
  <c r="X124" i="2"/>
  <c r="Y124" i="2"/>
  <c r="Z124" i="2"/>
  <c r="AA124" i="2"/>
  <c r="AB124" i="2"/>
  <c r="AC124" i="2"/>
  <c r="AD124" i="2"/>
  <c r="AE124" i="2"/>
  <c r="AF124" i="2"/>
  <c r="AH124" i="2"/>
  <c r="AI124" i="2"/>
  <c r="AJ124" i="2"/>
  <c r="AK124" i="2"/>
  <c r="AL124" i="2"/>
  <c r="AN124" i="2"/>
  <c r="AO124" i="2"/>
  <c r="AP124" i="2"/>
  <c r="AQ124" i="2"/>
  <c r="AR124" i="2"/>
  <c r="AS124" i="2"/>
  <c r="AT124" i="2"/>
  <c r="AU124" i="2"/>
  <c r="AV124" i="2"/>
  <c r="AX124" i="2"/>
  <c r="AY124" i="2"/>
  <c r="AZ124" i="2"/>
  <c r="BA124" i="2"/>
  <c r="B125" i="2"/>
  <c r="C125" i="2"/>
  <c r="D125" i="2"/>
  <c r="E125" i="2"/>
  <c r="F125" i="2"/>
  <c r="G125" i="2"/>
  <c r="H125" i="2"/>
  <c r="I125" i="2"/>
  <c r="J125" i="2"/>
  <c r="L125" i="2"/>
  <c r="M125" i="2"/>
  <c r="N125" i="2"/>
  <c r="O125" i="2"/>
  <c r="P125" i="2"/>
  <c r="Q125" i="2"/>
  <c r="R125" i="2"/>
  <c r="S125" i="2"/>
  <c r="T125" i="2"/>
  <c r="U125" i="2"/>
  <c r="W125" i="2"/>
  <c r="X125" i="2"/>
  <c r="Y125" i="2"/>
  <c r="Z125" i="2"/>
  <c r="AA125" i="2"/>
  <c r="AB125" i="2"/>
  <c r="AC125" i="2"/>
  <c r="AD125" i="2"/>
  <c r="AE125" i="2"/>
  <c r="AF125" i="2"/>
  <c r="AH125" i="2"/>
  <c r="AI125" i="2"/>
  <c r="AJ125" i="2"/>
  <c r="AK125" i="2"/>
  <c r="AL125" i="2"/>
  <c r="AN125" i="2"/>
  <c r="AO125" i="2"/>
  <c r="AP125" i="2"/>
  <c r="AQ125" i="2"/>
  <c r="AR125" i="2"/>
  <c r="AS125" i="2"/>
  <c r="AT125" i="2"/>
  <c r="AU125" i="2"/>
  <c r="AV125" i="2"/>
  <c r="AX125" i="2"/>
  <c r="AY125" i="2"/>
  <c r="AZ125" i="2"/>
  <c r="BA125" i="2"/>
  <c r="B126" i="2"/>
  <c r="C126" i="2"/>
  <c r="D126" i="2"/>
  <c r="E126" i="2"/>
  <c r="F126" i="2"/>
  <c r="G126" i="2"/>
  <c r="H126" i="2"/>
  <c r="I126" i="2"/>
  <c r="J126" i="2"/>
  <c r="L126" i="2"/>
  <c r="M126" i="2"/>
  <c r="N126" i="2"/>
  <c r="O126" i="2"/>
  <c r="P126" i="2"/>
  <c r="Q126" i="2"/>
  <c r="R126" i="2"/>
  <c r="S126" i="2"/>
  <c r="T126" i="2"/>
  <c r="U126" i="2"/>
  <c r="W126" i="2"/>
  <c r="X126" i="2"/>
  <c r="Y126" i="2"/>
  <c r="Z126" i="2"/>
  <c r="AA126" i="2"/>
  <c r="AB126" i="2"/>
  <c r="AC126" i="2"/>
  <c r="AD126" i="2"/>
  <c r="AE126" i="2"/>
  <c r="AF126" i="2"/>
  <c r="AH126" i="2"/>
  <c r="AI126" i="2"/>
  <c r="AJ126" i="2"/>
  <c r="AK126" i="2"/>
  <c r="AL126" i="2"/>
  <c r="AN126" i="2"/>
  <c r="AO126" i="2"/>
  <c r="AP126" i="2"/>
  <c r="AQ126" i="2"/>
  <c r="AR126" i="2"/>
  <c r="AS126" i="2"/>
  <c r="AT126" i="2"/>
  <c r="AU126" i="2"/>
  <c r="AV126" i="2"/>
  <c r="AX126" i="2"/>
  <c r="AY126" i="2"/>
  <c r="AZ126" i="2"/>
  <c r="BA126" i="2"/>
  <c r="B127" i="2"/>
  <c r="C127" i="2"/>
  <c r="D127" i="2"/>
  <c r="E127" i="2"/>
  <c r="F127" i="2"/>
  <c r="G127" i="2"/>
  <c r="H127" i="2"/>
  <c r="I127" i="2"/>
  <c r="J127" i="2"/>
  <c r="L127" i="2"/>
  <c r="M127" i="2"/>
  <c r="N127" i="2"/>
  <c r="O127" i="2"/>
  <c r="P127" i="2"/>
  <c r="Q127" i="2"/>
  <c r="R127" i="2"/>
  <c r="S127" i="2"/>
  <c r="T127" i="2"/>
  <c r="U127" i="2"/>
  <c r="W127" i="2"/>
  <c r="X127" i="2"/>
  <c r="Y127" i="2"/>
  <c r="Z127" i="2"/>
  <c r="AA127" i="2"/>
  <c r="AB127" i="2"/>
  <c r="AC127" i="2"/>
  <c r="AD127" i="2"/>
  <c r="AE127" i="2"/>
  <c r="AF127" i="2"/>
  <c r="AH127" i="2"/>
  <c r="AI127" i="2"/>
  <c r="AJ127" i="2"/>
  <c r="AK127" i="2"/>
  <c r="AL127" i="2"/>
  <c r="AN127" i="2"/>
  <c r="AO127" i="2"/>
  <c r="AP127" i="2"/>
  <c r="AQ127" i="2"/>
  <c r="AR127" i="2"/>
  <c r="AS127" i="2"/>
  <c r="AT127" i="2"/>
  <c r="AU127" i="2"/>
  <c r="AV127" i="2"/>
  <c r="AX127" i="2"/>
  <c r="AY127" i="2"/>
  <c r="AZ127" i="2"/>
  <c r="BA127" i="2"/>
  <c r="B128" i="2"/>
  <c r="C128" i="2"/>
  <c r="D128" i="2"/>
  <c r="E128" i="2"/>
  <c r="F128" i="2"/>
  <c r="G128" i="2"/>
  <c r="H128" i="2"/>
  <c r="I128" i="2"/>
  <c r="J128" i="2"/>
  <c r="L128" i="2"/>
  <c r="M128" i="2"/>
  <c r="N128" i="2"/>
  <c r="O128" i="2"/>
  <c r="P128" i="2"/>
  <c r="Q128" i="2"/>
  <c r="R128" i="2"/>
  <c r="S128" i="2"/>
  <c r="T128" i="2"/>
  <c r="U128" i="2"/>
  <c r="W128" i="2"/>
  <c r="X128" i="2"/>
  <c r="Y128" i="2"/>
  <c r="Z128" i="2"/>
  <c r="AA128" i="2"/>
  <c r="AB128" i="2"/>
  <c r="AC128" i="2"/>
  <c r="AD128" i="2"/>
  <c r="AE128" i="2"/>
  <c r="AF128" i="2"/>
  <c r="AH128" i="2"/>
  <c r="AI128" i="2"/>
  <c r="AJ128" i="2"/>
  <c r="AK128" i="2"/>
  <c r="AL128" i="2"/>
  <c r="AN128" i="2"/>
  <c r="AO128" i="2"/>
  <c r="AP128" i="2"/>
  <c r="AQ128" i="2"/>
  <c r="AR128" i="2"/>
  <c r="AS128" i="2"/>
  <c r="AT128" i="2"/>
  <c r="AU128" i="2"/>
  <c r="AV128" i="2"/>
  <c r="AX128" i="2"/>
  <c r="AY128" i="2"/>
  <c r="AZ128" i="2"/>
  <c r="BA128" i="2"/>
  <c r="B129" i="2"/>
  <c r="C129" i="2"/>
  <c r="D129" i="2"/>
  <c r="E129" i="2"/>
  <c r="F129" i="2"/>
  <c r="G129" i="2"/>
  <c r="H129" i="2"/>
  <c r="I129" i="2"/>
  <c r="J129" i="2"/>
  <c r="L129" i="2"/>
  <c r="M129" i="2"/>
  <c r="N129" i="2"/>
  <c r="O129" i="2"/>
  <c r="P129" i="2"/>
  <c r="Q129" i="2"/>
  <c r="R129" i="2"/>
  <c r="S129" i="2"/>
  <c r="T129" i="2"/>
  <c r="U129" i="2"/>
  <c r="W129" i="2"/>
  <c r="X129" i="2"/>
  <c r="Y129" i="2"/>
  <c r="Z129" i="2"/>
  <c r="AA129" i="2"/>
  <c r="AB129" i="2"/>
  <c r="AC129" i="2"/>
  <c r="AD129" i="2"/>
  <c r="AE129" i="2"/>
  <c r="AF129" i="2"/>
  <c r="AH129" i="2"/>
  <c r="AI129" i="2"/>
  <c r="AJ129" i="2"/>
  <c r="AK129" i="2"/>
  <c r="AL129" i="2"/>
  <c r="AN129" i="2"/>
  <c r="AO129" i="2"/>
  <c r="AP129" i="2"/>
  <c r="AQ129" i="2"/>
  <c r="AR129" i="2"/>
  <c r="AS129" i="2"/>
  <c r="AT129" i="2"/>
  <c r="AU129" i="2"/>
  <c r="AV129" i="2"/>
  <c r="AX129" i="2"/>
  <c r="AY129" i="2"/>
  <c r="AZ129" i="2"/>
  <c r="BA129" i="2"/>
  <c r="B130" i="2"/>
  <c r="C130" i="2"/>
  <c r="D130" i="2"/>
  <c r="E130" i="2"/>
  <c r="F130" i="2"/>
  <c r="G130" i="2"/>
  <c r="H130" i="2"/>
  <c r="I130" i="2"/>
  <c r="J130" i="2"/>
  <c r="L130" i="2"/>
  <c r="M130" i="2"/>
  <c r="N130" i="2"/>
  <c r="O130" i="2"/>
  <c r="P130" i="2"/>
  <c r="Q130" i="2"/>
  <c r="R130" i="2"/>
  <c r="S130" i="2"/>
  <c r="T130" i="2"/>
  <c r="U130" i="2"/>
  <c r="W130" i="2"/>
  <c r="X130" i="2"/>
  <c r="Y130" i="2"/>
  <c r="Z130" i="2"/>
  <c r="AA130" i="2"/>
  <c r="AB130" i="2"/>
  <c r="AC130" i="2"/>
  <c r="AD130" i="2"/>
  <c r="AE130" i="2"/>
  <c r="AF130" i="2"/>
  <c r="AH130" i="2"/>
  <c r="AI130" i="2"/>
  <c r="AJ130" i="2"/>
  <c r="AK130" i="2"/>
  <c r="AL130" i="2"/>
  <c r="AN130" i="2"/>
  <c r="AO130" i="2"/>
  <c r="AP130" i="2"/>
  <c r="AQ130" i="2"/>
  <c r="AR130" i="2"/>
  <c r="AS130" i="2"/>
  <c r="AT130" i="2"/>
  <c r="AU130" i="2"/>
  <c r="AV130" i="2"/>
  <c r="AX130" i="2"/>
  <c r="AY130" i="2"/>
  <c r="AZ130" i="2"/>
  <c r="BA130" i="2"/>
  <c r="B131" i="2"/>
  <c r="C131" i="2"/>
  <c r="D131" i="2"/>
  <c r="E131" i="2"/>
  <c r="F131" i="2"/>
  <c r="G131" i="2"/>
  <c r="H131" i="2"/>
  <c r="I131" i="2"/>
  <c r="J131" i="2"/>
  <c r="L131" i="2"/>
  <c r="M131" i="2"/>
  <c r="N131" i="2"/>
  <c r="O131" i="2"/>
  <c r="P131" i="2"/>
  <c r="Q131" i="2"/>
  <c r="R131" i="2"/>
  <c r="S131" i="2"/>
  <c r="T131" i="2"/>
  <c r="U131" i="2"/>
  <c r="W131" i="2"/>
  <c r="X131" i="2"/>
  <c r="Y131" i="2"/>
  <c r="Z131" i="2"/>
  <c r="AA131" i="2"/>
  <c r="AB131" i="2"/>
  <c r="AC131" i="2"/>
  <c r="AD131" i="2"/>
  <c r="AE131" i="2"/>
  <c r="AF131" i="2"/>
  <c r="AH131" i="2"/>
  <c r="AI131" i="2"/>
  <c r="AJ131" i="2"/>
  <c r="AK131" i="2"/>
  <c r="AL131" i="2"/>
  <c r="AN131" i="2"/>
  <c r="AO131" i="2"/>
  <c r="AP131" i="2"/>
  <c r="AQ131" i="2"/>
  <c r="AR131" i="2"/>
  <c r="AS131" i="2"/>
  <c r="AT131" i="2"/>
  <c r="AU131" i="2"/>
  <c r="AV131" i="2"/>
  <c r="AX131" i="2"/>
  <c r="AY131" i="2"/>
  <c r="AZ131" i="2"/>
  <c r="BA131" i="2"/>
  <c r="B132" i="2"/>
  <c r="C132" i="2"/>
  <c r="D132" i="2"/>
  <c r="E132" i="2"/>
  <c r="F132" i="2"/>
  <c r="G132" i="2"/>
  <c r="H132" i="2"/>
  <c r="I132" i="2"/>
  <c r="J132" i="2"/>
  <c r="L132" i="2"/>
  <c r="M132" i="2"/>
  <c r="N132" i="2"/>
  <c r="O132" i="2"/>
  <c r="P132" i="2"/>
  <c r="Q132" i="2"/>
  <c r="R132" i="2"/>
  <c r="S132" i="2"/>
  <c r="T132" i="2"/>
  <c r="U132" i="2"/>
  <c r="W132" i="2"/>
  <c r="X132" i="2"/>
  <c r="Y132" i="2"/>
  <c r="Z132" i="2"/>
  <c r="AA132" i="2"/>
  <c r="AB132" i="2"/>
  <c r="AC132" i="2"/>
  <c r="AD132" i="2"/>
  <c r="AE132" i="2"/>
  <c r="AF132" i="2"/>
  <c r="AH132" i="2"/>
  <c r="AI132" i="2"/>
  <c r="AJ132" i="2"/>
  <c r="AK132" i="2"/>
  <c r="AL132" i="2"/>
  <c r="AN132" i="2"/>
  <c r="AO132" i="2"/>
  <c r="AP132" i="2"/>
  <c r="AQ132" i="2"/>
  <c r="AR132" i="2"/>
  <c r="AS132" i="2"/>
  <c r="AT132" i="2"/>
  <c r="AU132" i="2"/>
  <c r="AV132" i="2"/>
  <c r="AX132" i="2"/>
  <c r="AY132" i="2"/>
  <c r="AZ132" i="2"/>
  <c r="BA132" i="2"/>
  <c r="B133" i="2"/>
  <c r="C133" i="2"/>
  <c r="D133" i="2"/>
  <c r="E133" i="2"/>
  <c r="F133" i="2"/>
  <c r="G133" i="2"/>
  <c r="H133" i="2"/>
  <c r="I133" i="2"/>
  <c r="J133" i="2"/>
  <c r="L133" i="2"/>
  <c r="M133" i="2"/>
  <c r="N133" i="2"/>
  <c r="O133" i="2"/>
  <c r="P133" i="2"/>
  <c r="Q133" i="2"/>
  <c r="R133" i="2"/>
  <c r="S133" i="2"/>
  <c r="T133" i="2"/>
  <c r="U133" i="2"/>
  <c r="W133" i="2"/>
  <c r="X133" i="2"/>
  <c r="Y133" i="2"/>
  <c r="Z133" i="2"/>
  <c r="AA133" i="2"/>
  <c r="AB133" i="2"/>
  <c r="AC133" i="2"/>
  <c r="AD133" i="2"/>
  <c r="AE133" i="2"/>
  <c r="AF133" i="2"/>
  <c r="AH133" i="2"/>
  <c r="AI133" i="2"/>
  <c r="AJ133" i="2"/>
  <c r="AK133" i="2"/>
  <c r="AL133" i="2"/>
  <c r="AN133" i="2"/>
  <c r="AO133" i="2"/>
  <c r="AP133" i="2"/>
  <c r="AQ133" i="2"/>
  <c r="AR133" i="2"/>
  <c r="AS133" i="2"/>
  <c r="AT133" i="2"/>
  <c r="AU133" i="2"/>
  <c r="AV133" i="2"/>
  <c r="AX133" i="2"/>
  <c r="AY133" i="2"/>
  <c r="AZ133" i="2"/>
  <c r="BA133" i="2"/>
  <c r="B134" i="2"/>
  <c r="C134" i="2"/>
  <c r="D134" i="2"/>
  <c r="E134" i="2"/>
  <c r="F134" i="2"/>
  <c r="G134" i="2"/>
  <c r="H134" i="2"/>
  <c r="I134" i="2"/>
  <c r="J134" i="2"/>
  <c r="L134" i="2"/>
  <c r="M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E134" i="2"/>
  <c r="AF134" i="2"/>
  <c r="AH134" i="2"/>
  <c r="AI134" i="2"/>
  <c r="AJ134" i="2"/>
  <c r="AK134" i="2"/>
  <c r="AL134" i="2"/>
  <c r="AN134" i="2"/>
  <c r="AO134" i="2"/>
  <c r="AP134" i="2"/>
  <c r="AQ134" i="2"/>
  <c r="AR134" i="2"/>
  <c r="AS134" i="2"/>
  <c r="AT134" i="2"/>
  <c r="AU134" i="2"/>
  <c r="AV134" i="2"/>
  <c r="AX134" i="2"/>
  <c r="AY134" i="2"/>
  <c r="AZ134" i="2"/>
  <c r="BA134" i="2"/>
  <c r="B135" i="2"/>
  <c r="C135" i="2"/>
  <c r="D135" i="2"/>
  <c r="E135" i="2"/>
  <c r="F135" i="2"/>
  <c r="G135" i="2"/>
  <c r="H135" i="2"/>
  <c r="I135" i="2"/>
  <c r="J135" i="2"/>
  <c r="L135" i="2"/>
  <c r="M135" i="2"/>
  <c r="N135" i="2"/>
  <c r="O135" i="2"/>
  <c r="P135" i="2"/>
  <c r="Q135" i="2"/>
  <c r="R135" i="2"/>
  <c r="S135" i="2"/>
  <c r="T135" i="2"/>
  <c r="U135" i="2"/>
  <c r="W135" i="2"/>
  <c r="X135" i="2"/>
  <c r="Y135" i="2"/>
  <c r="Z135" i="2"/>
  <c r="AA135" i="2"/>
  <c r="AB135" i="2"/>
  <c r="AC135" i="2"/>
  <c r="AD135" i="2"/>
  <c r="AE135" i="2"/>
  <c r="AF135" i="2"/>
  <c r="AH135" i="2"/>
  <c r="AI135" i="2"/>
  <c r="AJ135" i="2"/>
  <c r="AK135" i="2"/>
  <c r="AL135" i="2"/>
  <c r="AN135" i="2"/>
  <c r="AO135" i="2"/>
  <c r="AP135" i="2"/>
  <c r="AQ135" i="2"/>
  <c r="AR135" i="2"/>
  <c r="AS135" i="2"/>
  <c r="AT135" i="2"/>
  <c r="AU135" i="2"/>
  <c r="AV135" i="2"/>
  <c r="AX135" i="2"/>
  <c r="AY135" i="2"/>
  <c r="AZ135" i="2"/>
  <c r="BA135" i="2"/>
  <c r="B136" i="2"/>
  <c r="C136" i="2"/>
  <c r="D136" i="2"/>
  <c r="E136" i="2"/>
  <c r="F136" i="2"/>
  <c r="G136" i="2"/>
  <c r="H136" i="2"/>
  <c r="I136" i="2"/>
  <c r="J136" i="2"/>
  <c r="L136" i="2"/>
  <c r="M136" i="2"/>
  <c r="N136" i="2"/>
  <c r="O136" i="2"/>
  <c r="P136" i="2"/>
  <c r="Q136" i="2"/>
  <c r="R136" i="2"/>
  <c r="S136" i="2"/>
  <c r="T136" i="2"/>
  <c r="U136" i="2"/>
  <c r="W136" i="2"/>
  <c r="X136" i="2"/>
  <c r="Y136" i="2"/>
  <c r="Z136" i="2"/>
  <c r="AA136" i="2"/>
  <c r="AB136" i="2"/>
  <c r="AC136" i="2"/>
  <c r="AD136" i="2"/>
  <c r="AE136" i="2"/>
  <c r="AF136" i="2"/>
  <c r="AH136" i="2"/>
  <c r="AI136" i="2"/>
  <c r="AJ136" i="2"/>
  <c r="AK136" i="2"/>
  <c r="AL136" i="2"/>
  <c r="AN136" i="2"/>
  <c r="AO136" i="2"/>
  <c r="AP136" i="2"/>
  <c r="AQ136" i="2"/>
  <c r="AR136" i="2"/>
  <c r="AS136" i="2"/>
  <c r="AT136" i="2"/>
  <c r="AU136" i="2"/>
  <c r="AV136" i="2"/>
  <c r="AX136" i="2"/>
  <c r="AY136" i="2"/>
  <c r="AZ136" i="2"/>
  <c r="BA136" i="2"/>
  <c r="B137" i="2"/>
  <c r="C137" i="2"/>
  <c r="D137" i="2"/>
  <c r="E137" i="2"/>
  <c r="F137" i="2"/>
  <c r="G137" i="2"/>
  <c r="H137" i="2"/>
  <c r="I137" i="2"/>
  <c r="J137" i="2"/>
  <c r="L137" i="2"/>
  <c r="M137" i="2"/>
  <c r="N137" i="2"/>
  <c r="O137" i="2"/>
  <c r="P137" i="2"/>
  <c r="Q137" i="2"/>
  <c r="R137" i="2"/>
  <c r="S137" i="2"/>
  <c r="T137" i="2"/>
  <c r="U137" i="2"/>
  <c r="W137" i="2"/>
  <c r="X137" i="2"/>
  <c r="Y137" i="2"/>
  <c r="Z137" i="2"/>
  <c r="AA137" i="2"/>
  <c r="AB137" i="2"/>
  <c r="AC137" i="2"/>
  <c r="AD137" i="2"/>
  <c r="AE137" i="2"/>
  <c r="AF137" i="2"/>
  <c r="AH137" i="2"/>
  <c r="AI137" i="2"/>
  <c r="AJ137" i="2"/>
  <c r="AK137" i="2"/>
  <c r="AL137" i="2"/>
  <c r="AN137" i="2"/>
  <c r="AO137" i="2"/>
  <c r="AP137" i="2"/>
  <c r="AQ137" i="2"/>
  <c r="AR137" i="2"/>
  <c r="AS137" i="2"/>
  <c r="AT137" i="2"/>
  <c r="AU137" i="2"/>
  <c r="AV137" i="2"/>
  <c r="AX137" i="2"/>
  <c r="AY137" i="2"/>
  <c r="AZ137" i="2"/>
  <c r="BA137" i="2"/>
  <c r="B138" i="2"/>
  <c r="C138" i="2"/>
  <c r="D138" i="2"/>
  <c r="E138" i="2"/>
  <c r="F138" i="2"/>
  <c r="G138" i="2"/>
  <c r="H138" i="2"/>
  <c r="I138" i="2"/>
  <c r="J138" i="2"/>
  <c r="L138" i="2"/>
  <c r="M138" i="2"/>
  <c r="N138" i="2"/>
  <c r="O138" i="2"/>
  <c r="P138" i="2"/>
  <c r="Q138" i="2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E138" i="2"/>
  <c r="AF138" i="2"/>
  <c r="AH138" i="2"/>
  <c r="AI138" i="2"/>
  <c r="AJ138" i="2"/>
  <c r="AK138" i="2"/>
  <c r="AL138" i="2"/>
  <c r="AN138" i="2"/>
  <c r="AO138" i="2"/>
  <c r="AP138" i="2"/>
  <c r="AQ138" i="2"/>
  <c r="AR138" i="2"/>
  <c r="AS138" i="2"/>
  <c r="AT138" i="2"/>
  <c r="AU138" i="2"/>
  <c r="AV138" i="2"/>
  <c r="AX138" i="2"/>
  <c r="AY138" i="2"/>
  <c r="AZ138" i="2"/>
  <c r="BA138" i="2"/>
  <c r="B139" i="2"/>
  <c r="C139" i="2"/>
  <c r="D139" i="2"/>
  <c r="E139" i="2"/>
  <c r="F139" i="2"/>
  <c r="G139" i="2"/>
  <c r="H139" i="2"/>
  <c r="I139" i="2"/>
  <c r="J139" i="2"/>
  <c r="L139" i="2"/>
  <c r="M139" i="2"/>
  <c r="N139" i="2"/>
  <c r="O139" i="2"/>
  <c r="P139" i="2"/>
  <c r="Q139" i="2"/>
  <c r="R139" i="2"/>
  <c r="S139" i="2"/>
  <c r="T139" i="2"/>
  <c r="U139" i="2"/>
  <c r="W139" i="2"/>
  <c r="X139" i="2"/>
  <c r="Y139" i="2"/>
  <c r="Z139" i="2"/>
  <c r="AA139" i="2"/>
  <c r="AB139" i="2"/>
  <c r="AC139" i="2"/>
  <c r="AD139" i="2"/>
  <c r="AE139" i="2"/>
  <c r="AF139" i="2"/>
  <c r="AH139" i="2"/>
  <c r="AI139" i="2"/>
  <c r="AJ139" i="2"/>
  <c r="AK139" i="2"/>
  <c r="AL139" i="2"/>
  <c r="AN139" i="2"/>
  <c r="AO139" i="2"/>
  <c r="AP139" i="2"/>
  <c r="AQ139" i="2"/>
  <c r="AR139" i="2"/>
  <c r="AS139" i="2"/>
  <c r="AT139" i="2"/>
  <c r="AU139" i="2"/>
  <c r="AV139" i="2"/>
  <c r="AX139" i="2"/>
  <c r="AY139" i="2"/>
  <c r="AZ139" i="2"/>
  <c r="BA139" i="2"/>
  <c r="B140" i="2"/>
  <c r="C140" i="2"/>
  <c r="D140" i="2"/>
  <c r="E140" i="2"/>
  <c r="F140" i="2"/>
  <c r="G140" i="2"/>
  <c r="H140" i="2"/>
  <c r="I140" i="2"/>
  <c r="J140" i="2"/>
  <c r="L140" i="2"/>
  <c r="M140" i="2"/>
  <c r="N140" i="2"/>
  <c r="O140" i="2"/>
  <c r="P140" i="2"/>
  <c r="Q140" i="2"/>
  <c r="R140" i="2"/>
  <c r="S140" i="2"/>
  <c r="T140" i="2"/>
  <c r="U140" i="2"/>
  <c r="W140" i="2"/>
  <c r="X140" i="2"/>
  <c r="Y140" i="2"/>
  <c r="Z140" i="2"/>
  <c r="AA140" i="2"/>
  <c r="AB140" i="2"/>
  <c r="AC140" i="2"/>
  <c r="AD140" i="2"/>
  <c r="AE140" i="2"/>
  <c r="AF140" i="2"/>
  <c r="AH140" i="2"/>
  <c r="AI140" i="2"/>
  <c r="AJ140" i="2"/>
  <c r="AK140" i="2"/>
  <c r="AL140" i="2"/>
  <c r="AN140" i="2"/>
  <c r="AO140" i="2"/>
  <c r="AP140" i="2"/>
  <c r="AQ140" i="2"/>
  <c r="AR140" i="2"/>
  <c r="AS140" i="2"/>
  <c r="AT140" i="2"/>
  <c r="AU140" i="2"/>
  <c r="AV140" i="2"/>
  <c r="AX140" i="2"/>
  <c r="AY140" i="2"/>
  <c r="AZ140" i="2"/>
  <c r="BA140" i="2"/>
  <c r="B141" i="2"/>
  <c r="C141" i="2"/>
  <c r="D141" i="2"/>
  <c r="E141" i="2"/>
  <c r="F141" i="2"/>
  <c r="G141" i="2"/>
  <c r="H141" i="2"/>
  <c r="I141" i="2"/>
  <c r="J141" i="2"/>
  <c r="L141" i="2"/>
  <c r="M141" i="2"/>
  <c r="N141" i="2"/>
  <c r="O141" i="2"/>
  <c r="P141" i="2"/>
  <c r="Q141" i="2"/>
  <c r="R141" i="2"/>
  <c r="S141" i="2"/>
  <c r="T141" i="2"/>
  <c r="U141" i="2"/>
  <c r="W141" i="2"/>
  <c r="X141" i="2"/>
  <c r="Y141" i="2"/>
  <c r="Z141" i="2"/>
  <c r="AA141" i="2"/>
  <c r="AB141" i="2"/>
  <c r="AC141" i="2"/>
  <c r="AD141" i="2"/>
  <c r="AE141" i="2"/>
  <c r="AF141" i="2"/>
  <c r="AH141" i="2"/>
  <c r="AI141" i="2"/>
  <c r="AJ141" i="2"/>
  <c r="AK141" i="2"/>
  <c r="AL141" i="2"/>
  <c r="AN141" i="2"/>
  <c r="AO141" i="2"/>
  <c r="AP141" i="2"/>
  <c r="AQ141" i="2"/>
  <c r="AR141" i="2"/>
  <c r="AS141" i="2"/>
  <c r="AT141" i="2"/>
  <c r="AU141" i="2"/>
  <c r="AV141" i="2"/>
  <c r="AX141" i="2"/>
  <c r="AY141" i="2"/>
  <c r="AZ141" i="2"/>
  <c r="BA141" i="2"/>
  <c r="B142" i="2"/>
  <c r="C142" i="2"/>
  <c r="D142" i="2"/>
  <c r="E142" i="2"/>
  <c r="F142" i="2"/>
  <c r="G142" i="2"/>
  <c r="H142" i="2"/>
  <c r="I142" i="2"/>
  <c r="J142" i="2"/>
  <c r="L142" i="2"/>
  <c r="M142" i="2"/>
  <c r="N142" i="2"/>
  <c r="O142" i="2"/>
  <c r="P142" i="2"/>
  <c r="Q142" i="2"/>
  <c r="R142" i="2"/>
  <c r="S142" i="2"/>
  <c r="T142" i="2"/>
  <c r="U142" i="2"/>
  <c r="W142" i="2"/>
  <c r="X142" i="2"/>
  <c r="Y142" i="2"/>
  <c r="Z142" i="2"/>
  <c r="AA142" i="2"/>
  <c r="AB142" i="2"/>
  <c r="AC142" i="2"/>
  <c r="AD142" i="2"/>
  <c r="AE142" i="2"/>
  <c r="AF142" i="2"/>
  <c r="AH142" i="2"/>
  <c r="AI142" i="2"/>
  <c r="AJ142" i="2"/>
  <c r="AK142" i="2"/>
  <c r="AL142" i="2"/>
  <c r="AN142" i="2"/>
  <c r="AO142" i="2"/>
  <c r="AP142" i="2"/>
  <c r="AQ142" i="2"/>
  <c r="AR142" i="2"/>
  <c r="AS142" i="2"/>
  <c r="AT142" i="2"/>
  <c r="AU142" i="2"/>
  <c r="AV142" i="2"/>
  <c r="AX142" i="2"/>
  <c r="AY142" i="2"/>
  <c r="AZ142" i="2"/>
  <c r="BA142" i="2"/>
  <c r="B143" i="2"/>
  <c r="C143" i="2"/>
  <c r="D143" i="2"/>
  <c r="E143" i="2"/>
  <c r="F143" i="2"/>
  <c r="G143" i="2"/>
  <c r="H143" i="2"/>
  <c r="I143" i="2"/>
  <c r="J143" i="2"/>
  <c r="L143" i="2"/>
  <c r="M143" i="2"/>
  <c r="N143" i="2"/>
  <c r="O143" i="2"/>
  <c r="P143" i="2"/>
  <c r="Q143" i="2"/>
  <c r="R143" i="2"/>
  <c r="S143" i="2"/>
  <c r="T143" i="2"/>
  <c r="U143" i="2"/>
  <c r="W143" i="2"/>
  <c r="X143" i="2"/>
  <c r="Y143" i="2"/>
  <c r="Z143" i="2"/>
  <c r="AA143" i="2"/>
  <c r="AB143" i="2"/>
  <c r="AC143" i="2"/>
  <c r="AD143" i="2"/>
  <c r="AE143" i="2"/>
  <c r="AF143" i="2"/>
  <c r="AH143" i="2"/>
  <c r="AI143" i="2"/>
  <c r="AJ143" i="2"/>
  <c r="AK143" i="2"/>
  <c r="AL143" i="2"/>
  <c r="AN143" i="2"/>
  <c r="AO143" i="2"/>
  <c r="AP143" i="2"/>
  <c r="AQ143" i="2"/>
  <c r="AR143" i="2"/>
  <c r="AS143" i="2"/>
  <c r="AT143" i="2"/>
  <c r="AU143" i="2"/>
  <c r="AV143" i="2"/>
  <c r="AX143" i="2"/>
  <c r="AY143" i="2"/>
  <c r="AZ143" i="2"/>
  <c r="BA143" i="2"/>
  <c r="B144" i="2"/>
  <c r="C144" i="2"/>
  <c r="D144" i="2"/>
  <c r="E144" i="2"/>
  <c r="F144" i="2"/>
  <c r="G144" i="2"/>
  <c r="H144" i="2"/>
  <c r="I144" i="2"/>
  <c r="J144" i="2"/>
  <c r="L144" i="2"/>
  <c r="M144" i="2"/>
  <c r="N144" i="2"/>
  <c r="O144" i="2"/>
  <c r="P144" i="2"/>
  <c r="Q144" i="2"/>
  <c r="R144" i="2"/>
  <c r="S144" i="2"/>
  <c r="T144" i="2"/>
  <c r="U144" i="2"/>
  <c r="W144" i="2"/>
  <c r="X144" i="2"/>
  <c r="Y144" i="2"/>
  <c r="Z144" i="2"/>
  <c r="AA144" i="2"/>
  <c r="AB144" i="2"/>
  <c r="AC144" i="2"/>
  <c r="AD144" i="2"/>
  <c r="AE144" i="2"/>
  <c r="AF144" i="2"/>
  <c r="AH144" i="2"/>
  <c r="AI144" i="2"/>
  <c r="AJ144" i="2"/>
  <c r="AK144" i="2"/>
  <c r="AL144" i="2"/>
  <c r="AN144" i="2"/>
  <c r="AO144" i="2"/>
  <c r="AP144" i="2"/>
  <c r="AQ144" i="2"/>
  <c r="AR144" i="2"/>
  <c r="AS144" i="2"/>
  <c r="AT144" i="2"/>
  <c r="AU144" i="2"/>
  <c r="AV144" i="2"/>
  <c r="AX144" i="2"/>
  <c r="AY144" i="2"/>
  <c r="AZ144" i="2"/>
  <c r="BA144" i="2"/>
  <c r="B145" i="2"/>
  <c r="C145" i="2"/>
  <c r="D145" i="2"/>
  <c r="E145" i="2"/>
  <c r="F145" i="2"/>
  <c r="G145" i="2"/>
  <c r="H145" i="2"/>
  <c r="I145" i="2"/>
  <c r="J145" i="2"/>
  <c r="L145" i="2"/>
  <c r="M145" i="2"/>
  <c r="N145" i="2"/>
  <c r="O145" i="2"/>
  <c r="P145" i="2"/>
  <c r="Q145" i="2"/>
  <c r="R145" i="2"/>
  <c r="S145" i="2"/>
  <c r="T145" i="2"/>
  <c r="U145" i="2"/>
  <c r="W145" i="2"/>
  <c r="X145" i="2"/>
  <c r="Y145" i="2"/>
  <c r="Z145" i="2"/>
  <c r="AA145" i="2"/>
  <c r="AB145" i="2"/>
  <c r="AC145" i="2"/>
  <c r="AD145" i="2"/>
  <c r="AE145" i="2"/>
  <c r="AF145" i="2"/>
  <c r="AH145" i="2"/>
  <c r="AI145" i="2"/>
  <c r="AJ145" i="2"/>
  <c r="AK145" i="2"/>
  <c r="AL145" i="2"/>
  <c r="AN145" i="2"/>
  <c r="AO145" i="2"/>
  <c r="AP145" i="2"/>
  <c r="AQ145" i="2"/>
  <c r="AR145" i="2"/>
  <c r="AS145" i="2"/>
  <c r="AT145" i="2"/>
  <c r="AU145" i="2"/>
  <c r="AV145" i="2"/>
  <c r="AX145" i="2"/>
  <c r="AY145" i="2"/>
  <c r="AZ145" i="2"/>
  <c r="BA145" i="2"/>
  <c r="B146" i="2"/>
  <c r="C146" i="2"/>
  <c r="D146" i="2"/>
  <c r="E146" i="2"/>
  <c r="F146" i="2"/>
  <c r="G146" i="2"/>
  <c r="H146" i="2"/>
  <c r="I146" i="2"/>
  <c r="J146" i="2"/>
  <c r="L146" i="2"/>
  <c r="M146" i="2"/>
  <c r="N146" i="2"/>
  <c r="O146" i="2"/>
  <c r="P146" i="2"/>
  <c r="Q146" i="2"/>
  <c r="R146" i="2"/>
  <c r="S146" i="2"/>
  <c r="T146" i="2"/>
  <c r="U146" i="2"/>
  <c r="W146" i="2"/>
  <c r="X146" i="2"/>
  <c r="Y146" i="2"/>
  <c r="Z146" i="2"/>
  <c r="AA146" i="2"/>
  <c r="AB146" i="2"/>
  <c r="AC146" i="2"/>
  <c r="AD146" i="2"/>
  <c r="AE146" i="2"/>
  <c r="AF146" i="2"/>
  <c r="AH146" i="2"/>
  <c r="AI146" i="2"/>
  <c r="AJ146" i="2"/>
  <c r="AK146" i="2"/>
  <c r="AL146" i="2"/>
  <c r="AN146" i="2"/>
  <c r="AO146" i="2"/>
  <c r="AP146" i="2"/>
  <c r="AQ146" i="2"/>
  <c r="AR146" i="2"/>
  <c r="AS146" i="2"/>
  <c r="AT146" i="2"/>
  <c r="AU146" i="2"/>
  <c r="AV146" i="2"/>
  <c r="AX146" i="2"/>
  <c r="AY146" i="2"/>
  <c r="AZ146" i="2"/>
  <c r="BA146" i="2"/>
  <c r="B147" i="2"/>
  <c r="C147" i="2"/>
  <c r="D147" i="2"/>
  <c r="E147" i="2"/>
  <c r="F147" i="2"/>
  <c r="G147" i="2"/>
  <c r="H147" i="2"/>
  <c r="I147" i="2"/>
  <c r="J147" i="2"/>
  <c r="L147" i="2"/>
  <c r="M147" i="2"/>
  <c r="N147" i="2"/>
  <c r="O147" i="2"/>
  <c r="P147" i="2"/>
  <c r="Q147" i="2"/>
  <c r="R147" i="2"/>
  <c r="S147" i="2"/>
  <c r="T147" i="2"/>
  <c r="U147" i="2"/>
  <c r="W147" i="2"/>
  <c r="X147" i="2"/>
  <c r="Y147" i="2"/>
  <c r="Z147" i="2"/>
  <c r="AA147" i="2"/>
  <c r="AB147" i="2"/>
  <c r="AC147" i="2"/>
  <c r="AD147" i="2"/>
  <c r="AE147" i="2"/>
  <c r="AF147" i="2"/>
  <c r="AH147" i="2"/>
  <c r="AI147" i="2"/>
  <c r="AJ147" i="2"/>
  <c r="AK147" i="2"/>
  <c r="AL147" i="2"/>
  <c r="AN147" i="2"/>
  <c r="AO147" i="2"/>
  <c r="AP147" i="2"/>
  <c r="AQ147" i="2"/>
  <c r="AR147" i="2"/>
  <c r="AS147" i="2"/>
  <c r="AT147" i="2"/>
  <c r="AU147" i="2"/>
  <c r="AV147" i="2"/>
  <c r="AX147" i="2"/>
  <c r="AY147" i="2"/>
  <c r="AZ147" i="2"/>
  <c r="BA147" i="2"/>
  <c r="B109" i="2"/>
  <c r="C109" i="2"/>
  <c r="D109" i="2"/>
  <c r="E109" i="2"/>
  <c r="F109" i="2"/>
  <c r="G109" i="2"/>
  <c r="H109" i="2"/>
  <c r="I109" i="2"/>
  <c r="J109" i="2"/>
  <c r="L109" i="2"/>
  <c r="M109" i="2"/>
  <c r="N109" i="2"/>
  <c r="O109" i="2"/>
  <c r="P109" i="2"/>
  <c r="Q109" i="2"/>
  <c r="R109" i="2"/>
  <c r="S109" i="2"/>
  <c r="T109" i="2"/>
  <c r="U109" i="2"/>
  <c r="W109" i="2"/>
  <c r="X109" i="2"/>
  <c r="Y109" i="2"/>
  <c r="Z109" i="2"/>
  <c r="AA109" i="2"/>
  <c r="AB109" i="2"/>
  <c r="AC109" i="2"/>
  <c r="AD109" i="2"/>
  <c r="AE109" i="2"/>
  <c r="AF109" i="2"/>
  <c r="AH109" i="2"/>
  <c r="AI109" i="2"/>
  <c r="AJ109" i="2"/>
  <c r="AK109" i="2"/>
  <c r="AL109" i="2"/>
  <c r="AN109" i="2"/>
  <c r="AO109" i="2"/>
  <c r="AP109" i="2"/>
  <c r="AQ109" i="2"/>
  <c r="AR109" i="2"/>
  <c r="AS109" i="2"/>
  <c r="AT109" i="2"/>
  <c r="AU109" i="2"/>
  <c r="AV109" i="2"/>
  <c r="AX109" i="2"/>
  <c r="AY109" i="2"/>
  <c r="AZ109" i="2"/>
  <c r="BA109" i="2"/>
  <c r="B149" i="2"/>
  <c r="C149" i="2"/>
  <c r="D149" i="2"/>
  <c r="E149" i="2"/>
  <c r="F149" i="2"/>
  <c r="G149" i="2"/>
  <c r="H149" i="2"/>
  <c r="I149" i="2"/>
  <c r="J149" i="2"/>
  <c r="L149" i="2"/>
  <c r="M149" i="2"/>
  <c r="N149" i="2"/>
  <c r="O149" i="2"/>
  <c r="P149" i="2"/>
  <c r="Q149" i="2"/>
  <c r="R149" i="2"/>
  <c r="S149" i="2"/>
  <c r="T149" i="2"/>
  <c r="U149" i="2"/>
  <c r="W149" i="2"/>
  <c r="X149" i="2"/>
  <c r="Y149" i="2"/>
  <c r="Z149" i="2"/>
  <c r="AA149" i="2"/>
  <c r="AB149" i="2"/>
  <c r="AC149" i="2"/>
  <c r="AD149" i="2"/>
  <c r="AE149" i="2"/>
  <c r="AF149" i="2"/>
  <c r="AH149" i="2"/>
  <c r="AI149" i="2"/>
  <c r="AJ149" i="2"/>
  <c r="AK149" i="2"/>
  <c r="AL149" i="2"/>
  <c r="AN149" i="2"/>
  <c r="AO149" i="2"/>
  <c r="AP149" i="2"/>
  <c r="AQ149" i="2"/>
  <c r="AR149" i="2"/>
  <c r="AS149" i="2"/>
  <c r="AT149" i="2"/>
  <c r="AU149" i="2"/>
  <c r="AV149" i="2"/>
  <c r="AX149" i="2"/>
  <c r="AY149" i="2"/>
  <c r="AZ149" i="2"/>
  <c r="BA149" i="2"/>
  <c r="B150" i="2"/>
  <c r="C150" i="2"/>
  <c r="D150" i="2"/>
  <c r="E150" i="2"/>
  <c r="F150" i="2"/>
  <c r="G150" i="2"/>
  <c r="H150" i="2"/>
  <c r="I150" i="2"/>
  <c r="J150" i="2"/>
  <c r="L150" i="2"/>
  <c r="M150" i="2"/>
  <c r="N150" i="2"/>
  <c r="O150" i="2"/>
  <c r="P150" i="2"/>
  <c r="Q150" i="2"/>
  <c r="R150" i="2"/>
  <c r="S150" i="2"/>
  <c r="T150" i="2"/>
  <c r="U150" i="2"/>
  <c r="W150" i="2"/>
  <c r="X150" i="2"/>
  <c r="Y150" i="2"/>
  <c r="Z150" i="2"/>
  <c r="AA150" i="2"/>
  <c r="AB150" i="2"/>
  <c r="AC150" i="2"/>
  <c r="AD150" i="2"/>
  <c r="AE150" i="2"/>
  <c r="AF150" i="2"/>
  <c r="AH150" i="2"/>
  <c r="AI150" i="2"/>
  <c r="AJ150" i="2"/>
  <c r="AK150" i="2"/>
  <c r="AL150" i="2"/>
  <c r="AN150" i="2"/>
  <c r="AO150" i="2"/>
  <c r="AP150" i="2"/>
  <c r="AQ150" i="2"/>
  <c r="AR150" i="2"/>
  <c r="AS150" i="2"/>
  <c r="AT150" i="2"/>
  <c r="AU150" i="2"/>
  <c r="AV150" i="2"/>
  <c r="AX150" i="2"/>
  <c r="AY150" i="2"/>
  <c r="AZ150" i="2"/>
  <c r="BA150" i="2"/>
  <c r="B151" i="2"/>
  <c r="C151" i="2"/>
  <c r="D151" i="2"/>
  <c r="E151" i="2"/>
  <c r="F151" i="2"/>
  <c r="G151" i="2"/>
  <c r="H151" i="2"/>
  <c r="I151" i="2"/>
  <c r="J151" i="2"/>
  <c r="L151" i="2"/>
  <c r="M151" i="2"/>
  <c r="N151" i="2"/>
  <c r="O151" i="2"/>
  <c r="P151" i="2"/>
  <c r="Q151" i="2"/>
  <c r="R151" i="2"/>
  <c r="S151" i="2"/>
  <c r="T151" i="2"/>
  <c r="U151" i="2"/>
  <c r="W151" i="2"/>
  <c r="X151" i="2"/>
  <c r="Y151" i="2"/>
  <c r="Z151" i="2"/>
  <c r="AA151" i="2"/>
  <c r="AB151" i="2"/>
  <c r="AC151" i="2"/>
  <c r="AD151" i="2"/>
  <c r="AE151" i="2"/>
  <c r="AF151" i="2"/>
  <c r="AH151" i="2"/>
  <c r="AI151" i="2"/>
  <c r="AJ151" i="2"/>
  <c r="AK151" i="2"/>
  <c r="AL151" i="2"/>
  <c r="AN151" i="2"/>
  <c r="AO151" i="2"/>
  <c r="AP151" i="2"/>
  <c r="AQ151" i="2"/>
  <c r="AR151" i="2"/>
  <c r="AS151" i="2"/>
  <c r="AT151" i="2"/>
  <c r="AU151" i="2"/>
  <c r="AV151" i="2"/>
  <c r="AX151" i="2"/>
  <c r="AY151" i="2"/>
  <c r="AZ151" i="2"/>
  <c r="BA151" i="2"/>
  <c r="B152" i="2"/>
  <c r="C152" i="2"/>
  <c r="D152" i="2"/>
  <c r="E152" i="2"/>
  <c r="F152" i="2"/>
  <c r="G152" i="2"/>
  <c r="H152" i="2"/>
  <c r="I152" i="2"/>
  <c r="J152" i="2"/>
  <c r="L152" i="2"/>
  <c r="M152" i="2"/>
  <c r="N152" i="2"/>
  <c r="O152" i="2"/>
  <c r="P152" i="2"/>
  <c r="Q152" i="2"/>
  <c r="R152" i="2"/>
  <c r="S152" i="2"/>
  <c r="T152" i="2"/>
  <c r="U152" i="2"/>
  <c r="W152" i="2"/>
  <c r="X152" i="2"/>
  <c r="Y152" i="2"/>
  <c r="Z152" i="2"/>
  <c r="AA152" i="2"/>
  <c r="AB152" i="2"/>
  <c r="AC152" i="2"/>
  <c r="AD152" i="2"/>
  <c r="AE152" i="2"/>
  <c r="AF152" i="2"/>
  <c r="AH152" i="2"/>
  <c r="AI152" i="2"/>
  <c r="AJ152" i="2"/>
  <c r="AK152" i="2"/>
  <c r="AL152" i="2"/>
  <c r="AN152" i="2"/>
  <c r="AO152" i="2"/>
  <c r="AP152" i="2"/>
  <c r="AQ152" i="2"/>
  <c r="AR152" i="2"/>
  <c r="AS152" i="2"/>
  <c r="AT152" i="2"/>
  <c r="AU152" i="2"/>
  <c r="AV152" i="2"/>
  <c r="AX152" i="2"/>
  <c r="AY152" i="2"/>
  <c r="AZ152" i="2"/>
  <c r="BA152" i="2"/>
  <c r="B153" i="2"/>
  <c r="C153" i="2"/>
  <c r="D153" i="2"/>
  <c r="E153" i="2"/>
  <c r="F153" i="2"/>
  <c r="G153" i="2"/>
  <c r="H153" i="2"/>
  <c r="I153" i="2"/>
  <c r="J153" i="2"/>
  <c r="L153" i="2"/>
  <c r="M153" i="2"/>
  <c r="N153" i="2"/>
  <c r="O153" i="2"/>
  <c r="P153" i="2"/>
  <c r="Q153" i="2"/>
  <c r="R153" i="2"/>
  <c r="S153" i="2"/>
  <c r="T153" i="2"/>
  <c r="U153" i="2"/>
  <c r="W153" i="2"/>
  <c r="X153" i="2"/>
  <c r="Y153" i="2"/>
  <c r="Z153" i="2"/>
  <c r="AA153" i="2"/>
  <c r="AB153" i="2"/>
  <c r="AC153" i="2"/>
  <c r="AD153" i="2"/>
  <c r="AE153" i="2"/>
  <c r="AF153" i="2"/>
  <c r="AH153" i="2"/>
  <c r="AI153" i="2"/>
  <c r="AJ153" i="2"/>
  <c r="AK153" i="2"/>
  <c r="AL153" i="2"/>
  <c r="AN153" i="2"/>
  <c r="AO153" i="2"/>
  <c r="AP153" i="2"/>
  <c r="AQ153" i="2"/>
  <c r="AR153" i="2"/>
  <c r="AS153" i="2"/>
  <c r="AT153" i="2"/>
  <c r="AU153" i="2"/>
  <c r="AV153" i="2"/>
  <c r="AX153" i="2"/>
  <c r="AY153" i="2"/>
  <c r="AZ153" i="2"/>
  <c r="BA153" i="2"/>
  <c r="B154" i="2"/>
  <c r="C154" i="2"/>
  <c r="D154" i="2"/>
  <c r="E154" i="2"/>
  <c r="F154" i="2"/>
  <c r="G154" i="2"/>
  <c r="H154" i="2"/>
  <c r="I154" i="2"/>
  <c r="J154" i="2"/>
  <c r="L154" i="2"/>
  <c r="M154" i="2"/>
  <c r="N154" i="2"/>
  <c r="O154" i="2"/>
  <c r="P154" i="2"/>
  <c r="Q154" i="2"/>
  <c r="R154" i="2"/>
  <c r="S154" i="2"/>
  <c r="T154" i="2"/>
  <c r="U154" i="2"/>
  <c r="W154" i="2"/>
  <c r="X154" i="2"/>
  <c r="Y154" i="2"/>
  <c r="Z154" i="2"/>
  <c r="AA154" i="2"/>
  <c r="AB154" i="2"/>
  <c r="AC154" i="2"/>
  <c r="AD154" i="2"/>
  <c r="AE154" i="2"/>
  <c r="AF154" i="2"/>
  <c r="AH154" i="2"/>
  <c r="AI154" i="2"/>
  <c r="AJ154" i="2"/>
  <c r="AK154" i="2"/>
  <c r="AL154" i="2"/>
  <c r="AN154" i="2"/>
  <c r="AO154" i="2"/>
  <c r="AP154" i="2"/>
  <c r="AQ154" i="2"/>
  <c r="AR154" i="2"/>
  <c r="AS154" i="2"/>
  <c r="AT154" i="2"/>
  <c r="AU154" i="2"/>
  <c r="AV154" i="2"/>
  <c r="AX154" i="2"/>
  <c r="AY154" i="2"/>
  <c r="AZ154" i="2"/>
  <c r="BA154" i="2"/>
  <c r="B155" i="2"/>
  <c r="C155" i="2"/>
  <c r="D155" i="2"/>
  <c r="E155" i="2"/>
  <c r="F155" i="2"/>
  <c r="G155" i="2"/>
  <c r="H155" i="2"/>
  <c r="I155" i="2"/>
  <c r="J155" i="2"/>
  <c r="L155" i="2"/>
  <c r="M155" i="2"/>
  <c r="N155" i="2"/>
  <c r="O155" i="2"/>
  <c r="P155" i="2"/>
  <c r="Q155" i="2"/>
  <c r="R155" i="2"/>
  <c r="S155" i="2"/>
  <c r="T155" i="2"/>
  <c r="U155" i="2"/>
  <c r="W155" i="2"/>
  <c r="X155" i="2"/>
  <c r="Y155" i="2"/>
  <c r="Z155" i="2"/>
  <c r="AA155" i="2"/>
  <c r="AB155" i="2"/>
  <c r="AC155" i="2"/>
  <c r="AD155" i="2"/>
  <c r="AE155" i="2"/>
  <c r="AF155" i="2"/>
  <c r="AH155" i="2"/>
  <c r="AI155" i="2"/>
  <c r="AJ155" i="2"/>
  <c r="AK155" i="2"/>
  <c r="AL155" i="2"/>
  <c r="AN155" i="2"/>
  <c r="AO155" i="2"/>
  <c r="AP155" i="2"/>
  <c r="AQ155" i="2"/>
  <c r="AR155" i="2"/>
  <c r="AS155" i="2"/>
  <c r="AT155" i="2"/>
  <c r="AU155" i="2"/>
  <c r="AV155" i="2"/>
  <c r="AX155" i="2"/>
  <c r="AY155" i="2"/>
  <c r="AZ155" i="2"/>
  <c r="BA155" i="2"/>
  <c r="B156" i="2"/>
  <c r="C156" i="2"/>
  <c r="D156" i="2"/>
  <c r="E156" i="2"/>
  <c r="F156" i="2"/>
  <c r="G156" i="2"/>
  <c r="H156" i="2"/>
  <c r="I156" i="2"/>
  <c r="J156" i="2"/>
  <c r="L156" i="2"/>
  <c r="M156" i="2"/>
  <c r="N156" i="2"/>
  <c r="O156" i="2"/>
  <c r="P156" i="2"/>
  <c r="Q156" i="2"/>
  <c r="R156" i="2"/>
  <c r="S156" i="2"/>
  <c r="T156" i="2"/>
  <c r="U156" i="2"/>
  <c r="W156" i="2"/>
  <c r="X156" i="2"/>
  <c r="Y156" i="2"/>
  <c r="Z156" i="2"/>
  <c r="AA156" i="2"/>
  <c r="AB156" i="2"/>
  <c r="AC156" i="2"/>
  <c r="AD156" i="2"/>
  <c r="AE156" i="2"/>
  <c r="AF156" i="2"/>
  <c r="AH156" i="2"/>
  <c r="AI156" i="2"/>
  <c r="AJ156" i="2"/>
  <c r="AK156" i="2"/>
  <c r="AL156" i="2"/>
  <c r="AN156" i="2"/>
  <c r="AO156" i="2"/>
  <c r="AP156" i="2"/>
  <c r="AQ156" i="2"/>
  <c r="AR156" i="2"/>
  <c r="AS156" i="2"/>
  <c r="AT156" i="2"/>
  <c r="AU156" i="2"/>
  <c r="AV156" i="2"/>
  <c r="AX156" i="2"/>
  <c r="AY156" i="2"/>
  <c r="AZ156" i="2"/>
  <c r="BA156" i="2"/>
  <c r="B157" i="2"/>
  <c r="C157" i="2"/>
  <c r="D157" i="2"/>
  <c r="E157" i="2"/>
  <c r="F157" i="2"/>
  <c r="G157" i="2"/>
  <c r="H157" i="2"/>
  <c r="I157" i="2"/>
  <c r="J157" i="2"/>
  <c r="L157" i="2"/>
  <c r="M157" i="2"/>
  <c r="N157" i="2"/>
  <c r="O157" i="2"/>
  <c r="P157" i="2"/>
  <c r="Q157" i="2"/>
  <c r="R157" i="2"/>
  <c r="S157" i="2"/>
  <c r="T157" i="2"/>
  <c r="U157" i="2"/>
  <c r="W157" i="2"/>
  <c r="X157" i="2"/>
  <c r="Y157" i="2"/>
  <c r="Z157" i="2"/>
  <c r="AA157" i="2"/>
  <c r="AB157" i="2"/>
  <c r="AC157" i="2"/>
  <c r="AD157" i="2"/>
  <c r="AE157" i="2"/>
  <c r="AF157" i="2"/>
  <c r="AH157" i="2"/>
  <c r="AI157" i="2"/>
  <c r="AJ157" i="2"/>
  <c r="AK157" i="2"/>
  <c r="AL157" i="2"/>
  <c r="AN157" i="2"/>
  <c r="AO157" i="2"/>
  <c r="AP157" i="2"/>
  <c r="AQ157" i="2"/>
  <c r="AR157" i="2"/>
  <c r="AS157" i="2"/>
  <c r="AT157" i="2"/>
  <c r="AU157" i="2"/>
  <c r="AV157" i="2"/>
  <c r="AX157" i="2"/>
  <c r="AY157" i="2"/>
  <c r="AZ157" i="2"/>
  <c r="BA157" i="2"/>
  <c r="B158" i="2"/>
  <c r="C158" i="2"/>
  <c r="D158" i="2"/>
  <c r="E158" i="2"/>
  <c r="F158" i="2"/>
  <c r="G158" i="2"/>
  <c r="H158" i="2"/>
  <c r="I158" i="2"/>
  <c r="J158" i="2"/>
  <c r="L158" i="2"/>
  <c r="M158" i="2"/>
  <c r="N158" i="2"/>
  <c r="O158" i="2"/>
  <c r="P158" i="2"/>
  <c r="Q158" i="2"/>
  <c r="R158" i="2"/>
  <c r="S158" i="2"/>
  <c r="T158" i="2"/>
  <c r="U158" i="2"/>
  <c r="W158" i="2"/>
  <c r="X158" i="2"/>
  <c r="Y158" i="2"/>
  <c r="Z158" i="2"/>
  <c r="AA158" i="2"/>
  <c r="AB158" i="2"/>
  <c r="AC158" i="2"/>
  <c r="AD158" i="2"/>
  <c r="AE158" i="2"/>
  <c r="AF158" i="2"/>
  <c r="AH158" i="2"/>
  <c r="AI158" i="2"/>
  <c r="AJ158" i="2"/>
  <c r="AK158" i="2"/>
  <c r="AL158" i="2"/>
  <c r="AN158" i="2"/>
  <c r="AO158" i="2"/>
  <c r="AP158" i="2"/>
  <c r="AQ158" i="2"/>
  <c r="AR158" i="2"/>
  <c r="AS158" i="2"/>
  <c r="AT158" i="2"/>
  <c r="AU158" i="2"/>
  <c r="AV158" i="2"/>
  <c r="AX158" i="2"/>
  <c r="AY158" i="2"/>
  <c r="AZ158" i="2"/>
  <c r="BA158" i="2"/>
  <c r="B159" i="2"/>
  <c r="C159" i="2"/>
  <c r="D159" i="2"/>
  <c r="E159" i="2"/>
  <c r="F159" i="2"/>
  <c r="G159" i="2"/>
  <c r="H159" i="2"/>
  <c r="I159" i="2"/>
  <c r="J159" i="2"/>
  <c r="L159" i="2"/>
  <c r="M159" i="2"/>
  <c r="N159" i="2"/>
  <c r="O159" i="2"/>
  <c r="P159" i="2"/>
  <c r="Q159" i="2"/>
  <c r="R159" i="2"/>
  <c r="S159" i="2"/>
  <c r="T159" i="2"/>
  <c r="U159" i="2"/>
  <c r="W159" i="2"/>
  <c r="X159" i="2"/>
  <c r="Y159" i="2"/>
  <c r="Z159" i="2"/>
  <c r="AA159" i="2"/>
  <c r="AB159" i="2"/>
  <c r="AC159" i="2"/>
  <c r="AD159" i="2"/>
  <c r="AE159" i="2"/>
  <c r="AF159" i="2"/>
  <c r="AH159" i="2"/>
  <c r="AI159" i="2"/>
  <c r="AJ159" i="2"/>
  <c r="AK159" i="2"/>
  <c r="AL159" i="2"/>
  <c r="AN159" i="2"/>
  <c r="AO159" i="2"/>
  <c r="AP159" i="2"/>
  <c r="AQ159" i="2"/>
  <c r="AR159" i="2"/>
  <c r="AS159" i="2"/>
  <c r="AT159" i="2"/>
  <c r="AU159" i="2"/>
  <c r="AV159" i="2"/>
  <c r="AX159" i="2"/>
  <c r="AY159" i="2"/>
  <c r="AZ159" i="2"/>
  <c r="BA159" i="2"/>
  <c r="B160" i="2"/>
  <c r="C160" i="2"/>
  <c r="D160" i="2"/>
  <c r="E160" i="2"/>
  <c r="F160" i="2"/>
  <c r="G160" i="2"/>
  <c r="H160" i="2"/>
  <c r="I160" i="2"/>
  <c r="J160" i="2"/>
  <c r="L160" i="2"/>
  <c r="M160" i="2"/>
  <c r="N160" i="2"/>
  <c r="O160" i="2"/>
  <c r="P160" i="2"/>
  <c r="Q160" i="2"/>
  <c r="R160" i="2"/>
  <c r="S160" i="2"/>
  <c r="T160" i="2"/>
  <c r="U160" i="2"/>
  <c r="W160" i="2"/>
  <c r="X160" i="2"/>
  <c r="Y160" i="2"/>
  <c r="Z160" i="2"/>
  <c r="AA160" i="2"/>
  <c r="AB160" i="2"/>
  <c r="AC160" i="2"/>
  <c r="AD160" i="2"/>
  <c r="AE160" i="2"/>
  <c r="AF160" i="2"/>
  <c r="AH160" i="2"/>
  <c r="AI160" i="2"/>
  <c r="AJ160" i="2"/>
  <c r="AK160" i="2"/>
  <c r="AL160" i="2"/>
  <c r="AN160" i="2"/>
  <c r="AO160" i="2"/>
  <c r="AP160" i="2"/>
  <c r="AQ160" i="2"/>
  <c r="AR160" i="2"/>
  <c r="AS160" i="2"/>
  <c r="AT160" i="2"/>
  <c r="AU160" i="2"/>
  <c r="AV160" i="2"/>
  <c r="AX160" i="2"/>
  <c r="AY160" i="2"/>
  <c r="AZ160" i="2"/>
  <c r="BA160" i="2"/>
  <c r="B161" i="2"/>
  <c r="C161" i="2"/>
  <c r="D161" i="2"/>
  <c r="E161" i="2"/>
  <c r="F161" i="2"/>
  <c r="G161" i="2"/>
  <c r="H161" i="2"/>
  <c r="I161" i="2"/>
  <c r="J161" i="2"/>
  <c r="L161" i="2"/>
  <c r="M161" i="2"/>
  <c r="N161" i="2"/>
  <c r="O161" i="2"/>
  <c r="P161" i="2"/>
  <c r="Q161" i="2"/>
  <c r="R161" i="2"/>
  <c r="S161" i="2"/>
  <c r="T161" i="2"/>
  <c r="U161" i="2"/>
  <c r="W161" i="2"/>
  <c r="X161" i="2"/>
  <c r="Y161" i="2"/>
  <c r="Z161" i="2"/>
  <c r="AA161" i="2"/>
  <c r="AB161" i="2"/>
  <c r="AC161" i="2"/>
  <c r="AD161" i="2"/>
  <c r="AE161" i="2"/>
  <c r="AF161" i="2"/>
  <c r="AH161" i="2"/>
  <c r="AI161" i="2"/>
  <c r="AJ161" i="2"/>
  <c r="AK161" i="2"/>
  <c r="AL161" i="2"/>
  <c r="AN161" i="2"/>
  <c r="AO161" i="2"/>
  <c r="AP161" i="2"/>
  <c r="AQ161" i="2"/>
  <c r="AR161" i="2"/>
  <c r="AS161" i="2"/>
  <c r="AT161" i="2"/>
  <c r="AU161" i="2"/>
  <c r="AV161" i="2"/>
  <c r="AX161" i="2"/>
  <c r="AY161" i="2"/>
  <c r="AZ161" i="2"/>
  <c r="BA161" i="2"/>
  <c r="B162" i="2"/>
  <c r="C162" i="2"/>
  <c r="D162" i="2"/>
  <c r="E162" i="2"/>
  <c r="F162" i="2"/>
  <c r="G162" i="2"/>
  <c r="H162" i="2"/>
  <c r="I162" i="2"/>
  <c r="J162" i="2"/>
  <c r="L162" i="2"/>
  <c r="M162" i="2"/>
  <c r="N162" i="2"/>
  <c r="O162" i="2"/>
  <c r="P162" i="2"/>
  <c r="Q162" i="2"/>
  <c r="R162" i="2"/>
  <c r="S162" i="2"/>
  <c r="T162" i="2"/>
  <c r="U162" i="2"/>
  <c r="W162" i="2"/>
  <c r="X162" i="2"/>
  <c r="Y162" i="2"/>
  <c r="Z162" i="2"/>
  <c r="AA162" i="2"/>
  <c r="AB162" i="2"/>
  <c r="AC162" i="2"/>
  <c r="AD162" i="2"/>
  <c r="AE162" i="2"/>
  <c r="AF162" i="2"/>
  <c r="AH162" i="2"/>
  <c r="AI162" i="2"/>
  <c r="AJ162" i="2"/>
  <c r="AK162" i="2"/>
  <c r="AL162" i="2"/>
  <c r="AN162" i="2"/>
  <c r="AO162" i="2"/>
  <c r="AP162" i="2"/>
  <c r="AQ162" i="2"/>
  <c r="AR162" i="2"/>
  <c r="AS162" i="2"/>
  <c r="AT162" i="2"/>
  <c r="AU162" i="2"/>
  <c r="AV162" i="2"/>
  <c r="AX162" i="2"/>
  <c r="AY162" i="2"/>
  <c r="AZ162" i="2"/>
  <c r="BA162" i="2"/>
  <c r="B163" i="2"/>
  <c r="C163" i="2"/>
  <c r="D163" i="2"/>
  <c r="E163" i="2"/>
  <c r="F163" i="2"/>
  <c r="G163" i="2"/>
  <c r="H163" i="2"/>
  <c r="I163" i="2"/>
  <c r="J163" i="2"/>
  <c r="L163" i="2"/>
  <c r="M163" i="2"/>
  <c r="N163" i="2"/>
  <c r="O163" i="2"/>
  <c r="P163" i="2"/>
  <c r="Q163" i="2"/>
  <c r="R163" i="2"/>
  <c r="S163" i="2"/>
  <c r="T163" i="2"/>
  <c r="U163" i="2"/>
  <c r="W163" i="2"/>
  <c r="X163" i="2"/>
  <c r="Y163" i="2"/>
  <c r="Z163" i="2"/>
  <c r="AA163" i="2"/>
  <c r="AB163" i="2"/>
  <c r="AC163" i="2"/>
  <c r="AD163" i="2"/>
  <c r="AE163" i="2"/>
  <c r="AF163" i="2"/>
  <c r="AH163" i="2"/>
  <c r="AI163" i="2"/>
  <c r="AJ163" i="2"/>
  <c r="AK163" i="2"/>
  <c r="AL163" i="2"/>
  <c r="AN163" i="2"/>
  <c r="AO163" i="2"/>
  <c r="AP163" i="2"/>
  <c r="AQ163" i="2"/>
  <c r="AR163" i="2"/>
  <c r="AS163" i="2"/>
  <c r="AT163" i="2"/>
  <c r="AU163" i="2"/>
  <c r="AV163" i="2"/>
  <c r="AX163" i="2"/>
  <c r="AY163" i="2"/>
  <c r="AZ163" i="2"/>
  <c r="BA163" i="2"/>
  <c r="B164" i="2"/>
  <c r="C164" i="2"/>
  <c r="D164" i="2"/>
  <c r="E164" i="2"/>
  <c r="F164" i="2"/>
  <c r="G164" i="2"/>
  <c r="H164" i="2"/>
  <c r="I164" i="2"/>
  <c r="J164" i="2"/>
  <c r="L164" i="2"/>
  <c r="M164" i="2"/>
  <c r="N164" i="2"/>
  <c r="O164" i="2"/>
  <c r="P164" i="2"/>
  <c r="Q164" i="2"/>
  <c r="R164" i="2"/>
  <c r="S164" i="2"/>
  <c r="T164" i="2"/>
  <c r="U164" i="2"/>
  <c r="W164" i="2"/>
  <c r="X164" i="2"/>
  <c r="Y164" i="2"/>
  <c r="Z164" i="2"/>
  <c r="AA164" i="2"/>
  <c r="AB164" i="2"/>
  <c r="AC164" i="2"/>
  <c r="AD164" i="2"/>
  <c r="AE164" i="2"/>
  <c r="AF164" i="2"/>
  <c r="AH164" i="2"/>
  <c r="AI164" i="2"/>
  <c r="AJ164" i="2"/>
  <c r="AK164" i="2"/>
  <c r="AL164" i="2"/>
  <c r="AN164" i="2"/>
  <c r="AO164" i="2"/>
  <c r="AP164" i="2"/>
  <c r="AQ164" i="2"/>
  <c r="AR164" i="2"/>
  <c r="AS164" i="2"/>
  <c r="AT164" i="2"/>
  <c r="AU164" i="2"/>
  <c r="AV164" i="2"/>
  <c r="AX164" i="2"/>
  <c r="AY164" i="2"/>
  <c r="AZ164" i="2"/>
  <c r="BA164" i="2"/>
  <c r="B165" i="2"/>
  <c r="C165" i="2"/>
  <c r="D165" i="2"/>
  <c r="E165" i="2"/>
  <c r="F165" i="2"/>
  <c r="G165" i="2"/>
  <c r="H165" i="2"/>
  <c r="I165" i="2"/>
  <c r="J165" i="2"/>
  <c r="L165" i="2"/>
  <c r="M165" i="2"/>
  <c r="N165" i="2"/>
  <c r="O165" i="2"/>
  <c r="P165" i="2"/>
  <c r="Q165" i="2"/>
  <c r="R165" i="2"/>
  <c r="S165" i="2"/>
  <c r="T165" i="2"/>
  <c r="U165" i="2"/>
  <c r="W165" i="2"/>
  <c r="X165" i="2"/>
  <c r="Y165" i="2"/>
  <c r="Z165" i="2"/>
  <c r="AA165" i="2"/>
  <c r="AB165" i="2"/>
  <c r="AC165" i="2"/>
  <c r="AD165" i="2"/>
  <c r="AE165" i="2"/>
  <c r="AF165" i="2"/>
  <c r="AH165" i="2"/>
  <c r="AI165" i="2"/>
  <c r="AJ165" i="2"/>
  <c r="AK165" i="2"/>
  <c r="AL165" i="2"/>
  <c r="AN165" i="2"/>
  <c r="AO165" i="2"/>
  <c r="AP165" i="2"/>
  <c r="AQ165" i="2"/>
  <c r="AR165" i="2"/>
  <c r="AS165" i="2"/>
  <c r="AT165" i="2"/>
  <c r="AU165" i="2"/>
  <c r="AV165" i="2"/>
  <c r="AX165" i="2"/>
  <c r="AY165" i="2"/>
  <c r="AZ165" i="2"/>
  <c r="BA165" i="2"/>
  <c r="B166" i="2"/>
  <c r="C166" i="2"/>
  <c r="D166" i="2"/>
  <c r="E166" i="2"/>
  <c r="F166" i="2"/>
  <c r="G166" i="2"/>
  <c r="H166" i="2"/>
  <c r="I166" i="2"/>
  <c r="J166" i="2"/>
  <c r="L166" i="2"/>
  <c r="M166" i="2"/>
  <c r="N166" i="2"/>
  <c r="O166" i="2"/>
  <c r="P166" i="2"/>
  <c r="Q166" i="2"/>
  <c r="R166" i="2"/>
  <c r="S166" i="2"/>
  <c r="T166" i="2"/>
  <c r="U166" i="2"/>
  <c r="W166" i="2"/>
  <c r="X166" i="2"/>
  <c r="Y166" i="2"/>
  <c r="Z166" i="2"/>
  <c r="AA166" i="2"/>
  <c r="AB166" i="2"/>
  <c r="AC166" i="2"/>
  <c r="AD166" i="2"/>
  <c r="AE166" i="2"/>
  <c r="AF166" i="2"/>
  <c r="AH166" i="2"/>
  <c r="AI166" i="2"/>
  <c r="AJ166" i="2"/>
  <c r="AK166" i="2"/>
  <c r="AL166" i="2"/>
  <c r="AN166" i="2"/>
  <c r="AO166" i="2"/>
  <c r="AP166" i="2"/>
  <c r="AQ166" i="2"/>
  <c r="AR166" i="2"/>
  <c r="AS166" i="2"/>
  <c r="AT166" i="2"/>
  <c r="AU166" i="2"/>
  <c r="AV166" i="2"/>
  <c r="AX166" i="2"/>
  <c r="AY166" i="2"/>
  <c r="AZ166" i="2"/>
  <c r="BA166" i="2"/>
  <c r="B167" i="2"/>
  <c r="C167" i="2"/>
  <c r="D167" i="2"/>
  <c r="E167" i="2"/>
  <c r="F167" i="2"/>
  <c r="G167" i="2"/>
  <c r="H167" i="2"/>
  <c r="I167" i="2"/>
  <c r="J167" i="2"/>
  <c r="L167" i="2"/>
  <c r="M167" i="2"/>
  <c r="N167" i="2"/>
  <c r="O167" i="2"/>
  <c r="P167" i="2"/>
  <c r="Q167" i="2"/>
  <c r="R167" i="2"/>
  <c r="S167" i="2"/>
  <c r="T167" i="2"/>
  <c r="U167" i="2"/>
  <c r="W167" i="2"/>
  <c r="X167" i="2"/>
  <c r="Y167" i="2"/>
  <c r="Z167" i="2"/>
  <c r="AA167" i="2"/>
  <c r="AB167" i="2"/>
  <c r="AC167" i="2"/>
  <c r="AD167" i="2"/>
  <c r="AE167" i="2"/>
  <c r="AF167" i="2"/>
  <c r="AH167" i="2"/>
  <c r="AI167" i="2"/>
  <c r="AJ167" i="2"/>
  <c r="AK167" i="2"/>
  <c r="AL167" i="2"/>
  <c r="AN167" i="2"/>
  <c r="AO167" i="2"/>
  <c r="AP167" i="2"/>
  <c r="AQ167" i="2"/>
  <c r="AR167" i="2"/>
  <c r="AS167" i="2"/>
  <c r="AT167" i="2"/>
  <c r="AU167" i="2"/>
  <c r="AV167" i="2"/>
  <c r="AX167" i="2"/>
  <c r="AY167" i="2"/>
  <c r="AZ167" i="2"/>
  <c r="BA167" i="2"/>
  <c r="B168" i="2"/>
  <c r="C168" i="2"/>
  <c r="D168" i="2"/>
  <c r="E168" i="2"/>
  <c r="F168" i="2"/>
  <c r="G168" i="2"/>
  <c r="H168" i="2"/>
  <c r="I168" i="2"/>
  <c r="J168" i="2"/>
  <c r="L168" i="2"/>
  <c r="M168" i="2"/>
  <c r="N168" i="2"/>
  <c r="O168" i="2"/>
  <c r="P168" i="2"/>
  <c r="Q168" i="2"/>
  <c r="R168" i="2"/>
  <c r="S168" i="2"/>
  <c r="T168" i="2"/>
  <c r="U168" i="2"/>
  <c r="W168" i="2"/>
  <c r="X168" i="2"/>
  <c r="Y168" i="2"/>
  <c r="Z168" i="2"/>
  <c r="AA168" i="2"/>
  <c r="AB168" i="2"/>
  <c r="AC168" i="2"/>
  <c r="AD168" i="2"/>
  <c r="AE168" i="2"/>
  <c r="AF168" i="2"/>
  <c r="AH168" i="2"/>
  <c r="AI168" i="2"/>
  <c r="AJ168" i="2"/>
  <c r="AK168" i="2"/>
  <c r="AL168" i="2"/>
  <c r="AN168" i="2"/>
  <c r="AO168" i="2"/>
  <c r="AP168" i="2"/>
  <c r="AQ168" i="2"/>
  <c r="AR168" i="2"/>
  <c r="AS168" i="2"/>
  <c r="AT168" i="2"/>
  <c r="AU168" i="2"/>
  <c r="AV168" i="2"/>
  <c r="AX168" i="2"/>
  <c r="AY168" i="2"/>
  <c r="AZ168" i="2"/>
  <c r="BA168" i="2"/>
  <c r="B169" i="2"/>
  <c r="C169" i="2"/>
  <c r="D169" i="2"/>
  <c r="E169" i="2"/>
  <c r="F169" i="2"/>
  <c r="G169" i="2"/>
  <c r="H169" i="2"/>
  <c r="I169" i="2"/>
  <c r="J169" i="2"/>
  <c r="L169" i="2"/>
  <c r="M169" i="2"/>
  <c r="N169" i="2"/>
  <c r="O169" i="2"/>
  <c r="P169" i="2"/>
  <c r="Q169" i="2"/>
  <c r="R169" i="2"/>
  <c r="S169" i="2"/>
  <c r="T169" i="2"/>
  <c r="U169" i="2"/>
  <c r="W169" i="2"/>
  <c r="X169" i="2"/>
  <c r="Y169" i="2"/>
  <c r="Z169" i="2"/>
  <c r="AA169" i="2"/>
  <c r="AB169" i="2"/>
  <c r="AC169" i="2"/>
  <c r="AD169" i="2"/>
  <c r="AE169" i="2"/>
  <c r="AF169" i="2"/>
  <c r="AH169" i="2"/>
  <c r="AI169" i="2"/>
  <c r="AJ169" i="2"/>
  <c r="AK169" i="2"/>
  <c r="AL169" i="2"/>
  <c r="AN169" i="2"/>
  <c r="AO169" i="2"/>
  <c r="AP169" i="2"/>
  <c r="AQ169" i="2"/>
  <c r="AR169" i="2"/>
  <c r="AS169" i="2"/>
  <c r="AT169" i="2"/>
  <c r="AU169" i="2"/>
  <c r="AV169" i="2"/>
  <c r="AX169" i="2"/>
  <c r="AY169" i="2"/>
  <c r="AZ169" i="2"/>
  <c r="BA169" i="2"/>
  <c r="B170" i="2"/>
  <c r="C170" i="2"/>
  <c r="D170" i="2"/>
  <c r="E170" i="2"/>
  <c r="F170" i="2"/>
  <c r="G170" i="2"/>
  <c r="H170" i="2"/>
  <c r="I170" i="2"/>
  <c r="J170" i="2"/>
  <c r="L170" i="2"/>
  <c r="M170" i="2"/>
  <c r="N170" i="2"/>
  <c r="O170" i="2"/>
  <c r="P170" i="2"/>
  <c r="Q170" i="2"/>
  <c r="R170" i="2"/>
  <c r="S170" i="2"/>
  <c r="T170" i="2"/>
  <c r="U170" i="2"/>
  <c r="W170" i="2"/>
  <c r="X170" i="2"/>
  <c r="Y170" i="2"/>
  <c r="Z170" i="2"/>
  <c r="AA170" i="2"/>
  <c r="AB170" i="2"/>
  <c r="AC170" i="2"/>
  <c r="AD170" i="2"/>
  <c r="AE170" i="2"/>
  <c r="AF170" i="2"/>
  <c r="AH170" i="2"/>
  <c r="AI170" i="2"/>
  <c r="AJ170" i="2"/>
  <c r="AK170" i="2"/>
  <c r="AL170" i="2"/>
  <c r="AN170" i="2"/>
  <c r="AO170" i="2"/>
  <c r="AP170" i="2"/>
  <c r="AQ170" i="2"/>
  <c r="AR170" i="2"/>
  <c r="AS170" i="2"/>
  <c r="AT170" i="2"/>
  <c r="AU170" i="2"/>
  <c r="AV170" i="2"/>
  <c r="AX170" i="2"/>
  <c r="AY170" i="2"/>
  <c r="AZ170" i="2"/>
  <c r="BA170" i="2"/>
  <c r="B171" i="2"/>
  <c r="C171" i="2"/>
  <c r="D171" i="2"/>
  <c r="E171" i="2"/>
  <c r="F171" i="2"/>
  <c r="G171" i="2"/>
  <c r="H171" i="2"/>
  <c r="I171" i="2"/>
  <c r="J171" i="2"/>
  <c r="L171" i="2"/>
  <c r="M171" i="2"/>
  <c r="N171" i="2"/>
  <c r="O171" i="2"/>
  <c r="P171" i="2"/>
  <c r="Q171" i="2"/>
  <c r="R171" i="2"/>
  <c r="S171" i="2"/>
  <c r="T171" i="2"/>
  <c r="U171" i="2"/>
  <c r="W171" i="2"/>
  <c r="X171" i="2"/>
  <c r="Y171" i="2"/>
  <c r="Z171" i="2"/>
  <c r="AA171" i="2"/>
  <c r="AB171" i="2"/>
  <c r="AC171" i="2"/>
  <c r="AD171" i="2"/>
  <c r="AE171" i="2"/>
  <c r="AF171" i="2"/>
  <c r="AH171" i="2"/>
  <c r="AI171" i="2"/>
  <c r="AJ171" i="2"/>
  <c r="AK171" i="2"/>
  <c r="AL171" i="2"/>
  <c r="AN171" i="2"/>
  <c r="AO171" i="2"/>
  <c r="AP171" i="2"/>
  <c r="AQ171" i="2"/>
  <c r="AR171" i="2"/>
  <c r="AS171" i="2"/>
  <c r="AT171" i="2"/>
  <c r="AU171" i="2"/>
  <c r="AV171" i="2"/>
  <c r="AX171" i="2"/>
  <c r="AY171" i="2"/>
  <c r="AZ171" i="2"/>
  <c r="BA171" i="2"/>
  <c r="B172" i="2"/>
  <c r="C172" i="2"/>
  <c r="D172" i="2"/>
  <c r="E172" i="2"/>
  <c r="F172" i="2"/>
  <c r="G172" i="2"/>
  <c r="H172" i="2"/>
  <c r="I172" i="2"/>
  <c r="J172" i="2"/>
  <c r="L172" i="2"/>
  <c r="M172" i="2"/>
  <c r="N172" i="2"/>
  <c r="O172" i="2"/>
  <c r="P172" i="2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E172" i="2"/>
  <c r="AF172" i="2"/>
  <c r="AH172" i="2"/>
  <c r="AI172" i="2"/>
  <c r="AJ172" i="2"/>
  <c r="AK172" i="2"/>
  <c r="AL172" i="2"/>
  <c r="AN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173" i="2"/>
  <c r="C173" i="2"/>
  <c r="D173" i="2"/>
  <c r="E173" i="2"/>
  <c r="F173" i="2"/>
  <c r="G173" i="2"/>
  <c r="H173" i="2"/>
  <c r="I173" i="2"/>
  <c r="J173" i="2"/>
  <c r="L173" i="2"/>
  <c r="M173" i="2"/>
  <c r="N173" i="2"/>
  <c r="O173" i="2"/>
  <c r="P173" i="2"/>
  <c r="Q173" i="2"/>
  <c r="R173" i="2"/>
  <c r="S173" i="2"/>
  <c r="T173" i="2"/>
  <c r="U173" i="2"/>
  <c r="W173" i="2"/>
  <c r="X173" i="2"/>
  <c r="Y173" i="2"/>
  <c r="Z173" i="2"/>
  <c r="AA173" i="2"/>
  <c r="AB173" i="2"/>
  <c r="AC173" i="2"/>
  <c r="AD173" i="2"/>
  <c r="AE173" i="2"/>
  <c r="AF173" i="2"/>
  <c r="AH173" i="2"/>
  <c r="AI173" i="2"/>
  <c r="AJ173" i="2"/>
  <c r="AK173" i="2"/>
  <c r="AL173" i="2"/>
  <c r="AN173" i="2"/>
  <c r="AO173" i="2"/>
  <c r="AP173" i="2"/>
  <c r="AQ173" i="2"/>
  <c r="AR173" i="2"/>
  <c r="AS173" i="2"/>
  <c r="AT173" i="2"/>
  <c r="AU173" i="2"/>
  <c r="AV173" i="2"/>
  <c r="AX173" i="2"/>
  <c r="AY173" i="2"/>
  <c r="AZ173" i="2"/>
  <c r="BA173" i="2"/>
  <c r="B174" i="2"/>
  <c r="C174" i="2"/>
  <c r="D174" i="2"/>
  <c r="E174" i="2"/>
  <c r="F174" i="2"/>
  <c r="G174" i="2"/>
  <c r="H174" i="2"/>
  <c r="I174" i="2"/>
  <c r="J174" i="2"/>
  <c r="L174" i="2"/>
  <c r="M174" i="2"/>
  <c r="N174" i="2"/>
  <c r="O174" i="2"/>
  <c r="P174" i="2"/>
  <c r="Q174" i="2"/>
  <c r="R174" i="2"/>
  <c r="S174" i="2"/>
  <c r="T174" i="2"/>
  <c r="U174" i="2"/>
  <c r="W174" i="2"/>
  <c r="X174" i="2"/>
  <c r="Y174" i="2"/>
  <c r="Z174" i="2"/>
  <c r="AA174" i="2"/>
  <c r="AB174" i="2"/>
  <c r="AC174" i="2"/>
  <c r="AD174" i="2"/>
  <c r="AE174" i="2"/>
  <c r="AF174" i="2"/>
  <c r="AH174" i="2"/>
  <c r="AI174" i="2"/>
  <c r="AJ174" i="2"/>
  <c r="AK174" i="2"/>
  <c r="AL174" i="2"/>
  <c r="AN174" i="2"/>
  <c r="AO174" i="2"/>
  <c r="AP174" i="2"/>
  <c r="AQ174" i="2"/>
  <c r="AR174" i="2"/>
  <c r="AS174" i="2"/>
  <c r="AT174" i="2"/>
  <c r="AU174" i="2"/>
  <c r="AV174" i="2"/>
  <c r="AX174" i="2"/>
  <c r="AY174" i="2"/>
  <c r="AZ174" i="2"/>
  <c r="BA174" i="2"/>
  <c r="B175" i="2"/>
  <c r="C175" i="2"/>
  <c r="D175" i="2"/>
  <c r="E175" i="2"/>
  <c r="F175" i="2"/>
  <c r="G175" i="2"/>
  <c r="H175" i="2"/>
  <c r="I175" i="2"/>
  <c r="J175" i="2"/>
  <c r="L175" i="2"/>
  <c r="M175" i="2"/>
  <c r="N175" i="2"/>
  <c r="O175" i="2"/>
  <c r="P175" i="2"/>
  <c r="Q175" i="2"/>
  <c r="R175" i="2"/>
  <c r="S175" i="2"/>
  <c r="T175" i="2"/>
  <c r="U175" i="2"/>
  <c r="W175" i="2"/>
  <c r="X175" i="2"/>
  <c r="Y175" i="2"/>
  <c r="Z175" i="2"/>
  <c r="AA175" i="2"/>
  <c r="AB175" i="2"/>
  <c r="AC175" i="2"/>
  <c r="AD175" i="2"/>
  <c r="AE175" i="2"/>
  <c r="AF175" i="2"/>
  <c r="AH175" i="2"/>
  <c r="AI175" i="2"/>
  <c r="AJ175" i="2"/>
  <c r="AK175" i="2"/>
  <c r="AL175" i="2"/>
  <c r="AN175" i="2"/>
  <c r="AO175" i="2"/>
  <c r="AP175" i="2"/>
  <c r="AQ175" i="2"/>
  <c r="AR175" i="2"/>
  <c r="AS175" i="2"/>
  <c r="AT175" i="2"/>
  <c r="AU175" i="2"/>
  <c r="AV175" i="2"/>
  <c r="AX175" i="2"/>
  <c r="AY175" i="2"/>
  <c r="AZ175" i="2"/>
  <c r="BA175" i="2"/>
  <c r="B176" i="2"/>
  <c r="C176" i="2"/>
  <c r="D176" i="2"/>
  <c r="E176" i="2"/>
  <c r="F176" i="2"/>
  <c r="G176" i="2"/>
  <c r="H176" i="2"/>
  <c r="I176" i="2"/>
  <c r="J176" i="2"/>
  <c r="L176" i="2"/>
  <c r="M176" i="2"/>
  <c r="N176" i="2"/>
  <c r="O176" i="2"/>
  <c r="P176" i="2"/>
  <c r="Q176" i="2"/>
  <c r="R176" i="2"/>
  <c r="S176" i="2"/>
  <c r="T176" i="2"/>
  <c r="U176" i="2"/>
  <c r="W176" i="2"/>
  <c r="X176" i="2"/>
  <c r="Y176" i="2"/>
  <c r="Z176" i="2"/>
  <c r="AA176" i="2"/>
  <c r="AB176" i="2"/>
  <c r="AC176" i="2"/>
  <c r="AD176" i="2"/>
  <c r="AE176" i="2"/>
  <c r="AF176" i="2"/>
  <c r="AH176" i="2"/>
  <c r="AI176" i="2"/>
  <c r="AJ176" i="2"/>
  <c r="AK176" i="2"/>
  <c r="AL176" i="2"/>
  <c r="AN176" i="2"/>
  <c r="AO176" i="2"/>
  <c r="AP176" i="2"/>
  <c r="AQ176" i="2"/>
  <c r="AR176" i="2"/>
  <c r="AS176" i="2"/>
  <c r="AT176" i="2"/>
  <c r="AU176" i="2"/>
  <c r="AV176" i="2"/>
  <c r="AX176" i="2"/>
  <c r="AY176" i="2"/>
  <c r="AZ176" i="2"/>
  <c r="BA176" i="2"/>
  <c r="B177" i="2"/>
  <c r="C177" i="2"/>
  <c r="D177" i="2"/>
  <c r="E177" i="2"/>
  <c r="F177" i="2"/>
  <c r="G177" i="2"/>
  <c r="H177" i="2"/>
  <c r="I177" i="2"/>
  <c r="J177" i="2"/>
  <c r="L177" i="2"/>
  <c r="M177" i="2"/>
  <c r="N177" i="2"/>
  <c r="O177" i="2"/>
  <c r="P177" i="2"/>
  <c r="Q177" i="2"/>
  <c r="R177" i="2"/>
  <c r="S177" i="2"/>
  <c r="T177" i="2"/>
  <c r="U177" i="2"/>
  <c r="W177" i="2"/>
  <c r="X177" i="2"/>
  <c r="Y177" i="2"/>
  <c r="Z177" i="2"/>
  <c r="AA177" i="2"/>
  <c r="AB177" i="2"/>
  <c r="AC177" i="2"/>
  <c r="AD177" i="2"/>
  <c r="AE177" i="2"/>
  <c r="AF177" i="2"/>
  <c r="AH177" i="2"/>
  <c r="AI177" i="2"/>
  <c r="AJ177" i="2"/>
  <c r="AK177" i="2"/>
  <c r="AL177" i="2"/>
  <c r="AN177" i="2"/>
  <c r="AO177" i="2"/>
  <c r="AP177" i="2"/>
  <c r="AQ177" i="2"/>
  <c r="AR177" i="2"/>
  <c r="AS177" i="2"/>
  <c r="AT177" i="2"/>
  <c r="AU177" i="2"/>
  <c r="AV177" i="2"/>
  <c r="AX177" i="2"/>
  <c r="AY177" i="2"/>
  <c r="AZ177" i="2"/>
  <c r="BA177" i="2"/>
  <c r="B178" i="2"/>
  <c r="C178" i="2"/>
  <c r="D178" i="2"/>
  <c r="E178" i="2"/>
  <c r="F178" i="2"/>
  <c r="G178" i="2"/>
  <c r="H178" i="2"/>
  <c r="I178" i="2"/>
  <c r="J178" i="2"/>
  <c r="L178" i="2"/>
  <c r="M178" i="2"/>
  <c r="N178" i="2"/>
  <c r="O178" i="2"/>
  <c r="P178" i="2"/>
  <c r="Q178" i="2"/>
  <c r="R178" i="2"/>
  <c r="S178" i="2"/>
  <c r="T178" i="2"/>
  <c r="U178" i="2"/>
  <c r="W178" i="2"/>
  <c r="X178" i="2"/>
  <c r="Y178" i="2"/>
  <c r="Z178" i="2"/>
  <c r="AA178" i="2"/>
  <c r="AB178" i="2"/>
  <c r="AC178" i="2"/>
  <c r="AD178" i="2"/>
  <c r="AE178" i="2"/>
  <c r="AF178" i="2"/>
  <c r="AH178" i="2"/>
  <c r="AI178" i="2"/>
  <c r="AJ178" i="2"/>
  <c r="AK178" i="2"/>
  <c r="AL178" i="2"/>
  <c r="AN178" i="2"/>
  <c r="AO178" i="2"/>
  <c r="AP178" i="2"/>
  <c r="AQ178" i="2"/>
  <c r="AR178" i="2"/>
  <c r="AS178" i="2"/>
  <c r="AT178" i="2"/>
  <c r="AU178" i="2"/>
  <c r="AV178" i="2"/>
  <c r="AX178" i="2"/>
  <c r="AY178" i="2"/>
  <c r="AZ178" i="2"/>
  <c r="BA178" i="2"/>
  <c r="B179" i="2"/>
  <c r="C179" i="2"/>
  <c r="D179" i="2"/>
  <c r="E179" i="2"/>
  <c r="F179" i="2"/>
  <c r="G179" i="2"/>
  <c r="H179" i="2"/>
  <c r="I179" i="2"/>
  <c r="J179" i="2"/>
  <c r="L179" i="2"/>
  <c r="M179" i="2"/>
  <c r="N179" i="2"/>
  <c r="O179" i="2"/>
  <c r="P179" i="2"/>
  <c r="Q179" i="2"/>
  <c r="R179" i="2"/>
  <c r="S179" i="2"/>
  <c r="T179" i="2"/>
  <c r="U179" i="2"/>
  <c r="W179" i="2"/>
  <c r="X179" i="2"/>
  <c r="Y179" i="2"/>
  <c r="Z179" i="2"/>
  <c r="AA179" i="2"/>
  <c r="AB179" i="2"/>
  <c r="AC179" i="2"/>
  <c r="AD179" i="2"/>
  <c r="AE179" i="2"/>
  <c r="AF179" i="2"/>
  <c r="AH179" i="2"/>
  <c r="AI179" i="2"/>
  <c r="AJ179" i="2"/>
  <c r="AK179" i="2"/>
  <c r="AL179" i="2"/>
  <c r="AN179" i="2"/>
  <c r="AO179" i="2"/>
  <c r="AP179" i="2"/>
  <c r="AQ179" i="2"/>
  <c r="AR179" i="2"/>
  <c r="AS179" i="2"/>
  <c r="AT179" i="2"/>
  <c r="AU179" i="2"/>
  <c r="AV179" i="2"/>
  <c r="AX179" i="2"/>
  <c r="AY179" i="2"/>
  <c r="AZ179" i="2"/>
  <c r="BA179" i="2"/>
  <c r="B180" i="2"/>
  <c r="C180" i="2"/>
  <c r="D180" i="2"/>
  <c r="E180" i="2"/>
  <c r="F180" i="2"/>
  <c r="G180" i="2"/>
  <c r="H180" i="2"/>
  <c r="I180" i="2"/>
  <c r="J180" i="2"/>
  <c r="L180" i="2"/>
  <c r="M180" i="2"/>
  <c r="N180" i="2"/>
  <c r="O180" i="2"/>
  <c r="P180" i="2"/>
  <c r="Q180" i="2"/>
  <c r="R180" i="2"/>
  <c r="S180" i="2"/>
  <c r="T180" i="2"/>
  <c r="U180" i="2"/>
  <c r="W180" i="2"/>
  <c r="X180" i="2"/>
  <c r="Y180" i="2"/>
  <c r="Z180" i="2"/>
  <c r="AA180" i="2"/>
  <c r="AB180" i="2"/>
  <c r="AC180" i="2"/>
  <c r="AD180" i="2"/>
  <c r="AE180" i="2"/>
  <c r="AF180" i="2"/>
  <c r="AH180" i="2"/>
  <c r="AI180" i="2"/>
  <c r="AJ180" i="2"/>
  <c r="AK180" i="2"/>
  <c r="AL180" i="2"/>
  <c r="AN180" i="2"/>
  <c r="AO180" i="2"/>
  <c r="AP180" i="2"/>
  <c r="AQ180" i="2"/>
  <c r="AR180" i="2"/>
  <c r="AS180" i="2"/>
  <c r="AT180" i="2"/>
  <c r="AU180" i="2"/>
  <c r="AV180" i="2"/>
  <c r="AX180" i="2"/>
  <c r="AY180" i="2"/>
  <c r="AZ180" i="2"/>
  <c r="BA180" i="2"/>
  <c r="B181" i="2"/>
  <c r="C181" i="2"/>
  <c r="D181" i="2"/>
  <c r="E181" i="2"/>
  <c r="F181" i="2"/>
  <c r="G181" i="2"/>
  <c r="H181" i="2"/>
  <c r="I181" i="2"/>
  <c r="J181" i="2"/>
  <c r="L181" i="2"/>
  <c r="M181" i="2"/>
  <c r="N181" i="2"/>
  <c r="O181" i="2"/>
  <c r="P181" i="2"/>
  <c r="Q181" i="2"/>
  <c r="R181" i="2"/>
  <c r="S181" i="2"/>
  <c r="T181" i="2"/>
  <c r="U181" i="2"/>
  <c r="W181" i="2"/>
  <c r="X181" i="2"/>
  <c r="Y181" i="2"/>
  <c r="Z181" i="2"/>
  <c r="AA181" i="2"/>
  <c r="AB181" i="2"/>
  <c r="AC181" i="2"/>
  <c r="AD181" i="2"/>
  <c r="AE181" i="2"/>
  <c r="AF181" i="2"/>
  <c r="AH181" i="2"/>
  <c r="AI181" i="2"/>
  <c r="AJ181" i="2"/>
  <c r="AK181" i="2"/>
  <c r="AL181" i="2"/>
  <c r="AN181" i="2"/>
  <c r="AO181" i="2"/>
  <c r="AP181" i="2"/>
  <c r="AQ181" i="2"/>
  <c r="AR181" i="2"/>
  <c r="AS181" i="2"/>
  <c r="AT181" i="2"/>
  <c r="AU181" i="2"/>
  <c r="AV181" i="2"/>
  <c r="AX181" i="2"/>
  <c r="AY181" i="2"/>
  <c r="AZ181" i="2"/>
  <c r="BA181" i="2"/>
  <c r="AP6" i="2"/>
  <c r="AO6" i="2"/>
  <c r="AT6" i="2"/>
  <c r="AQ6" i="2"/>
  <c r="AS6" i="2"/>
  <c r="AR6" i="2"/>
  <c r="T6" i="2"/>
  <c r="Q6" i="2"/>
  <c r="U6" i="2"/>
  <c r="R6" i="2"/>
  <c r="S6" i="2"/>
  <c r="E6" i="2"/>
  <c r="AY6" i="2"/>
  <c r="AZ6" i="2"/>
  <c r="BA6" i="2"/>
  <c r="AX6" i="2"/>
  <c r="AV6" i="2"/>
  <c r="AU6" i="2"/>
  <c r="AN6" i="2"/>
  <c r="AK6" i="2"/>
  <c r="AL6" i="2"/>
  <c r="AI6" i="2"/>
  <c r="AJ6" i="2"/>
  <c r="AH6" i="2"/>
  <c r="X6" i="2"/>
  <c r="AF6" i="2"/>
  <c r="AE6" i="2"/>
  <c r="AD6" i="2"/>
  <c r="AC6" i="2"/>
  <c r="AB6" i="2"/>
  <c r="AA6" i="2"/>
  <c r="Z6" i="2"/>
  <c r="Y6" i="2"/>
  <c r="W6" i="2"/>
  <c r="P6" i="2"/>
  <c r="O6" i="2"/>
  <c r="N6" i="2"/>
  <c r="M6" i="2"/>
  <c r="L6" i="2"/>
  <c r="J6" i="2"/>
  <c r="I6" i="2"/>
  <c r="H6" i="2"/>
  <c r="G6" i="2"/>
  <c r="F6" i="2"/>
  <c r="D6" i="2"/>
  <c r="C6" i="2"/>
  <c r="B6" i="2"/>
  <c r="A6" i="2"/>
</calcChain>
</file>

<file path=xl/sharedStrings.xml><?xml version="1.0" encoding="utf-8"?>
<sst xmlns="http://schemas.openxmlformats.org/spreadsheetml/2006/main" count="7724" uniqueCount="991">
  <si>
    <t>단지명</t>
    <phoneticPr fontId="2" type="noConversion"/>
  </si>
  <si>
    <t>단지 정보</t>
    <phoneticPr fontId="2" type="noConversion"/>
  </si>
  <si>
    <t>매매 매물</t>
    <phoneticPr fontId="2" type="noConversion"/>
  </si>
  <si>
    <t>전세 매물</t>
    <phoneticPr fontId="2" type="noConversion"/>
  </si>
  <si>
    <t>갭</t>
    <phoneticPr fontId="2" type="noConversion"/>
  </si>
  <si>
    <t>방</t>
    <phoneticPr fontId="2" type="noConversion"/>
  </si>
  <si>
    <t>욕실</t>
    <phoneticPr fontId="2" type="noConversion"/>
  </si>
  <si>
    <t>부동산명</t>
    <phoneticPr fontId="2" type="noConversion"/>
  </si>
  <si>
    <t>전화번호</t>
    <phoneticPr fontId="2" type="noConversion"/>
  </si>
  <si>
    <t>읍면동</t>
    <phoneticPr fontId="2" type="noConversion"/>
  </si>
  <si>
    <t>단지명</t>
  </si>
  <si>
    <t>cortarNo</t>
  </si>
  <si>
    <t>세대당주차대수</t>
  </si>
  <si>
    <t>평형별 정보</t>
    <phoneticPr fontId="2" type="noConversion"/>
  </si>
  <si>
    <t>타입이름</t>
  </si>
  <si>
    <t>구조(계단/복도)</t>
  </si>
  <si>
    <t>입주가능일</t>
  </si>
  <si>
    <t>입주가능일</t>
    <phoneticPr fontId="2" type="noConversion"/>
  </si>
  <si>
    <t>방향</t>
  </si>
  <si>
    <t>방향</t>
    <phoneticPr fontId="2" type="noConversion"/>
  </si>
  <si>
    <t>매매 부동산 정보</t>
    <phoneticPr fontId="2" type="noConversion"/>
  </si>
  <si>
    <t>핸드폰번호</t>
  </si>
  <si>
    <t>핸드폰번호</t>
    <phoneticPr fontId="2" type="noConversion"/>
  </si>
  <si>
    <t>주소</t>
  </si>
  <si>
    <t>동</t>
  </si>
  <si>
    <t>동</t>
    <phoneticPr fontId="2" type="noConversion"/>
  </si>
  <si>
    <t>시도</t>
  </si>
  <si>
    <t>시군구</t>
  </si>
  <si>
    <t>읍면동</t>
  </si>
  <si>
    <t>complexNo</t>
  </si>
  <si>
    <t>pyeongNo</t>
  </si>
  <si>
    <t>입주년도</t>
  </si>
  <si>
    <t>총세대수</t>
  </si>
  <si>
    <t>전체동수</t>
  </si>
  <si>
    <t>단지매매개수</t>
  </si>
  <si>
    <t>단지전세개수</t>
  </si>
  <si>
    <t>공급(m2)</t>
  </si>
  <si>
    <t>공급(평)</t>
  </si>
  <si>
    <t>전용(m2)</t>
  </si>
  <si>
    <t>전용(평)</t>
  </si>
  <si>
    <t>타입별 세대수</t>
  </si>
  <si>
    <t>타입 매매개수</t>
  </si>
  <si>
    <t>타입 전세개수</t>
  </si>
  <si>
    <t>매매 월부가</t>
  </si>
  <si>
    <t>매매 동호수</t>
  </si>
  <si>
    <t>매매 해당층</t>
  </si>
  <si>
    <t>매매동 총층</t>
  </si>
  <si>
    <t>매매 층정보</t>
  </si>
  <si>
    <t>매매최고가</t>
  </si>
  <si>
    <t>매매최저가</t>
  </si>
  <si>
    <t>방</t>
  </si>
  <si>
    <t>욕실</t>
  </si>
  <si>
    <t>전세 최고가</t>
  </si>
  <si>
    <t>전세 최저가</t>
  </si>
  <si>
    <t>전세 층정보</t>
  </si>
  <si>
    <t>부동산명</t>
  </si>
  <si>
    <t>전화번호</t>
  </si>
  <si>
    <t>비고</t>
  </si>
  <si>
    <t>경기도</t>
  </si>
  <si>
    <t>군포시</t>
  </si>
  <si>
    <t>산본동</t>
  </si>
  <si>
    <t>가야주공5단지1차</t>
  </si>
  <si>
    <t>506동 901호</t>
  </si>
  <si>
    <t>2억500</t>
  </si>
  <si>
    <t>1억9,000</t>
  </si>
  <si>
    <t>복도식</t>
  </si>
  <si>
    <t>즉시입주</t>
  </si>
  <si>
    <t>남향</t>
  </si>
  <si>
    <t>515동</t>
  </si>
  <si>
    <t>동향</t>
  </si>
  <si>
    <t>명지공인중개사사무소</t>
  </si>
  <si>
    <t>031-395-0600</t>
  </si>
  <si>
    <t>010-8395-5155</t>
  </si>
  <si>
    <t>경기 군포시 산본동 1155-1 가야주공종합상가 101호</t>
  </si>
  <si>
    <t>[매매]월부 최저가, [전세]전세 최고가</t>
  </si>
  <si>
    <t>503동 1206호</t>
  </si>
  <si>
    <t>2억</t>
  </si>
  <si>
    <t>1억8,500</t>
  </si>
  <si>
    <t>남동향</t>
  </si>
  <si>
    <t>1억500</t>
  </si>
  <si>
    <t>503동</t>
  </si>
  <si>
    <t>13/20</t>
  </si>
  <si>
    <t>63C</t>
  </si>
  <si>
    <t>505동 901호</t>
  </si>
  <si>
    <t>2억1,000</t>
  </si>
  <si>
    <t>1억2,000</t>
  </si>
  <si>
    <t>505동</t>
  </si>
  <si>
    <t>부동산뱅크공인중개사사무소</t>
  </si>
  <si>
    <t>031-398-0003</t>
  </si>
  <si>
    <t>010-7266-0003</t>
  </si>
  <si>
    <t>경기 군포시 산본동 1155-1 가야종합상가 108호</t>
  </si>
  <si>
    <t>79B</t>
  </si>
  <si>
    <t>507동 1005호</t>
  </si>
  <si>
    <t>2억6,500</t>
  </si>
  <si>
    <t>1억6,500</t>
  </si>
  <si>
    <t>507동</t>
  </si>
  <si>
    <t>15/20</t>
  </si>
  <si>
    <t>80A</t>
  </si>
  <si>
    <t>516동 306호</t>
  </si>
  <si>
    <t>3억1,000</t>
  </si>
  <si>
    <t>2억8,500</t>
  </si>
  <si>
    <t>1개월이내</t>
  </si>
  <si>
    <t>1억7,000</t>
  </si>
  <si>
    <t>516동</t>
  </si>
  <si>
    <t>우리공인중개사사무소</t>
  </si>
  <si>
    <t>031-399-6262</t>
  </si>
  <si>
    <t>010-3424-0926</t>
  </si>
  <si>
    <t>경기도 군포시 산본동 1155 일반상가 104호</t>
  </si>
  <si>
    <t>가야주공5단지3차</t>
  </si>
  <si>
    <t>524동 1501호</t>
  </si>
  <si>
    <t>1억7,500</t>
  </si>
  <si>
    <t>1억4,900</t>
  </si>
  <si>
    <t>계단식</t>
  </si>
  <si>
    <t>1억</t>
  </si>
  <si>
    <t>526동</t>
  </si>
  <si>
    <t>19/25</t>
  </si>
  <si>
    <t>개나리주공13단지</t>
  </si>
  <si>
    <t>1321동 403호</t>
  </si>
  <si>
    <t>2억5,000</t>
  </si>
  <si>
    <t>2억2,600</t>
  </si>
  <si>
    <t>3개월이내</t>
  </si>
  <si>
    <t>1억3,000</t>
  </si>
  <si>
    <t>1328동</t>
  </si>
  <si>
    <t>21/25</t>
  </si>
  <si>
    <t>주공공인중개사사무소</t>
  </si>
  <si>
    <t>031-397-7300</t>
  </si>
  <si>
    <t>010-5470-4956</t>
  </si>
  <si>
    <t>경기 군포시 산본동 1066-3 개나리아파트상가 가동 107호</t>
  </si>
  <si>
    <t>1336동 702호</t>
  </si>
  <si>
    <t>2억9,000</t>
  </si>
  <si>
    <t>2억6,000</t>
  </si>
  <si>
    <t>1336동</t>
  </si>
  <si>
    <t>개나리공인중개사사무소</t>
  </si>
  <si>
    <t>031-398-8800</t>
  </si>
  <si>
    <t>010-9074-8800</t>
  </si>
  <si>
    <t>경기 군포시 산본동 1066</t>
  </si>
  <si>
    <t>1326동 1001호</t>
  </si>
  <si>
    <t>2억4,500</t>
  </si>
  <si>
    <t>1329동</t>
  </si>
  <si>
    <t>우성공인중개사</t>
  </si>
  <si>
    <t>031-392-9988</t>
  </si>
  <si>
    <t>010-2397-2593</t>
  </si>
  <si>
    <t>경기 군포시 산본2동 1059 동백우성상가 A동 102호</t>
  </si>
  <si>
    <t>1333동 501호</t>
  </si>
  <si>
    <t>3억3,000</t>
  </si>
  <si>
    <t>2억5,500</t>
  </si>
  <si>
    <t>2개월이내</t>
  </si>
  <si>
    <t>1억8,000</t>
  </si>
  <si>
    <t>1333동</t>
  </si>
  <si>
    <t>동백공인중개사사무소</t>
  </si>
  <si>
    <t>031-397-8000</t>
  </si>
  <si>
    <t>010-5406-7783</t>
  </si>
  <si>
    <t>경기도 군포시 산본2동 1059번지 동백우성아파트 제A동 20호</t>
  </si>
  <si>
    <t>계룡</t>
  </si>
  <si>
    <t>838동 602호</t>
  </si>
  <si>
    <t>5억</t>
  </si>
  <si>
    <t>4억2,500</t>
  </si>
  <si>
    <t>3억7,000</t>
  </si>
  <si>
    <t>838동</t>
  </si>
  <si>
    <t>15/28</t>
  </si>
  <si>
    <t>가이드공인중개사사무소</t>
  </si>
  <si>
    <t>031-399-7700</t>
  </si>
  <si>
    <t>010-7760-7749</t>
  </si>
  <si>
    <t>경기 군포시 산본동 1152-7번지 계룡아파트상가 104호</t>
  </si>
  <si>
    <t>843동 502호</t>
  </si>
  <si>
    <t>4억5,000</t>
  </si>
  <si>
    <t>4억4,500</t>
  </si>
  <si>
    <t>남서향</t>
  </si>
  <si>
    <t>843동</t>
  </si>
  <si>
    <t>YES공인중개사사무소</t>
  </si>
  <si>
    <t>031-398-4700</t>
  </si>
  <si>
    <t>010-2727-4814</t>
  </si>
  <si>
    <t>경기도 군포시 산본동 1151-12 주공설악악아파트 상가 101호(산본동)</t>
  </si>
  <si>
    <t>844동 1501호</t>
  </si>
  <si>
    <t>15/17</t>
  </si>
  <si>
    <t>6억</t>
  </si>
  <si>
    <t>4억6,700</t>
  </si>
  <si>
    <t>-</t>
  </si>
  <si>
    <t>계룡공인중개사사무소</t>
  </si>
  <si>
    <t>031-393-6600</t>
  </si>
  <si>
    <t>010-7370-7788</t>
  </si>
  <si>
    <t>경기도 군포시 산본동 1152-7 계룡아파트 상가</t>
  </si>
  <si>
    <t>[매매]월부 최저가, [전세]매물없음</t>
  </si>
  <si>
    <t>금강주공9단지1차</t>
  </si>
  <si>
    <t>915동 1002호</t>
  </si>
  <si>
    <t>1억6,000</t>
  </si>
  <si>
    <t>서향</t>
  </si>
  <si>
    <t>914동</t>
  </si>
  <si>
    <t>오렌지공인중개사사무소</t>
  </si>
  <si>
    <t>031-392-8888</t>
  </si>
  <si>
    <t>010-4092-7860</t>
  </si>
  <si>
    <t>경기도 군포시 산본동 1148-5 금강주공종합상가 101호</t>
  </si>
  <si>
    <t>911동 701호</t>
  </si>
  <si>
    <t>2억2,000</t>
  </si>
  <si>
    <t>911동</t>
  </si>
  <si>
    <t>롯데공인중개사사무소</t>
  </si>
  <si>
    <t>031-397-5550</t>
  </si>
  <si>
    <t>010-8731-5050</t>
  </si>
  <si>
    <t>경기도 군포시 산본동 1148 묘향롯데아파트 상가 103호</t>
  </si>
  <si>
    <t>901동 1202호</t>
  </si>
  <si>
    <t>3억</t>
  </si>
  <si>
    <t>903동</t>
  </si>
  <si>
    <t>동아공인중개사사무소</t>
  </si>
  <si>
    <t>031-393-8484</t>
  </si>
  <si>
    <t>010-7388-8020</t>
  </si>
  <si>
    <t>경기도 군포시 산본동 1148-5</t>
  </si>
  <si>
    <t>905동 1001호</t>
  </si>
  <si>
    <t>1억9,500</t>
  </si>
  <si>
    <t>907동</t>
  </si>
  <si>
    <t>한양공인중개사사무소</t>
  </si>
  <si>
    <t>031-394-5100</t>
  </si>
  <si>
    <t>010-3352-1801</t>
  </si>
  <si>
    <t>경기도 군포시 산본동 1088 한양목련아파트상가 106호</t>
  </si>
  <si>
    <t>금강주공9단지2차</t>
  </si>
  <si>
    <t>922동 1005호</t>
  </si>
  <si>
    <t>1억6,300</t>
  </si>
  <si>
    <t>4개월이내</t>
  </si>
  <si>
    <t>922동</t>
  </si>
  <si>
    <t>행운공인중개사</t>
  </si>
  <si>
    <t>031-398-8924</t>
  </si>
  <si>
    <t>010-6341-9809</t>
  </si>
  <si>
    <t>경기 군포시 산본2동 1066-3 개나리아파트상가 101호</t>
  </si>
  <si>
    <t>81A</t>
  </si>
  <si>
    <t>921동 405호</t>
  </si>
  <si>
    <t>2억3,500</t>
  </si>
  <si>
    <t>청솔공인중개사사무소</t>
  </si>
  <si>
    <t>031-397-8877</t>
  </si>
  <si>
    <t>010-5755-9123</t>
  </si>
  <si>
    <t>경기도 군포시 산본동 1147 금강주상복합상가 113호</t>
  </si>
  <si>
    <t>81B</t>
  </si>
  <si>
    <t>[매매]매물없음, [전세]매물없음</t>
  </si>
  <si>
    <t>덕유주공8단지</t>
  </si>
  <si>
    <t>873동 403호</t>
  </si>
  <si>
    <t>3억3,500</t>
  </si>
  <si>
    <t>2억9,300</t>
  </si>
  <si>
    <t>2019년08월 이후</t>
  </si>
  <si>
    <t>873동</t>
  </si>
  <si>
    <t>온동네공인중개사사무소</t>
  </si>
  <si>
    <t>031-396-7100</t>
  </si>
  <si>
    <t>010-4343-2000</t>
  </si>
  <si>
    <t>경기도 군포시 산본동 1151-5</t>
  </si>
  <si>
    <t>동백우성</t>
  </si>
  <si>
    <t>1311동 402호</t>
  </si>
  <si>
    <t>4억8,000</t>
  </si>
  <si>
    <t>4억4,000</t>
  </si>
  <si>
    <t>3억5,000</t>
  </si>
  <si>
    <t>1312동</t>
  </si>
  <si>
    <t>1316동</t>
  </si>
  <si>
    <t>[매매]매물없음, [전세]전세 최고가</t>
  </si>
  <si>
    <t>동성백두</t>
  </si>
  <si>
    <t>951동 1201호</t>
  </si>
  <si>
    <t>4억2,000</t>
  </si>
  <si>
    <t>951동</t>
  </si>
  <si>
    <t>극동공인중개사사무소</t>
  </si>
  <si>
    <t>031-393-3333</t>
  </si>
  <si>
    <t>010-4444-6777</t>
  </si>
  <si>
    <t>경기도 군포시 산본동 1119-3 백두(극동)아파트 상가 112호</t>
  </si>
  <si>
    <t>953동 601호</t>
  </si>
  <si>
    <t>5억1,000</t>
  </si>
  <si>
    <t>4억7,000</t>
  </si>
  <si>
    <t>3억6,000</t>
  </si>
  <si>
    <t>957동</t>
  </si>
  <si>
    <t>신한공인중개사사무소</t>
  </si>
  <si>
    <t>031-397-3600</t>
  </si>
  <si>
    <t>010-7656-1272</t>
  </si>
  <si>
    <t>경기도 군포시 산본동 1148 묘향롯데아파트 상가 109호</t>
  </si>
  <si>
    <t>955동 2101호</t>
  </si>
  <si>
    <t>5억3,000</t>
  </si>
  <si>
    <t>4억</t>
  </si>
  <si>
    <t>956동</t>
  </si>
  <si>
    <t>궁내공인중개사사무소</t>
  </si>
  <si>
    <t>031-396-8989</t>
  </si>
  <si>
    <t>010-3712-3720</t>
  </si>
  <si>
    <t>경기도 군포시 산본동 1119-4</t>
  </si>
  <si>
    <t>래미안하이어스</t>
  </si>
  <si>
    <t>84A</t>
  </si>
  <si>
    <t>115동 901호</t>
  </si>
  <si>
    <t>6억8,000</t>
  </si>
  <si>
    <t>6억5,000</t>
  </si>
  <si>
    <t>3억9,500</t>
  </si>
  <si>
    <t>114동</t>
  </si>
  <si>
    <t>고/28</t>
  </si>
  <si>
    <t>삼성카네기공인중개사사무소</t>
  </si>
  <si>
    <t>031-399-9114</t>
  </si>
  <si>
    <t>010-3387-7039</t>
  </si>
  <si>
    <t>경기도 군포시 산본동 1240 145동 1111호</t>
  </si>
  <si>
    <t>87B</t>
  </si>
  <si>
    <t>115동 902호</t>
  </si>
  <si>
    <t>7억3,000</t>
  </si>
  <si>
    <t>3억9,000</t>
  </si>
  <si>
    <t>121동</t>
  </si>
  <si>
    <t>26/32</t>
  </si>
  <si>
    <t>LBA산본공인중개사사무소</t>
  </si>
  <si>
    <t>031-395-8949</t>
  </si>
  <si>
    <t>010-6277-1221</t>
  </si>
  <si>
    <t>경기도 군포시 산본동 1240번지 래미안하이어스 147동 3121호</t>
  </si>
  <si>
    <t>112C</t>
  </si>
  <si>
    <t>111동 1503호</t>
  </si>
  <si>
    <t>15/33</t>
  </si>
  <si>
    <t>7억9,000</t>
  </si>
  <si>
    <t>7억5,000</t>
  </si>
  <si>
    <t>108동</t>
  </si>
  <si>
    <t>17/33</t>
  </si>
  <si>
    <t>113B</t>
  </si>
  <si>
    <t>108동 2502호</t>
  </si>
  <si>
    <t>25/33</t>
  </si>
  <si>
    <t>8억2,000</t>
  </si>
  <si>
    <t>7억8,500</t>
  </si>
  <si>
    <t>4억9,000</t>
  </si>
  <si>
    <t>120동</t>
  </si>
  <si>
    <t>27/33</t>
  </si>
  <si>
    <t>행복래미안공인중개사사무소</t>
  </si>
  <si>
    <t>031-348-8949</t>
  </si>
  <si>
    <t>010-8631-3982</t>
  </si>
  <si>
    <t>경기도 군포시 산본동 1240 146동 2103호</t>
  </si>
  <si>
    <t>114A</t>
  </si>
  <si>
    <t>125동 1702호</t>
  </si>
  <si>
    <t>중</t>
  </si>
  <si>
    <t>중/33</t>
  </si>
  <si>
    <t>7억4,000</t>
  </si>
  <si>
    <t>4억7,500</t>
  </si>
  <si>
    <t>106동</t>
  </si>
  <si>
    <t>031-395-3000</t>
  </si>
  <si>
    <t>010-4250-7735</t>
  </si>
  <si>
    <t>경기도 군포시 산본동 1240 래미안 하이어스 아파트상가 145동 1117호</t>
  </si>
  <si>
    <t>142A</t>
  </si>
  <si>
    <t>124동 902호</t>
  </si>
  <si>
    <t>9억</t>
  </si>
  <si>
    <t>5억6,000</t>
  </si>
  <si>
    <t>107동</t>
  </si>
  <si>
    <t>28/34</t>
  </si>
  <si>
    <t>143B</t>
  </si>
  <si>
    <t>107동 2401호</t>
  </si>
  <si>
    <t>24/34</t>
  </si>
  <si>
    <t>8억6,000</t>
  </si>
  <si>
    <t>118동 2001호</t>
  </si>
  <si>
    <t>20/32</t>
  </si>
  <si>
    <t>11억</t>
  </si>
  <si>
    <t>9억9,000</t>
  </si>
  <si>
    <t>129동</t>
  </si>
  <si>
    <t>고/24</t>
  </si>
  <si>
    <t>180B</t>
  </si>
  <si>
    <t>122동 2204호</t>
  </si>
  <si>
    <t>22/32</t>
  </si>
  <si>
    <t>9억8,000</t>
  </si>
  <si>
    <t>6억3,000</t>
  </si>
  <si>
    <t>101동</t>
  </si>
  <si>
    <t>23/34</t>
  </si>
  <si>
    <t>180A</t>
  </si>
  <si>
    <t>122동 1902호</t>
  </si>
  <si>
    <t>19/32</t>
  </si>
  <si>
    <t>11억5,000</t>
  </si>
  <si>
    <t>10억5,000</t>
  </si>
  <si>
    <t>2/34</t>
  </si>
  <si>
    <t>래미안알파공인중개사</t>
  </si>
  <si>
    <t>031-393-2244</t>
  </si>
  <si>
    <t>010-6396-1177</t>
  </si>
  <si>
    <t>경기도 군포시 산본동 1240 래미안 하이어스 아파트상가 147동 3107호</t>
  </si>
  <si>
    <t>102동 1901호</t>
  </si>
  <si>
    <t>19/30</t>
  </si>
  <si>
    <t>12억</t>
  </si>
  <si>
    <t>11억2,000</t>
  </si>
  <si>
    <t>102동</t>
  </si>
  <si>
    <t>중/30</t>
  </si>
  <si>
    <t>삼성공인중개사사무소</t>
  </si>
  <si>
    <t>031-395-7777</t>
  </si>
  <si>
    <t>010-7528-2215</t>
  </si>
  <si>
    <t>경기도 군포시 산본동 1240 래미안하이어스 상가 145동 1109호</t>
  </si>
  <si>
    <t>매화주공14단지</t>
  </si>
  <si>
    <t>68A</t>
  </si>
  <si>
    <t>1404동 1101호</t>
  </si>
  <si>
    <t>1억4,000</t>
  </si>
  <si>
    <t>1405동</t>
  </si>
  <si>
    <t>70B</t>
  </si>
  <si>
    <t>1403동 1202호</t>
  </si>
  <si>
    <t>1억5,000</t>
  </si>
  <si>
    <t>1403동</t>
  </si>
  <si>
    <t>14/20</t>
  </si>
  <si>
    <t>삼호부동산</t>
  </si>
  <si>
    <t>031-446-6200</t>
  </si>
  <si>
    <t>010-2927-6200</t>
  </si>
  <si>
    <t>경기 안양시 만안구 안양8동 377-1 삼호수정아파트상가101호</t>
  </si>
  <si>
    <t>묘향롯데</t>
  </si>
  <si>
    <t>933동 901호</t>
  </si>
  <si>
    <t>933동</t>
  </si>
  <si>
    <t>942동 1102호</t>
  </si>
  <si>
    <t>4억9,800</t>
  </si>
  <si>
    <t>938동</t>
  </si>
  <si>
    <t>17/22</t>
  </si>
  <si>
    <t>941동 401호</t>
  </si>
  <si>
    <t>5억2,000</t>
  </si>
  <si>
    <t>4억3,000</t>
  </si>
  <si>
    <t>937동</t>
  </si>
  <si>
    <t>백두마을태극공인중개사사무소</t>
  </si>
  <si>
    <t>031-396-4242</t>
  </si>
  <si>
    <t>010-6355-9827</t>
  </si>
  <si>
    <t>경기도 군포시 산본동 1119-3 백두아파트 상가</t>
  </si>
  <si>
    <t>935동 1502호</t>
  </si>
  <si>
    <t>15/22</t>
  </si>
  <si>
    <t>5억5,000</t>
  </si>
  <si>
    <t>묘향공인중개사사무소</t>
  </si>
  <si>
    <t>031-393-1003</t>
  </si>
  <si>
    <t>010-5176-6784</t>
  </si>
  <si>
    <t>경기도 군포시 산본동 1148 묘향롯데아파트상가 102호</t>
  </si>
  <si>
    <t>3억8,000</t>
  </si>
  <si>
    <t>22/22</t>
  </si>
  <si>
    <t>[매매]중층매물없음, [전세]매물없음</t>
  </si>
  <si>
    <t>백두극동</t>
  </si>
  <si>
    <t>967동 1301호</t>
  </si>
  <si>
    <t>969동</t>
  </si>
  <si>
    <t>966동 703호</t>
  </si>
  <si>
    <t>5억8,000</t>
  </si>
  <si>
    <t>968동</t>
  </si>
  <si>
    <t>961동 2401호</t>
  </si>
  <si>
    <t>24/25</t>
  </si>
  <si>
    <t>백합</t>
  </si>
  <si>
    <t>1123동 1002호</t>
  </si>
  <si>
    <t>2019년03월 이후</t>
  </si>
  <si>
    <t>1126동</t>
  </si>
  <si>
    <t>LG백합 공인중개사</t>
  </si>
  <si>
    <t>031-397-9300</t>
  </si>
  <si>
    <t>010-7329-3749</t>
  </si>
  <si>
    <t>경기 군포시 산본동 1063번지 lg백합상가 103호</t>
  </si>
  <si>
    <t>1124동 1501호</t>
  </si>
  <si>
    <t>15/23</t>
  </si>
  <si>
    <t>1125동</t>
  </si>
  <si>
    <t>산본e-편한세상2차</t>
  </si>
  <si>
    <t>80B</t>
  </si>
  <si>
    <t>103동 1904호</t>
  </si>
  <si>
    <t>19/27</t>
  </si>
  <si>
    <t>103동</t>
  </si>
  <si>
    <t>17/27</t>
  </si>
  <si>
    <t>강남대림공인중개사사무소</t>
  </si>
  <si>
    <t>031-393-6000</t>
  </si>
  <si>
    <t>010-9039-5488</t>
  </si>
  <si>
    <t>경기 군포시 산본동 310-2</t>
  </si>
  <si>
    <t>101동 403호</t>
  </si>
  <si>
    <t>5억4,000</t>
  </si>
  <si>
    <t>16/19</t>
  </si>
  <si>
    <t>부동산랜드뉴타운공인중개사사무소</t>
  </si>
  <si>
    <t>031-395-8989</t>
  </si>
  <si>
    <t>010-8414-2414</t>
  </si>
  <si>
    <t>경기 군포시 산본동 224-2</t>
  </si>
  <si>
    <t>109A</t>
  </si>
  <si>
    <t>109B</t>
  </si>
  <si>
    <t>106동 1703호</t>
  </si>
  <si>
    <t>17/25</t>
  </si>
  <si>
    <t>6억6,000</t>
  </si>
  <si>
    <t>127A</t>
  </si>
  <si>
    <t>108동 402호</t>
  </si>
  <si>
    <t>6억7,500</t>
  </si>
  <si>
    <t>효자공인중개사사무소</t>
  </si>
  <si>
    <t>031-487-4801</t>
  </si>
  <si>
    <t>010-6315-7402</t>
  </si>
  <si>
    <t>경기도 안산시 단원구 고잔동 701</t>
  </si>
  <si>
    <t>127B</t>
  </si>
  <si>
    <t>109동 1303호</t>
  </si>
  <si>
    <t>13/19</t>
  </si>
  <si>
    <t>6억7,000</t>
  </si>
  <si>
    <t>147A</t>
  </si>
  <si>
    <t>109동 802호</t>
  </si>
  <si>
    <t>7억2,000</t>
  </si>
  <si>
    <t>2020년05월 이후</t>
  </si>
  <si>
    <t>148B</t>
  </si>
  <si>
    <t>산본주공11단지</t>
  </si>
  <si>
    <t>50C</t>
  </si>
  <si>
    <t>1105동 702호</t>
  </si>
  <si>
    <t>2억3,000</t>
  </si>
  <si>
    <t>1억3,500</t>
  </si>
  <si>
    <t>1103동</t>
  </si>
  <si>
    <t>주몽공인중개사사무소</t>
  </si>
  <si>
    <t>031-398-1500</t>
  </si>
  <si>
    <t>010-5261-2274</t>
  </si>
  <si>
    <t>경기도 군포시 산본동 1121 주몽대림 1031동 상가106호</t>
  </si>
  <si>
    <t>52A</t>
  </si>
  <si>
    <t>1106동 1301호</t>
  </si>
  <si>
    <t>13/15</t>
  </si>
  <si>
    <t>1억1,000</t>
  </si>
  <si>
    <t>1105동</t>
  </si>
  <si>
    <t>LG공인중개사사무소</t>
  </si>
  <si>
    <t>031-393-0002</t>
  </si>
  <si>
    <t>010-2277-3002</t>
  </si>
  <si>
    <t>경기 군포시 산본동 1052-2 주공11단지 상가동 104호</t>
  </si>
  <si>
    <t>52B</t>
  </si>
  <si>
    <t>1억1,500</t>
  </si>
  <si>
    <t>57A</t>
  </si>
  <si>
    <t>1101동 708호</t>
  </si>
  <si>
    <t>2억4,000</t>
  </si>
  <si>
    <t>1101동</t>
  </si>
  <si>
    <t>전원공인중개사사무소</t>
  </si>
  <si>
    <t>032-681-4466</t>
  </si>
  <si>
    <t>010-7192-9989</t>
  </si>
  <si>
    <t>경기도 부천시 오정구 작동 341-10</t>
  </si>
  <si>
    <t>57B</t>
  </si>
  <si>
    <t>1102동 904호</t>
  </si>
  <si>
    <t>1104동</t>
  </si>
  <si>
    <t>[매매]중층매물없음, [전세]전세 최고가</t>
  </si>
  <si>
    <t>1101동 810호</t>
  </si>
  <si>
    <t>3억2,000</t>
  </si>
  <si>
    <t>1억7,800</t>
  </si>
  <si>
    <t>미래공인중개사사무소</t>
  </si>
  <si>
    <t>031-395-6000</t>
  </si>
  <si>
    <t>010-2958-1649</t>
  </si>
  <si>
    <t>경기도 군포시 산본동 1052-2 주공 11단지 아파트 상가 107호</t>
  </si>
  <si>
    <t>1102동 1203호</t>
  </si>
  <si>
    <t>3억4,000</t>
  </si>
  <si>
    <t>3억1,500</t>
  </si>
  <si>
    <t>1102동</t>
  </si>
  <si>
    <t>1111동 1102호</t>
  </si>
  <si>
    <t>2019년07월 이후</t>
  </si>
  <si>
    <t>1107동</t>
  </si>
  <si>
    <t>삼성</t>
  </si>
  <si>
    <t>9동</t>
  </si>
  <si>
    <t>5동</t>
  </si>
  <si>
    <t>설악주공8단지</t>
  </si>
  <si>
    <t>855동 805호</t>
  </si>
  <si>
    <t>1억8,300</t>
  </si>
  <si>
    <t>855동</t>
  </si>
  <si>
    <t>설악공인중개사사무소</t>
  </si>
  <si>
    <t>031-397-5800</t>
  </si>
  <si>
    <t>010-9008-3278</t>
  </si>
  <si>
    <t>경기 군포시 산본동 1151-12 설악8단지정문 설악상가102호</t>
  </si>
  <si>
    <t>852동 401호</t>
  </si>
  <si>
    <t>1억2,500</t>
  </si>
  <si>
    <t>853동</t>
  </si>
  <si>
    <t>중앙 공인중개사</t>
  </si>
  <si>
    <t>031-391-5500</t>
  </si>
  <si>
    <t>010-5691-5400</t>
  </si>
  <si>
    <t>경기도 군포시 산본동 1151-9 설악분산상가 102</t>
  </si>
  <si>
    <t>856동 1005호</t>
  </si>
  <si>
    <t>857동</t>
  </si>
  <si>
    <t>16/21</t>
  </si>
  <si>
    <t>세종주공6단지</t>
  </si>
  <si>
    <t>643동 1301호</t>
  </si>
  <si>
    <t>2019년10월 이후</t>
  </si>
  <si>
    <t>647동</t>
  </si>
  <si>
    <t>14/15</t>
  </si>
  <si>
    <t>651동 903호</t>
  </si>
  <si>
    <t>649동</t>
  </si>
  <si>
    <t>열린공인중개사사무소</t>
  </si>
  <si>
    <t>031-398-1133</t>
  </si>
  <si>
    <t>010-2322-7355</t>
  </si>
  <si>
    <t>경기도 군포시 금정동 874-1 역사상가 103호</t>
  </si>
  <si>
    <t>633동 1503호</t>
  </si>
  <si>
    <t>중/25</t>
  </si>
  <si>
    <t>637동</t>
  </si>
  <si>
    <t>031-395-2345</t>
  </si>
  <si>
    <t>010-5433-1874</t>
  </si>
  <si>
    <t>경기도 군포시 산본동 1145-2 세종아파트 종합상가 108호</t>
  </si>
  <si>
    <t>솔거대림</t>
  </si>
  <si>
    <t>721동 401호</t>
  </si>
  <si>
    <t>723동</t>
  </si>
  <si>
    <t>7단지대림공인중개사사무소</t>
  </si>
  <si>
    <t>031-392-5000</t>
  </si>
  <si>
    <t>010-8725-2769</t>
  </si>
  <si>
    <t>경기 군포시 산본동 1146 솔거대림아파트상가 112호</t>
  </si>
  <si>
    <t>734동 604호</t>
  </si>
  <si>
    <t>730동</t>
  </si>
  <si>
    <t>735동 1302호</t>
  </si>
  <si>
    <t>13/25</t>
  </si>
  <si>
    <t>6억9,000</t>
  </si>
  <si>
    <t>733동</t>
  </si>
  <si>
    <t>727동</t>
  </si>
  <si>
    <t>신안모란</t>
  </si>
  <si>
    <t>1157동 1107호</t>
  </si>
  <si>
    <t>3억500</t>
  </si>
  <si>
    <t>1156동</t>
  </si>
  <si>
    <t>19/22</t>
  </si>
  <si>
    <t>신안공인중개사사무소</t>
  </si>
  <si>
    <t>031-396-3400</t>
  </si>
  <si>
    <t>010-6393-0523</t>
  </si>
  <si>
    <t>경기 군포시 산본동 1065-4 신안상가1층 29호</t>
  </si>
  <si>
    <t>1154동 502호</t>
  </si>
  <si>
    <t>4억1,500</t>
  </si>
  <si>
    <t>2018년12월 이후</t>
  </si>
  <si>
    <t>1151동</t>
  </si>
  <si>
    <t>반석공인중개사사무소</t>
  </si>
  <si>
    <t>031-395-5445</t>
  </si>
  <si>
    <t>010-6297-4143</t>
  </si>
  <si>
    <t>경기도 군포시 산본동 1091-1 목련아파트분산상가동 103</t>
  </si>
  <si>
    <t>우륵주공7단지</t>
  </si>
  <si>
    <t>704동 506호</t>
  </si>
  <si>
    <t>2억7,800</t>
  </si>
  <si>
    <t>713동</t>
  </si>
  <si>
    <t>수지공인중개사</t>
  </si>
  <si>
    <t>031-392-9090</t>
  </si>
  <si>
    <t>010-5383-8099</t>
  </si>
  <si>
    <t>경기 군포시 산본동 1146-4 우륵종합상가 109호</t>
  </si>
  <si>
    <t>705동</t>
  </si>
  <si>
    <t>707동 603호</t>
  </si>
  <si>
    <t>2억7,500</t>
  </si>
  <si>
    <t>707동</t>
  </si>
  <si>
    <t>20/25</t>
  </si>
  <si>
    <t>708동</t>
  </si>
  <si>
    <t>우방목련</t>
  </si>
  <si>
    <t>1237동 1405호</t>
  </si>
  <si>
    <t>14/19</t>
  </si>
  <si>
    <t>3억8,900</t>
  </si>
  <si>
    <t>1237동</t>
  </si>
  <si>
    <t>우방공인중개사사무소</t>
  </si>
  <si>
    <t>031-396-7373</t>
  </si>
  <si>
    <t>010-5339-2529</t>
  </si>
  <si>
    <t>경기 군포시 산본동1091-1 목련우방분산상가 104호</t>
  </si>
  <si>
    <t>1236동 1401호</t>
  </si>
  <si>
    <t>4억5,500</t>
  </si>
  <si>
    <t>2020년09월 이후</t>
  </si>
  <si>
    <t>1233동</t>
  </si>
  <si>
    <t>한국공인중개사사무소</t>
  </si>
  <si>
    <t>031-398-0770</t>
  </si>
  <si>
    <t>010-8138-6000</t>
  </si>
  <si>
    <t>경기도 군포시 산본동 1091-1 목련한국공영아파트상가 106호</t>
  </si>
  <si>
    <t>을지삼익,한일</t>
  </si>
  <si>
    <t>625동 701호</t>
  </si>
  <si>
    <t>북동향</t>
  </si>
  <si>
    <t>624동</t>
  </si>
  <si>
    <t>성진공인중개사사무소</t>
  </si>
  <si>
    <t>031-396-3300</t>
  </si>
  <si>
    <t>010-2240-7129</t>
  </si>
  <si>
    <t>경기도 군포시 산본동 1145-14 을지아파트상가117</t>
  </si>
  <si>
    <t>612동 404호</t>
  </si>
  <si>
    <t>611동</t>
  </si>
  <si>
    <t>을지공인중개사</t>
  </si>
  <si>
    <t>031-391-5000</t>
  </si>
  <si>
    <t>010-8593-5121</t>
  </si>
  <si>
    <t>경기도 군포시 산본동 1145-14 상가동 118호</t>
  </si>
  <si>
    <t>621동 1101호</t>
  </si>
  <si>
    <t>623동</t>
  </si>
  <si>
    <t>616동 402호</t>
  </si>
  <si>
    <t>6개월이내</t>
  </si>
  <si>
    <t>616동</t>
  </si>
  <si>
    <t>621동 1603호</t>
  </si>
  <si>
    <t>16/25</t>
  </si>
  <si>
    <t>장미</t>
  </si>
  <si>
    <t>122B</t>
  </si>
  <si>
    <t>1141동 804호</t>
  </si>
  <si>
    <t>1142동</t>
  </si>
  <si>
    <t>15/16</t>
  </si>
  <si>
    <t>새하늘공인중개사사무소</t>
  </si>
  <si>
    <t>031-392-2244</t>
  </si>
  <si>
    <t>010-9466-5567</t>
  </si>
  <si>
    <t>경기도 군포시 산본동 1092 상가B동 104호</t>
  </si>
  <si>
    <t>122A</t>
  </si>
  <si>
    <t>1137동 901호</t>
  </si>
  <si>
    <t>1135동</t>
  </si>
  <si>
    <t>031-392-3838</t>
  </si>
  <si>
    <t>010-6431-8545</t>
  </si>
  <si>
    <t>경기 군포시 산본동 1092번지 장미아파트상가 A동 101호</t>
  </si>
  <si>
    <t>1136동</t>
  </si>
  <si>
    <t>주몽마을대림</t>
  </si>
  <si>
    <t>82A</t>
  </si>
  <si>
    <t>1021동 401호</t>
  </si>
  <si>
    <t>대림공인중개사사무소</t>
  </si>
  <si>
    <t>031-392-5001</t>
  </si>
  <si>
    <t>010-4670-4993</t>
  </si>
  <si>
    <t>경기 군포시 산본동 1121 주몽대림아파트상가 1031동 107호</t>
  </si>
  <si>
    <t>82B</t>
  </si>
  <si>
    <t>112A</t>
  </si>
  <si>
    <t>1025동 803호</t>
  </si>
  <si>
    <t>6억3,500</t>
  </si>
  <si>
    <t>6억1,500</t>
  </si>
  <si>
    <t>1029동</t>
  </si>
  <si>
    <t>주몽주공10단지</t>
  </si>
  <si>
    <t>1001동</t>
  </si>
  <si>
    <t>1001동 1003호</t>
  </si>
  <si>
    <t>부동산랜드공인중개사사무소</t>
  </si>
  <si>
    <t>031-398-7000</t>
  </si>
  <si>
    <t>010-7310-4381</t>
  </si>
  <si>
    <t>경기 군포시 산본동 1120-6 주몽아파트 상가 102호</t>
  </si>
  <si>
    <t>1003동 1404호</t>
  </si>
  <si>
    <t>14/25</t>
  </si>
  <si>
    <t>1003동</t>
  </si>
  <si>
    <t>18/25</t>
  </si>
  <si>
    <t>이마트공인중개사사무소</t>
  </si>
  <si>
    <t>031-396-5588</t>
  </si>
  <si>
    <t>010-6476-6890</t>
  </si>
  <si>
    <t>경기도 군포시 산본동 1121 1031동상가108호</t>
  </si>
  <si>
    <t>67B</t>
  </si>
  <si>
    <t>1017동 403호</t>
  </si>
  <si>
    <t>1017동</t>
  </si>
  <si>
    <t>산본21세기 공인중개사</t>
  </si>
  <si>
    <t>031-391-6644</t>
  </si>
  <si>
    <t>010-7711-7777</t>
  </si>
  <si>
    <t>경기도 군포시 금정동 850-5 106호(금정동,주공1단지상가)</t>
  </si>
  <si>
    <t>70A</t>
  </si>
  <si>
    <t>1017동 401호</t>
  </si>
  <si>
    <t>2억8,700</t>
  </si>
  <si>
    <t>2억4,600</t>
  </si>
  <si>
    <t>2019년04월 이후</t>
  </si>
  <si>
    <t>1004동</t>
  </si>
  <si>
    <t>한라주공4단지1차</t>
  </si>
  <si>
    <t>402동 702호</t>
  </si>
  <si>
    <t>401동</t>
  </si>
  <si>
    <t>409동</t>
  </si>
  <si>
    <t>410동</t>
  </si>
  <si>
    <t>406동 1107호</t>
  </si>
  <si>
    <t>2억8,000</t>
  </si>
  <si>
    <t>2020년10월 이후</t>
  </si>
  <si>
    <t>406동</t>
  </si>
  <si>
    <t>엘리트 공인중개사사무소</t>
  </si>
  <si>
    <t>031-395-6565</t>
  </si>
  <si>
    <t>010-7270-8283</t>
  </si>
  <si>
    <t>경기도 군포시 산본동 1156-8 주공4단지 상가 가동 101-1호</t>
  </si>
  <si>
    <t>86A</t>
  </si>
  <si>
    <t>408동 802호</t>
  </si>
  <si>
    <t>한라공인중개사사무소</t>
  </si>
  <si>
    <t>031-394-0020</t>
  </si>
  <si>
    <t>010-2264-7143</t>
  </si>
  <si>
    <t>경기도 군포시 산본동 1156-8</t>
  </si>
  <si>
    <t>88B</t>
  </si>
  <si>
    <t>408동</t>
  </si>
  <si>
    <t>한라주공4단지2차</t>
  </si>
  <si>
    <t>416동 2302호</t>
  </si>
  <si>
    <t>23/25</t>
  </si>
  <si>
    <t>1억6,900</t>
  </si>
  <si>
    <t>415동</t>
  </si>
  <si>
    <t>신한라공인중개사사무소</t>
  </si>
  <si>
    <t>031-395-2600</t>
  </si>
  <si>
    <t>010-7363-9999</t>
  </si>
  <si>
    <t>경기 군포시 산본동 1156-15 4단지 분산상가 101호</t>
  </si>
  <si>
    <t>414동 1403호</t>
  </si>
  <si>
    <t>복합식</t>
  </si>
  <si>
    <t>신공인중개사사무소</t>
  </si>
  <si>
    <t>031-394-7788</t>
  </si>
  <si>
    <t>010-6738-8535</t>
  </si>
  <si>
    <t>경기도 군포시 부곡동 1215-5 101호</t>
  </si>
  <si>
    <t>84B</t>
  </si>
  <si>
    <t>423동 602호</t>
  </si>
  <si>
    <t>2억7,000</t>
  </si>
  <si>
    <t>414동</t>
  </si>
  <si>
    <t>85A</t>
  </si>
  <si>
    <t>423동 604호</t>
  </si>
  <si>
    <t>2억7,200</t>
  </si>
  <si>
    <t>420동</t>
  </si>
  <si>
    <t>굿모닝한라공인중개사사무소</t>
  </si>
  <si>
    <t>031-396-4080</t>
  </si>
  <si>
    <t>010-6526-3578</t>
  </si>
  <si>
    <t>경기도 군포시 산본동 1156-25 한라2차아파트종합상가103호</t>
  </si>
  <si>
    <t>86C</t>
  </si>
  <si>
    <t>417동 1204호</t>
  </si>
  <si>
    <t>한양목련</t>
  </si>
  <si>
    <t>99A</t>
  </si>
  <si>
    <t>99B</t>
  </si>
  <si>
    <t>103B</t>
  </si>
  <si>
    <t>107A</t>
  </si>
  <si>
    <t>3억5,500</t>
  </si>
  <si>
    <t>1214동</t>
  </si>
  <si>
    <t>118A</t>
  </si>
  <si>
    <t>1206동 1801호</t>
  </si>
  <si>
    <t>18/24</t>
  </si>
  <si>
    <t>목련공인중개사사무소</t>
  </si>
  <si>
    <t>031-395-2000</t>
  </si>
  <si>
    <t>010-5299-0374</t>
  </si>
  <si>
    <t>경기도 군포시 산본동 1091 한양목련아파트분산상가 108호</t>
  </si>
  <si>
    <t>118B</t>
  </si>
  <si>
    <t>153C</t>
  </si>
  <si>
    <t>1212동 1401호</t>
  </si>
  <si>
    <t>14/21</t>
  </si>
  <si>
    <t>1208동</t>
  </si>
  <si>
    <t>153A</t>
  </si>
  <si>
    <t>1208동 1501호</t>
  </si>
  <si>
    <t>15/25</t>
  </si>
  <si>
    <t>5억3,500</t>
  </si>
  <si>
    <t>1210동</t>
  </si>
  <si>
    <t>153B</t>
  </si>
  <si>
    <t>154D</t>
  </si>
  <si>
    <t>180C</t>
  </si>
  <si>
    <t>1223동 1901호</t>
  </si>
  <si>
    <t>1224동</t>
  </si>
  <si>
    <t>181A</t>
  </si>
  <si>
    <t>1223동 402호</t>
  </si>
  <si>
    <t>181B</t>
  </si>
  <si>
    <t>190A</t>
  </si>
  <si>
    <t>192C</t>
  </si>
  <si>
    <t>1203동</t>
  </si>
  <si>
    <t>213A</t>
  </si>
  <si>
    <t>1203동 601호</t>
  </si>
  <si>
    <t>213C</t>
  </si>
  <si>
    <t>1204동 1202호</t>
  </si>
  <si>
    <t>1204동</t>
  </si>
  <si>
    <t>한양백두</t>
  </si>
  <si>
    <t>107B</t>
  </si>
  <si>
    <t>981동 1705호</t>
  </si>
  <si>
    <t>17/21</t>
  </si>
  <si>
    <t>990동</t>
  </si>
  <si>
    <t>031-395-9700</t>
  </si>
  <si>
    <t>010-6259-0827</t>
  </si>
  <si>
    <t>경기 군포시 산본동 1119 한양백두상가 102호</t>
  </si>
  <si>
    <t>981동</t>
  </si>
  <si>
    <t>996동 1502호</t>
  </si>
  <si>
    <t>15/21</t>
  </si>
  <si>
    <t>5억7,000</t>
  </si>
  <si>
    <t>994동</t>
  </si>
  <si>
    <t>181C</t>
  </si>
  <si>
    <t>한양수리</t>
  </si>
  <si>
    <t>100A</t>
  </si>
  <si>
    <t>100B</t>
  </si>
  <si>
    <t>103A</t>
  </si>
  <si>
    <t>823동 503호</t>
  </si>
  <si>
    <t>5억2,500</t>
  </si>
  <si>
    <t>804동</t>
  </si>
  <si>
    <t>031-394-8855</t>
  </si>
  <si>
    <t>010-6270-7177</t>
  </si>
  <si>
    <t>경기 군포시 산본동 1151-5 한양상가 101호</t>
  </si>
  <si>
    <t>822동 801호</t>
  </si>
  <si>
    <t>4억6,000</t>
  </si>
  <si>
    <t>822동</t>
  </si>
  <si>
    <t>808동</t>
  </si>
  <si>
    <t>154C</t>
  </si>
  <si>
    <t>812동 1102호</t>
  </si>
  <si>
    <t>812동</t>
  </si>
  <si>
    <t>25/25</t>
  </si>
  <si>
    <t>010-2833-6409</t>
  </si>
  <si>
    <t>154A</t>
  </si>
  <si>
    <t>814동 802호</t>
  </si>
  <si>
    <t>154B</t>
  </si>
  <si>
    <t>802동 1302호</t>
  </si>
  <si>
    <t>813동</t>
  </si>
  <si>
    <t>802동 1301호</t>
  </si>
  <si>
    <t>4억1,000</t>
  </si>
  <si>
    <t>809동</t>
  </si>
  <si>
    <t>191C</t>
  </si>
  <si>
    <t>192A</t>
  </si>
  <si>
    <t>214A</t>
  </si>
  <si>
    <t>806동 602호</t>
  </si>
  <si>
    <t>6억1,000</t>
  </si>
  <si>
    <t>2019년01월 이후</t>
  </si>
  <si>
    <t>214C</t>
  </si>
  <si>
    <t>807동 1201호</t>
  </si>
  <si>
    <t>6억2,000</t>
  </si>
  <si>
    <t>데이터 기본정보</t>
    <phoneticPr fontId="2" type="noConversion"/>
  </si>
  <si>
    <t>"9/15"</t>
  </si>
  <si>
    <t>"4/15"</t>
  </si>
  <si>
    <t>"12/20"</t>
  </si>
  <si>
    <t>"13/20"</t>
  </si>
  <si>
    <t>"9/20"</t>
  </si>
  <si>
    <t>"8/20"</t>
  </si>
  <si>
    <t>"10/20"</t>
  </si>
  <si>
    <t>"15/20"</t>
  </si>
  <si>
    <t>"8/15"</t>
  </si>
  <si>
    <t>"19/25"</t>
  </si>
  <si>
    <t>"21/25"</t>
  </si>
  <si>
    <t>"7/15"</t>
  </si>
  <si>
    <t>"10/15"</t>
  </si>
  <si>
    <t>"3/25"</t>
  </si>
  <si>
    <t>"5/20"</t>
  </si>
  <si>
    <t>"2/20"</t>
  </si>
  <si>
    <t>"6/28"</t>
  </si>
  <si>
    <t>"15/28"</t>
  </si>
  <si>
    <t>"5/15"</t>
  </si>
  <si>
    <t>"15/17"</t>
  </si>
  <si>
    <t>"7/20"</t>
  </si>
  <si>
    <t>"6/20"</t>
  </si>
  <si>
    <t>"12/15"</t>
  </si>
  <si>
    <t>"4/16"</t>
  </si>
  <si>
    <t>"1/24"</t>
  </si>
  <si>
    <t>"12/25"</t>
  </si>
  <si>
    <t>"고/28"</t>
  </si>
  <si>
    <t>"26/32"</t>
  </si>
  <si>
    <t>"15/33"</t>
  </si>
  <si>
    <t>"17/33"</t>
  </si>
  <si>
    <t>"25/33"</t>
  </si>
  <si>
    <t>"27/33"</t>
  </si>
  <si>
    <t>"중/33"</t>
  </si>
  <si>
    <t>"9/29"</t>
  </si>
  <si>
    <t>"28/34"</t>
  </si>
  <si>
    <t>"24/34"</t>
  </si>
  <si>
    <t>"20/32"</t>
  </si>
  <si>
    <t>"고/24"</t>
  </si>
  <si>
    <t>"22/32"</t>
  </si>
  <si>
    <t>"23/34"</t>
  </si>
  <si>
    <t>"19/32"</t>
  </si>
  <si>
    <t>"2/34"</t>
  </si>
  <si>
    <t>"19/30"</t>
  </si>
  <si>
    <t>"중/30"</t>
  </si>
  <si>
    <t>"11/15"</t>
  </si>
  <si>
    <t>"14/20"</t>
  </si>
  <si>
    <t>"9/22"</t>
  </si>
  <si>
    <t>"2/22"</t>
  </si>
  <si>
    <t>"11/20"</t>
  </si>
  <si>
    <t>"17/22"</t>
  </si>
  <si>
    <t>"4/20"</t>
  </si>
  <si>
    <t>"10/22"</t>
  </si>
  <si>
    <t>"15/22"</t>
  </si>
  <si>
    <t>"22/22"</t>
  </si>
  <si>
    <t>"3/15"</t>
  </si>
  <si>
    <t>"24/25"</t>
  </si>
  <si>
    <t>"10/23"</t>
  </si>
  <si>
    <t>"10/18"</t>
  </si>
  <si>
    <t>"15/23"</t>
  </si>
  <si>
    <t>"3/18"</t>
  </si>
  <si>
    <t>"19/27"</t>
  </si>
  <si>
    <t>"17/27"</t>
  </si>
  <si>
    <t>"4/19"</t>
  </si>
  <si>
    <t>"16/19"</t>
  </si>
  <si>
    <t>"5/25"</t>
  </si>
  <si>
    <t>"17/25"</t>
  </si>
  <si>
    <t>"4/23"</t>
  </si>
  <si>
    <t>"13/19"</t>
  </si>
  <si>
    <t>"8/19"</t>
  </si>
  <si>
    <t>"13/15"</t>
  </si>
  <si>
    <t>"2/15"</t>
  </si>
  <si>
    <t>"1/5"</t>
  </si>
  <si>
    <t>"3/5"</t>
  </si>
  <si>
    <t>"8/21"</t>
  </si>
  <si>
    <t>"1/21"</t>
  </si>
  <si>
    <t>"10/21"</t>
  </si>
  <si>
    <t>"16/21"</t>
  </si>
  <si>
    <t>"14/15"</t>
  </si>
  <si>
    <t>"중/25"</t>
  </si>
  <si>
    <t>"4/25"</t>
  </si>
  <si>
    <t>"13/25"</t>
  </si>
  <si>
    <t>"11/23"</t>
  </si>
  <si>
    <t>"19/22"</t>
  </si>
  <si>
    <t>"5/23"</t>
  </si>
  <si>
    <t>"6/22"</t>
  </si>
  <si>
    <t>"6/25"</t>
  </si>
  <si>
    <t>"20/25"</t>
  </si>
  <si>
    <t>"11/25"</t>
  </si>
  <si>
    <t>"14/19"</t>
  </si>
  <si>
    <t>"12/19"</t>
  </si>
  <si>
    <t>"7/25"</t>
  </si>
  <si>
    <t>"4/14"</t>
  </si>
  <si>
    <t>"10/14"</t>
  </si>
  <si>
    <t>"16/25"</t>
  </si>
  <si>
    <t>"15/16"</t>
  </si>
  <si>
    <t>"9/24"</t>
  </si>
  <si>
    <t>"9/19"</t>
  </si>
  <si>
    <t>"4/13"</t>
  </si>
  <si>
    <t>"14/25"</t>
  </si>
  <si>
    <t>"18/25"</t>
  </si>
  <si>
    <t>"1/15"</t>
  </si>
  <si>
    <t>"23/25"</t>
  </si>
  <si>
    <t>"12/23"</t>
  </si>
  <si>
    <t>"18/24"</t>
  </si>
  <si>
    <t>"14/21"</t>
  </si>
  <si>
    <t>"15/25"</t>
  </si>
  <si>
    <t>"10/24"</t>
  </si>
  <si>
    <t>"4/22"</t>
  </si>
  <si>
    <t>"6/15"</t>
  </si>
  <si>
    <t>"17/21"</t>
  </si>
  <si>
    <t>"9/21"</t>
  </si>
  <si>
    <t>"15/21"</t>
  </si>
  <si>
    <t>"8/25"</t>
  </si>
  <si>
    <t>"1/22"</t>
  </si>
  <si>
    <t>"25/25"</t>
  </si>
  <si>
    <t>지역</t>
    <phoneticPr fontId="2" type="noConversion"/>
  </si>
  <si>
    <t>입주연도</t>
    <phoneticPr fontId="2" type="noConversion"/>
  </si>
  <si>
    <t>단지세대수</t>
    <phoneticPr fontId="2" type="noConversion"/>
  </si>
  <si>
    <t>면적별 정보</t>
    <phoneticPr fontId="2" type="noConversion"/>
  </si>
  <si>
    <t>단지정보</t>
    <phoneticPr fontId="2" type="noConversion"/>
  </si>
  <si>
    <t>매매 정보</t>
    <phoneticPr fontId="2" type="noConversion"/>
  </si>
  <si>
    <t>동호수</t>
    <phoneticPr fontId="2" type="noConversion"/>
  </si>
  <si>
    <t>월부시세가</t>
    <phoneticPr fontId="2" type="noConversion"/>
  </si>
  <si>
    <t>층</t>
    <phoneticPr fontId="2" type="noConversion"/>
  </si>
  <si>
    <t>구조</t>
    <phoneticPr fontId="2" type="noConversion"/>
  </si>
  <si>
    <t xml:space="preserve">투자 </t>
    <phoneticPr fontId="2" type="noConversion"/>
  </si>
  <si>
    <t>전세최고가</t>
    <phoneticPr fontId="2" type="noConversion"/>
  </si>
  <si>
    <t>방/욕실</t>
    <phoneticPr fontId="2" type="noConversion"/>
  </si>
  <si>
    <t>공급평</t>
    <phoneticPr fontId="2" type="noConversion"/>
  </si>
  <si>
    <t>단지 
매매개수</t>
    <phoneticPr fontId="2" type="noConversion"/>
  </si>
  <si>
    <t>단지 
매매비율</t>
    <phoneticPr fontId="2" type="noConversion"/>
  </si>
  <si>
    <t>단지 
전세개수</t>
    <phoneticPr fontId="2" type="noConversion"/>
  </si>
  <si>
    <t>단지 
전세비율</t>
    <phoneticPr fontId="2" type="noConversion"/>
  </si>
  <si>
    <t>세대당 
주차대수</t>
    <phoneticPr fontId="2" type="noConversion"/>
  </si>
  <si>
    <t>면적별 
타입</t>
    <phoneticPr fontId="2" type="noConversion"/>
  </si>
  <si>
    <t>공급 
(m2)</t>
    <phoneticPr fontId="2" type="noConversion"/>
  </si>
  <si>
    <t>공급 
(평)</t>
    <phoneticPr fontId="2" type="noConversion"/>
  </si>
  <si>
    <t>전용 
(m2)</t>
    <phoneticPr fontId="2" type="noConversion"/>
  </si>
  <si>
    <t>전용 
(평)</t>
    <phoneticPr fontId="2" type="noConversion"/>
  </si>
  <si>
    <t>면적별 
세대수</t>
    <phoneticPr fontId="2" type="noConversion"/>
  </si>
  <si>
    <t>면적별 
매매개수</t>
    <phoneticPr fontId="2" type="noConversion"/>
  </si>
  <si>
    <t>면적별 
매매비율</t>
    <phoneticPr fontId="2" type="noConversion"/>
  </si>
  <si>
    <t>면적별 
전세개수</t>
    <phoneticPr fontId="2" type="noConversion"/>
  </si>
  <si>
    <t>면적별 
전세비율</t>
    <phoneticPr fontId="2" type="noConversion"/>
  </si>
  <si>
    <t>월부 
시세가</t>
    <phoneticPr fontId="2" type="noConversion"/>
  </si>
  <si>
    <t>매매 
최저가</t>
    <phoneticPr fontId="2" type="noConversion"/>
  </si>
  <si>
    <t>매매 
최고가</t>
    <phoneticPr fontId="2" type="noConversion"/>
  </si>
  <si>
    <t>전세 
최고가</t>
    <phoneticPr fontId="2" type="noConversion"/>
  </si>
  <si>
    <t>전세 
최저가</t>
    <phoneticPr fontId="2" type="noConversion"/>
  </si>
  <si>
    <t>전세 
가율</t>
    <phoneticPr fontId="2" type="noConversion"/>
  </si>
  <si>
    <t>매매 
평단가</t>
    <phoneticPr fontId="2" type="noConversion"/>
  </si>
  <si>
    <t>부동산 주소</t>
    <phoneticPr fontId="2" type="noConversion"/>
  </si>
  <si>
    <t>매매 물건 부동산</t>
    <phoneticPr fontId="2" type="noConversion"/>
  </si>
  <si>
    <t>공급면적</t>
    <phoneticPr fontId="2" type="noConversion"/>
  </si>
  <si>
    <t>공급평형</t>
    <phoneticPr fontId="2" type="noConversion"/>
  </si>
  <si>
    <t>세대</t>
    <phoneticPr fontId="2" type="noConversion"/>
  </si>
  <si>
    <t>월부가</t>
    <phoneticPr fontId="2" type="noConversion"/>
  </si>
  <si>
    <t>전세가</t>
    <phoneticPr fontId="2" type="noConversion"/>
  </si>
  <si>
    <t>전세가율</t>
    <phoneticPr fontId="2" type="noConversion"/>
  </si>
  <si>
    <t>평단가</t>
    <phoneticPr fontId="2" type="noConversion"/>
  </si>
  <si>
    <t>구조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</si>
</sst>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월&quot;\ d&quot;일&quot;"/>
    <numFmt numFmtId="177" formatCode="#,##0_ "/>
    <numFmt numFmtId="178" formatCode="0.00_ "/>
    <numFmt numFmtId="179" formatCode="0_ "/>
  </numFmts>
  <fonts count="6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b/>
      <sz val="12"/>
      <color rgb="FFFFFFFF"/>
      <name val="Helvetica Neue"/>
    </font>
    <font>
      <sz val="12"/>
      <color rgb="FF212529"/>
      <name val="Helvetica Neue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91">
    <xf numFmtId="0" fontId="0" fillId="0" borderId="0" xfId="0"/>
    <xf numFmtId="56" fontId="0" fillId="0" borderId="0" xfId="0" applyNumberFormat="1"/>
    <xf numFmtId="0" fontId="4" fillId="0" borderId="0" xfId="0" applyFont="1"/>
    <xf numFmtId="0" fontId="5" fillId="0" borderId="0" xfId="0" applyFont="1"/>
    <xf numFmtId="176" fontId="5" fillId="0" borderId="0" xfId="0" applyNumberFormat="1" applyFont="1"/>
    <xf numFmtId="3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9" borderId="0" xfId="8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3" borderId="0" xfId="2" applyAlignment="1">
      <alignment horizontal="center" vertical="center"/>
    </xf>
    <xf numFmtId="49" fontId="1" fillId="3" borderId="0" xfId="2" applyNumberFormat="1" applyAlignment="1">
      <alignment horizontal="center" vertical="center"/>
    </xf>
    <xf numFmtId="0" fontId="1" fillId="17" borderId="0" xfId="16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4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3" fillId="0" borderId="0" xfId="0" applyFont="1"/>
    <xf numFmtId="178" fontId="3" fillId="0" borderId="0" xfId="0" applyNumberFormat="1" applyFont="1"/>
    <xf numFmtId="177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18" borderId="0" xfId="0" applyFill="1"/>
    <xf numFmtId="0" fontId="0" fillId="18" borderId="0" xfId="0" applyFill="1" applyAlignment="1">
      <alignment vertical="center"/>
    </xf>
    <xf numFmtId="0" fontId="0" fillId="18" borderId="0" xfId="0" applyFill="1" applyAlignment="1">
      <alignment horizontal="center" vertical="center" wrapText="1"/>
    </xf>
    <xf numFmtId="49" fontId="3" fillId="0" borderId="0" xfId="0" applyNumberFormat="1" applyFont="1"/>
    <xf numFmtId="177" fontId="3" fillId="0" borderId="0" xfId="0" applyNumberFormat="1" applyFont="1" applyAlignment="1">
      <alignment horizontal="right"/>
    </xf>
    <xf numFmtId="0" fontId="1" fillId="16" borderId="3" xfId="15" applyBorder="1" applyAlignment="1">
      <alignment horizontal="center" vertical="center" wrapText="1"/>
    </xf>
    <xf numFmtId="0" fontId="1" fillId="11" borderId="3" xfId="10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1" fillId="14" borderId="3" xfId="13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1" fillId="8" borderId="3" xfId="7" applyBorder="1" applyAlignment="1">
      <alignment horizontal="center" vertical="center" wrapText="1"/>
    </xf>
    <xf numFmtId="0" fontId="0" fillId="0" borderId="2" xfId="0" applyBorder="1"/>
    <xf numFmtId="49" fontId="0" fillId="0" borderId="2" xfId="0" applyNumberFormat="1" applyBorder="1"/>
    <xf numFmtId="177" fontId="0" fillId="0" borderId="2" xfId="0" applyNumberFormat="1" applyBorder="1" applyAlignment="1">
      <alignment horizontal="right"/>
    </xf>
    <xf numFmtId="178" fontId="0" fillId="0" borderId="2" xfId="0" applyNumberFormat="1" applyBorder="1"/>
    <xf numFmtId="0" fontId="0" fillId="18" borderId="2" xfId="0" applyFill="1" applyBorder="1"/>
    <xf numFmtId="0" fontId="0" fillId="0" borderId="2" xfId="0" applyBorder="1" applyAlignment="1">
      <alignment horizontal="right"/>
    </xf>
    <xf numFmtId="179" fontId="0" fillId="0" borderId="2" xfId="0" applyNumberFormat="1" applyBorder="1"/>
    <xf numFmtId="10" fontId="0" fillId="0" borderId="2" xfId="0" applyNumberFormat="1" applyBorder="1"/>
    <xf numFmtId="177" fontId="0" fillId="0" borderId="2" xfId="0" applyNumberFormat="1" applyBorder="1"/>
    <xf numFmtId="9" fontId="0" fillId="0" borderId="2" xfId="0" applyNumberFormat="1" applyBorder="1" applyAlignment="1">
      <alignment horizontal="right"/>
    </xf>
    <xf numFmtId="0" fontId="3" fillId="0" borderId="2" xfId="0" applyFont="1" applyBorder="1"/>
    <xf numFmtId="0" fontId="0" fillId="0" borderId="0" xfId="0" applyBorder="1"/>
    <xf numFmtId="49" fontId="3" fillId="0" borderId="2" xfId="0" applyNumberFormat="1" applyFont="1" applyBorder="1"/>
    <xf numFmtId="49" fontId="0" fillId="0" borderId="0" xfId="0" applyNumberFormat="1" applyBorder="1"/>
    <xf numFmtId="177" fontId="0" fillId="0" borderId="0" xfId="0" applyNumberFormat="1" applyBorder="1" applyAlignment="1">
      <alignment horizontal="right"/>
    </xf>
    <xf numFmtId="178" fontId="0" fillId="0" borderId="0" xfId="0" applyNumberFormat="1" applyBorder="1"/>
    <xf numFmtId="0" fontId="0" fillId="18" borderId="0" xfId="0" applyFill="1" applyBorder="1"/>
    <xf numFmtId="0" fontId="0" fillId="0" borderId="0" xfId="0" applyBorder="1" applyAlignment="1">
      <alignment horizontal="right"/>
    </xf>
    <xf numFmtId="179" fontId="0" fillId="0" borderId="0" xfId="0" applyNumberFormat="1" applyBorder="1"/>
    <xf numFmtId="10" fontId="0" fillId="0" borderId="0" xfId="0" applyNumberFormat="1" applyBorder="1"/>
    <xf numFmtId="177" fontId="0" fillId="0" borderId="0" xfId="0" applyNumberFormat="1" applyBorder="1"/>
    <xf numFmtId="9" fontId="0" fillId="0" borderId="0" xfId="0" applyNumberFormat="1" applyBorder="1" applyAlignment="1">
      <alignment horizontal="right"/>
    </xf>
    <xf numFmtId="0" fontId="3" fillId="0" borderId="0" xfId="0" applyFont="1" applyBorder="1"/>
    <xf numFmtId="49" fontId="3" fillId="0" borderId="0" xfId="0" applyNumberFormat="1" applyFont="1" applyBorder="1"/>
    <xf numFmtId="0" fontId="0" fillId="0" borderId="2" xfId="0" applyFont="1" applyBorder="1"/>
    <xf numFmtId="177" fontId="0" fillId="0" borderId="2" xfId="0" applyNumberFormat="1" applyFont="1" applyBorder="1" applyAlignment="1">
      <alignment horizontal="right"/>
    </xf>
    <xf numFmtId="178" fontId="0" fillId="0" borderId="2" xfId="0" applyNumberFormat="1" applyFont="1" applyBorder="1"/>
    <xf numFmtId="0" fontId="0" fillId="0" borderId="0" xfId="0" applyFont="1"/>
    <xf numFmtId="177" fontId="0" fillId="0" borderId="0" xfId="0" applyNumberFormat="1" applyFont="1" applyAlignment="1">
      <alignment horizontal="right"/>
    </xf>
    <xf numFmtId="178" fontId="0" fillId="0" borderId="0" xfId="0" applyNumberFormat="1" applyFont="1"/>
    <xf numFmtId="0" fontId="0" fillId="0" borderId="0" xfId="0" applyFont="1" applyBorder="1"/>
    <xf numFmtId="177" fontId="0" fillId="0" borderId="0" xfId="0" applyNumberFormat="1" applyFont="1" applyBorder="1" applyAlignment="1">
      <alignment horizontal="right"/>
    </xf>
    <xf numFmtId="178" fontId="0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3" fillId="7" borderId="0" xfId="6" applyAlignment="1">
      <alignment horizontal="center" vertical="center"/>
    </xf>
    <xf numFmtId="0" fontId="3" fillId="15" borderId="0" xfId="14" applyAlignment="1">
      <alignment horizontal="center" vertical="center"/>
    </xf>
    <xf numFmtId="0" fontId="3" fillId="2" borderId="0" xfId="1" applyAlignment="1">
      <alignment horizontal="center" vertical="center"/>
    </xf>
    <xf numFmtId="0" fontId="3" fillId="10" borderId="0" xfId="9" applyAlignment="1">
      <alignment horizontal="center" vertical="center"/>
    </xf>
    <xf numFmtId="0" fontId="3" fillId="4" borderId="0" xfId="3" applyAlignment="1">
      <alignment horizontal="center" vertical="center"/>
    </xf>
    <xf numFmtId="0" fontId="3" fillId="7" borderId="1" xfId="6" applyBorder="1" applyAlignment="1">
      <alignment horizontal="center" vertical="center"/>
    </xf>
    <xf numFmtId="0" fontId="3" fillId="15" borderId="1" xfId="14" applyBorder="1" applyAlignment="1">
      <alignment horizontal="center" vertical="center"/>
    </xf>
    <xf numFmtId="0" fontId="3" fillId="10" borderId="1" xfId="9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13" borderId="1" xfId="12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1" borderId="0" xfId="0" applyFont="1" applyFill="1"/>
    <xf numFmtId="9" fontId="0" fillId="0" borderId="0" xfId="0" applyNumberFormat="1"/>
    <xf numFmtId="0" fontId="3" fillId="0" borderId="0" xfId="0" applyFont="1" applyFill="1"/>
  </cellXfs>
  <cellStyles count="17">
    <cellStyle name="20% - 강조2" xfId="4" builtinId="34"/>
    <cellStyle name="20% - 강조3" xfId="7" builtinId="38"/>
    <cellStyle name="20% - 강조4" xfId="10" builtinId="42"/>
    <cellStyle name="20% - 강조5" xfId="13" builtinId="46"/>
    <cellStyle name="20% - 강조6" xfId="15" builtinId="50"/>
    <cellStyle name="40% - 강조1" xfId="2" builtinId="31"/>
    <cellStyle name="40% - 강조2" xfId="5" builtinId="35"/>
    <cellStyle name="40% - 강조3" xfId="8" builtinId="39"/>
    <cellStyle name="40% - 강조4" xfId="11" builtinId="43"/>
    <cellStyle name="40% - 강조6" xfId="16" builtinId="51"/>
    <cellStyle name="강조1" xfId="1" builtinId="29"/>
    <cellStyle name="강조2" xfId="3" builtinId="33"/>
    <cellStyle name="강조3" xfId="6" builtinId="37"/>
    <cellStyle name="강조4" xfId="9" builtinId="41"/>
    <cellStyle name="강조5" xfId="12" builtinId="45"/>
    <cellStyle name="강조6" xfId="14" builtinId="49"/>
    <cellStyle name="기본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213"/>
  <sheetViews>
    <sheetView topLeftCell="T1" workbookViewId="0">
      <selection activeCell="W39" sqref="W39"/>
    </sheetView>
  </sheetViews>
  <sheetFormatPr baseColWidth="10" defaultRowHeight="18" x14ac:dyDescent="0.25"/>
  <cols>
    <col min="1" max="3" width="6.42578125" style="10" bestFit="1" customWidth="1"/>
    <col min="4" max="4" width="15.85546875" style="10" bestFit="1" customWidth="1"/>
    <col min="5" max="5" width="16.5703125" style="10" customWidth="1"/>
    <col min="6" max="6" width="10" style="10" bestFit="1" customWidth="1"/>
    <col min="7" max="7" width="9.42578125" style="10" bestFit="1" customWidth="1"/>
    <col min="8" max="8" width="8.28515625" style="10" bestFit="1" customWidth="1"/>
    <col min="9" max="10" width="8.140625" style="10" bestFit="1" customWidth="1"/>
    <col min="11" max="11" width="13.28515625" style="10" bestFit="1" customWidth="1"/>
    <col min="12" max="13" width="11.5703125" style="10" bestFit="1" customWidth="1"/>
    <col min="14" max="15" width="8.140625" style="10" bestFit="1" customWidth="1"/>
    <col min="16" max="16" width="7.42578125" style="10" bestFit="1" customWidth="1"/>
    <col min="17" max="17" width="8.140625" style="10" bestFit="1" customWidth="1"/>
    <col min="18" max="18" width="7.42578125" style="10" bestFit="1" customWidth="1"/>
    <col min="19" max="21" width="12.140625" style="10" customWidth="1"/>
    <col min="22" max="22" width="10.42578125" style="10" bestFit="1" customWidth="1"/>
    <col min="23" max="23" width="12.85546875" style="10" bestFit="1" customWidth="1"/>
    <col min="24" max="25" width="10.42578125" style="10" bestFit="1" customWidth="1"/>
    <col min="26" max="26" width="10.42578125" style="12" bestFit="1" customWidth="1"/>
    <col min="27" max="28" width="9.85546875" style="10" bestFit="1" customWidth="1"/>
    <col min="29" max="29" width="3" style="10" bestFit="1" customWidth="1"/>
    <col min="30" max="30" width="4.7109375" style="10" bestFit="1" customWidth="1"/>
    <col min="31" max="31" width="13.28515625" style="10" bestFit="1" customWidth="1"/>
    <col min="32" max="32" width="14.28515625" style="10" bestFit="1" customWidth="1"/>
    <col min="33" max="33" width="6.42578125" style="10" bestFit="1" customWidth="1"/>
    <col min="34" max="35" width="10.42578125" style="10" bestFit="1" customWidth="1"/>
    <col min="36" max="36" width="6.85546875" style="10" bestFit="1" customWidth="1"/>
    <col min="37" max="37" width="10.42578125" style="10" bestFit="1" customWidth="1"/>
    <col min="38" max="38" width="6.42578125" style="10" bestFit="1" customWidth="1"/>
    <col min="39" max="39" width="28.7109375" style="10" bestFit="1" customWidth="1"/>
    <col min="40" max="40" width="12.140625" style="10" bestFit="1" customWidth="1"/>
    <col min="41" max="41" width="13" style="10" bestFit="1" customWidth="1"/>
    <col min="42" max="42" width="55" style="10" bestFit="1" customWidth="1"/>
    <col min="43" max="43" width="30.140625" style="10" bestFit="1" customWidth="1"/>
  </cols>
  <sheetData>
    <row r="4" spans="1:43" s="6" customFormat="1" x14ac:dyDescent="0.25">
      <c r="A4" s="77" t="s">
        <v>829</v>
      </c>
      <c r="B4" s="77"/>
      <c r="C4" s="77"/>
      <c r="D4" s="77"/>
      <c r="E4" s="77"/>
      <c r="F4" s="77"/>
      <c r="G4" s="77"/>
      <c r="H4" s="80" t="s">
        <v>1</v>
      </c>
      <c r="I4" s="80"/>
      <c r="J4" s="80"/>
      <c r="K4" s="80"/>
      <c r="L4" s="80"/>
      <c r="M4" s="80"/>
      <c r="N4" s="81" t="s">
        <v>13</v>
      </c>
      <c r="O4" s="81"/>
      <c r="P4" s="81"/>
      <c r="Q4" s="81"/>
      <c r="R4" s="81"/>
      <c r="S4" s="81"/>
      <c r="T4" s="81"/>
      <c r="U4" s="81"/>
      <c r="V4" s="79" t="s">
        <v>2</v>
      </c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8" t="s">
        <v>3</v>
      </c>
      <c r="AI4" s="78"/>
      <c r="AJ4" s="78"/>
      <c r="AK4" s="78"/>
      <c r="AL4" s="78"/>
      <c r="AM4" s="77" t="s">
        <v>20</v>
      </c>
      <c r="AN4" s="77"/>
      <c r="AO4" s="77"/>
      <c r="AP4" s="77"/>
      <c r="AQ4" s="77"/>
    </row>
    <row r="5" spans="1:43" s="6" customFormat="1" x14ac:dyDescent="0.25">
      <c r="A5" s="13" t="s">
        <v>26</v>
      </c>
      <c r="B5" s="13" t="s">
        <v>27</v>
      </c>
      <c r="C5" s="13" t="s">
        <v>28</v>
      </c>
      <c r="D5" s="13" t="s">
        <v>10</v>
      </c>
      <c r="E5" s="13" t="s">
        <v>11</v>
      </c>
      <c r="F5" s="13" t="s">
        <v>29</v>
      </c>
      <c r="G5" s="13" t="s">
        <v>30</v>
      </c>
      <c r="H5" s="14" t="s">
        <v>31</v>
      </c>
      <c r="I5" s="14" t="s">
        <v>32</v>
      </c>
      <c r="J5" s="14" t="s">
        <v>33</v>
      </c>
      <c r="K5" s="14" t="s">
        <v>12</v>
      </c>
      <c r="L5" s="14" t="s">
        <v>34</v>
      </c>
      <c r="M5" s="14" t="s">
        <v>35</v>
      </c>
      <c r="N5" s="15" t="s">
        <v>14</v>
      </c>
      <c r="O5" s="15" t="s">
        <v>36</v>
      </c>
      <c r="P5" s="15" t="s">
        <v>37</v>
      </c>
      <c r="Q5" s="15" t="s">
        <v>38</v>
      </c>
      <c r="R5" s="15" t="s">
        <v>39</v>
      </c>
      <c r="S5" s="15" t="s">
        <v>40</v>
      </c>
      <c r="T5" s="15" t="s">
        <v>41</v>
      </c>
      <c r="U5" s="15" t="s">
        <v>42</v>
      </c>
      <c r="V5" s="16" t="s">
        <v>43</v>
      </c>
      <c r="W5" s="16" t="s">
        <v>44</v>
      </c>
      <c r="X5" s="16" t="s">
        <v>45</v>
      </c>
      <c r="Y5" s="16" t="s">
        <v>46</v>
      </c>
      <c r="Z5" s="17" t="s">
        <v>47</v>
      </c>
      <c r="AA5" s="16" t="s">
        <v>48</v>
      </c>
      <c r="AB5" s="16" t="s">
        <v>49</v>
      </c>
      <c r="AC5" s="16" t="s">
        <v>50</v>
      </c>
      <c r="AD5" s="16" t="s">
        <v>51</v>
      </c>
      <c r="AE5" s="16" t="s">
        <v>15</v>
      </c>
      <c r="AF5" s="16" t="s">
        <v>16</v>
      </c>
      <c r="AG5" s="16" t="s">
        <v>18</v>
      </c>
      <c r="AH5" s="18" t="s">
        <v>52</v>
      </c>
      <c r="AI5" s="18" t="s">
        <v>53</v>
      </c>
      <c r="AJ5" s="18" t="s">
        <v>24</v>
      </c>
      <c r="AK5" s="18" t="s">
        <v>54</v>
      </c>
      <c r="AL5" s="18" t="s">
        <v>18</v>
      </c>
      <c r="AM5" s="13" t="s">
        <v>55</v>
      </c>
      <c r="AN5" s="13" t="s">
        <v>56</v>
      </c>
      <c r="AO5" s="13" t="s">
        <v>21</v>
      </c>
      <c r="AP5" s="13" t="s">
        <v>23</v>
      </c>
      <c r="AQ5" s="13" t="s">
        <v>57</v>
      </c>
    </row>
    <row r="6" spans="1:4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x14ac:dyDescent="0.25">
      <c r="A7" s="8" t="s">
        <v>58</v>
      </c>
      <c r="B7" s="8" t="s">
        <v>59</v>
      </c>
      <c r="C7" s="8" t="s">
        <v>60</v>
      </c>
      <c r="D7" s="8" t="s">
        <v>61</v>
      </c>
      <c r="E7" s="8">
        <v>4141010400</v>
      </c>
      <c r="F7" s="8">
        <v>2886</v>
      </c>
      <c r="G7" s="8">
        <v>1</v>
      </c>
      <c r="H7" s="8">
        <v>1993.06</v>
      </c>
      <c r="I7" s="8">
        <v>1601</v>
      </c>
      <c r="J7" s="8">
        <v>16</v>
      </c>
      <c r="K7" s="8">
        <v>0.75</v>
      </c>
      <c r="L7" s="8">
        <v>34</v>
      </c>
      <c r="M7" s="8">
        <v>44</v>
      </c>
      <c r="N7" s="8">
        <v>57</v>
      </c>
      <c r="O7" s="8">
        <v>57.4</v>
      </c>
      <c r="P7" s="8">
        <v>17.36</v>
      </c>
      <c r="Q7" s="8">
        <v>41.85</v>
      </c>
      <c r="R7" s="8">
        <v>12.65</v>
      </c>
      <c r="S7" s="8">
        <v>623</v>
      </c>
      <c r="T7" s="8">
        <v>12</v>
      </c>
      <c r="U7" s="8">
        <v>28</v>
      </c>
      <c r="V7" s="8">
        <v>19000</v>
      </c>
      <c r="W7" s="8" t="s">
        <v>62</v>
      </c>
      <c r="X7" s="8">
        <v>9</v>
      </c>
      <c r="Y7" s="8">
        <v>15</v>
      </c>
      <c r="Z7" s="11" t="s">
        <v>830</v>
      </c>
      <c r="AA7" s="8">
        <v>20500</v>
      </c>
      <c r="AB7" s="8">
        <v>19000</v>
      </c>
      <c r="AC7" s="8">
        <v>2</v>
      </c>
      <c r="AD7" s="8">
        <v>1</v>
      </c>
      <c r="AE7" s="8" t="s">
        <v>65</v>
      </c>
      <c r="AF7" s="8" t="s">
        <v>66</v>
      </c>
      <c r="AG7" s="8" t="s">
        <v>67</v>
      </c>
      <c r="AH7" s="8">
        <v>14500</v>
      </c>
      <c r="AI7" s="8">
        <v>8500</v>
      </c>
      <c r="AJ7" s="8" t="s">
        <v>68</v>
      </c>
      <c r="AK7" s="8" t="s">
        <v>831</v>
      </c>
      <c r="AL7" s="8" t="s">
        <v>69</v>
      </c>
      <c r="AM7" s="8" t="s">
        <v>70</v>
      </c>
      <c r="AN7" s="8" t="s">
        <v>71</v>
      </c>
      <c r="AO7" s="8" t="s">
        <v>72</v>
      </c>
      <c r="AP7" s="8" t="s">
        <v>73</v>
      </c>
      <c r="AQ7" s="8" t="s">
        <v>74</v>
      </c>
    </row>
    <row r="8" spans="1:43" x14ac:dyDescent="0.25">
      <c r="A8" s="8" t="s">
        <v>58</v>
      </c>
      <c r="B8" s="8" t="s">
        <v>59</v>
      </c>
      <c r="C8" s="8" t="s">
        <v>60</v>
      </c>
      <c r="D8" s="8" t="s">
        <v>61</v>
      </c>
      <c r="E8" s="8">
        <v>4141010400</v>
      </c>
      <c r="F8" s="8">
        <v>2886</v>
      </c>
      <c r="G8" s="8">
        <v>2</v>
      </c>
      <c r="H8" s="8">
        <v>1993.06</v>
      </c>
      <c r="I8" s="8">
        <v>1601</v>
      </c>
      <c r="J8" s="8">
        <v>16</v>
      </c>
      <c r="K8" s="8">
        <v>0.75</v>
      </c>
      <c r="L8" s="8">
        <v>34</v>
      </c>
      <c r="M8" s="8">
        <v>44</v>
      </c>
      <c r="N8" s="8">
        <v>62</v>
      </c>
      <c r="O8" s="8">
        <v>62.35</v>
      </c>
      <c r="P8" s="8">
        <v>18.86</v>
      </c>
      <c r="Q8" s="8">
        <v>42.75</v>
      </c>
      <c r="R8" s="8">
        <v>12.93</v>
      </c>
      <c r="S8" s="8">
        <v>238</v>
      </c>
      <c r="T8" s="8">
        <v>4</v>
      </c>
      <c r="U8" s="8">
        <v>6</v>
      </c>
      <c r="V8" s="8">
        <v>20000</v>
      </c>
      <c r="W8" s="8" t="s">
        <v>75</v>
      </c>
      <c r="X8" s="8">
        <v>12</v>
      </c>
      <c r="Y8" s="8">
        <v>20</v>
      </c>
      <c r="Z8" s="11" t="s">
        <v>832</v>
      </c>
      <c r="AA8" s="8">
        <v>20000</v>
      </c>
      <c r="AB8" s="8">
        <v>18500</v>
      </c>
      <c r="AC8" s="8">
        <v>2</v>
      </c>
      <c r="AD8" s="8">
        <v>1</v>
      </c>
      <c r="AE8" s="8" t="s">
        <v>65</v>
      </c>
      <c r="AF8" s="8" t="s">
        <v>66</v>
      </c>
      <c r="AG8" s="8" t="s">
        <v>78</v>
      </c>
      <c r="AH8" s="8">
        <v>15500</v>
      </c>
      <c r="AI8" s="8">
        <v>10500</v>
      </c>
      <c r="AJ8" s="8" t="s">
        <v>80</v>
      </c>
      <c r="AK8" s="9" t="s">
        <v>833</v>
      </c>
      <c r="AL8" s="8" t="s">
        <v>69</v>
      </c>
      <c r="AM8" s="8" t="s">
        <v>70</v>
      </c>
      <c r="AN8" s="8" t="s">
        <v>71</v>
      </c>
      <c r="AO8" s="8" t="s">
        <v>72</v>
      </c>
      <c r="AP8" s="8" t="s">
        <v>73</v>
      </c>
      <c r="AQ8" s="8" t="s">
        <v>74</v>
      </c>
    </row>
    <row r="9" spans="1:43" x14ac:dyDescent="0.25">
      <c r="A9" s="8" t="s">
        <v>58</v>
      </c>
      <c r="B9" s="8" t="s">
        <v>59</v>
      </c>
      <c r="C9" s="8" t="s">
        <v>60</v>
      </c>
      <c r="D9" s="8" t="s">
        <v>61</v>
      </c>
      <c r="E9" s="8">
        <v>4141010400</v>
      </c>
      <c r="F9" s="8">
        <v>2886</v>
      </c>
      <c r="G9" s="8">
        <v>7</v>
      </c>
      <c r="H9" s="8">
        <v>1993.06</v>
      </c>
      <c r="I9" s="8">
        <v>1601</v>
      </c>
      <c r="J9" s="8">
        <v>16</v>
      </c>
      <c r="K9" s="8">
        <v>0.75</v>
      </c>
      <c r="L9" s="8">
        <v>34</v>
      </c>
      <c r="M9" s="8">
        <v>44</v>
      </c>
      <c r="N9" s="8" t="s">
        <v>82</v>
      </c>
      <c r="O9" s="8">
        <v>63.57</v>
      </c>
      <c r="P9" s="8">
        <v>19.22</v>
      </c>
      <c r="Q9" s="8">
        <v>41.4</v>
      </c>
      <c r="R9" s="8">
        <v>12.52</v>
      </c>
      <c r="S9" s="8">
        <v>160</v>
      </c>
      <c r="T9" s="8">
        <v>2</v>
      </c>
      <c r="U9" s="8">
        <v>3</v>
      </c>
      <c r="V9" s="8">
        <v>21000</v>
      </c>
      <c r="W9" s="8" t="s">
        <v>83</v>
      </c>
      <c r="X9" s="8">
        <v>9</v>
      </c>
      <c r="Y9" s="8">
        <v>20</v>
      </c>
      <c r="Z9" s="11" t="s">
        <v>834</v>
      </c>
      <c r="AA9" s="8">
        <v>21000</v>
      </c>
      <c r="AB9" s="8">
        <v>21000</v>
      </c>
      <c r="AC9" s="8">
        <v>2</v>
      </c>
      <c r="AD9" s="8">
        <v>1</v>
      </c>
      <c r="AE9" s="8" t="s">
        <v>65</v>
      </c>
      <c r="AF9" s="8" t="s">
        <v>66</v>
      </c>
      <c r="AG9" s="8" t="s">
        <v>78</v>
      </c>
      <c r="AH9" s="8">
        <v>15000</v>
      </c>
      <c r="AI9" s="8">
        <v>12000</v>
      </c>
      <c r="AJ9" s="8" t="s">
        <v>86</v>
      </c>
      <c r="AK9" s="8" t="s">
        <v>835</v>
      </c>
      <c r="AL9" s="8" t="s">
        <v>69</v>
      </c>
      <c r="AM9" s="8" t="s">
        <v>87</v>
      </c>
      <c r="AN9" s="8" t="s">
        <v>88</v>
      </c>
      <c r="AO9" s="8" t="s">
        <v>89</v>
      </c>
      <c r="AP9" s="8" t="s">
        <v>90</v>
      </c>
      <c r="AQ9" s="8" t="s">
        <v>74</v>
      </c>
    </row>
    <row r="10" spans="1:43" x14ac:dyDescent="0.25">
      <c r="A10" s="8" t="s">
        <v>58</v>
      </c>
      <c r="B10" s="8" t="s">
        <v>59</v>
      </c>
      <c r="C10" s="8" t="s">
        <v>60</v>
      </c>
      <c r="D10" s="8" t="s">
        <v>61</v>
      </c>
      <c r="E10" s="8">
        <v>4141010400</v>
      </c>
      <c r="F10" s="8">
        <v>2886</v>
      </c>
      <c r="G10" s="8">
        <v>4</v>
      </c>
      <c r="H10" s="8">
        <v>1993.06</v>
      </c>
      <c r="I10" s="8">
        <v>1601</v>
      </c>
      <c r="J10" s="8">
        <v>16</v>
      </c>
      <c r="K10" s="8">
        <v>0.75</v>
      </c>
      <c r="L10" s="8">
        <v>34</v>
      </c>
      <c r="M10" s="8">
        <v>44</v>
      </c>
      <c r="N10" s="8" t="s">
        <v>91</v>
      </c>
      <c r="O10" s="8">
        <v>79.22</v>
      </c>
      <c r="P10" s="8">
        <v>23.96</v>
      </c>
      <c r="Q10" s="8">
        <v>51.59</v>
      </c>
      <c r="R10" s="8">
        <v>15.6</v>
      </c>
      <c r="S10" s="8">
        <v>316</v>
      </c>
      <c r="T10" s="8">
        <v>8</v>
      </c>
      <c r="U10" s="8">
        <v>3</v>
      </c>
      <c r="V10" s="8">
        <v>24300</v>
      </c>
      <c r="W10" s="8" t="s">
        <v>92</v>
      </c>
      <c r="X10" s="8">
        <v>10</v>
      </c>
      <c r="Y10" s="8">
        <v>20</v>
      </c>
      <c r="Z10" s="11" t="s">
        <v>836</v>
      </c>
      <c r="AA10" s="8">
        <v>26500</v>
      </c>
      <c r="AB10" s="8">
        <v>21000</v>
      </c>
      <c r="AC10" s="8">
        <v>2</v>
      </c>
      <c r="AD10" s="8">
        <v>1</v>
      </c>
      <c r="AE10" s="8" t="s">
        <v>65</v>
      </c>
      <c r="AF10" s="8" t="s">
        <v>66</v>
      </c>
      <c r="AG10" s="8" t="s">
        <v>78</v>
      </c>
      <c r="AH10" s="8">
        <v>17000</v>
      </c>
      <c r="AI10" s="8">
        <v>16500</v>
      </c>
      <c r="AJ10" s="8" t="s">
        <v>95</v>
      </c>
      <c r="AK10" s="9" t="s">
        <v>837</v>
      </c>
      <c r="AL10" s="8"/>
      <c r="AM10" s="8" t="s">
        <v>70</v>
      </c>
      <c r="AN10" s="8" t="s">
        <v>71</v>
      </c>
      <c r="AO10" s="8" t="s">
        <v>72</v>
      </c>
      <c r="AP10" s="8" t="s">
        <v>73</v>
      </c>
      <c r="AQ10" s="8" t="s">
        <v>74</v>
      </c>
    </row>
    <row r="11" spans="1:43" x14ac:dyDescent="0.25">
      <c r="A11" s="8" t="s">
        <v>58</v>
      </c>
      <c r="B11" s="8" t="s">
        <v>59</v>
      </c>
      <c r="C11" s="8" t="s">
        <v>60</v>
      </c>
      <c r="D11" s="8" t="s">
        <v>61</v>
      </c>
      <c r="E11" s="8">
        <v>4141010400</v>
      </c>
      <c r="F11" s="8">
        <v>2886</v>
      </c>
      <c r="G11" s="8">
        <v>3</v>
      </c>
      <c r="H11" s="8">
        <v>1993.06</v>
      </c>
      <c r="I11" s="8">
        <v>1601</v>
      </c>
      <c r="J11" s="8">
        <v>16</v>
      </c>
      <c r="K11" s="8">
        <v>0.75</v>
      </c>
      <c r="L11" s="8">
        <v>34</v>
      </c>
      <c r="M11" s="8">
        <v>44</v>
      </c>
      <c r="N11" s="8" t="s">
        <v>97</v>
      </c>
      <c r="O11" s="8">
        <v>80.260000000000005</v>
      </c>
      <c r="P11" s="8">
        <v>24.27</v>
      </c>
      <c r="Q11" s="8">
        <v>58.46</v>
      </c>
      <c r="R11" s="8">
        <v>17.68</v>
      </c>
      <c r="S11" s="8">
        <v>264</v>
      </c>
      <c r="T11" s="8">
        <v>8</v>
      </c>
      <c r="U11" s="8">
        <v>4</v>
      </c>
      <c r="V11" s="8">
        <v>28500</v>
      </c>
      <c r="W11" s="8" t="s">
        <v>98</v>
      </c>
      <c r="X11" s="8">
        <v>4</v>
      </c>
      <c r="Y11" s="8">
        <v>15</v>
      </c>
      <c r="Z11" s="11" t="s">
        <v>831</v>
      </c>
      <c r="AA11" s="8">
        <v>31000</v>
      </c>
      <c r="AB11" s="8">
        <v>28500</v>
      </c>
      <c r="AC11" s="8">
        <v>2</v>
      </c>
      <c r="AD11" s="8">
        <v>1</v>
      </c>
      <c r="AE11" s="8" t="s">
        <v>65</v>
      </c>
      <c r="AF11" s="8" t="s">
        <v>101</v>
      </c>
      <c r="AG11" s="8" t="s">
        <v>67</v>
      </c>
      <c r="AH11" s="8">
        <v>22000</v>
      </c>
      <c r="AI11" s="8">
        <v>17000</v>
      </c>
      <c r="AJ11" s="8" t="s">
        <v>103</v>
      </c>
      <c r="AK11" s="8" t="s">
        <v>838</v>
      </c>
      <c r="AL11" s="8"/>
      <c r="AM11" s="8" t="s">
        <v>104</v>
      </c>
      <c r="AN11" s="8" t="s">
        <v>105</v>
      </c>
      <c r="AO11" s="8" t="s">
        <v>106</v>
      </c>
      <c r="AP11" s="8" t="s">
        <v>107</v>
      </c>
      <c r="AQ11" s="8" t="s">
        <v>74</v>
      </c>
    </row>
    <row r="12" spans="1:4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11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3" x14ac:dyDescent="0.25">
      <c r="A13" s="8" t="s">
        <v>58</v>
      </c>
      <c r="B13" s="8" t="s">
        <v>59</v>
      </c>
      <c r="C13" s="8" t="s">
        <v>60</v>
      </c>
      <c r="D13" s="8" t="s">
        <v>108</v>
      </c>
      <c r="E13" s="8">
        <v>4141010400</v>
      </c>
      <c r="F13" s="8">
        <v>114454</v>
      </c>
      <c r="G13" s="8">
        <v>1</v>
      </c>
      <c r="H13" s="8">
        <v>1993.08</v>
      </c>
      <c r="I13" s="8">
        <v>949</v>
      </c>
      <c r="J13" s="8">
        <v>7</v>
      </c>
      <c r="K13" s="8">
        <v>0.87</v>
      </c>
      <c r="L13" s="8">
        <v>24</v>
      </c>
      <c r="M13" s="8">
        <v>12</v>
      </c>
      <c r="N13" s="8">
        <v>61</v>
      </c>
      <c r="O13" s="8">
        <v>61.83</v>
      </c>
      <c r="P13" s="8">
        <v>18.7</v>
      </c>
      <c r="Q13" s="8">
        <v>42.75</v>
      </c>
      <c r="R13" s="8">
        <v>12.93</v>
      </c>
      <c r="S13" s="8">
        <v>949</v>
      </c>
      <c r="T13" s="8">
        <v>24</v>
      </c>
      <c r="U13" s="8">
        <v>12</v>
      </c>
      <c r="V13" s="8">
        <v>14900</v>
      </c>
      <c r="W13" s="8" t="s">
        <v>109</v>
      </c>
      <c r="X13" s="8">
        <v>15</v>
      </c>
      <c r="Y13" s="8">
        <v>20</v>
      </c>
      <c r="Z13" s="11" t="s">
        <v>837</v>
      </c>
      <c r="AA13" s="8">
        <v>17500</v>
      </c>
      <c r="AB13" s="8">
        <v>14900</v>
      </c>
      <c r="AC13" s="8">
        <v>2</v>
      </c>
      <c r="AD13" s="8">
        <v>1</v>
      </c>
      <c r="AE13" s="8" t="s">
        <v>112</v>
      </c>
      <c r="AF13" s="8" t="s">
        <v>66</v>
      </c>
      <c r="AG13" s="8" t="s">
        <v>78</v>
      </c>
      <c r="AH13" s="8">
        <v>12000</v>
      </c>
      <c r="AI13" s="8">
        <v>10000</v>
      </c>
      <c r="AJ13" s="8" t="s">
        <v>114</v>
      </c>
      <c r="AK13" s="8" t="s">
        <v>839</v>
      </c>
      <c r="AL13" s="8" t="s">
        <v>78</v>
      </c>
      <c r="AM13" s="8" t="s">
        <v>70</v>
      </c>
      <c r="AN13" s="8" t="s">
        <v>71</v>
      </c>
      <c r="AO13" s="8" t="s">
        <v>72</v>
      </c>
      <c r="AP13" s="8" t="s">
        <v>73</v>
      </c>
      <c r="AQ13" s="8" t="s">
        <v>74</v>
      </c>
    </row>
    <row r="14" spans="1:4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11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x14ac:dyDescent="0.25">
      <c r="A15" s="8" t="s">
        <v>58</v>
      </c>
      <c r="B15" s="8" t="s">
        <v>59</v>
      </c>
      <c r="C15" s="8" t="s">
        <v>60</v>
      </c>
      <c r="D15" s="8" t="s">
        <v>116</v>
      </c>
      <c r="E15" s="8">
        <v>4141010400</v>
      </c>
      <c r="F15" s="8">
        <v>2625</v>
      </c>
      <c r="G15" s="8">
        <v>1</v>
      </c>
      <c r="H15" s="8">
        <v>1995.11</v>
      </c>
      <c r="I15" s="8">
        <v>1778</v>
      </c>
      <c r="J15" s="8">
        <v>17</v>
      </c>
      <c r="K15" s="8">
        <v>0.5</v>
      </c>
      <c r="L15" s="8">
        <v>40</v>
      </c>
      <c r="M15" s="8">
        <v>45</v>
      </c>
      <c r="N15" s="8">
        <v>67</v>
      </c>
      <c r="O15" s="8">
        <v>67.52</v>
      </c>
      <c r="P15" s="8">
        <v>20.420000000000002</v>
      </c>
      <c r="Q15" s="8">
        <v>49.67</v>
      </c>
      <c r="R15" s="8">
        <v>15.02</v>
      </c>
      <c r="S15" s="8">
        <v>522</v>
      </c>
      <c r="T15" s="8">
        <v>7</v>
      </c>
      <c r="U15" s="8">
        <v>16</v>
      </c>
      <c r="V15" s="8">
        <v>22800</v>
      </c>
      <c r="W15" s="8" t="s">
        <v>117</v>
      </c>
      <c r="X15" s="8">
        <v>4</v>
      </c>
      <c r="Y15" s="8">
        <v>15</v>
      </c>
      <c r="Z15" s="11" t="s">
        <v>831</v>
      </c>
      <c r="AA15" s="8">
        <v>25000</v>
      </c>
      <c r="AB15" s="8">
        <v>22600</v>
      </c>
      <c r="AC15" s="8">
        <v>2</v>
      </c>
      <c r="AD15" s="8">
        <v>1</v>
      </c>
      <c r="AE15" s="8" t="s">
        <v>65</v>
      </c>
      <c r="AF15" s="8" t="s">
        <v>120</v>
      </c>
      <c r="AG15" s="8"/>
      <c r="AH15" s="8">
        <v>21000</v>
      </c>
      <c r="AI15" s="8">
        <v>13000</v>
      </c>
      <c r="AJ15" s="8" t="s">
        <v>122</v>
      </c>
      <c r="AK15" s="9" t="s">
        <v>840</v>
      </c>
      <c r="AL15" s="8" t="s">
        <v>67</v>
      </c>
      <c r="AM15" s="8" t="s">
        <v>124</v>
      </c>
      <c r="AN15" s="8" t="s">
        <v>125</v>
      </c>
      <c r="AO15" s="8" t="s">
        <v>126</v>
      </c>
      <c r="AP15" s="8" t="s">
        <v>127</v>
      </c>
      <c r="AQ15" s="8" t="s">
        <v>74</v>
      </c>
    </row>
    <row r="16" spans="1:43" x14ac:dyDescent="0.25">
      <c r="A16" s="8" t="s">
        <v>58</v>
      </c>
      <c r="B16" s="8" t="s">
        <v>59</v>
      </c>
      <c r="C16" s="8" t="s">
        <v>60</v>
      </c>
      <c r="D16" s="8" t="s">
        <v>116</v>
      </c>
      <c r="E16" s="8">
        <v>4141010400</v>
      </c>
      <c r="F16" s="8">
        <v>2625</v>
      </c>
      <c r="G16" s="8">
        <v>2</v>
      </c>
      <c r="H16" s="8">
        <v>1995.11</v>
      </c>
      <c r="I16" s="8">
        <v>1778</v>
      </c>
      <c r="J16" s="8">
        <v>17</v>
      </c>
      <c r="K16" s="8">
        <v>0.5</v>
      </c>
      <c r="L16" s="8">
        <v>40</v>
      </c>
      <c r="M16" s="8">
        <v>45</v>
      </c>
      <c r="N16" s="8">
        <v>79</v>
      </c>
      <c r="O16" s="8">
        <v>79.13</v>
      </c>
      <c r="P16" s="8">
        <v>23.93</v>
      </c>
      <c r="Q16" s="8">
        <v>58.14</v>
      </c>
      <c r="R16" s="8">
        <v>17.579999999999998</v>
      </c>
      <c r="S16" s="8">
        <v>296</v>
      </c>
      <c r="T16" s="8">
        <v>7</v>
      </c>
      <c r="U16" s="8">
        <v>11</v>
      </c>
      <c r="V16" s="8">
        <v>26500</v>
      </c>
      <c r="W16" s="8" t="s">
        <v>128</v>
      </c>
      <c r="X16" s="8">
        <v>7</v>
      </c>
      <c r="Y16" s="8">
        <v>15</v>
      </c>
      <c r="Z16" s="11" t="s">
        <v>841</v>
      </c>
      <c r="AA16" s="8">
        <v>29000</v>
      </c>
      <c r="AB16" s="8">
        <v>26000</v>
      </c>
      <c r="AC16" s="8">
        <v>3</v>
      </c>
      <c r="AD16" s="8">
        <v>1</v>
      </c>
      <c r="AE16" s="8" t="s">
        <v>65</v>
      </c>
      <c r="AF16" s="8" t="s">
        <v>66</v>
      </c>
      <c r="AG16" s="8" t="s">
        <v>78</v>
      </c>
      <c r="AH16" s="8">
        <v>23000</v>
      </c>
      <c r="AI16" s="8">
        <v>19000</v>
      </c>
      <c r="AJ16" s="8" t="s">
        <v>131</v>
      </c>
      <c r="AK16" s="9" t="s">
        <v>842</v>
      </c>
      <c r="AL16" s="8" t="s">
        <v>78</v>
      </c>
      <c r="AM16" s="8" t="s">
        <v>132</v>
      </c>
      <c r="AN16" s="8" t="s">
        <v>133</v>
      </c>
      <c r="AO16" s="8" t="s">
        <v>134</v>
      </c>
      <c r="AP16" s="8" t="s">
        <v>135</v>
      </c>
      <c r="AQ16" s="8" t="s">
        <v>74</v>
      </c>
    </row>
    <row r="17" spans="1:43" x14ac:dyDescent="0.25">
      <c r="A17" s="8" t="s">
        <v>58</v>
      </c>
      <c r="B17" s="8" t="s">
        <v>59</v>
      </c>
      <c r="C17" s="8" t="s">
        <v>60</v>
      </c>
      <c r="D17" s="8" t="s">
        <v>116</v>
      </c>
      <c r="E17" s="8">
        <v>4141010400</v>
      </c>
      <c r="F17" s="8">
        <v>2625</v>
      </c>
      <c r="G17" s="8">
        <v>3</v>
      </c>
      <c r="H17" s="8">
        <v>1995.11</v>
      </c>
      <c r="I17" s="8">
        <v>1778</v>
      </c>
      <c r="J17" s="8">
        <v>17</v>
      </c>
      <c r="K17" s="8">
        <v>0.5</v>
      </c>
      <c r="L17" s="8">
        <v>40</v>
      </c>
      <c r="M17" s="8">
        <v>45</v>
      </c>
      <c r="N17" s="8">
        <v>81</v>
      </c>
      <c r="O17" s="8">
        <v>81.540000000000006</v>
      </c>
      <c r="P17" s="8">
        <v>24.66</v>
      </c>
      <c r="Q17" s="8">
        <v>59.98</v>
      </c>
      <c r="R17" s="8">
        <v>18.14</v>
      </c>
      <c r="S17" s="8">
        <v>716</v>
      </c>
      <c r="T17" s="8">
        <v>16</v>
      </c>
      <c r="U17" s="8">
        <v>12</v>
      </c>
      <c r="V17" s="8">
        <v>27000</v>
      </c>
      <c r="W17" s="8" t="s">
        <v>136</v>
      </c>
      <c r="X17" s="8">
        <v>10</v>
      </c>
      <c r="Y17" s="8">
        <v>20</v>
      </c>
      <c r="Z17" s="11" t="s">
        <v>836</v>
      </c>
      <c r="AA17" s="8">
        <v>28500</v>
      </c>
      <c r="AB17" s="8">
        <v>24500</v>
      </c>
      <c r="AC17" s="8">
        <v>3</v>
      </c>
      <c r="AD17" s="8">
        <v>1</v>
      </c>
      <c r="AE17" s="8" t="s">
        <v>65</v>
      </c>
      <c r="AF17" s="8" t="s">
        <v>66</v>
      </c>
      <c r="AG17" s="8" t="s">
        <v>67</v>
      </c>
      <c r="AH17" s="8">
        <v>22000</v>
      </c>
      <c r="AI17" s="8">
        <v>19000</v>
      </c>
      <c r="AJ17" s="8" t="s">
        <v>138</v>
      </c>
      <c r="AK17" s="9" t="s">
        <v>843</v>
      </c>
      <c r="AL17" s="8" t="s">
        <v>67</v>
      </c>
      <c r="AM17" s="8" t="s">
        <v>139</v>
      </c>
      <c r="AN17" s="8" t="s">
        <v>140</v>
      </c>
      <c r="AO17" s="8" t="s">
        <v>141</v>
      </c>
      <c r="AP17" s="8" t="s">
        <v>142</v>
      </c>
      <c r="AQ17" s="8" t="s">
        <v>74</v>
      </c>
    </row>
    <row r="18" spans="1:43" x14ac:dyDescent="0.25">
      <c r="A18" s="8" t="s">
        <v>58</v>
      </c>
      <c r="B18" s="8" t="s">
        <v>59</v>
      </c>
      <c r="C18" s="8" t="s">
        <v>60</v>
      </c>
      <c r="D18" s="8" t="s">
        <v>116</v>
      </c>
      <c r="E18" s="8">
        <v>4141010400</v>
      </c>
      <c r="F18" s="8">
        <v>2625</v>
      </c>
      <c r="G18" s="8">
        <v>4</v>
      </c>
      <c r="H18" s="8">
        <v>1995.11</v>
      </c>
      <c r="I18" s="8">
        <v>1778</v>
      </c>
      <c r="J18" s="8">
        <v>17</v>
      </c>
      <c r="K18" s="8">
        <v>0.5</v>
      </c>
      <c r="L18" s="8">
        <v>40</v>
      </c>
      <c r="M18" s="8">
        <v>45</v>
      </c>
      <c r="N18" s="8">
        <v>85</v>
      </c>
      <c r="O18" s="8">
        <v>85.55</v>
      </c>
      <c r="P18" s="8">
        <v>25.87</v>
      </c>
      <c r="Q18" s="8">
        <v>59.76</v>
      </c>
      <c r="R18" s="8">
        <v>18.07</v>
      </c>
      <c r="S18" s="8">
        <v>240</v>
      </c>
      <c r="T18" s="8">
        <v>10</v>
      </c>
      <c r="U18" s="8">
        <v>6</v>
      </c>
      <c r="V18" s="8">
        <v>26500</v>
      </c>
      <c r="W18" s="8" t="s">
        <v>143</v>
      </c>
      <c r="X18" s="8">
        <v>5</v>
      </c>
      <c r="Y18" s="8">
        <v>20</v>
      </c>
      <c r="Z18" s="11" t="s">
        <v>844</v>
      </c>
      <c r="AA18" s="8">
        <v>33000</v>
      </c>
      <c r="AB18" s="8">
        <v>25500</v>
      </c>
      <c r="AC18" s="8">
        <v>3</v>
      </c>
      <c r="AD18" s="8">
        <v>1</v>
      </c>
      <c r="AE18" s="8" t="s">
        <v>65</v>
      </c>
      <c r="AF18" s="8" t="s">
        <v>146</v>
      </c>
      <c r="AG18" s="8" t="s">
        <v>78</v>
      </c>
      <c r="AH18" s="8">
        <v>22000</v>
      </c>
      <c r="AI18" s="8">
        <v>18000</v>
      </c>
      <c r="AJ18" s="8" t="s">
        <v>148</v>
      </c>
      <c r="AK18" s="8" t="s">
        <v>845</v>
      </c>
      <c r="AL18" s="8" t="s">
        <v>78</v>
      </c>
      <c r="AM18" s="8" t="s">
        <v>149</v>
      </c>
      <c r="AN18" s="8" t="s">
        <v>150</v>
      </c>
      <c r="AO18" s="8" t="s">
        <v>151</v>
      </c>
      <c r="AP18" s="8" t="s">
        <v>152</v>
      </c>
      <c r="AQ18" s="8" t="s">
        <v>74</v>
      </c>
    </row>
    <row r="19" spans="1:4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1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s="8" t="s">
        <v>58</v>
      </c>
      <c r="B20" s="8" t="s">
        <v>59</v>
      </c>
      <c r="C20" s="8" t="s">
        <v>60</v>
      </c>
      <c r="D20" s="8" t="s">
        <v>153</v>
      </c>
      <c r="E20" s="8">
        <v>4141010400</v>
      </c>
      <c r="F20" s="8">
        <v>7964</v>
      </c>
      <c r="G20" s="8">
        <v>1</v>
      </c>
      <c r="H20" s="8">
        <v>1993.08</v>
      </c>
      <c r="I20" s="8">
        <v>604</v>
      </c>
      <c r="J20" s="8">
        <v>15</v>
      </c>
      <c r="K20" s="8">
        <v>1.01</v>
      </c>
      <c r="L20" s="8">
        <v>23</v>
      </c>
      <c r="M20" s="8">
        <v>13</v>
      </c>
      <c r="N20" s="8">
        <v>121</v>
      </c>
      <c r="O20" s="8">
        <v>121.34</v>
      </c>
      <c r="P20" s="8">
        <v>36.700000000000003</v>
      </c>
      <c r="Q20" s="8">
        <v>103.15</v>
      </c>
      <c r="R20" s="8">
        <v>31.2</v>
      </c>
      <c r="S20" s="8">
        <v>312</v>
      </c>
      <c r="T20" s="8">
        <v>13</v>
      </c>
      <c r="U20" s="8">
        <v>9</v>
      </c>
      <c r="V20" s="8">
        <v>47500</v>
      </c>
      <c r="W20" s="8" t="s">
        <v>154</v>
      </c>
      <c r="X20" s="8">
        <v>6</v>
      </c>
      <c r="Y20" s="8">
        <v>28</v>
      </c>
      <c r="Z20" s="11" t="s">
        <v>846</v>
      </c>
      <c r="AA20" s="8">
        <v>50000</v>
      </c>
      <c r="AB20" s="8">
        <v>42500</v>
      </c>
      <c r="AC20" s="8">
        <v>4</v>
      </c>
      <c r="AD20" s="8">
        <v>2</v>
      </c>
      <c r="AE20" s="8" t="s">
        <v>112</v>
      </c>
      <c r="AF20" s="8" t="s">
        <v>120</v>
      </c>
      <c r="AG20" s="8" t="s">
        <v>67</v>
      </c>
      <c r="AH20" s="8">
        <v>40000</v>
      </c>
      <c r="AI20" s="8">
        <v>37000</v>
      </c>
      <c r="AJ20" s="8" t="s">
        <v>158</v>
      </c>
      <c r="AK20" s="9" t="s">
        <v>847</v>
      </c>
      <c r="AL20" s="8" t="s">
        <v>67</v>
      </c>
      <c r="AM20" s="8" t="s">
        <v>160</v>
      </c>
      <c r="AN20" s="8" t="s">
        <v>161</v>
      </c>
      <c r="AO20" s="8" t="s">
        <v>162</v>
      </c>
      <c r="AP20" s="8" t="s">
        <v>163</v>
      </c>
      <c r="AQ20" s="8" t="s">
        <v>74</v>
      </c>
    </row>
    <row r="21" spans="1:43" x14ac:dyDescent="0.25">
      <c r="A21" s="8" t="s">
        <v>58</v>
      </c>
      <c r="B21" s="8" t="s">
        <v>59</v>
      </c>
      <c r="C21" s="8" t="s">
        <v>60</v>
      </c>
      <c r="D21" s="8" t="s">
        <v>153</v>
      </c>
      <c r="E21" s="8">
        <v>4141010400</v>
      </c>
      <c r="F21" s="8">
        <v>7964</v>
      </c>
      <c r="G21" s="8">
        <v>2</v>
      </c>
      <c r="H21" s="8">
        <v>1993.08</v>
      </c>
      <c r="I21" s="8">
        <v>604</v>
      </c>
      <c r="J21" s="8">
        <v>15</v>
      </c>
      <c r="K21" s="8">
        <v>1.01</v>
      </c>
      <c r="L21" s="8">
        <v>23</v>
      </c>
      <c r="M21" s="8">
        <v>13</v>
      </c>
      <c r="N21" s="8">
        <v>132</v>
      </c>
      <c r="O21" s="8">
        <v>132.21</v>
      </c>
      <c r="P21" s="8">
        <v>39.99</v>
      </c>
      <c r="Q21" s="8">
        <v>115.51</v>
      </c>
      <c r="R21" s="8">
        <v>34.94</v>
      </c>
      <c r="S21" s="8">
        <v>194</v>
      </c>
      <c r="T21" s="8">
        <v>5</v>
      </c>
      <c r="U21" s="8">
        <v>4</v>
      </c>
      <c r="V21" s="8">
        <v>44500</v>
      </c>
      <c r="W21" s="8" t="s">
        <v>164</v>
      </c>
      <c r="X21" s="8">
        <v>5</v>
      </c>
      <c r="Y21" s="8">
        <v>15</v>
      </c>
      <c r="Z21" s="11" t="s">
        <v>848</v>
      </c>
      <c r="AA21" s="8">
        <v>45000</v>
      </c>
      <c r="AB21" s="8">
        <v>44500</v>
      </c>
      <c r="AC21" s="8">
        <v>4</v>
      </c>
      <c r="AD21" s="8">
        <v>2</v>
      </c>
      <c r="AE21" s="8" t="s">
        <v>112</v>
      </c>
      <c r="AF21" s="8" t="s">
        <v>66</v>
      </c>
      <c r="AG21" s="8" t="s">
        <v>167</v>
      </c>
      <c r="AH21" s="8">
        <v>38000</v>
      </c>
      <c r="AI21" s="8">
        <v>37000</v>
      </c>
      <c r="AJ21" s="8" t="s">
        <v>168</v>
      </c>
      <c r="AK21" s="8" t="s">
        <v>848</v>
      </c>
      <c r="AL21" s="8" t="s">
        <v>67</v>
      </c>
      <c r="AM21" s="8" t="s">
        <v>169</v>
      </c>
      <c r="AN21" s="8" t="s">
        <v>170</v>
      </c>
      <c r="AO21" s="8" t="s">
        <v>171</v>
      </c>
      <c r="AP21" s="8" t="s">
        <v>172</v>
      </c>
      <c r="AQ21" s="8" t="s">
        <v>74</v>
      </c>
    </row>
    <row r="22" spans="1:43" x14ac:dyDescent="0.25">
      <c r="A22" s="8" t="s">
        <v>58</v>
      </c>
      <c r="B22" s="8" t="s">
        <v>59</v>
      </c>
      <c r="C22" s="8" t="s">
        <v>60</v>
      </c>
      <c r="D22" s="8" t="s">
        <v>153</v>
      </c>
      <c r="E22" s="8">
        <v>4141010400</v>
      </c>
      <c r="F22" s="8">
        <v>7964</v>
      </c>
      <c r="G22" s="8">
        <v>3</v>
      </c>
      <c r="H22" s="8">
        <v>1993.08</v>
      </c>
      <c r="I22" s="8">
        <v>604</v>
      </c>
      <c r="J22" s="8">
        <v>15</v>
      </c>
      <c r="K22" s="8">
        <v>1.01</v>
      </c>
      <c r="L22" s="8">
        <v>23</v>
      </c>
      <c r="M22" s="8">
        <v>13</v>
      </c>
      <c r="N22" s="8">
        <v>151</v>
      </c>
      <c r="O22" s="8">
        <v>151.19</v>
      </c>
      <c r="P22" s="8">
        <v>45.73</v>
      </c>
      <c r="Q22" s="8">
        <v>129.55000000000001</v>
      </c>
      <c r="R22" s="8">
        <v>39.18</v>
      </c>
      <c r="S22" s="8">
        <v>98</v>
      </c>
      <c r="T22" s="8">
        <v>5</v>
      </c>
      <c r="U22" s="8">
        <v>0</v>
      </c>
      <c r="V22" s="8">
        <v>49000</v>
      </c>
      <c r="W22" s="8" t="s">
        <v>173</v>
      </c>
      <c r="X22" s="8">
        <v>15</v>
      </c>
      <c r="Y22" s="8">
        <v>17</v>
      </c>
      <c r="Z22" s="11" t="s">
        <v>849</v>
      </c>
      <c r="AA22" s="8">
        <v>60000</v>
      </c>
      <c r="AB22" s="8">
        <v>46700</v>
      </c>
      <c r="AC22" s="8">
        <v>4</v>
      </c>
      <c r="AD22" s="8">
        <v>2</v>
      </c>
      <c r="AE22" s="8" t="s">
        <v>112</v>
      </c>
      <c r="AF22" s="8" t="s">
        <v>120</v>
      </c>
      <c r="AG22" s="8" t="s">
        <v>78</v>
      </c>
      <c r="AH22" s="8" t="s">
        <v>177</v>
      </c>
      <c r="AI22" s="8" t="s">
        <v>177</v>
      </c>
      <c r="AJ22" s="8" t="s">
        <v>177</v>
      </c>
      <c r="AK22" s="8" t="s">
        <v>177</v>
      </c>
      <c r="AL22" s="8" t="s">
        <v>177</v>
      </c>
      <c r="AM22" s="8" t="s">
        <v>178</v>
      </c>
      <c r="AN22" s="8" t="s">
        <v>179</v>
      </c>
      <c r="AO22" s="8" t="s">
        <v>180</v>
      </c>
      <c r="AP22" s="8" t="s">
        <v>181</v>
      </c>
      <c r="AQ22" s="8" t="s">
        <v>182</v>
      </c>
    </row>
    <row r="23" spans="1:4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1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  <c r="AL23" s="8"/>
      <c r="AM23" s="8"/>
      <c r="AN23" s="8"/>
      <c r="AO23" s="8"/>
      <c r="AP23" s="8"/>
      <c r="AQ23" s="8"/>
    </row>
    <row r="24" spans="1:43" x14ac:dyDescent="0.25">
      <c r="A24" s="8" t="s">
        <v>58</v>
      </c>
      <c r="B24" s="8" t="s">
        <v>59</v>
      </c>
      <c r="C24" s="8" t="s">
        <v>60</v>
      </c>
      <c r="D24" s="8" t="s">
        <v>183</v>
      </c>
      <c r="E24" s="8">
        <v>4141010400</v>
      </c>
      <c r="F24" s="8">
        <v>2626</v>
      </c>
      <c r="G24" s="8">
        <v>1</v>
      </c>
      <c r="H24" s="8">
        <v>1994.07</v>
      </c>
      <c r="I24" s="8">
        <v>1318</v>
      </c>
      <c r="J24" s="8">
        <v>15</v>
      </c>
      <c r="K24" s="8">
        <v>0.42</v>
      </c>
      <c r="L24" s="8">
        <v>70</v>
      </c>
      <c r="M24" s="8">
        <v>29</v>
      </c>
      <c r="N24" s="8">
        <v>57</v>
      </c>
      <c r="O24" s="8">
        <v>57.28</v>
      </c>
      <c r="P24" s="8">
        <v>17.32</v>
      </c>
      <c r="Q24" s="8">
        <v>41.85</v>
      </c>
      <c r="R24" s="8">
        <v>12.65</v>
      </c>
      <c r="S24" s="8">
        <v>356</v>
      </c>
      <c r="T24" s="8">
        <v>23</v>
      </c>
      <c r="U24" s="8">
        <v>9</v>
      </c>
      <c r="V24" s="8">
        <v>16000</v>
      </c>
      <c r="W24" s="8" t="s">
        <v>184</v>
      </c>
      <c r="X24" s="8">
        <v>10</v>
      </c>
      <c r="Y24" s="8">
        <v>15</v>
      </c>
      <c r="Z24" s="11" t="s">
        <v>842</v>
      </c>
      <c r="AA24" s="8">
        <v>18500</v>
      </c>
      <c r="AB24" s="8">
        <v>16000</v>
      </c>
      <c r="AC24" s="8">
        <v>2</v>
      </c>
      <c r="AD24" s="8">
        <v>1</v>
      </c>
      <c r="AE24" s="8" t="s">
        <v>65</v>
      </c>
      <c r="AF24" s="8" t="s">
        <v>66</v>
      </c>
      <c r="AG24" s="8" t="s">
        <v>186</v>
      </c>
      <c r="AH24" s="8">
        <v>14000</v>
      </c>
      <c r="AI24" s="8">
        <v>12000</v>
      </c>
      <c r="AJ24" s="8" t="s">
        <v>187</v>
      </c>
      <c r="AK24" s="9" t="s">
        <v>838</v>
      </c>
      <c r="AL24" s="8" t="s">
        <v>67</v>
      </c>
      <c r="AM24" s="8" t="s">
        <v>188</v>
      </c>
      <c r="AN24" s="8" t="s">
        <v>189</v>
      </c>
      <c r="AO24" s="8" t="s">
        <v>190</v>
      </c>
      <c r="AP24" s="8" t="s">
        <v>191</v>
      </c>
      <c r="AQ24" s="8" t="s">
        <v>74</v>
      </c>
    </row>
    <row r="25" spans="1:43" x14ac:dyDescent="0.25">
      <c r="A25" s="8" t="s">
        <v>58</v>
      </c>
      <c r="B25" s="8" t="s">
        <v>59</v>
      </c>
      <c r="C25" s="8" t="s">
        <v>60</v>
      </c>
      <c r="D25" s="8" t="s">
        <v>183</v>
      </c>
      <c r="E25" s="8">
        <v>4141010400</v>
      </c>
      <c r="F25" s="8">
        <v>2626</v>
      </c>
      <c r="G25" s="8">
        <v>2</v>
      </c>
      <c r="H25" s="8">
        <v>1994.07</v>
      </c>
      <c r="I25" s="8">
        <v>1318</v>
      </c>
      <c r="J25" s="8">
        <v>15</v>
      </c>
      <c r="K25" s="8">
        <v>0.42</v>
      </c>
      <c r="L25" s="8">
        <v>70</v>
      </c>
      <c r="M25" s="8">
        <v>29</v>
      </c>
      <c r="N25" s="8">
        <v>61</v>
      </c>
      <c r="O25" s="8">
        <v>61.03</v>
      </c>
      <c r="P25" s="8">
        <v>18.46</v>
      </c>
      <c r="Q25" s="8">
        <v>42.75</v>
      </c>
      <c r="R25" s="8">
        <v>12.93</v>
      </c>
      <c r="S25" s="8">
        <v>267</v>
      </c>
      <c r="T25" s="8">
        <v>14</v>
      </c>
      <c r="U25" s="8">
        <v>10</v>
      </c>
      <c r="V25" s="8">
        <v>18000</v>
      </c>
      <c r="W25" s="8" t="s">
        <v>192</v>
      </c>
      <c r="X25" s="8">
        <v>7</v>
      </c>
      <c r="Y25" s="8">
        <v>20</v>
      </c>
      <c r="Z25" s="11" t="s">
        <v>850</v>
      </c>
      <c r="AA25" s="8">
        <v>22000</v>
      </c>
      <c r="AB25" s="8">
        <v>17500</v>
      </c>
      <c r="AC25" s="8">
        <v>2</v>
      </c>
      <c r="AD25" s="8">
        <v>1</v>
      </c>
      <c r="AE25" s="8" t="s">
        <v>65</v>
      </c>
      <c r="AF25" s="8" t="s">
        <v>146</v>
      </c>
      <c r="AG25" s="8" t="s">
        <v>69</v>
      </c>
      <c r="AH25" s="8">
        <v>16000</v>
      </c>
      <c r="AI25" s="8">
        <v>12000</v>
      </c>
      <c r="AJ25" s="8" t="s">
        <v>194</v>
      </c>
      <c r="AK25" s="9" t="s">
        <v>851</v>
      </c>
      <c r="AL25" s="8" t="s">
        <v>67</v>
      </c>
      <c r="AM25" s="8" t="s">
        <v>195</v>
      </c>
      <c r="AN25" s="8" t="s">
        <v>196</v>
      </c>
      <c r="AO25" s="8" t="s">
        <v>197</v>
      </c>
      <c r="AP25" s="8" t="s">
        <v>198</v>
      </c>
      <c r="AQ25" s="8" t="s">
        <v>74</v>
      </c>
    </row>
    <row r="26" spans="1:43" x14ac:dyDescent="0.25">
      <c r="A26" s="8" t="s">
        <v>58</v>
      </c>
      <c r="B26" s="8" t="s">
        <v>59</v>
      </c>
      <c r="C26" s="8" t="s">
        <v>60</v>
      </c>
      <c r="D26" s="8" t="s">
        <v>183</v>
      </c>
      <c r="E26" s="8">
        <v>4141010400</v>
      </c>
      <c r="F26" s="8">
        <v>2626</v>
      </c>
      <c r="G26" s="8">
        <v>3</v>
      </c>
      <c r="H26" s="8">
        <v>1994.07</v>
      </c>
      <c r="I26" s="8">
        <v>1318</v>
      </c>
      <c r="J26" s="8">
        <v>15</v>
      </c>
      <c r="K26" s="8">
        <v>0.42</v>
      </c>
      <c r="L26" s="8">
        <v>70</v>
      </c>
      <c r="M26" s="8">
        <v>29</v>
      </c>
      <c r="N26" s="8">
        <v>80</v>
      </c>
      <c r="O26" s="8">
        <v>80.930000000000007</v>
      </c>
      <c r="P26" s="8">
        <v>24.48</v>
      </c>
      <c r="Q26" s="8">
        <v>58.19</v>
      </c>
      <c r="R26" s="8">
        <v>17.600000000000001</v>
      </c>
      <c r="S26" s="8">
        <v>177</v>
      </c>
      <c r="T26" s="8">
        <v>9</v>
      </c>
      <c r="U26" s="8">
        <v>4</v>
      </c>
      <c r="V26" s="8">
        <v>27800</v>
      </c>
      <c r="W26" s="8" t="s">
        <v>199</v>
      </c>
      <c r="X26" s="8">
        <v>12</v>
      </c>
      <c r="Y26" s="8">
        <v>15</v>
      </c>
      <c r="Z26" s="11" t="s">
        <v>852</v>
      </c>
      <c r="AA26" s="8">
        <v>30000</v>
      </c>
      <c r="AB26" s="8">
        <v>26000</v>
      </c>
      <c r="AC26" s="8">
        <v>2</v>
      </c>
      <c r="AD26" s="8">
        <v>1</v>
      </c>
      <c r="AE26" s="8" t="s">
        <v>65</v>
      </c>
      <c r="AF26" s="8" t="s">
        <v>66</v>
      </c>
      <c r="AG26" s="8" t="s">
        <v>78</v>
      </c>
      <c r="AH26" s="8">
        <v>24000</v>
      </c>
      <c r="AI26" s="8">
        <v>21000</v>
      </c>
      <c r="AJ26" s="8" t="s">
        <v>201</v>
      </c>
      <c r="AK26" s="9" t="s">
        <v>842</v>
      </c>
      <c r="AL26" s="8" t="s">
        <v>67</v>
      </c>
      <c r="AM26" s="8" t="s">
        <v>202</v>
      </c>
      <c r="AN26" s="8" t="s">
        <v>203</v>
      </c>
      <c r="AO26" s="8" t="s">
        <v>204</v>
      </c>
      <c r="AP26" s="8" t="s">
        <v>205</v>
      </c>
      <c r="AQ26" s="8" t="s">
        <v>74</v>
      </c>
    </row>
    <row r="27" spans="1:43" x14ac:dyDescent="0.25">
      <c r="A27" s="8" t="s">
        <v>58</v>
      </c>
      <c r="B27" s="8" t="s">
        <v>59</v>
      </c>
      <c r="C27" s="8" t="s">
        <v>60</v>
      </c>
      <c r="D27" s="8" t="s">
        <v>183</v>
      </c>
      <c r="E27" s="8">
        <v>4141010400</v>
      </c>
      <c r="F27" s="8">
        <v>2626</v>
      </c>
      <c r="G27" s="8">
        <v>4</v>
      </c>
      <c r="H27" s="8">
        <v>1994.07</v>
      </c>
      <c r="I27" s="8">
        <v>1318</v>
      </c>
      <c r="J27" s="8">
        <v>15</v>
      </c>
      <c r="K27" s="8">
        <v>0.42</v>
      </c>
      <c r="L27" s="8">
        <v>70</v>
      </c>
      <c r="M27" s="8">
        <v>29</v>
      </c>
      <c r="N27" s="8">
        <v>85</v>
      </c>
      <c r="O27" s="8">
        <v>85.35</v>
      </c>
      <c r="P27" s="8">
        <v>25.81</v>
      </c>
      <c r="Q27" s="8">
        <v>58.71</v>
      </c>
      <c r="R27" s="8">
        <v>17.75</v>
      </c>
      <c r="S27" s="8">
        <v>518</v>
      </c>
      <c r="T27" s="8">
        <v>24</v>
      </c>
      <c r="U27" s="8">
        <v>6</v>
      </c>
      <c r="V27" s="8">
        <v>27000</v>
      </c>
      <c r="W27" s="8" t="s">
        <v>206</v>
      </c>
      <c r="X27" s="8">
        <v>10</v>
      </c>
      <c r="Y27" s="8">
        <v>20</v>
      </c>
      <c r="Z27" s="11" t="s">
        <v>836</v>
      </c>
      <c r="AA27" s="8">
        <v>31000</v>
      </c>
      <c r="AB27" s="8">
        <v>24500</v>
      </c>
      <c r="AC27" s="8">
        <v>2</v>
      </c>
      <c r="AD27" s="8">
        <v>1</v>
      </c>
      <c r="AE27" s="8" t="s">
        <v>65</v>
      </c>
      <c r="AF27" s="8" t="s">
        <v>66</v>
      </c>
      <c r="AG27" s="8" t="s">
        <v>78</v>
      </c>
      <c r="AH27" s="8">
        <v>26000</v>
      </c>
      <c r="AI27" s="8">
        <v>19500</v>
      </c>
      <c r="AJ27" s="8" t="s">
        <v>208</v>
      </c>
      <c r="AK27" s="8" t="s">
        <v>834</v>
      </c>
      <c r="AL27" s="8" t="s">
        <v>67</v>
      </c>
      <c r="AM27" s="8" t="s">
        <v>209</v>
      </c>
      <c r="AN27" s="8" t="s">
        <v>210</v>
      </c>
      <c r="AO27" s="8" t="s">
        <v>211</v>
      </c>
      <c r="AP27" s="8" t="s">
        <v>212</v>
      </c>
      <c r="AQ27" s="8" t="s">
        <v>74</v>
      </c>
    </row>
    <row r="28" spans="1:4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1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8"/>
      <c r="AM28" s="8"/>
      <c r="AN28" s="8"/>
      <c r="AO28" s="8"/>
      <c r="AP28" s="8"/>
      <c r="AQ28" s="8"/>
    </row>
    <row r="29" spans="1:43" x14ac:dyDescent="0.25">
      <c r="A29" s="8" t="s">
        <v>58</v>
      </c>
      <c r="B29" s="8" t="s">
        <v>59</v>
      </c>
      <c r="C29" s="8" t="s">
        <v>60</v>
      </c>
      <c r="D29" s="8" t="s">
        <v>213</v>
      </c>
      <c r="E29" s="8">
        <v>4141010400</v>
      </c>
      <c r="F29" s="8">
        <v>2896</v>
      </c>
      <c r="G29" s="8">
        <v>1</v>
      </c>
      <c r="H29" s="8">
        <v>1996.06</v>
      </c>
      <c r="I29" s="8">
        <v>340</v>
      </c>
      <c r="J29" s="8">
        <v>4</v>
      </c>
      <c r="K29" s="8">
        <v>1.0900000000000001</v>
      </c>
      <c r="L29" s="8">
        <v>21</v>
      </c>
      <c r="M29" s="8">
        <v>13</v>
      </c>
      <c r="N29" s="8">
        <v>52</v>
      </c>
      <c r="O29" s="8">
        <v>52.31</v>
      </c>
      <c r="P29" s="8">
        <v>15.82</v>
      </c>
      <c r="Q29" s="8">
        <v>37.75</v>
      </c>
      <c r="R29" s="8">
        <v>11.41</v>
      </c>
      <c r="S29" s="8">
        <v>44</v>
      </c>
      <c r="T29" s="8">
        <v>1</v>
      </c>
      <c r="U29" s="8">
        <v>1</v>
      </c>
      <c r="V29" s="8">
        <v>16300</v>
      </c>
      <c r="W29" s="8" t="s">
        <v>214</v>
      </c>
      <c r="X29" s="8">
        <v>10</v>
      </c>
      <c r="Y29" s="8">
        <v>15</v>
      </c>
      <c r="Z29" s="11" t="s">
        <v>842</v>
      </c>
      <c r="AA29" s="8">
        <v>16300</v>
      </c>
      <c r="AB29" s="8">
        <v>16300</v>
      </c>
      <c r="AC29" s="8">
        <v>2</v>
      </c>
      <c r="AD29" s="8">
        <v>1</v>
      </c>
      <c r="AE29" s="8" t="s">
        <v>65</v>
      </c>
      <c r="AF29" s="8" t="s">
        <v>216</v>
      </c>
      <c r="AG29" s="8" t="s">
        <v>67</v>
      </c>
      <c r="AH29" s="8">
        <v>13000</v>
      </c>
      <c r="AI29" s="8">
        <v>13000</v>
      </c>
      <c r="AJ29" s="8" t="s">
        <v>217</v>
      </c>
      <c r="AK29" s="9" t="s">
        <v>841</v>
      </c>
      <c r="AL29" s="8" t="s">
        <v>69</v>
      </c>
      <c r="AM29" s="8" t="s">
        <v>218</v>
      </c>
      <c r="AN29" s="8" t="s">
        <v>219</v>
      </c>
      <c r="AO29" s="8" t="s">
        <v>220</v>
      </c>
      <c r="AP29" s="8" t="s">
        <v>221</v>
      </c>
      <c r="AQ29" s="8" t="s">
        <v>74</v>
      </c>
    </row>
    <row r="30" spans="1:43" x14ac:dyDescent="0.25">
      <c r="A30" s="8" t="s">
        <v>58</v>
      </c>
      <c r="B30" s="8" t="s">
        <v>59</v>
      </c>
      <c r="C30" s="8" t="s">
        <v>60</v>
      </c>
      <c r="D30" s="8" t="s">
        <v>213</v>
      </c>
      <c r="E30" s="8">
        <v>4141010400</v>
      </c>
      <c r="F30" s="8">
        <v>2896</v>
      </c>
      <c r="G30" s="8">
        <v>2</v>
      </c>
      <c r="H30" s="8">
        <v>1996.06</v>
      </c>
      <c r="I30" s="8">
        <v>340</v>
      </c>
      <c r="J30" s="8">
        <v>4</v>
      </c>
      <c r="K30" s="8">
        <v>1.0900000000000001</v>
      </c>
      <c r="L30" s="8">
        <v>21</v>
      </c>
      <c r="M30" s="8">
        <v>13</v>
      </c>
      <c r="N30" s="8" t="s">
        <v>222</v>
      </c>
      <c r="O30" s="8">
        <v>81.040000000000006</v>
      </c>
      <c r="P30" s="8">
        <v>24.51</v>
      </c>
      <c r="Q30" s="8">
        <v>58.48</v>
      </c>
      <c r="R30" s="8">
        <v>17.690000000000001</v>
      </c>
      <c r="S30" s="8">
        <v>170</v>
      </c>
      <c r="T30" s="8">
        <v>20</v>
      </c>
      <c r="U30" s="8">
        <v>12</v>
      </c>
      <c r="V30" s="8">
        <v>23500</v>
      </c>
      <c r="W30" s="8" t="s">
        <v>223</v>
      </c>
      <c r="X30" s="8">
        <v>4</v>
      </c>
      <c r="Y30" s="8">
        <v>15</v>
      </c>
      <c r="Z30" s="11" t="s">
        <v>831</v>
      </c>
      <c r="AA30" s="8">
        <v>26500</v>
      </c>
      <c r="AB30" s="8">
        <v>23500</v>
      </c>
      <c r="AC30" s="8">
        <v>2</v>
      </c>
      <c r="AD30" s="8">
        <v>1</v>
      </c>
      <c r="AE30" s="8" t="s">
        <v>65</v>
      </c>
      <c r="AF30" s="8" t="s">
        <v>66</v>
      </c>
      <c r="AG30" s="8" t="s">
        <v>67</v>
      </c>
      <c r="AH30" s="8">
        <v>22000</v>
      </c>
      <c r="AI30" s="8">
        <v>16500</v>
      </c>
      <c r="AJ30" s="8" t="s">
        <v>217</v>
      </c>
      <c r="AK30" s="8" t="s">
        <v>848</v>
      </c>
      <c r="AL30" s="8"/>
      <c r="AM30" s="8" t="s">
        <v>225</v>
      </c>
      <c r="AN30" s="8" t="s">
        <v>226</v>
      </c>
      <c r="AO30" s="8" t="s">
        <v>227</v>
      </c>
      <c r="AP30" s="8" t="s">
        <v>228</v>
      </c>
      <c r="AQ30" s="8" t="s">
        <v>74</v>
      </c>
    </row>
    <row r="31" spans="1:43" x14ac:dyDescent="0.25">
      <c r="A31" s="8" t="s">
        <v>58</v>
      </c>
      <c r="B31" s="8" t="s">
        <v>59</v>
      </c>
      <c r="C31" s="8" t="s">
        <v>60</v>
      </c>
      <c r="D31" s="8" t="s">
        <v>213</v>
      </c>
      <c r="E31" s="8">
        <v>4141010400</v>
      </c>
      <c r="F31" s="8">
        <v>2896</v>
      </c>
      <c r="G31" s="8">
        <v>3</v>
      </c>
      <c r="H31" s="8">
        <v>1996.06</v>
      </c>
      <c r="I31" s="8">
        <v>340</v>
      </c>
      <c r="J31" s="8">
        <v>4</v>
      </c>
      <c r="K31" s="8">
        <v>1.0900000000000001</v>
      </c>
      <c r="L31" s="8">
        <v>21</v>
      </c>
      <c r="M31" s="8">
        <v>13</v>
      </c>
      <c r="N31" s="8" t="s">
        <v>229</v>
      </c>
      <c r="O31" s="8">
        <v>81.040000000000006</v>
      </c>
      <c r="P31" s="8">
        <v>24.51</v>
      </c>
      <c r="Q31" s="8">
        <v>58.48</v>
      </c>
      <c r="R31" s="8">
        <v>17.690000000000001</v>
      </c>
      <c r="S31" s="8">
        <v>126</v>
      </c>
      <c r="T31" s="8" t="s">
        <v>177</v>
      </c>
      <c r="U31" s="8" t="s">
        <v>177</v>
      </c>
      <c r="V31" s="8" t="s">
        <v>177</v>
      </c>
      <c r="W31" s="8" t="s">
        <v>177</v>
      </c>
      <c r="X31" s="8" t="s">
        <v>177</v>
      </c>
      <c r="Y31" s="8" t="s">
        <v>177</v>
      </c>
      <c r="Z31" s="11" t="s">
        <v>177</v>
      </c>
      <c r="AA31" s="8" t="s">
        <v>177</v>
      </c>
      <c r="AB31" s="8" t="s">
        <v>177</v>
      </c>
      <c r="AC31" s="8" t="s">
        <v>177</v>
      </c>
      <c r="AD31" s="8" t="s">
        <v>177</v>
      </c>
      <c r="AE31" s="8" t="s">
        <v>177</v>
      </c>
      <c r="AF31" s="8" t="s">
        <v>177</v>
      </c>
      <c r="AG31" s="8" t="s">
        <v>177</v>
      </c>
      <c r="AH31" s="8" t="s">
        <v>177</v>
      </c>
      <c r="AI31" s="8" t="s">
        <v>177</v>
      </c>
      <c r="AJ31" s="8" t="s">
        <v>177</v>
      </c>
      <c r="AK31" s="8" t="s">
        <v>177</v>
      </c>
      <c r="AL31" s="8" t="s">
        <v>177</v>
      </c>
      <c r="AM31" s="8" t="s">
        <v>177</v>
      </c>
      <c r="AN31" s="8" t="s">
        <v>177</v>
      </c>
      <c r="AO31" s="8" t="s">
        <v>177</v>
      </c>
      <c r="AP31" s="8" t="s">
        <v>177</v>
      </c>
      <c r="AQ31" s="8" t="s">
        <v>230</v>
      </c>
    </row>
    <row r="32" spans="1:4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1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  <c r="AL32" s="8"/>
      <c r="AM32" s="8"/>
      <c r="AN32" s="8"/>
      <c r="AO32" s="8"/>
      <c r="AP32" s="8"/>
      <c r="AQ32" s="8"/>
    </row>
    <row r="33" spans="1:43" x14ac:dyDescent="0.25">
      <c r="A33" s="8" t="s">
        <v>58</v>
      </c>
      <c r="B33" s="8" t="s">
        <v>59</v>
      </c>
      <c r="C33" s="8" t="s">
        <v>60</v>
      </c>
      <c r="D33" s="8" t="s">
        <v>231</v>
      </c>
      <c r="E33" s="8">
        <v>4141010400</v>
      </c>
      <c r="F33" s="8">
        <v>2627</v>
      </c>
      <c r="G33" s="8">
        <v>1</v>
      </c>
      <c r="H33" s="8">
        <v>1996.06</v>
      </c>
      <c r="I33" s="8">
        <v>267</v>
      </c>
      <c r="J33" s="8">
        <v>3</v>
      </c>
      <c r="K33" s="8">
        <v>0.51</v>
      </c>
      <c r="L33" s="8">
        <v>16</v>
      </c>
      <c r="M33" s="8">
        <v>9</v>
      </c>
      <c r="N33" s="8">
        <v>78</v>
      </c>
      <c r="O33" s="8">
        <v>78.89</v>
      </c>
      <c r="P33" s="8">
        <v>23.86</v>
      </c>
      <c r="Q33" s="8">
        <v>58.14</v>
      </c>
      <c r="R33" s="8">
        <v>17.579999999999998</v>
      </c>
      <c r="S33" s="8">
        <v>267</v>
      </c>
      <c r="T33" s="8">
        <v>16</v>
      </c>
      <c r="U33" s="8">
        <v>9</v>
      </c>
      <c r="V33" s="8">
        <v>30000</v>
      </c>
      <c r="W33" s="8" t="s">
        <v>232</v>
      </c>
      <c r="X33" s="8">
        <v>4</v>
      </c>
      <c r="Y33" s="8">
        <v>15</v>
      </c>
      <c r="Z33" s="11" t="s">
        <v>831</v>
      </c>
      <c r="AA33" s="8">
        <v>33500</v>
      </c>
      <c r="AB33" s="8">
        <v>29300</v>
      </c>
      <c r="AC33" s="8">
        <v>3</v>
      </c>
      <c r="AD33" s="8">
        <v>1</v>
      </c>
      <c r="AE33" s="8" t="s">
        <v>65</v>
      </c>
      <c r="AF33" s="8" t="s">
        <v>235</v>
      </c>
      <c r="AG33" s="8" t="s">
        <v>67</v>
      </c>
      <c r="AH33" s="8">
        <v>27000</v>
      </c>
      <c r="AI33" s="8">
        <v>25000</v>
      </c>
      <c r="AJ33" s="8" t="s">
        <v>236</v>
      </c>
      <c r="AK33" s="8" t="s">
        <v>830</v>
      </c>
      <c r="AL33" s="8" t="s">
        <v>67</v>
      </c>
      <c r="AM33" s="8" t="s">
        <v>237</v>
      </c>
      <c r="AN33" s="8" t="s">
        <v>238</v>
      </c>
      <c r="AO33" s="8" t="s">
        <v>239</v>
      </c>
      <c r="AP33" s="8" t="s">
        <v>240</v>
      </c>
      <c r="AQ33" s="8" t="s">
        <v>74</v>
      </c>
    </row>
    <row r="34" spans="1:43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1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  <c r="AL34" s="8"/>
      <c r="AM34" s="8"/>
      <c r="AN34" s="8"/>
      <c r="AO34" s="8"/>
      <c r="AP34" s="8"/>
      <c r="AQ34" s="8"/>
    </row>
    <row r="35" spans="1:43" x14ac:dyDescent="0.25">
      <c r="A35" s="8" t="s">
        <v>58</v>
      </c>
      <c r="B35" s="8" t="s">
        <v>59</v>
      </c>
      <c r="C35" s="8" t="s">
        <v>60</v>
      </c>
      <c r="D35" s="8" t="s">
        <v>241</v>
      </c>
      <c r="E35" s="8">
        <v>4141010400</v>
      </c>
      <c r="F35" s="8">
        <v>2483</v>
      </c>
      <c r="G35" s="8">
        <v>1</v>
      </c>
      <c r="H35" s="8">
        <v>1993.08</v>
      </c>
      <c r="I35" s="8">
        <v>624</v>
      </c>
      <c r="J35" s="8">
        <v>15</v>
      </c>
      <c r="K35" s="8">
        <v>1</v>
      </c>
      <c r="L35" s="8">
        <v>12</v>
      </c>
      <c r="M35" s="8">
        <v>7</v>
      </c>
      <c r="N35" s="8">
        <v>127</v>
      </c>
      <c r="O35" s="8">
        <v>127.14</v>
      </c>
      <c r="P35" s="8">
        <v>38.450000000000003</v>
      </c>
      <c r="Q35" s="8">
        <v>101.52</v>
      </c>
      <c r="R35" s="8">
        <v>30.7</v>
      </c>
      <c r="S35" s="8">
        <v>528</v>
      </c>
      <c r="T35" s="8">
        <v>12</v>
      </c>
      <c r="U35" s="8">
        <v>6</v>
      </c>
      <c r="V35" s="8">
        <v>44000</v>
      </c>
      <c r="W35" s="8" t="s">
        <v>242</v>
      </c>
      <c r="X35" s="8">
        <v>4</v>
      </c>
      <c r="Y35" s="8">
        <v>16</v>
      </c>
      <c r="Z35" s="11" t="s">
        <v>853</v>
      </c>
      <c r="AA35" s="8">
        <v>48000</v>
      </c>
      <c r="AB35" s="8">
        <v>44000</v>
      </c>
      <c r="AC35" s="8">
        <v>3</v>
      </c>
      <c r="AD35" s="8">
        <v>2</v>
      </c>
      <c r="AE35" s="8" t="s">
        <v>112</v>
      </c>
      <c r="AF35" s="8" t="s">
        <v>146</v>
      </c>
      <c r="AG35" s="8" t="s">
        <v>167</v>
      </c>
      <c r="AH35" s="8">
        <v>35000</v>
      </c>
      <c r="AI35" s="8">
        <v>35000</v>
      </c>
      <c r="AJ35" s="8" t="s">
        <v>246</v>
      </c>
      <c r="AK35" s="9" t="s">
        <v>830</v>
      </c>
      <c r="AL35" s="8"/>
      <c r="AM35" s="8" t="s">
        <v>139</v>
      </c>
      <c r="AN35" s="8" t="s">
        <v>140</v>
      </c>
      <c r="AO35" s="8" t="s">
        <v>141</v>
      </c>
      <c r="AP35" s="8" t="s">
        <v>142</v>
      </c>
      <c r="AQ35" s="8" t="s">
        <v>74</v>
      </c>
    </row>
    <row r="36" spans="1:43" x14ac:dyDescent="0.25">
      <c r="A36" s="8" t="s">
        <v>58</v>
      </c>
      <c r="B36" s="8" t="s">
        <v>59</v>
      </c>
      <c r="C36" s="8" t="s">
        <v>60</v>
      </c>
      <c r="D36" s="8" t="s">
        <v>241</v>
      </c>
      <c r="E36" s="8">
        <v>4141010400</v>
      </c>
      <c r="F36" s="8">
        <v>2483</v>
      </c>
      <c r="G36" s="8">
        <v>2</v>
      </c>
      <c r="H36" s="8">
        <v>1993.08</v>
      </c>
      <c r="I36" s="8">
        <v>624</v>
      </c>
      <c r="J36" s="8">
        <v>15</v>
      </c>
      <c r="K36" s="8">
        <v>1</v>
      </c>
      <c r="L36" s="8">
        <v>12</v>
      </c>
      <c r="M36" s="8">
        <v>7</v>
      </c>
      <c r="N36" s="8">
        <v>163</v>
      </c>
      <c r="O36" s="8">
        <v>163.44999999999999</v>
      </c>
      <c r="P36" s="8">
        <v>49.44</v>
      </c>
      <c r="Q36" s="8">
        <v>134.97</v>
      </c>
      <c r="R36" s="8">
        <v>40.82</v>
      </c>
      <c r="S36" s="8">
        <v>96</v>
      </c>
      <c r="T36" s="8">
        <v>0</v>
      </c>
      <c r="U36" s="8">
        <v>1</v>
      </c>
      <c r="V36" s="8" t="s">
        <v>177</v>
      </c>
      <c r="W36" s="8" t="s">
        <v>177</v>
      </c>
      <c r="X36" s="8" t="s">
        <v>177</v>
      </c>
      <c r="Y36" s="8" t="s">
        <v>177</v>
      </c>
      <c r="Z36" s="11" t="s">
        <v>177</v>
      </c>
      <c r="AA36" s="8" t="s">
        <v>177</v>
      </c>
      <c r="AB36" s="8" t="s">
        <v>177</v>
      </c>
      <c r="AC36" s="8" t="s">
        <v>177</v>
      </c>
      <c r="AD36" s="8" t="s">
        <v>177</v>
      </c>
      <c r="AE36" s="8" t="s">
        <v>177</v>
      </c>
      <c r="AF36" s="8" t="s">
        <v>177</v>
      </c>
      <c r="AG36" s="8" t="s">
        <v>177</v>
      </c>
      <c r="AH36" s="8">
        <v>30000</v>
      </c>
      <c r="AI36" s="8">
        <v>30000</v>
      </c>
      <c r="AJ36" s="8" t="s">
        <v>247</v>
      </c>
      <c r="AK36" s="8" t="s">
        <v>854</v>
      </c>
      <c r="AL36" s="8" t="s">
        <v>167</v>
      </c>
      <c r="AM36" s="8" t="s">
        <v>177</v>
      </c>
      <c r="AN36" s="8" t="s">
        <v>177</v>
      </c>
      <c r="AO36" s="8" t="s">
        <v>177</v>
      </c>
      <c r="AP36" s="8" t="s">
        <v>177</v>
      </c>
      <c r="AQ36" s="8" t="s">
        <v>248</v>
      </c>
    </row>
    <row r="37" spans="1:43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1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8"/>
      <c r="AM37" s="8"/>
      <c r="AN37" s="8"/>
      <c r="AO37" s="8"/>
      <c r="AP37" s="8"/>
      <c r="AQ37" s="8"/>
    </row>
    <row r="38" spans="1:43" x14ac:dyDescent="0.25">
      <c r="A38" s="8" t="s">
        <v>58</v>
      </c>
      <c r="B38" s="8" t="s">
        <v>59</v>
      </c>
      <c r="C38" s="8" t="s">
        <v>60</v>
      </c>
      <c r="D38" s="8" t="s">
        <v>249</v>
      </c>
      <c r="E38" s="8">
        <v>4141010400</v>
      </c>
      <c r="F38" s="8">
        <v>2892</v>
      </c>
      <c r="G38" s="8">
        <v>1</v>
      </c>
      <c r="H38" s="8">
        <v>1993.03</v>
      </c>
      <c r="I38" s="8">
        <v>460</v>
      </c>
      <c r="J38" s="8">
        <v>9</v>
      </c>
      <c r="K38" s="8">
        <v>0</v>
      </c>
      <c r="L38" s="8">
        <v>21</v>
      </c>
      <c r="M38" s="8">
        <v>19</v>
      </c>
      <c r="N38" s="8">
        <v>109</v>
      </c>
      <c r="O38" s="8">
        <v>109.25</v>
      </c>
      <c r="P38" s="8">
        <v>33.04</v>
      </c>
      <c r="Q38" s="8">
        <v>89.73</v>
      </c>
      <c r="R38" s="8">
        <v>27.14</v>
      </c>
      <c r="S38" s="8">
        <v>140</v>
      </c>
      <c r="T38" s="8">
        <v>6</v>
      </c>
      <c r="U38" s="8">
        <v>8</v>
      </c>
      <c r="V38" s="8">
        <v>46000</v>
      </c>
      <c r="W38" s="8" t="s">
        <v>250</v>
      </c>
      <c r="X38" s="8">
        <v>12</v>
      </c>
      <c r="Y38" s="8">
        <v>15</v>
      </c>
      <c r="Z38" s="11" t="s">
        <v>852</v>
      </c>
      <c r="AA38" s="8">
        <v>50000</v>
      </c>
      <c r="AB38" s="8">
        <v>42000</v>
      </c>
      <c r="AC38" s="8">
        <v>3</v>
      </c>
      <c r="AD38" s="8">
        <v>2</v>
      </c>
      <c r="AE38" s="8" t="s">
        <v>112</v>
      </c>
      <c r="AF38" s="8" t="s">
        <v>66</v>
      </c>
      <c r="AG38" s="8" t="s">
        <v>78</v>
      </c>
      <c r="AH38" s="8">
        <v>36500</v>
      </c>
      <c r="AI38" s="8">
        <v>35000</v>
      </c>
      <c r="AJ38" s="8" t="s">
        <v>252</v>
      </c>
      <c r="AK38" s="9" t="s">
        <v>831</v>
      </c>
      <c r="AL38" s="8" t="s">
        <v>78</v>
      </c>
      <c r="AM38" s="8" t="s">
        <v>253</v>
      </c>
      <c r="AN38" s="8" t="s">
        <v>254</v>
      </c>
      <c r="AO38" s="8" t="s">
        <v>255</v>
      </c>
      <c r="AP38" s="8" t="s">
        <v>256</v>
      </c>
      <c r="AQ38" s="8" t="s">
        <v>74</v>
      </c>
    </row>
    <row r="39" spans="1:43" x14ac:dyDescent="0.25">
      <c r="A39" s="8" t="s">
        <v>58</v>
      </c>
      <c r="B39" s="8" t="s">
        <v>59</v>
      </c>
      <c r="C39" s="8" t="s">
        <v>60</v>
      </c>
      <c r="D39" s="8" t="s">
        <v>249</v>
      </c>
      <c r="E39" s="8">
        <v>4141010400</v>
      </c>
      <c r="F39" s="8">
        <v>2892</v>
      </c>
      <c r="G39" s="8">
        <v>2</v>
      </c>
      <c r="H39" s="8">
        <v>1993.03</v>
      </c>
      <c r="I39" s="8">
        <v>460</v>
      </c>
      <c r="J39" s="8">
        <v>9</v>
      </c>
      <c r="K39" s="8">
        <v>0</v>
      </c>
      <c r="L39" s="8">
        <v>21</v>
      </c>
      <c r="M39" s="8">
        <v>19</v>
      </c>
      <c r="N39" s="8">
        <v>121</v>
      </c>
      <c r="O39" s="8">
        <v>121.63</v>
      </c>
      <c r="P39" s="8">
        <v>36.79</v>
      </c>
      <c r="Q39" s="8">
        <v>101.88</v>
      </c>
      <c r="R39" s="8">
        <v>30.81</v>
      </c>
      <c r="S39" s="8">
        <v>220</v>
      </c>
      <c r="T39" s="8">
        <v>10</v>
      </c>
      <c r="U39" s="8">
        <v>9</v>
      </c>
      <c r="V39" s="8">
        <v>48000</v>
      </c>
      <c r="W39" s="8" t="s">
        <v>257</v>
      </c>
      <c r="X39" s="8">
        <v>6</v>
      </c>
      <c r="Y39" s="8">
        <v>20</v>
      </c>
      <c r="Z39" s="11" t="s">
        <v>851</v>
      </c>
      <c r="AA39" s="8">
        <v>51000</v>
      </c>
      <c r="AB39" s="8">
        <v>47000</v>
      </c>
      <c r="AC39" s="8">
        <v>4</v>
      </c>
      <c r="AD39" s="8">
        <v>2</v>
      </c>
      <c r="AE39" s="8" t="s">
        <v>112</v>
      </c>
      <c r="AF39" s="8" t="s">
        <v>66</v>
      </c>
      <c r="AG39" s="8"/>
      <c r="AH39" s="8">
        <v>40000</v>
      </c>
      <c r="AI39" s="8">
        <v>36000</v>
      </c>
      <c r="AJ39" s="8" t="s">
        <v>261</v>
      </c>
      <c r="AK39" s="9" t="s">
        <v>845</v>
      </c>
      <c r="AL39" s="8" t="s">
        <v>67</v>
      </c>
      <c r="AM39" s="8" t="s">
        <v>262</v>
      </c>
      <c r="AN39" s="8" t="s">
        <v>263</v>
      </c>
      <c r="AO39" s="8" t="s">
        <v>264</v>
      </c>
      <c r="AP39" s="8" t="s">
        <v>265</v>
      </c>
      <c r="AQ39" s="8" t="s">
        <v>74</v>
      </c>
    </row>
    <row r="40" spans="1:43" x14ac:dyDescent="0.25">
      <c r="A40" s="8" t="s">
        <v>58</v>
      </c>
      <c r="B40" s="8" t="s">
        <v>59</v>
      </c>
      <c r="C40" s="8" t="s">
        <v>60</v>
      </c>
      <c r="D40" s="8" t="s">
        <v>249</v>
      </c>
      <c r="E40" s="8">
        <v>4141010400</v>
      </c>
      <c r="F40" s="8">
        <v>2892</v>
      </c>
      <c r="G40" s="8">
        <v>3</v>
      </c>
      <c r="H40" s="8">
        <v>1993.03</v>
      </c>
      <c r="I40" s="8">
        <v>460</v>
      </c>
      <c r="J40" s="8">
        <v>9</v>
      </c>
      <c r="K40" s="8">
        <v>0</v>
      </c>
      <c r="L40" s="8">
        <v>21</v>
      </c>
      <c r="M40" s="8">
        <v>19</v>
      </c>
      <c r="N40" s="8">
        <v>155</v>
      </c>
      <c r="O40" s="8">
        <v>155.27000000000001</v>
      </c>
      <c r="P40" s="8">
        <v>46.96</v>
      </c>
      <c r="Q40" s="8">
        <v>134.76</v>
      </c>
      <c r="R40" s="8">
        <v>40.76</v>
      </c>
      <c r="S40" s="8">
        <v>100</v>
      </c>
      <c r="T40" s="8">
        <v>5</v>
      </c>
      <c r="U40" s="8">
        <v>2</v>
      </c>
      <c r="V40" s="8">
        <v>53000</v>
      </c>
      <c r="W40" s="8" t="s">
        <v>266</v>
      </c>
      <c r="X40" s="8">
        <v>21</v>
      </c>
      <c r="Y40" s="8">
        <v>25</v>
      </c>
      <c r="Z40" s="11" t="s">
        <v>840</v>
      </c>
      <c r="AA40" s="8">
        <v>53000</v>
      </c>
      <c r="AB40" s="8">
        <v>50000</v>
      </c>
      <c r="AC40" s="8">
        <v>4</v>
      </c>
      <c r="AD40" s="8">
        <v>2</v>
      </c>
      <c r="AE40" s="8" t="s">
        <v>112</v>
      </c>
      <c r="AF40" s="8" t="s">
        <v>66</v>
      </c>
      <c r="AG40" s="8"/>
      <c r="AH40" s="8">
        <v>40000</v>
      </c>
      <c r="AI40" s="8">
        <v>40000</v>
      </c>
      <c r="AJ40" s="8" t="s">
        <v>269</v>
      </c>
      <c r="AK40" s="8" t="s">
        <v>855</v>
      </c>
      <c r="AL40" s="8" t="s">
        <v>67</v>
      </c>
      <c r="AM40" s="8" t="s">
        <v>270</v>
      </c>
      <c r="AN40" s="8" t="s">
        <v>271</v>
      </c>
      <c r="AO40" s="8" t="s">
        <v>272</v>
      </c>
      <c r="AP40" s="8" t="s">
        <v>273</v>
      </c>
      <c r="AQ40" s="8" t="s">
        <v>74</v>
      </c>
    </row>
    <row r="41" spans="1:43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1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s="8" t="s">
        <v>58</v>
      </c>
      <c r="B42" s="8" t="s">
        <v>59</v>
      </c>
      <c r="C42" s="8" t="s">
        <v>60</v>
      </c>
      <c r="D42" s="8" t="s">
        <v>274</v>
      </c>
      <c r="E42" s="8">
        <v>4141010400</v>
      </c>
      <c r="F42" s="8">
        <v>101283</v>
      </c>
      <c r="G42" s="8">
        <v>1</v>
      </c>
      <c r="H42" s="8">
        <v>2010.09</v>
      </c>
      <c r="I42" s="8">
        <v>2644</v>
      </c>
      <c r="J42" s="8">
        <v>29</v>
      </c>
      <c r="K42" s="8">
        <v>1.53</v>
      </c>
      <c r="L42" s="8">
        <v>54</v>
      </c>
      <c r="M42" s="8">
        <v>41</v>
      </c>
      <c r="N42" s="8" t="s">
        <v>275</v>
      </c>
      <c r="O42" s="8">
        <v>84.9</v>
      </c>
      <c r="P42" s="8">
        <v>25.68</v>
      </c>
      <c r="Q42" s="8">
        <v>59.94</v>
      </c>
      <c r="R42" s="8">
        <v>18.13</v>
      </c>
      <c r="S42" s="8">
        <v>30</v>
      </c>
      <c r="T42" s="8">
        <v>2</v>
      </c>
      <c r="U42" s="8">
        <v>3</v>
      </c>
      <c r="V42" s="8">
        <v>65000</v>
      </c>
      <c r="W42" s="8" t="s">
        <v>276</v>
      </c>
      <c r="X42" s="8">
        <v>9</v>
      </c>
      <c r="Y42" s="8">
        <v>15</v>
      </c>
      <c r="Z42" s="11" t="s">
        <v>830</v>
      </c>
      <c r="AA42" s="8">
        <v>68000</v>
      </c>
      <c r="AB42" s="8">
        <v>65000</v>
      </c>
      <c r="AC42" s="8">
        <v>3</v>
      </c>
      <c r="AD42" s="8">
        <v>2</v>
      </c>
      <c r="AE42" s="8" t="s">
        <v>112</v>
      </c>
      <c r="AF42" s="8" t="s">
        <v>66</v>
      </c>
      <c r="AG42" s="8" t="s">
        <v>67</v>
      </c>
      <c r="AH42" s="8">
        <v>41000</v>
      </c>
      <c r="AI42" s="8">
        <v>39500</v>
      </c>
      <c r="AJ42" s="8" t="s">
        <v>280</v>
      </c>
      <c r="AK42" s="8" t="s">
        <v>856</v>
      </c>
      <c r="AL42" s="8" t="s">
        <v>167</v>
      </c>
      <c r="AM42" s="8" t="s">
        <v>282</v>
      </c>
      <c r="AN42" s="8" t="s">
        <v>283</v>
      </c>
      <c r="AO42" s="8" t="s">
        <v>284</v>
      </c>
      <c r="AP42" s="8" t="s">
        <v>285</v>
      </c>
      <c r="AQ42" s="8" t="s">
        <v>74</v>
      </c>
    </row>
    <row r="43" spans="1:43" x14ac:dyDescent="0.25">
      <c r="A43" s="8" t="s">
        <v>58</v>
      </c>
      <c r="B43" s="8" t="s">
        <v>59</v>
      </c>
      <c r="C43" s="8" t="s">
        <v>60</v>
      </c>
      <c r="D43" s="8" t="s">
        <v>274</v>
      </c>
      <c r="E43" s="8">
        <v>4141010400</v>
      </c>
      <c r="F43" s="8">
        <v>101283</v>
      </c>
      <c r="G43" s="8">
        <v>2</v>
      </c>
      <c r="H43" s="8">
        <v>2010.09</v>
      </c>
      <c r="I43" s="8">
        <v>2644</v>
      </c>
      <c r="J43" s="8">
        <v>29</v>
      </c>
      <c r="K43" s="8">
        <v>1.53</v>
      </c>
      <c r="L43" s="8">
        <v>54</v>
      </c>
      <c r="M43" s="8">
        <v>41</v>
      </c>
      <c r="N43" s="8" t="s">
        <v>286</v>
      </c>
      <c r="O43" s="8">
        <v>87.65</v>
      </c>
      <c r="P43" s="8">
        <v>26.51</v>
      </c>
      <c r="Q43" s="8">
        <v>59.94</v>
      </c>
      <c r="R43" s="8">
        <v>18.13</v>
      </c>
      <c r="S43" s="8">
        <v>251</v>
      </c>
      <c r="T43" s="8">
        <v>2</v>
      </c>
      <c r="U43" s="8">
        <v>4</v>
      </c>
      <c r="V43" s="8">
        <v>65000</v>
      </c>
      <c r="W43" s="8" t="s">
        <v>287</v>
      </c>
      <c r="X43" s="8">
        <v>9</v>
      </c>
      <c r="Y43" s="8">
        <v>15</v>
      </c>
      <c r="Z43" s="11" t="s">
        <v>830</v>
      </c>
      <c r="AA43" s="8">
        <v>73000</v>
      </c>
      <c r="AB43" s="8">
        <v>65000</v>
      </c>
      <c r="AC43" s="8">
        <v>3</v>
      </c>
      <c r="AD43" s="8">
        <v>2</v>
      </c>
      <c r="AE43" s="8" t="s">
        <v>112</v>
      </c>
      <c r="AF43" s="8" t="s">
        <v>66</v>
      </c>
      <c r="AG43" s="8"/>
      <c r="AH43" s="8">
        <v>41000</v>
      </c>
      <c r="AI43" s="8">
        <v>39000</v>
      </c>
      <c r="AJ43" s="8" t="s">
        <v>290</v>
      </c>
      <c r="AK43" s="8" t="s">
        <v>857</v>
      </c>
      <c r="AL43" s="8" t="s">
        <v>78</v>
      </c>
      <c r="AM43" s="8" t="s">
        <v>292</v>
      </c>
      <c r="AN43" s="8" t="s">
        <v>293</v>
      </c>
      <c r="AO43" s="8" t="s">
        <v>294</v>
      </c>
      <c r="AP43" s="8" t="s">
        <v>295</v>
      </c>
      <c r="AQ43" s="8" t="s">
        <v>74</v>
      </c>
    </row>
    <row r="44" spans="1:43" x14ac:dyDescent="0.25">
      <c r="A44" s="8" t="s">
        <v>58</v>
      </c>
      <c r="B44" s="8" t="s">
        <v>59</v>
      </c>
      <c r="C44" s="8" t="s">
        <v>60</v>
      </c>
      <c r="D44" s="8" t="s">
        <v>274</v>
      </c>
      <c r="E44" s="8">
        <v>4141010400</v>
      </c>
      <c r="F44" s="8">
        <v>101283</v>
      </c>
      <c r="G44" s="8">
        <v>4</v>
      </c>
      <c r="H44" s="8">
        <v>2010.09</v>
      </c>
      <c r="I44" s="8">
        <v>2644</v>
      </c>
      <c r="J44" s="8">
        <v>29</v>
      </c>
      <c r="K44" s="8">
        <v>1.53</v>
      </c>
      <c r="L44" s="8">
        <v>54</v>
      </c>
      <c r="M44" s="8">
        <v>41</v>
      </c>
      <c r="N44" s="8" t="s">
        <v>296</v>
      </c>
      <c r="O44" s="8">
        <v>112.87</v>
      </c>
      <c r="P44" s="8">
        <v>34.14</v>
      </c>
      <c r="Q44" s="8">
        <v>84.95</v>
      </c>
      <c r="R44" s="8">
        <v>25.69</v>
      </c>
      <c r="S44" s="8">
        <v>244</v>
      </c>
      <c r="T44" s="8">
        <v>4</v>
      </c>
      <c r="U44" s="8">
        <v>6</v>
      </c>
      <c r="V44" s="8">
        <v>75000</v>
      </c>
      <c r="W44" s="8" t="s">
        <v>297</v>
      </c>
      <c r="X44" s="8">
        <v>15</v>
      </c>
      <c r="Y44" s="8">
        <v>33</v>
      </c>
      <c r="Z44" s="11" t="s">
        <v>858</v>
      </c>
      <c r="AA44" s="8">
        <v>79000</v>
      </c>
      <c r="AB44" s="8">
        <v>75000</v>
      </c>
      <c r="AC44" s="8">
        <v>3</v>
      </c>
      <c r="AD44" s="8">
        <v>2</v>
      </c>
      <c r="AE44" s="8" t="s">
        <v>112</v>
      </c>
      <c r="AF44" s="8" t="s">
        <v>66</v>
      </c>
      <c r="AG44" s="8"/>
      <c r="AH44" s="8">
        <v>50000</v>
      </c>
      <c r="AI44" s="8">
        <v>48000</v>
      </c>
      <c r="AJ44" s="8" t="s">
        <v>301</v>
      </c>
      <c r="AK44" s="8" t="s">
        <v>859</v>
      </c>
      <c r="AL44" s="8" t="s">
        <v>167</v>
      </c>
      <c r="AM44" s="8" t="s">
        <v>292</v>
      </c>
      <c r="AN44" s="8" t="s">
        <v>293</v>
      </c>
      <c r="AO44" s="8" t="s">
        <v>294</v>
      </c>
      <c r="AP44" s="8" t="s">
        <v>295</v>
      </c>
      <c r="AQ44" s="8" t="s">
        <v>74</v>
      </c>
    </row>
    <row r="45" spans="1:43" x14ac:dyDescent="0.25">
      <c r="A45" s="8" t="s">
        <v>58</v>
      </c>
      <c r="B45" s="8" t="s">
        <v>59</v>
      </c>
      <c r="C45" s="8" t="s">
        <v>60</v>
      </c>
      <c r="D45" s="8" t="s">
        <v>274</v>
      </c>
      <c r="E45" s="8">
        <v>4141010400</v>
      </c>
      <c r="F45" s="8">
        <v>101283</v>
      </c>
      <c r="G45" s="8">
        <v>3</v>
      </c>
      <c r="H45" s="8">
        <v>2010.09</v>
      </c>
      <c r="I45" s="8">
        <v>2644</v>
      </c>
      <c r="J45" s="8">
        <v>29</v>
      </c>
      <c r="K45" s="8">
        <v>1.53</v>
      </c>
      <c r="L45" s="8">
        <v>54</v>
      </c>
      <c r="M45" s="8">
        <v>41</v>
      </c>
      <c r="N45" s="8" t="s">
        <v>303</v>
      </c>
      <c r="O45" s="8">
        <v>113.34</v>
      </c>
      <c r="P45" s="8">
        <v>34.28</v>
      </c>
      <c r="Q45" s="8">
        <v>84.95</v>
      </c>
      <c r="R45" s="8">
        <v>25.69</v>
      </c>
      <c r="S45" s="8">
        <v>260</v>
      </c>
      <c r="T45" s="8">
        <v>4</v>
      </c>
      <c r="U45" s="8">
        <v>3</v>
      </c>
      <c r="V45" s="8">
        <v>78500</v>
      </c>
      <c r="W45" s="8" t="s">
        <v>304</v>
      </c>
      <c r="X45" s="8">
        <v>25</v>
      </c>
      <c r="Y45" s="8">
        <v>33</v>
      </c>
      <c r="Z45" s="11" t="s">
        <v>860</v>
      </c>
      <c r="AA45" s="8">
        <v>82000</v>
      </c>
      <c r="AB45" s="8">
        <v>78500</v>
      </c>
      <c r="AC45" s="8">
        <v>3</v>
      </c>
      <c r="AD45" s="8">
        <v>2</v>
      </c>
      <c r="AE45" s="8" t="s">
        <v>112</v>
      </c>
      <c r="AF45" s="8" t="s">
        <v>120</v>
      </c>
      <c r="AG45" s="8" t="s">
        <v>67</v>
      </c>
      <c r="AH45" s="8">
        <v>55000</v>
      </c>
      <c r="AI45" s="8">
        <v>49000</v>
      </c>
      <c r="AJ45" s="8" t="s">
        <v>309</v>
      </c>
      <c r="AK45" s="8" t="s">
        <v>861</v>
      </c>
      <c r="AL45" s="8" t="s">
        <v>67</v>
      </c>
      <c r="AM45" s="8" t="s">
        <v>311</v>
      </c>
      <c r="AN45" s="8" t="s">
        <v>312</v>
      </c>
      <c r="AO45" s="8" t="s">
        <v>313</v>
      </c>
      <c r="AP45" s="8" t="s">
        <v>314</v>
      </c>
      <c r="AQ45" s="8" t="s">
        <v>74</v>
      </c>
    </row>
    <row r="46" spans="1:43" x14ac:dyDescent="0.25">
      <c r="A46" s="8" t="s">
        <v>58</v>
      </c>
      <c r="B46" s="8" t="s">
        <v>59</v>
      </c>
      <c r="C46" s="8" t="s">
        <v>60</v>
      </c>
      <c r="D46" s="8" t="s">
        <v>274</v>
      </c>
      <c r="E46" s="8">
        <v>4141010400</v>
      </c>
      <c r="F46" s="8">
        <v>101283</v>
      </c>
      <c r="G46" s="8">
        <v>5</v>
      </c>
      <c r="H46" s="8">
        <v>2010.09</v>
      </c>
      <c r="I46" s="8">
        <v>2644</v>
      </c>
      <c r="J46" s="8">
        <v>29</v>
      </c>
      <c r="K46" s="8">
        <v>1.53</v>
      </c>
      <c r="L46" s="8">
        <v>54</v>
      </c>
      <c r="M46" s="8">
        <v>41</v>
      </c>
      <c r="N46" s="8" t="s">
        <v>315</v>
      </c>
      <c r="O46" s="8">
        <v>114.74</v>
      </c>
      <c r="P46" s="8">
        <v>34.700000000000003</v>
      </c>
      <c r="Q46" s="8">
        <v>84.97</v>
      </c>
      <c r="R46" s="8">
        <v>25.7</v>
      </c>
      <c r="S46" s="8">
        <v>596</v>
      </c>
      <c r="T46" s="8">
        <v>15</v>
      </c>
      <c r="U46" s="8">
        <v>9</v>
      </c>
      <c r="V46" s="8">
        <v>74000</v>
      </c>
      <c r="W46" s="8" t="s">
        <v>316</v>
      </c>
      <c r="X46" s="8" t="s">
        <v>317</v>
      </c>
      <c r="Y46" s="8">
        <v>33</v>
      </c>
      <c r="Z46" s="11" t="s">
        <v>862</v>
      </c>
      <c r="AA46" s="8">
        <v>82000</v>
      </c>
      <c r="AB46" s="8">
        <v>74000</v>
      </c>
      <c r="AC46" s="8">
        <v>3</v>
      </c>
      <c r="AD46" s="8">
        <v>2</v>
      </c>
      <c r="AE46" s="8" t="s">
        <v>112</v>
      </c>
      <c r="AF46" s="8" t="s">
        <v>66</v>
      </c>
      <c r="AG46" s="8" t="s">
        <v>78</v>
      </c>
      <c r="AH46" s="8">
        <v>52000</v>
      </c>
      <c r="AI46" s="8">
        <v>47500</v>
      </c>
      <c r="AJ46" s="8" t="s">
        <v>321</v>
      </c>
      <c r="AK46" s="8" t="s">
        <v>862</v>
      </c>
      <c r="AL46" s="8" t="s">
        <v>78</v>
      </c>
      <c r="AM46" s="8" t="s">
        <v>209</v>
      </c>
      <c r="AN46" s="8" t="s">
        <v>322</v>
      </c>
      <c r="AO46" s="8" t="s">
        <v>323</v>
      </c>
      <c r="AP46" s="8" t="s">
        <v>324</v>
      </c>
      <c r="AQ46" s="8" t="s">
        <v>74</v>
      </c>
    </row>
    <row r="47" spans="1:43" x14ac:dyDescent="0.25">
      <c r="A47" s="8" t="s">
        <v>58</v>
      </c>
      <c r="B47" s="8" t="s">
        <v>59</v>
      </c>
      <c r="C47" s="8" t="s">
        <v>60</v>
      </c>
      <c r="D47" s="8" t="s">
        <v>274</v>
      </c>
      <c r="E47" s="8">
        <v>4141010400</v>
      </c>
      <c r="F47" s="8">
        <v>101283</v>
      </c>
      <c r="G47" s="8">
        <v>6</v>
      </c>
      <c r="H47" s="8">
        <v>2010.09</v>
      </c>
      <c r="I47" s="8">
        <v>2644</v>
      </c>
      <c r="J47" s="8">
        <v>29</v>
      </c>
      <c r="K47" s="8">
        <v>1.53</v>
      </c>
      <c r="L47" s="8">
        <v>54</v>
      </c>
      <c r="M47" s="8">
        <v>41</v>
      </c>
      <c r="N47" s="8" t="s">
        <v>325</v>
      </c>
      <c r="O47" s="8">
        <v>142.5</v>
      </c>
      <c r="P47" s="8">
        <v>43.1</v>
      </c>
      <c r="Q47" s="8">
        <v>112.24</v>
      </c>
      <c r="R47" s="8">
        <v>33.950000000000003</v>
      </c>
      <c r="S47" s="8">
        <v>176</v>
      </c>
      <c r="T47" s="8">
        <v>2</v>
      </c>
      <c r="U47" s="8">
        <v>2</v>
      </c>
      <c r="V47" s="8">
        <v>90000</v>
      </c>
      <c r="W47" s="8" t="s">
        <v>326</v>
      </c>
      <c r="X47" s="8">
        <v>9</v>
      </c>
      <c r="Y47" s="8">
        <v>29</v>
      </c>
      <c r="Z47" s="11" t="s">
        <v>863</v>
      </c>
      <c r="AA47" s="8">
        <v>90000</v>
      </c>
      <c r="AB47" s="8">
        <v>90000</v>
      </c>
      <c r="AC47" s="8">
        <v>3</v>
      </c>
      <c r="AD47" s="8">
        <v>2</v>
      </c>
      <c r="AE47" s="8" t="s">
        <v>112</v>
      </c>
      <c r="AF47" s="8" t="s">
        <v>66</v>
      </c>
      <c r="AG47" s="8" t="s">
        <v>67</v>
      </c>
      <c r="AH47" s="8">
        <v>61000</v>
      </c>
      <c r="AI47" s="8">
        <v>56000</v>
      </c>
      <c r="AJ47" s="8" t="s">
        <v>329</v>
      </c>
      <c r="AK47" s="8" t="s">
        <v>864</v>
      </c>
      <c r="AL47" s="8" t="s">
        <v>67</v>
      </c>
      <c r="AM47" s="8" t="s">
        <v>209</v>
      </c>
      <c r="AN47" s="8" t="s">
        <v>322</v>
      </c>
      <c r="AO47" s="8" t="s">
        <v>323</v>
      </c>
      <c r="AP47" s="8" t="s">
        <v>324</v>
      </c>
      <c r="AQ47" s="8" t="s">
        <v>74</v>
      </c>
    </row>
    <row r="48" spans="1:43" x14ac:dyDescent="0.25">
      <c r="A48" s="8" t="s">
        <v>58</v>
      </c>
      <c r="B48" s="8" t="s">
        <v>59</v>
      </c>
      <c r="C48" s="8" t="s">
        <v>60</v>
      </c>
      <c r="D48" s="8" t="s">
        <v>274</v>
      </c>
      <c r="E48" s="8">
        <v>4141010400</v>
      </c>
      <c r="F48" s="8">
        <v>101283</v>
      </c>
      <c r="G48" s="8">
        <v>7</v>
      </c>
      <c r="H48" s="8">
        <v>2010.09</v>
      </c>
      <c r="I48" s="8">
        <v>2644</v>
      </c>
      <c r="J48" s="8">
        <v>29</v>
      </c>
      <c r="K48" s="8">
        <v>1.53</v>
      </c>
      <c r="L48" s="8">
        <v>54</v>
      </c>
      <c r="M48" s="8">
        <v>41</v>
      </c>
      <c r="N48" s="8" t="s">
        <v>331</v>
      </c>
      <c r="O48" s="8">
        <v>143.01</v>
      </c>
      <c r="P48" s="8">
        <v>43.26</v>
      </c>
      <c r="Q48" s="8">
        <v>114.6</v>
      </c>
      <c r="R48" s="8">
        <v>34.659999999999997</v>
      </c>
      <c r="S48" s="8">
        <v>187</v>
      </c>
      <c r="T48" s="8">
        <v>5</v>
      </c>
      <c r="U48" s="8">
        <v>0</v>
      </c>
      <c r="V48" s="8">
        <v>86000</v>
      </c>
      <c r="W48" s="8" t="s">
        <v>332</v>
      </c>
      <c r="X48" s="8">
        <v>24</v>
      </c>
      <c r="Y48" s="8">
        <v>34</v>
      </c>
      <c r="Z48" s="11" t="s">
        <v>865</v>
      </c>
      <c r="AA48" s="8">
        <v>90000</v>
      </c>
      <c r="AB48" s="8">
        <v>86000</v>
      </c>
      <c r="AC48" s="8">
        <v>4</v>
      </c>
      <c r="AD48" s="8">
        <v>2</v>
      </c>
      <c r="AE48" s="8" t="s">
        <v>112</v>
      </c>
      <c r="AF48" s="8" t="s">
        <v>66</v>
      </c>
      <c r="AG48" s="8" t="s">
        <v>67</v>
      </c>
      <c r="AH48" s="8" t="s">
        <v>177</v>
      </c>
      <c r="AI48" s="8" t="s">
        <v>177</v>
      </c>
      <c r="AJ48" s="8" t="s">
        <v>177</v>
      </c>
      <c r="AK48" s="8" t="s">
        <v>177</v>
      </c>
      <c r="AL48" s="8" t="s">
        <v>177</v>
      </c>
      <c r="AM48" s="8" t="s">
        <v>282</v>
      </c>
      <c r="AN48" s="8" t="s">
        <v>283</v>
      </c>
      <c r="AO48" s="8" t="s">
        <v>284</v>
      </c>
      <c r="AP48" s="8" t="s">
        <v>285</v>
      </c>
      <c r="AQ48" s="8" t="s">
        <v>182</v>
      </c>
    </row>
    <row r="49" spans="1:43" x14ac:dyDescent="0.25">
      <c r="A49" s="8" t="s">
        <v>58</v>
      </c>
      <c r="B49" s="8" t="s">
        <v>59</v>
      </c>
      <c r="C49" s="8" t="s">
        <v>60</v>
      </c>
      <c r="D49" s="8" t="s">
        <v>274</v>
      </c>
      <c r="E49" s="8">
        <v>4141010400</v>
      </c>
      <c r="F49" s="8">
        <v>101283</v>
      </c>
      <c r="G49" s="8">
        <v>8</v>
      </c>
      <c r="H49" s="8">
        <v>2010.09</v>
      </c>
      <c r="I49" s="8">
        <v>2644</v>
      </c>
      <c r="J49" s="8">
        <v>29</v>
      </c>
      <c r="K49" s="8">
        <v>1.53</v>
      </c>
      <c r="L49" s="8">
        <v>54</v>
      </c>
      <c r="M49" s="8">
        <v>41</v>
      </c>
      <c r="N49" s="8">
        <v>159</v>
      </c>
      <c r="O49" s="8">
        <v>159.19999999999999</v>
      </c>
      <c r="P49" s="8">
        <v>48.15</v>
      </c>
      <c r="Q49" s="8">
        <v>126.66</v>
      </c>
      <c r="R49" s="8">
        <v>38.31</v>
      </c>
      <c r="S49" s="8">
        <v>218</v>
      </c>
      <c r="T49" s="8">
        <v>5</v>
      </c>
      <c r="U49" s="8">
        <v>5</v>
      </c>
      <c r="V49" s="8">
        <v>99000</v>
      </c>
      <c r="W49" s="8" t="s">
        <v>335</v>
      </c>
      <c r="X49" s="8">
        <v>20</v>
      </c>
      <c r="Y49" s="8">
        <v>32</v>
      </c>
      <c r="Z49" s="11" t="s">
        <v>866</v>
      </c>
      <c r="AA49" s="8">
        <v>110000</v>
      </c>
      <c r="AB49" s="8">
        <v>99000</v>
      </c>
      <c r="AC49" s="8">
        <v>4</v>
      </c>
      <c r="AD49" s="8">
        <v>2</v>
      </c>
      <c r="AE49" s="8" t="s">
        <v>112</v>
      </c>
      <c r="AF49" s="8" t="s">
        <v>66</v>
      </c>
      <c r="AG49" s="8"/>
      <c r="AH49" s="8">
        <v>65000</v>
      </c>
      <c r="AI49" s="8">
        <v>60000</v>
      </c>
      <c r="AJ49" s="8" t="s">
        <v>339</v>
      </c>
      <c r="AK49" s="8" t="s">
        <v>867</v>
      </c>
      <c r="AL49" s="8"/>
      <c r="AM49" s="8" t="s">
        <v>292</v>
      </c>
      <c r="AN49" s="8" t="s">
        <v>293</v>
      </c>
      <c r="AO49" s="8" t="s">
        <v>294</v>
      </c>
      <c r="AP49" s="8" t="s">
        <v>295</v>
      </c>
      <c r="AQ49" s="8" t="s">
        <v>74</v>
      </c>
    </row>
    <row r="50" spans="1:43" x14ac:dyDescent="0.25">
      <c r="A50" s="8" t="s">
        <v>58</v>
      </c>
      <c r="B50" s="8" t="s">
        <v>59</v>
      </c>
      <c r="C50" s="8" t="s">
        <v>60</v>
      </c>
      <c r="D50" s="8" t="s">
        <v>274</v>
      </c>
      <c r="E50" s="8">
        <v>4141010400</v>
      </c>
      <c r="F50" s="8">
        <v>101283</v>
      </c>
      <c r="G50" s="8">
        <v>10</v>
      </c>
      <c r="H50" s="8">
        <v>2010.09</v>
      </c>
      <c r="I50" s="8">
        <v>2644</v>
      </c>
      <c r="J50" s="8">
        <v>29</v>
      </c>
      <c r="K50" s="8">
        <v>1.53</v>
      </c>
      <c r="L50" s="8">
        <v>54</v>
      </c>
      <c r="M50" s="8">
        <v>41</v>
      </c>
      <c r="N50" s="8" t="s">
        <v>341</v>
      </c>
      <c r="O50" s="8">
        <v>180.69</v>
      </c>
      <c r="P50" s="8">
        <v>54.65</v>
      </c>
      <c r="Q50" s="8">
        <v>148.59</v>
      </c>
      <c r="R50" s="8">
        <v>44.94</v>
      </c>
      <c r="S50" s="8">
        <v>122</v>
      </c>
      <c r="T50" s="8">
        <v>7</v>
      </c>
      <c r="U50" s="8">
        <v>5</v>
      </c>
      <c r="V50" s="8">
        <v>98000</v>
      </c>
      <c r="W50" s="8" t="s">
        <v>342</v>
      </c>
      <c r="X50" s="8">
        <v>22</v>
      </c>
      <c r="Y50" s="8">
        <v>32</v>
      </c>
      <c r="Z50" s="11" t="s">
        <v>868</v>
      </c>
      <c r="AA50" s="8">
        <v>110000</v>
      </c>
      <c r="AB50" s="8">
        <v>98000</v>
      </c>
      <c r="AC50" s="8">
        <v>4</v>
      </c>
      <c r="AD50" s="8">
        <v>2</v>
      </c>
      <c r="AE50" s="8" t="s">
        <v>112</v>
      </c>
      <c r="AF50" s="8" t="s">
        <v>146</v>
      </c>
      <c r="AG50" s="8" t="s">
        <v>167</v>
      </c>
      <c r="AH50" s="8">
        <v>69000</v>
      </c>
      <c r="AI50" s="8">
        <v>63000</v>
      </c>
      <c r="AJ50" s="8" t="s">
        <v>346</v>
      </c>
      <c r="AK50" s="8" t="s">
        <v>869</v>
      </c>
      <c r="AL50" s="8"/>
      <c r="AM50" s="8" t="s">
        <v>292</v>
      </c>
      <c r="AN50" s="8" t="s">
        <v>293</v>
      </c>
      <c r="AO50" s="8" t="s">
        <v>294</v>
      </c>
      <c r="AP50" s="8" t="s">
        <v>295</v>
      </c>
      <c r="AQ50" s="8" t="s">
        <v>74</v>
      </c>
    </row>
    <row r="51" spans="1:43" x14ac:dyDescent="0.25">
      <c r="A51" s="8" t="s">
        <v>58</v>
      </c>
      <c r="B51" s="8" t="s">
        <v>59</v>
      </c>
      <c r="C51" s="8" t="s">
        <v>60</v>
      </c>
      <c r="D51" s="8" t="s">
        <v>274</v>
      </c>
      <c r="E51" s="8">
        <v>4141010400</v>
      </c>
      <c r="F51" s="8">
        <v>101283</v>
      </c>
      <c r="G51" s="8">
        <v>9</v>
      </c>
      <c r="H51" s="8">
        <v>2010.09</v>
      </c>
      <c r="I51" s="8">
        <v>2644</v>
      </c>
      <c r="J51" s="8">
        <v>29</v>
      </c>
      <c r="K51" s="8">
        <v>1.53</v>
      </c>
      <c r="L51" s="8">
        <v>54</v>
      </c>
      <c r="M51" s="8">
        <v>41</v>
      </c>
      <c r="N51" s="8" t="s">
        <v>348</v>
      </c>
      <c r="O51" s="8">
        <v>180.83</v>
      </c>
      <c r="P51" s="8">
        <v>54.7</v>
      </c>
      <c r="Q51" s="8">
        <v>146.72</v>
      </c>
      <c r="R51" s="8">
        <v>44.38</v>
      </c>
      <c r="S51" s="8">
        <v>128</v>
      </c>
      <c r="T51" s="8">
        <v>3</v>
      </c>
      <c r="U51" s="8">
        <v>3</v>
      </c>
      <c r="V51" s="8">
        <v>105000</v>
      </c>
      <c r="W51" s="8" t="s">
        <v>349</v>
      </c>
      <c r="X51" s="8">
        <v>19</v>
      </c>
      <c r="Y51" s="8">
        <v>32</v>
      </c>
      <c r="Z51" s="11" t="s">
        <v>870</v>
      </c>
      <c r="AA51" s="8">
        <v>115000</v>
      </c>
      <c r="AB51" s="8">
        <v>105000</v>
      </c>
      <c r="AC51" s="8">
        <v>4</v>
      </c>
      <c r="AD51" s="8">
        <v>2</v>
      </c>
      <c r="AE51" s="8" t="s">
        <v>112</v>
      </c>
      <c r="AF51" s="8" t="s">
        <v>66</v>
      </c>
      <c r="AG51" s="8" t="s">
        <v>67</v>
      </c>
      <c r="AH51" s="8">
        <v>70000</v>
      </c>
      <c r="AI51" s="8">
        <v>65000</v>
      </c>
      <c r="AJ51" s="8" t="s">
        <v>346</v>
      </c>
      <c r="AK51" s="8" t="s">
        <v>871</v>
      </c>
      <c r="AL51" s="8" t="s">
        <v>67</v>
      </c>
      <c r="AM51" s="8" t="s">
        <v>354</v>
      </c>
      <c r="AN51" s="8" t="s">
        <v>355</v>
      </c>
      <c r="AO51" s="8" t="s">
        <v>356</v>
      </c>
      <c r="AP51" s="8" t="s">
        <v>357</v>
      </c>
      <c r="AQ51" s="8" t="s">
        <v>74</v>
      </c>
    </row>
    <row r="52" spans="1:43" x14ac:dyDescent="0.25">
      <c r="A52" s="8" t="s">
        <v>58</v>
      </c>
      <c r="B52" s="8" t="s">
        <v>59</v>
      </c>
      <c r="C52" s="8" t="s">
        <v>60</v>
      </c>
      <c r="D52" s="8" t="s">
        <v>274</v>
      </c>
      <c r="E52" s="8">
        <v>4141010400</v>
      </c>
      <c r="F52" s="8">
        <v>101283</v>
      </c>
      <c r="G52" s="8">
        <v>11</v>
      </c>
      <c r="H52" s="8">
        <v>2010.09</v>
      </c>
      <c r="I52" s="8">
        <v>2644</v>
      </c>
      <c r="J52" s="8">
        <v>29</v>
      </c>
      <c r="K52" s="8">
        <v>1.53</v>
      </c>
      <c r="L52" s="8">
        <v>54</v>
      </c>
      <c r="M52" s="8">
        <v>41</v>
      </c>
      <c r="N52" s="8">
        <v>212</v>
      </c>
      <c r="O52" s="8">
        <v>212.54</v>
      </c>
      <c r="P52" s="8">
        <v>64.290000000000006</v>
      </c>
      <c r="Q52" s="8">
        <v>178.76</v>
      </c>
      <c r="R52" s="8">
        <v>54.07</v>
      </c>
      <c r="S52" s="8">
        <v>182</v>
      </c>
      <c r="T52" s="8">
        <v>5</v>
      </c>
      <c r="U52" s="8">
        <v>1</v>
      </c>
      <c r="V52" s="8">
        <v>112000</v>
      </c>
      <c r="W52" s="8" t="s">
        <v>358</v>
      </c>
      <c r="X52" s="8">
        <v>19</v>
      </c>
      <c r="Y52" s="8">
        <v>30</v>
      </c>
      <c r="Z52" s="11" t="s">
        <v>872</v>
      </c>
      <c r="AA52" s="8">
        <v>120000</v>
      </c>
      <c r="AB52" s="8">
        <v>112000</v>
      </c>
      <c r="AC52" s="8">
        <v>4</v>
      </c>
      <c r="AD52" s="8">
        <v>3</v>
      </c>
      <c r="AE52" s="8" t="s">
        <v>112</v>
      </c>
      <c r="AF52" s="8" t="s">
        <v>66</v>
      </c>
      <c r="AG52" s="8" t="s">
        <v>167</v>
      </c>
      <c r="AH52" s="8">
        <v>75000</v>
      </c>
      <c r="AI52" s="8">
        <v>75000</v>
      </c>
      <c r="AJ52" s="8" t="s">
        <v>362</v>
      </c>
      <c r="AK52" s="8" t="s">
        <v>873</v>
      </c>
      <c r="AL52" s="8" t="s">
        <v>78</v>
      </c>
      <c r="AM52" s="8" t="s">
        <v>364</v>
      </c>
      <c r="AN52" s="8" t="s">
        <v>365</v>
      </c>
      <c r="AO52" s="8" t="s">
        <v>366</v>
      </c>
      <c r="AP52" s="8" t="s">
        <v>367</v>
      </c>
      <c r="AQ52" s="8" t="s">
        <v>74</v>
      </c>
    </row>
    <row r="53" spans="1:43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1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8"/>
      <c r="AM53" s="8"/>
      <c r="AN53" s="8"/>
      <c r="AO53" s="8"/>
      <c r="AP53" s="8"/>
      <c r="AQ53" s="8"/>
    </row>
    <row r="54" spans="1:43" x14ac:dyDescent="0.25">
      <c r="A54" s="8" t="s">
        <v>58</v>
      </c>
      <c r="B54" s="8" t="s">
        <v>59</v>
      </c>
      <c r="C54" s="8" t="s">
        <v>60</v>
      </c>
      <c r="D54" s="8" t="s">
        <v>368</v>
      </c>
      <c r="E54" s="8">
        <v>4141010400</v>
      </c>
      <c r="F54" s="8">
        <v>2628</v>
      </c>
      <c r="G54" s="8">
        <v>1</v>
      </c>
      <c r="H54" s="8">
        <v>1995.1</v>
      </c>
      <c r="I54" s="8">
        <v>1847</v>
      </c>
      <c r="J54" s="8">
        <v>15</v>
      </c>
      <c r="K54" s="8">
        <v>0.28000000000000003</v>
      </c>
      <c r="L54" s="8">
        <v>15</v>
      </c>
      <c r="M54" s="8">
        <v>30</v>
      </c>
      <c r="N54" s="8" t="s">
        <v>369</v>
      </c>
      <c r="O54" s="8">
        <v>68.930000000000007</v>
      </c>
      <c r="P54" s="8">
        <v>20.85</v>
      </c>
      <c r="Q54" s="8">
        <v>49.69</v>
      </c>
      <c r="R54" s="8">
        <v>15.03</v>
      </c>
      <c r="S54" s="8">
        <v>267</v>
      </c>
      <c r="T54" s="8">
        <v>6</v>
      </c>
      <c r="U54" s="8">
        <v>17</v>
      </c>
      <c r="V54" s="8">
        <v>22000</v>
      </c>
      <c r="W54" s="8" t="s">
        <v>370</v>
      </c>
      <c r="X54" s="8">
        <v>11</v>
      </c>
      <c r="Y54" s="8">
        <v>15</v>
      </c>
      <c r="Z54" s="11" t="s">
        <v>874</v>
      </c>
      <c r="AA54" s="8">
        <v>23500</v>
      </c>
      <c r="AB54" s="8">
        <v>22000</v>
      </c>
      <c r="AC54" s="8">
        <v>2</v>
      </c>
      <c r="AD54" s="8">
        <v>1</v>
      </c>
      <c r="AE54" s="8" t="s">
        <v>65</v>
      </c>
      <c r="AF54" s="8" t="s">
        <v>146</v>
      </c>
      <c r="AG54" s="8"/>
      <c r="AH54" s="8">
        <v>17000</v>
      </c>
      <c r="AI54" s="8">
        <v>14000</v>
      </c>
      <c r="AJ54" s="8" t="s">
        <v>372</v>
      </c>
      <c r="AK54" s="8" t="s">
        <v>852</v>
      </c>
      <c r="AL54" s="8" t="s">
        <v>67</v>
      </c>
      <c r="AM54" s="8" t="s">
        <v>124</v>
      </c>
      <c r="AN54" s="8" t="s">
        <v>125</v>
      </c>
      <c r="AO54" s="8" t="s">
        <v>126</v>
      </c>
      <c r="AP54" s="8" t="s">
        <v>127</v>
      </c>
      <c r="AQ54" s="8" t="s">
        <v>74</v>
      </c>
    </row>
    <row r="55" spans="1:43" x14ac:dyDescent="0.25">
      <c r="A55" s="8" t="s">
        <v>58</v>
      </c>
      <c r="B55" s="8" t="s">
        <v>59</v>
      </c>
      <c r="C55" s="8" t="s">
        <v>60</v>
      </c>
      <c r="D55" s="8" t="s">
        <v>368</v>
      </c>
      <c r="E55" s="8">
        <v>4141010400</v>
      </c>
      <c r="F55" s="8">
        <v>2628</v>
      </c>
      <c r="G55" s="8">
        <v>2</v>
      </c>
      <c r="H55" s="8">
        <v>1995.1</v>
      </c>
      <c r="I55" s="8">
        <v>1847</v>
      </c>
      <c r="J55" s="8">
        <v>15</v>
      </c>
      <c r="K55" s="8">
        <v>0.28000000000000003</v>
      </c>
      <c r="L55" s="8">
        <v>15</v>
      </c>
      <c r="M55" s="8">
        <v>30</v>
      </c>
      <c r="N55" s="8" t="s">
        <v>373</v>
      </c>
      <c r="O55" s="8">
        <v>70.290000000000006</v>
      </c>
      <c r="P55" s="8">
        <v>21.26</v>
      </c>
      <c r="Q55" s="8">
        <v>49.67</v>
      </c>
      <c r="R55" s="8">
        <v>15.02</v>
      </c>
      <c r="S55" s="8">
        <v>240</v>
      </c>
      <c r="T55" s="8">
        <v>9</v>
      </c>
      <c r="U55" s="8">
        <v>13</v>
      </c>
      <c r="V55" s="8">
        <v>22300</v>
      </c>
      <c r="W55" s="8" t="s">
        <v>374</v>
      </c>
      <c r="X55" s="8">
        <v>12</v>
      </c>
      <c r="Y55" s="8">
        <v>20</v>
      </c>
      <c r="Z55" s="11" t="s">
        <v>832</v>
      </c>
      <c r="AA55" s="8">
        <v>23500</v>
      </c>
      <c r="AB55" s="8">
        <v>20000</v>
      </c>
      <c r="AC55" s="8">
        <v>2</v>
      </c>
      <c r="AD55" s="8">
        <v>1</v>
      </c>
      <c r="AE55" s="8" t="s">
        <v>65</v>
      </c>
      <c r="AF55" s="8" t="s">
        <v>120</v>
      </c>
      <c r="AG55" s="8"/>
      <c r="AH55" s="8">
        <v>16000</v>
      </c>
      <c r="AI55" s="8">
        <v>15000</v>
      </c>
      <c r="AJ55" s="8" t="s">
        <v>376</v>
      </c>
      <c r="AK55" s="8" t="s">
        <v>875</v>
      </c>
      <c r="AL55" s="8" t="s">
        <v>78</v>
      </c>
      <c r="AM55" s="8" t="s">
        <v>378</v>
      </c>
      <c r="AN55" s="8" t="s">
        <v>379</v>
      </c>
      <c r="AO55" s="8" t="s">
        <v>380</v>
      </c>
      <c r="AP55" s="8" t="s">
        <v>381</v>
      </c>
      <c r="AQ55" s="8" t="s">
        <v>74</v>
      </c>
    </row>
    <row r="56" spans="1:43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11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8"/>
      <c r="AM56" s="8"/>
      <c r="AN56" s="8"/>
      <c r="AO56" s="8"/>
      <c r="AP56" s="8"/>
      <c r="AQ56" s="8"/>
    </row>
    <row r="57" spans="1:43" x14ac:dyDescent="0.25">
      <c r="A57" s="8" t="s">
        <v>58</v>
      </c>
      <c r="B57" s="8" t="s">
        <v>59</v>
      </c>
      <c r="C57" s="8" t="s">
        <v>60</v>
      </c>
      <c r="D57" s="8" t="s">
        <v>382</v>
      </c>
      <c r="E57" s="8">
        <v>4141010400</v>
      </c>
      <c r="F57" s="8">
        <v>2889</v>
      </c>
      <c r="G57" s="8">
        <v>1</v>
      </c>
      <c r="H57" s="8">
        <v>1993.07</v>
      </c>
      <c r="I57" s="8">
        <v>784</v>
      </c>
      <c r="J57" s="8">
        <v>12</v>
      </c>
      <c r="K57" s="8">
        <v>1.01</v>
      </c>
      <c r="L57" s="8">
        <v>27</v>
      </c>
      <c r="M57" s="8">
        <v>12</v>
      </c>
      <c r="N57" s="8">
        <v>114</v>
      </c>
      <c r="O57" s="8">
        <v>114.33</v>
      </c>
      <c r="P57" s="8">
        <v>34.58</v>
      </c>
      <c r="Q57" s="8">
        <v>94.43</v>
      </c>
      <c r="R57" s="8">
        <v>28.56</v>
      </c>
      <c r="S57" s="8">
        <v>306</v>
      </c>
      <c r="T57" s="8">
        <v>6</v>
      </c>
      <c r="U57" s="8">
        <v>7</v>
      </c>
      <c r="V57" s="8">
        <v>48000</v>
      </c>
      <c r="W57" s="8" t="s">
        <v>383</v>
      </c>
      <c r="X57" s="8">
        <v>9</v>
      </c>
      <c r="Y57" s="8">
        <v>22</v>
      </c>
      <c r="Z57" s="11" t="s">
        <v>876</v>
      </c>
      <c r="AA57" s="8">
        <v>48000</v>
      </c>
      <c r="AB57" s="8">
        <v>48000</v>
      </c>
      <c r="AC57" s="8">
        <v>3</v>
      </c>
      <c r="AD57" s="8">
        <v>2</v>
      </c>
      <c r="AE57" s="8" t="s">
        <v>112</v>
      </c>
      <c r="AF57" s="8" t="s">
        <v>120</v>
      </c>
      <c r="AG57" s="8" t="s">
        <v>78</v>
      </c>
      <c r="AH57" s="8">
        <v>39000</v>
      </c>
      <c r="AI57" s="8">
        <v>36000</v>
      </c>
      <c r="AJ57" s="8" t="s">
        <v>384</v>
      </c>
      <c r="AK57" s="8" t="s">
        <v>877</v>
      </c>
      <c r="AL57" s="8" t="s">
        <v>78</v>
      </c>
      <c r="AM57" s="8" t="s">
        <v>195</v>
      </c>
      <c r="AN57" s="8" t="s">
        <v>196</v>
      </c>
      <c r="AO57" s="8" t="s">
        <v>197</v>
      </c>
      <c r="AP57" s="8" t="s">
        <v>198</v>
      </c>
      <c r="AQ57" s="8" t="s">
        <v>74</v>
      </c>
    </row>
    <row r="58" spans="1:43" x14ac:dyDescent="0.25">
      <c r="A58" s="8" t="s">
        <v>58</v>
      </c>
      <c r="B58" s="8" t="s">
        <v>59</v>
      </c>
      <c r="C58" s="8" t="s">
        <v>60</v>
      </c>
      <c r="D58" s="8" t="s">
        <v>382</v>
      </c>
      <c r="E58" s="8">
        <v>4141010400</v>
      </c>
      <c r="F58" s="8">
        <v>2889</v>
      </c>
      <c r="G58" s="8">
        <v>2</v>
      </c>
      <c r="H58" s="8">
        <v>1993.07</v>
      </c>
      <c r="I58" s="8">
        <v>784</v>
      </c>
      <c r="J58" s="8">
        <v>12</v>
      </c>
      <c r="K58" s="8">
        <v>1.01</v>
      </c>
      <c r="L58" s="8">
        <v>27</v>
      </c>
      <c r="M58" s="8">
        <v>12</v>
      </c>
      <c r="N58" s="8">
        <v>122</v>
      </c>
      <c r="O58" s="8">
        <v>122.13</v>
      </c>
      <c r="P58" s="8">
        <v>36.94</v>
      </c>
      <c r="Q58" s="8">
        <v>101.8</v>
      </c>
      <c r="R58" s="8">
        <v>30.79</v>
      </c>
      <c r="S58" s="8">
        <v>196</v>
      </c>
      <c r="T58" s="8">
        <v>5</v>
      </c>
      <c r="U58" s="8">
        <v>2</v>
      </c>
      <c r="V58" s="8">
        <v>49800</v>
      </c>
      <c r="W58" s="8" t="s">
        <v>385</v>
      </c>
      <c r="X58" s="8">
        <v>11</v>
      </c>
      <c r="Y58" s="8">
        <v>20</v>
      </c>
      <c r="Z58" s="11" t="s">
        <v>878</v>
      </c>
      <c r="AA58" s="8">
        <v>53000</v>
      </c>
      <c r="AB58" s="8">
        <v>49800</v>
      </c>
      <c r="AC58" s="8">
        <v>4</v>
      </c>
      <c r="AD58" s="8">
        <v>2</v>
      </c>
      <c r="AE58" s="8" t="s">
        <v>112</v>
      </c>
      <c r="AF58" s="8" t="s">
        <v>120</v>
      </c>
      <c r="AG58" s="8" t="s">
        <v>78</v>
      </c>
      <c r="AH58" s="8">
        <v>40000</v>
      </c>
      <c r="AI58" s="8">
        <v>39000</v>
      </c>
      <c r="AJ58" s="8" t="s">
        <v>387</v>
      </c>
      <c r="AK58" s="9" t="s">
        <v>879</v>
      </c>
      <c r="AL58" s="8" t="s">
        <v>78</v>
      </c>
      <c r="AM58" s="8" t="s">
        <v>195</v>
      </c>
      <c r="AN58" s="8" t="s">
        <v>196</v>
      </c>
      <c r="AO58" s="8" t="s">
        <v>197</v>
      </c>
      <c r="AP58" s="8" t="s">
        <v>198</v>
      </c>
      <c r="AQ58" s="8" t="s">
        <v>74</v>
      </c>
    </row>
    <row r="59" spans="1:43" x14ac:dyDescent="0.25">
      <c r="A59" s="8" t="s">
        <v>58</v>
      </c>
      <c r="B59" s="8" t="s">
        <v>59</v>
      </c>
      <c r="C59" s="8" t="s">
        <v>60</v>
      </c>
      <c r="D59" s="8" t="s">
        <v>382</v>
      </c>
      <c r="E59" s="8">
        <v>4141010400</v>
      </c>
      <c r="F59" s="8">
        <v>2889</v>
      </c>
      <c r="G59" s="8">
        <v>3</v>
      </c>
      <c r="H59" s="8">
        <v>1993.07</v>
      </c>
      <c r="I59" s="8">
        <v>784</v>
      </c>
      <c r="J59" s="8">
        <v>12</v>
      </c>
      <c r="K59" s="8">
        <v>1.01</v>
      </c>
      <c r="L59" s="8">
        <v>27</v>
      </c>
      <c r="M59" s="8">
        <v>12</v>
      </c>
      <c r="N59" s="8">
        <v>157</v>
      </c>
      <c r="O59" s="8">
        <v>157.01</v>
      </c>
      <c r="P59" s="8">
        <v>47.49</v>
      </c>
      <c r="Q59" s="8">
        <v>133.08000000000001</v>
      </c>
      <c r="R59" s="8">
        <v>40.25</v>
      </c>
      <c r="S59" s="8">
        <v>248</v>
      </c>
      <c r="T59" s="8">
        <v>10</v>
      </c>
      <c r="U59" s="8">
        <v>1</v>
      </c>
      <c r="V59" s="8">
        <v>54000</v>
      </c>
      <c r="W59" s="8" t="s">
        <v>389</v>
      </c>
      <c r="X59" s="8">
        <v>4</v>
      </c>
      <c r="Y59" s="8">
        <v>20</v>
      </c>
      <c r="Z59" s="11" t="s">
        <v>880</v>
      </c>
      <c r="AA59" s="8">
        <v>60000</v>
      </c>
      <c r="AB59" s="8">
        <v>52000</v>
      </c>
      <c r="AC59" s="8">
        <v>4</v>
      </c>
      <c r="AD59" s="8">
        <v>2</v>
      </c>
      <c r="AE59" s="8" t="s">
        <v>112</v>
      </c>
      <c r="AF59" s="8" t="s">
        <v>66</v>
      </c>
      <c r="AG59" s="8" t="s">
        <v>78</v>
      </c>
      <c r="AH59" s="8">
        <v>43000</v>
      </c>
      <c r="AI59" s="8">
        <v>43000</v>
      </c>
      <c r="AJ59" s="8" t="s">
        <v>392</v>
      </c>
      <c r="AK59" s="8" t="s">
        <v>881</v>
      </c>
      <c r="AL59" s="8" t="s">
        <v>78</v>
      </c>
      <c r="AM59" s="8" t="s">
        <v>393</v>
      </c>
      <c r="AN59" s="8" t="s">
        <v>394</v>
      </c>
      <c r="AO59" s="8" t="s">
        <v>395</v>
      </c>
      <c r="AP59" s="8" t="s">
        <v>396</v>
      </c>
      <c r="AQ59" s="8" t="s">
        <v>74</v>
      </c>
    </row>
    <row r="60" spans="1:43" x14ac:dyDescent="0.25">
      <c r="A60" s="8" t="s">
        <v>58</v>
      </c>
      <c r="B60" s="8" t="s">
        <v>59</v>
      </c>
      <c r="C60" s="8" t="s">
        <v>60</v>
      </c>
      <c r="D60" s="8" t="s">
        <v>382</v>
      </c>
      <c r="E60" s="8">
        <v>4141010400</v>
      </c>
      <c r="F60" s="8">
        <v>2889</v>
      </c>
      <c r="G60" s="8">
        <v>4</v>
      </c>
      <c r="H60" s="8">
        <v>1993.07</v>
      </c>
      <c r="I60" s="8">
        <v>784</v>
      </c>
      <c r="J60" s="8">
        <v>12</v>
      </c>
      <c r="K60" s="8">
        <v>1.01</v>
      </c>
      <c r="L60" s="8">
        <v>27</v>
      </c>
      <c r="M60" s="8">
        <v>12</v>
      </c>
      <c r="N60" s="8">
        <v>172</v>
      </c>
      <c r="O60" s="8">
        <v>172.83</v>
      </c>
      <c r="P60" s="8">
        <v>52.28</v>
      </c>
      <c r="Q60" s="8">
        <v>141.05000000000001</v>
      </c>
      <c r="R60" s="8">
        <v>42.66</v>
      </c>
      <c r="S60" s="8">
        <v>14</v>
      </c>
      <c r="T60" s="8">
        <v>3</v>
      </c>
      <c r="U60" s="8">
        <v>1</v>
      </c>
      <c r="V60" s="8">
        <v>60000</v>
      </c>
      <c r="W60" s="8" t="s">
        <v>397</v>
      </c>
      <c r="X60" s="8">
        <v>15</v>
      </c>
      <c r="Y60" s="8">
        <v>22</v>
      </c>
      <c r="Z60" s="11" t="s">
        <v>882</v>
      </c>
      <c r="AA60" s="8">
        <v>60000</v>
      </c>
      <c r="AB60" s="8">
        <v>55000</v>
      </c>
      <c r="AC60" s="8">
        <v>4</v>
      </c>
      <c r="AD60" s="8">
        <v>2</v>
      </c>
      <c r="AE60" s="8" t="s">
        <v>112</v>
      </c>
      <c r="AF60" s="8" t="s">
        <v>120</v>
      </c>
      <c r="AG60" s="8" t="s">
        <v>78</v>
      </c>
      <c r="AH60" s="8">
        <v>43000</v>
      </c>
      <c r="AI60" s="8">
        <v>43000</v>
      </c>
      <c r="AJ60" s="8" t="s">
        <v>384</v>
      </c>
      <c r="AK60" s="8" t="s">
        <v>882</v>
      </c>
      <c r="AL60" s="8" t="s">
        <v>78</v>
      </c>
      <c r="AM60" s="8" t="s">
        <v>400</v>
      </c>
      <c r="AN60" s="8" t="s">
        <v>401</v>
      </c>
      <c r="AO60" s="8" t="s">
        <v>402</v>
      </c>
      <c r="AP60" s="8" t="s">
        <v>403</v>
      </c>
      <c r="AQ60" s="8" t="s">
        <v>74</v>
      </c>
    </row>
    <row r="61" spans="1:43" x14ac:dyDescent="0.25">
      <c r="A61" s="8" t="s">
        <v>58</v>
      </c>
      <c r="B61" s="8" t="s">
        <v>59</v>
      </c>
      <c r="C61" s="8" t="s">
        <v>60</v>
      </c>
      <c r="D61" s="8" t="s">
        <v>382</v>
      </c>
      <c r="E61" s="8">
        <v>4141010400</v>
      </c>
      <c r="F61" s="8">
        <v>2889</v>
      </c>
      <c r="G61" s="8">
        <v>5</v>
      </c>
      <c r="H61" s="8">
        <v>1993.07</v>
      </c>
      <c r="I61" s="8">
        <v>784</v>
      </c>
      <c r="J61" s="8">
        <v>12</v>
      </c>
      <c r="K61" s="8">
        <v>1.01</v>
      </c>
      <c r="L61" s="8">
        <v>27</v>
      </c>
      <c r="M61" s="8">
        <v>12</v>
      </c>
      <c r="N61" s="8">
        <v>179</v>
      </c>
      <c r="O61" s="8">
        <v>179.11</v>
      </c>
      <c r="P61" s="8">
        <v>54.18</v>
      </c>
      <c r="Q61" s="8">
        <v>148.22999999999999</v>
      </c>
      <c r="R61" s="8">
        <v>44.83</v>
      </c>
      <c r="S61" s="8">
        <v>6</v>
      </c>
      <c r="T61" s="8">
        <v>0</v>
      </c>
      <c r="U61" s="8">
        <v>1</v>
      </c>
      <c r="V61" s="8" t="s">
        <v>177</v>
      </c>
      <c r="W61" s="8" t="s">
        <v>177</v>
      </c>
      <c r="X61" s="8" t="s">
        <v>177</v>
      </c>
      <c r="Y61" s="8" t="s">
        <v>177</v>
      </c>
      <c r="Z61" s="11" t="s">
        <v>177</v>
      </c>
      <c r="AA61" s="8" t="s">
        <v>177</v>
      </c>
      <c r="AB61" s="8" t="s">
        <v>177</v>
      </c>
      <c r="AC61" s="8" t="s">
        <v>177</v>
      </c>
      <c r="AD61" s="8" t="s">
        <v>177</v>
      </c>
      <c r="AE61" s="8" t="s">
        <v>177</v>
      </c>
      <c r="AF61" s="8" t="s">
        <v>177</v>
      </c>
      <c r="AG61" s="8" t="s">
        <v>177</v>
      </c>
      <c r="AH61" s="8">
        <v>38000</v>
      </c>
      <c r="AI61" s="8">
        <v>38000</v>
      </c>
      <c r="AJ61" s="8" t="s">
        <v>387</v>
      </c>
      <c r="AK61" s="8" t="s">
        <v>883</v>
      </c>
      <c r="AL61" s="8" t="s">
        <v>78</v>
      </c>
      <c r="AM61" s="8" t="s">
        <v>177</v>
      </c>
      <c r="AN61" s="8" t="s">
        <v>177</v>
      </c>
      <c r="AO61" s="8" t="s">
        <v>177</v>
      </c>
      <c r="AP61" s="8" t="s">
        <v>177</v>
      </c>
      <c r="AQ61" s="8" t="s">
        <v>248</v>
      </c>
    </row>
    <row r="62" spans="1:43" x14ac:dyDescent="0.25">
      <c r="A62" s="8" t="s">
        <v>58</v>
      </c>
      <c r="B62" s="8" t="s">
        <v>59</v>
      </c>
      <c r="C62" s="8" t="s">
        <v>60</v>
      </c>
      <c r="D62" s="8" t="s">
        <v>382</v>
      </c>
      <c r="E62" s="8">
        <v>4141010400</v>
      </c>
      <c r="F62" s="8">
        <v>2889</v>
      </c>
      <c r="G62" s="8">
        <v>6</v>
      </c>
      <c r="H62" s="8">
        <v>1993.07</v>
      </c>
      <c r="I62" s="8">
        <v>784</v>
      </c>
      <c r="J62" s="8">
        <v>12</v>
      </c>
      <c r="K62" s="8">
        <v>1.01</v>
      </c>
      <c r="L62" s="8">
        <v>27</v>
      </c>
      <c r="M62" s="8">
        <v>12</v>
      </c>
      <c r="N62" s="8">
        <v>218</v>
      </c>
      <c r="O62" s="8">
        <v>218.5</v>
      </c>
      <c r="P62" s="8">
        <v>66.09</v>
      </c>
      <c r="Q62" s="8">
        <v>185.16</v>
      </c>
      <c r="R62" s="8">
        <v>56.01</v>
      </c>
      <c r="S62" s="8">
        <v>14</v>
      </c>
      <c r="T62" s="8">
        <v>3</v>
      </c>
      <c r="U62" s="8">
        <v>0</v>
      </c>
      <c r="V62" s="8" t="s">
        <v>177</v>
      </c>
      <c r="W62" s="8" t="s">
        <v>177</v>
      </c>
      <c r="X62" s="8" t="s">
        <v>177</v>
      </c>
      <c r="Y62" s="8" t="s">
        <v>177</v>
      </c>
      <c r="Z62" s="11" t="s">
        <v>177</v>
      </c>
      <c r="AA62" s="8" t="s">
        <v>177</v>
      </c>
      <c r="AB62" s="8" t="s">
        <v>177</v>
      </c>
      <c r="AC62" s="8" t="s">
        <v>177</v>
      </c>
      <c r="AD62" s="8" t="s">
        <v>177</v>
      </c>
      <c r="AE62" s="8" t="s">
        <v>177</v>
      </c>
      <c r="AF62" s="8" t="s">
        <v>177</v>
      </c>
      <c r="AG62" s="8" t="s">
        <v>177</v>
      </c>
      <c r="AH62" s="8" t="s">
        <v>177</v>
      </c>
      <c r="AI62" s="8" t="s">
        <v>177</v>
      </c>
      <c r="AJ62" s="8" t="s">
        <v>177</v>
      </c>
      <c r="AK62" s="8" t="s">
        <v>177</v>
      </c>
      <c r="AL62" s="8" t="s">
        <v>177</v>
      </c>
      <c r="AM62" s="8" t="s">
        <v>177</v>
      </c>
      <c r="AN62" s="8" t="s">
        <v>177</v>
      </c>
      <c r="AO62" s="8" t="s">
        <v>177</v>
      </c>
      <c r="AP62" s="8" t="s">
        <v>177</v>
      </c>
      <c r="AQ62" s="8" t="s">
        <v>406</v>
      </c>
    </row>
    <row r="63" spans="1:43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1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8"/>
      <c r="AM63" s="8"/>
      <c r="AN63" s="8"/>
      <c r="AO63" s="8"/>
      <c r="AP63" s="8"/>
      <c r="AQ63" s="8"/>
    </row>
    <row r="64" spans="1:43" x14ac:dyDescent="0.25">
      <c r="A64" s="8" t="s">
        <v>58</v>
      </c>
      <c r="B64" s="8" t="s">
        <v>59</v>
      </c>
      <c r="C64" s="8" t="s">
        <v>60</v>
      </c>
      <c r="D64" s="8" t="s">
        <v>407</v>
      </c>
      <c r="E64" s="8">
        <v>4141010400</v>
      </c>
      <c r="F64" s="8">
        <v>2891</v>
      </c>
      <c r="G64" s="8">
        <v>1</v>
      </c>
      <c r="H64" s="8">
        <v>1993.09</v>
      </c>
      <c r="I64" s="8">
        <v>472</v>
      </c>
      <c r="J64" s="8">
        <v>8</v>
      </c>
      <c r="K64" s="8">
        <v>0.91</v>
      </c>
      <c r="L64" s="8">
        <v>23</v>
      </c>
      <c r="M64" s="8">
        <v>6</v>
      </c>
      <c r="N64" s="8">
        <v>114</v>
      </c>
      <c r="O64" s="8">
        <v>114.62</v>
      </c>
      <c r="P64" s="8">
        <v>34.67</v>
      </c>
      <c r="Q64" s="8">
        <v>92.31</v>
      </c>
      <c r="R64" s="8">
        <v>27.92</v>
      </c>
      <c r="S64" s="8">
        <v>160</v>
      </c>
      <c r="T64" s="8">
        <v>7</v>
      </c>
      <c r="U64" s="8">
        <v>4</v>
      </c>
      <c r="V64" s="8">
        <v>47000</v>
      </c>
      <c r="W64" s="8" t="s">
        <v>408</v>
      </c>
      <c r="X64" s="8">
        <v>13</v>
      </c>
      <c r="Y64" s="8">
        <v>20</v>
      </c>
      <c r="Z64" s="11" t="s">
        <v>833</v>
      </c>
      <c r="AA64" s="8">
        <v>49000</v>
      </c>
      <c r="AB64" s="8">
        <v>42500</v>
      </c>
      <c r="AC64" s="8">
        <v>3</v>
      </c>
      <c r="AD64" s="8">
        <v>2</v>
      </c>
      <c r="AE64" s="8" t="s">
        <v>112</v>
      </c>
      <c r="AF64" s="8" t="s">
        <v>66</v>
      </c>
      <c r="AG64" s="8" t="s">
        <v>78</v>
      </c>
      <c r="AH64" s="8">
        <v>36000</v>
      </c>
      <c r="AI64" s="8">
        <v>33000</v>
      </c>
      <c r="AJ64" s="8" t="s">
        <v>409</v>
      </c>
      <c r="AK64" s="9" t="s">
        <v>845</v>
      </c>
      <c r="AL64" s="8" t="s">
        <v>78</v>
      </c>
      <c r="AM64" s="8" t="s">
        <v>253</v>
      </c>
      <c r="AN64" s="8" t="s">
        <v>254</v>
      </c>
      <c r="AO64" s="8" t="s">
        <v>255</v>
      </c>
      <c r="AP64" s="8" t="s">
        <v>256</v>
      </c>
      <c r="AQ64" s="8" t="s">
        <v>74</v>
      </c>
    </row>
    <row r="65" spans="1:43" x14ac:dyDescent="0.25">
      <c r="A65" s="8" t="s">
        <v>58</v>
      </c>
      <c r="B65" s="8" t="s">
        <v>59</v>
      </c>
      <c r="C65" s="8" t="s">
        <v>60</v>
      </c>
      <c r="D65" s="8" t="s">
        <v>407</v>
      </c>
      <c r="E65" s="8">
        <v>4141010400</v>
      </c>
      <c r="F65" s="8">
        <v>2891</v>
      </c>
      <c r="G65" s="8">
        <v>2</v>
      </c>
      <c r="H65" s="8">
        <v>1993.09</v>
      </c>
      <c r="I65" s="8">
        <v>472</v>
      </c>
      <c r="J65" s="8">
        <v>8</v>
      </c>
      <c r="K65" s="8">
        <v>0.91</v>
      </c>
      <c r="L65" s="8">
        <v>23</v>
      </c>
      <c r="M65" s="8">
        <v>6</v>
      </c>
      <c r="N65" s="8">
        <v>138</v>
      </c>
      <c r="O65" s="8">
        <v>138.06</v>
      </c>
      <c r="P65" s="8">
        <v>41.76</v>
      </c>
      <c r="Q65" s="8">
        <v>114.45</v>
      </c>
      <c r="R65" s="8">
        <v>34.619999999999997</v>
      </c>
      <c r="S65" s="8">
        <v>212</v>
      </c>
      <c r="T65" s="8">
        <v>13</v>
      </c>
      <c r="U65" s="8">
        <v>2</v>
      </c>
      <c r="V65" s="8">
        <v>50000</v>
      </c>
      <c r="W65" s="8" t="s">
        <v>410</v>
      </c>
      <c r="X65" s="8">
        <v>7</v>
      </c>
      <c r="Y65" s="8">
        <v>15</v>
      </c>
      <c r="Z65" s="11" t="s">
        <v>841</v>
      </c>
      <c r="AA65" s="8">
        <v>58000</v>
      </c>
      <c r="AB65" s="8">
        <v>47000</v>
      </c>
      <c r="AC65" s="8">
        <v>4</v>
      </c>
      <c r="AD65" s="8">
        <v>2</v>
      </c>
      <c r="AE65" s="8" t="s">
        <v>112</v>
      </c>
      <c r="AF65" s="8" t="s">
        <v>120</v>
      </c>
      <c r="AG65" s="8" t="s">
        <v>78</v>
      </c>
      <c r="AH65" s="8">
        <v>43000</v>
      </c>
      <c r="AI65" s="8">
        <v>43000</v>
      </c>
      <c r="AJ65" s="8" t="s">
        <v>412</v>
      </c>
      <c r="AK65" s="8" t="s">
        <v>884</v>
      </c>
      <c r="AL65" s="8" t="s">
        <v>167</v>
      </c>
      <c r="AM65" s="8" t="s">
        <v>400</v>
      </c>
      <c r="AN65" s="8" t="s">
        <v>401</v>
      </c>
      <c r="AO65" s="8" t="s">
        <v>402</v>
      </c>
      <c r="AP65" s="8" t="s">
        <v>403</v>
      </c>
      <c r="AQ65" s="8" t="s">
        <v>74</v>
      </c>
    </row>
    <row r="66" spans="1:43" x14ac:dyDescent="0.25">
      <c r="A66" s="8" t="s">
        <v>58</v>
      </c>
      <c r="B66" s="8" t="s">
        <v>59</v>
      </c>
      <c r="C66" s="8" t="s">
        <v>60</v>
      </c>
      <c r="D66" s="8" t="s">
        <v>407</v>
      </c>
      <c r="E66" s="8">
        <v>4141010400</v>
      </c>
      <c r="F66" s="8">
        <v>2891</v>
      </c>
      <c r="G66" s="8">
        <v>3</v>
      </c>
      <c r="H66" s="8">
        <v>1993.09</v>
      </c>
      <c r="I66" s="8">
        <v>472</v>
      </c>
      <c r="J66" s="8">
        <v>8</v>
      </c>
      <c r="K66" s="8">
        <v>0.91</v>
      </c>
      <c r="L66" s="8">
        <v>23</v>
      </c>
      <c r="M66" s="8">
        <v>6</v>
      </c>
      <c r="N66" s="8">
        <v>160</v>
      </c>
      <c r="O66" s="8">
        <v>160.68</v>
      </c>
      <c r="P66" s="8">
        <v>48.6</v>
      </c>
      <c r="Q66" s="8">
        <v>134.63999999999999</v>
      </c>
      <c r="R66" s="8">
        <v>40.72</v>
      </c>
      <c r="S66" s="8">
        <v>100</v>
      </c>
      <c r="T66" s="8">
        <v>3</v>
      </c>
      <c r="U66" s="8">
        <v>0</v>
      </c>
      <c r="V66" s="8">
        <v>55000</v>
      </c>
      <c r="W66" s="8" t="s">
        <v>413</v>
      </c>
      <c r="X66" s="8">
        <v>24</v>
      </c>
      <c r="Y66" s="8">
        <v>25</v>
      </c>
      <c r="Z66" s="11" t="s">
        <v>885</v>
      </c>
      <c r="AA66" s="8">
        <v>60000</v>
      </c>
      <c r="AB66" s="8">
        <v>55000</v>
      </c>
      <c r="AC66" s="8">
        <v>4</v>
      </c>
      <c r="AD66" s="8">
        <v>2</v>
      </c>
      <c r="AE66" s="8" t="s">
        <v>112</v>
      </c>
      <c r="AF66" s="8" t="s">
        <v>66</v>
      </c>
      <c r="AG66" s="8" t="s">
        <v>78</v>
      </c>
      <c r="AH66" s="8" t="s">
        <v>177</v>
      </c>
      <c r="AI66" s="8" t="s">
        <v>177</v>
      </c>
      <c r="AJ66" s="8" t="s">
        <v>177</v>
      </c>
      <c r="AK66" s="8" t="s">
        <v>177</v>
      </c>
      <c r="AL66" s="8" t="s">
        <v>177</v>
      </c>
      <c r="AM66" s="8" t="s">
        <v>253</v>
      </c>
      <c r="AN66" s="8" t="s">
        <v>254</v>
      </c>
      <c r="AO66" s="8" t="s">
        <v>255</v>
      </c>
      <c r="AP66" s="8" t="s">
        <v>256</v>
      </c>
      <c r="AQ66" s="8" t="s">
        <v>182</v>
      </c>
    </row>
    <row r="67" spans="1:43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11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8"/>
      <c r="AM67" s="8"/>
      <c r="AN67" s="8"/>
      <c r="AO67" s="8"/>
      <c r="AP67" s="8"/>
      <c r="AQ67" s="8"/>
    </row>
    <row r="68" spans="1:43" x14ac:dyDescent="0.25">
      <c r="A68" s="8" t="s">
        <v>58</v>
      </c>
      <c r="B68" s="8" t="s">
        <v>59</v>
      </c>
      <c r="C68" s="8" t="s">
        <v>60</v>
      </c>
      <c r="D68" s="8" t="s">
        <v>415</v>
      </c>
      <c r="E68" s="8">
        <v>4141010400</v>
      </c>
      <c r="F68" s="8">
        <v>2894</v>
      </c>
      <c r="G68" s="8">
        <v>1</v>
      </c>
      <c r="H68" s="8">
        <v>1993.06</v>
      </c>
      <c r="I68" s="8">
        <v>536</v>
      </c>
      <c r="J68" s="8">
        <v>8</v>
      </c>
      <c r="K68" s="8">
        <v>0.92</v>
      </c>
      <c r="L68" s="8">
        <v>13</v>
      </c>
      <c r="M68" s="8">
        <v>13</v>
      </c>
      <c r="N68" s="8">
        <v>121</v>
      </c>
      <c r="O68" s="8">
        <v>121.77</v>
      </c>
      <c r="P68" s="8">
        <v>36.83</v>
      </c>
      <c r="Q68" s="8">
        <v>101.76</v>
      </c>
      <c r="R68" s="8">
        <v>30.78</v>
      </c>
      <c r="S68" s="8">
        <v>378</v>
      </c>
      <c r="T68" s="8">
        <v>6</v>
      </c>
      <c r="U68" s="8">
        <v>12</v>
      </c>
      <c r="V68" s="8">
        <v>47500</v>
      </c>
      <c r="W68" s="8" t="s">
        <v>416</v>
      </c>
      <c r="X68" s="8">
        <v>10</v>
      </c>
      <c r="Y68" s="8">
        <v>23</v>
      </c>
      <c r="Z68" s="11" t="s">
        <v>886</v>
      </c>
      <c r="AA68" s="8">
        <v>52000</v>
      </c>
      <c r="AB68" s="8">
        <v>47500</v>
      </c>
      <c r="AC68" s="8">
        <v>4</v>
      </c>
      <c r="AD68" s="8">
        <v>2</v>
      </c>
      <c r="AE68" s="8" t="s">
        <v>112</v>
      </c>
      <c r="AF68" s="8" t="s">
        <v>417</v>
      </c>
      <c r="AG68" s="8" t="s">
        <v>78</v>
      </c>
      <c r="AH68" s="8">
        <v>38000</v>
      </c>
      <c r="AI68" s="8">
        <v>30000</v>
      </c>
      <c r="AJ68" s="8" t="s">
        <v>418</v>
      </c>
      <c r="AK68" s="9" t="s">
        <v>887</v>
      </c>
      <c r="AL68" s="8" t="s">
        <v>167</v>
      </c>
      <c r="AM68" s="8" t="s">
        <v>419</v>
      </c>
      <c r="AN68" s="8" t="s">
        <v>420</v>
      </c>
      <c r="AO68" s="8" t="s">
        <v>421</v>
      </c>
      <c r="AP68" s="8" t="s">
        <v>422</v>
      </c>
      <c r="AQ68" s="8" t="s">
        <v>74</v>
      </c>
    </row>
    <row r="69" spans="1:43" x14ac:dyDescent="0.25">
      <c r="A69" s="8" t="s">
        <v>58</v>
      </c>
      <c r="B69" s="8" t="s">
        <v>59</v>
      </c>
      <c r="C69" s="8" t="s">
        <v>60</v>
      </c>
      <c r="D69" s="8" t="s">
        <v>415</v>
      </c>
      <c r="E69" s="8">
        <v>4141010400</v>
      </c>
      <c r="F69" s="8">
        <v>2894</v>
      </c>
      <c r="G69" s="8">
        <v>2</v>
      </c>
      <c r="H69" s="8">
        <v>1993.06</v>
      </c>
      <c r="I69" s="8">
        <v>536</v>
      </c>
      <c r="J69" s="8">
        <v>8</v>
      </c>
      <c r="K69" s="8">
        <v>0.92</v>
      </c>
      <c r="L69" s="8">
        <v>13</v>
      </c>
      <c r="M69" s="8">
        <v>13</v>
      </c>
      <c r="N69" s="8">
        <v>154</v>
      </c>
      <c r="O69" s="8">
        <v>154.13999999999999</v>
      </c>
      <c r="P69" s="8">
        <v>46.62</v>
      </c>
      <c r="Q69" s="8">
        <v>132.9</v>
      </c>
      <c r="R69" s="8">
        <v>40.200000000000003</v>
      </c>
      <c r="S69" s="8">
        <v>158</v>
      </c>
      <c r="T69" s="8">
        <v>7</v>
      </c>
      <c r="U69" s="8">
        <v>1</v>
      </c>
      <c r="V69" s="8">
        <v>50000</v>
      </c>
      <c r="W69" s="8" t="s">
        <v>423</v>
      </c>
      <c r="X69" s="8">
        <v>15</v>
      </c>
      <c r="Y69" s="8">
        <v>23</v>
      </c>
      <c r="Z69" s="11" t="s">
        <v>888</v>
      </c>
      <c r="AA69" s="8">
        <v>58000</v>
      </c>
      <c r="AB69" s="8">
        <v>50000</v>
      </c>
      <c r="AC69" s="8">
        <v>4</v>
      </c>
      <c r="AD69" s="8">
        <v>2</v>
      </c>
      <c r="AE69" s="8" t="s">
        <v>112</v>
      </c>
      <c r="AF69" s="8" t="s">
        <v>146</v>
      </c>
      <c r="AG69" s="8" t="s">
        <v>167</v>
      </c>
      <c r="AH69" s="8">
        <v>40000</v>
      </c>
      <c r="AI69" s="8">
        <v>40000</v>
      </c>
      <c r="AJ69" s="8" t="s">
        <v>425</v>
      </c>
      <c r="AK69" s="8" t="s">
        <v>889</v>
      </c>
      <c r="AL69" s="8" t="s">
        <v>78</v>
      </c>
      <c r="AM69" s="8" t="s">
        <v>149</v>
      </c>
      <c r="AN69" s="8" t="s">
        <v>150</v>
      </c>
      <c r="AO69" s="8" t="s">
        <v>151</v>
      </c>
      <c r="AP69" s="8" t="s">
        <v>152</v>
      </c>
      <c r="AQ69" s="8" t="s">
        <v>74</v>
      </c>
    </row>
    <row r="70" spans="1:43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11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x14ac:dyDescent="0.25">
      <c r="A71" s="8" t="s">
        <v>58</v>
      </c>
      <c r="B71" s="8" t="s">
        <v>59</v>
      </c>
      <c r="C71" s="8" t="s">
        <v>60</v>
      </c>
      <c r="D71" s="8" t="s">
        <v>426</v>
      </c>
      <c r="E71" s="8">
        <v>4141010400</v>
      </c>
      <c r="F71" s="8">
        <v>18607</v>
      </c>
      <c r="G71" s="8">
        <v>2</v>
      </c>
      <c r="H71" s="8">
        <v>2007.06</v>
      </c>
      <c r="I71" s="8">
        <v>677</v>
      </c>
      <c r="J71" s="8">
        <v>9</v>
      </c>
      <c r="K71" s="8">
        <v>1.1399999999999999</v>
      </c>
      <c r="L71" s="8">
        <v>13</v>
      </c>
      <c r="M71" s="8">
        <v>8</v>
      </c>
      <c r="N71" s="8" t="s">
        <v>427</v>
      </c>
      <c r="O71" s="8">
        <v>80.209999999999994</v>
      </c>
      <c r="P71" s="8">
        <v>24.26</v>
      </c>
      <c r="Q71" s="8">
        <v>59.99</v>
      </c>
      <c r="R71" s="8">
        <v>18.14</v>
      </c>
      <c r="S71" s="8">
        <v>106</v>
      </c>
      <c r="T71" s="8">
        <v>3</v>
      </c>
      <c r="U71" s="8">
        <v>3</v>
      </c>
      <c r="V71" s="8">
        <v>55000</v>
      </c>
      <c r="W71" s="8" t="s">
        <v>428</v>
      </c>
      <c r="X71" s="8">
        <v>19</v>
      </c>
      <c r="Y71" s="8">
        <v>27</v>
      </c>
      <c r="Z71" s="11" t="s">
        <v>890</v>
      </c>
      <c r="AA71" s="8">
        <v>55000</v>
      </c>
      <c r="AB71" s="8">
        <v>52000</v>
      </c>
      <c r="AC71" s="8">
        <v>3</v>
      </c>
      <c r="AD71" s="8">
        <v>2</v>
      </c>
      <c r="AE71" s="8" t="s">
        <v>112</v>
      </c>
      <c r="AF71" s="8" t="s">
        <v>66</v>
      </c>
      <c r="AG71" s="8" t="s">
        <v>69</v>
      </c>
      <c r="AH71" s="8">
        <v>37000</v>
      </c>
      <c r="AI71" s="8">
        <v>35000</v>
      </c>
      <c r="AJ71" s="8" t="s">
        <v>430</v>
      </c>
      <c r="AK71" s="8" t="s">
        <v>891</v>
      </c>
      <c r="AL71" s="8" t="s">
        <v>69</v>
      </c>
      <c r="AM71" s="8" t="s">
        <v>432</v>
      </c>
      <c r="AN71" s="8" t="s">
        <v>433</v>
      </c>
      <c r="AO71" s="8" t="s">
        <v>434</v>
      </c>
      <c r="AP71" s="8" t="s">
        <v>435</v>
      </c>
      <c r="AQ71" s="8" t="s">
        <v>74</v>
      </c>
    </row>
    <row r="72" spans="1:43" x14ac:dyDescent="0.25">
      <c r="A72" s="8" t="s">
        <v>58</v>
      </c>
      <c r="B72" s="8" t="s">
        <v>59</v>
      </c>
      <c r="C72" s="8" t="s">
        <v>60</v>
      </c>
      <c r="D72" s="8" t="s">
        <v>426</v>
      </c>
      <c r="E72" s="8">
        <v>4141010400</v>
      </c>
      <c r="F72" s="8">
        <v>18607</v>
      </c>
      <c r="G72" s="8">
        <v>1</v>
      </c>
      <c r="H72" s="8">
        <v>2007.06</v>
      </c>
      <c r="I72" s="8">
        <v>677</v>
      </c>
      <c r="J72" s="8">
        <v>9</v>
      </c>
      <c r="K72" s="8">
        <v>1.1399999999999999</v>
      </c>
      <c r="L72" s="8">
        <v>13</v>
      </c>
      <c r="M72" s="8">
        <v>8</v>
      </c>
      <c r="N72" s="8" t="s">
        <v>97</v>
      </c>
      <c r="O72" s="8">
        <v>80.52</v>
      </c>
      <c r="P72" s="8">
        <v>24.35</v>
      </c>
      <c r="Q72" s="8">
        <v>59.99</v>
      </c>
      <c r="R72" s="8">
        <v>18.14</v>
      </c>
      <c r="S72" s="8">
        <v>38</v>
      </c>
      <c r="T72" s="8">
        <v>2</v>
      </c>
      <c r="U72" s="8">
        <v>1</v>
      </c>
      <c r="V72" s="8">
        <v>54000</v>
      </c>
      <c r="W72" s="8" t="s">
        <v>436</v>
      </c>
      <c r="X72" s="8">
        <v>4</v>
      </c>
      <c r="Y72" s="8">
        <v>19</v>
      </c>
      <c r="Z72" s="11" t="s">
        <v>892</v>
      </c>
      <c r="AA72" s="8">
        <v>55000</v>
      </c>
      <c r="AB72" s="8">
        <v>54000</v>
      </c>
      <c r="AC72" s="8">
        <v>3</v>
      </c>
      <c r="AD72" s="8">
        <v>2</v>
      </c>
      <c r="AE72" s="8" t="s">
        <v>112</v>
      </c>
      <c r="AF72" s="8" t="s">
        <v>120</v>
      </c>
      <c r="AG72" s="8" t="s">
        <v>67</v>
      </c>
      <c r="AH72" s="8">
        <v>37000</v>
      </c>
      <c r="AI72" s="8">
        <v>37000</v>
      </c>
      <c r="AJ72" s="8" t="s">
        <v>346</v>
      </c>
      <c r="AK72" s="9" t="s">
        <v>893</v>
      </c>
      <c r="AL72" s="8" t="s">
        <v>67</v>
      </c>
      <c r="AM72" s="8" t="s">
        <v>439</v>
      </c>
      <c r="AN72" s="8" t="s">
        <v>440</v>
      </c>
      <c r="AO72" s="8" t="s">
        <v>441</v>
      </c>
      <c r="AP72" s="8" t="s">
        <v>442</v>
      </c>
      <c r="AQ72" s="8" t="s">
        <v>74</v>
      </c>
    </row>
    <row r="73" spans="1:43" x14ac:dyDescent="0.25">
      <c r="A73" s="8" t="s">
        <v>58</v>
      </c>
      <c r="B73" s="8" t="s">
        <v>59</v>
      </c>
      <c r="C73" s="8" t="s">
        <v>60</v>
      </c>
      <c r="D73" s="8" t="s">
        <v>426</v>
      </c>
      <c r="E73" s="8">
        <v>4141010400</v>
      </c>
      <c r="F73" s="8">
        <v>18607</v>
      </c>
      <c r="G73" s="8">
        <v>3</v>
      </c>
      <c r="H73" s="8">
        <v>2007.06</v>
      </c>
      <c r="I73" s="8">
        <v>677</v>
      </c>
      <c r="J73" s="8">
        <v>9</v>
      </c>
      <c r="K73" s="8">
        <v>1.1399999999999999</v>
      </c>
      <c r="L73" s="8">
        <v>13</v>
      </c>
      <c r="M73" s="8">
        <v>8</v>
      </c>
      <c r="N73" s="8" t="s">
        <v>443</v>
      </c>
      <c r="O73" s="8">
        <v>109.72</v>
      </c>
      <c r="P73" s="8">
        <v>33.19</v>
      </c>
      <c r="Q73" s="8">
        <v>84.99</v>
      </c>
      <c r="R73" s="8">
        <v>25.7</v>
      </c>
      <c r="S73" s="8">
        <v>185</v>
      </c>
      <c r="T73" s="8">
        <v>0</v>
      </c>
      <c r="U73" s="8">
        <v>1</v>
      </c>
      <c r="V73" s="8" t="s">
        <v>177</v>
      </c>
      <c r="W73" s="8" t="s">
        <v>177</v>
      </c>
      <c r="X73" s="8" t="s">
        <v>177</v>
      </c>
      <c r="Y73" s="8" t="s">
        <v>177</v>
      </c>
      <c r="Z73" s="11" t="s">
        <v>177</v>
      </c>
      <c r="AA73" s="8" t="s">
        <v>177</v>
      </c>
      <c r="AB73" s="8" t="s">
        <v>177</v>
      </c>
      <c r="AC73" s="8" t="s">
        <v>177</v>
      </c>
      <c r="AD73" s="8" t="s">
        <v>177</v>
      </c>
      <c r="AE73" s="8" t="s">
        <v>177</v>
      </c>
      <c r="AF73" s="8" t="s">
        <v>177</v>
      </c>
      <c r="AG73" s="8" t="s">
        <v>177</v>
      </c>
      <c r="AH73" s="8">
        <v>43000</v>
      </c>
      <c r="AI73" s="8">
        <v>43000</v>
      </c>
      <c r="AJ73" s="8" t="s">
        <v>321</v>
      </c>
      <c r="AK73" s="8" t="s">
        <v>894</v>
      </c>
      <c r="AL73" s="8" t="s">
        <v>67</v>
      </c>
      <c r="AM73" s="8" t="s">
        <v>177</v>
      </c>
      <c r="AN73" s="8" t="s">
        <v>177</v>
      </c>
      <c r="AO73" s="8" t="s">
        <v>177</v>
      </c>
      <c r="AP73" s="8" t="s">
        <v>177</v>
      </c>
      <c r="AQ73" s="8" t="s">
        <v>248</v>
      </c>
    </row>
    <row r="74" spans="1:43" x14ac:dyDescent="0.25">
      <c r="A74" s="8" t="s">
        <v>58</v>
      </c>
      <c r="B74" s="8" t="s">
        <v>59</v>
      </c>
      <c r="C74" s="8" t="s">
        <v>60</v>
      </c>
      <c r="D74" s="8" t="s">
        <v>426</v>
      </c>
      <c r="E74" s="8">
        <v>4141010400</v>
      </c>
      <c r="F74" s="8">
        <v>18607</v>
      </c>
      <c r="G74" s="8">
        <v>4</v>
      </c>
      <c r="H74" s="8">
        <v>2007.06</v>
      </c>
      <c r="I74" s="8">
        <v>677</v>
      </c>
      <c r="J74" s="8">
        <v>9</v>
      </c>
      <c r="K74" s="8">
        <v>1.1399999999999999</v>
      </c>
      <c r="L74" s="8">
        <v>13</v>
      </c>
      <c r="M74" s="8">
        <v>8</v>
      </c>
      <c r="N74" s="8" t="s">
        <v>444</v>
      </c>
      <c r="O74" s="8">
        <v>109.9</v>
      </c>
      <c r="P74" s="8">
        <v>33.24</v>
      </c>
      <c r="Q74" s="8">
        <v>84.99</v>
      </c>
      <c r="R74" s="8">
        <v>25.7</v>
      </c>
      <c r="S74" s="8">
        <v>115</v>
      </c>
      <c r="T74" s="8">
        <v>2</v>
      </c>
      <c r="U74" s="8">
        <v>3</v>
      </c>
      <c r="V74" s="8">
        <v>66000</v>
      </c>
      <c r="W74" s="8" t="s">
        <v>445</v>
      </c>
      <c r="X74" s="8">
        <v>17</v>
      </c>
      <c r="Y74" s="8">
        <v>25</v>
      </c>
      <c r="Z74" s="11" t="s">
        <v>895</v>
      </c>
      <c r="AA74" s="8">
        <v>66000</v>
      </c>
      <c r="AB74" s="8">
        <v>63000</v>
      </c>
      <c r="AC74" s="8">
        <v>3</v>
      </c>
      <c r="AD74" s="8">
        <v>2</v>
      </c>
      <c r="AE74" s="8" t="s">
        <v>112</v>
      </c>
      <c r="AF74" s="8" t="s">
        <v>66</v>
      </c>
      <c r="AG74" s="8" t="s">
        <v>69</v>
      </c>
      <c r="AH74" s="8">
        <v>42000</v>
      </c>
      <c r="AI74" s="8">
        <v>42000</v>
      </c>
      <c r="AJ74" s="8" t="s">
        <v>321</v>
      </c>
      <c r="AK74" s="8" t="s">
        <v>839</v>
      </c>
      <c r="AL74" s="8" t="s">
        <v>69</v>
      </c>
      <c r="AM74" s="8" t="s">
        <v>432</v>
      </c>
      <c r="AN74" s="8" t="s">
        <v>433</v>
      </c>
      <c r="AO74" s="8" t="s">
        <v>434</v>
      </c>
      <c r="AP74" s="8" t="s">
        <v>435</v>
      </c>
      <c r="AQ74" s="8" t="s">
        <v>74</v>
      </c>
    </row>
    <row r="75" spans="1:43" x14ac:dyDescent="0.25">
      <c r="A75" s="8" t="s">
        <v>58</v>
      </c>
      <c r="B75" s="8" t="s">
        <v>59</v>
      </c>
      <c r="C75" s="8" t="s">
        <v>60</v>
      </c>
      <c r="D75" s="8" t="s">
        <v>426</v>
      </c>
      <c r="E75" s="8">
        <v>4141010400</v>
      </c>
      <c r="F75" s="8">
        <v>18607</v>
      </c>
      <c r="G75" s="8">
        <v>5</v>
      </c>
      <c r="H75" s="8">
        <v>2007.06</v>
      </c>
      <c r="I75" s="8">
        <v>677</v>
      </c>
      <c r="J75" s="8">
        <v>9</v>
      </c>
      <c r="K75" s="8">
        <v>1.1399999999999999</v>
      </c>
      <c r="L75" s="8">
        <v>13</v>
      </c>
      <c r="M75" s="8">
        <v>8</v>
      </c>
      <c r="N75" s="8" t="s">
        <v>448</v>
      </c>
      <c r="O75" s="8">
        <v>127.13</v>
      </c>
      <c r="P75" s="8">
        <v>38.450000000000003</v>
      </c>
      <c r="Q75" s="8">
        <v>102.92</v>
      </c>
      <c r="R75" s="8">
        <v>31.13</v>
      </c>
      <c r="S75" s="8">
        <v>98</v>
      </c>
      <c r="T75" s="8">
        <v>1</v>
      </c>
      <c r="U75" s="8">
        <v>0</v>
      </c>
      <c r="V75" s="8">
        <v>67500</v>
      </c>
      <c r="W75" s="8" t="s">
        <v>449</v>
      </c>
      <c r="X75" s="8">
        <v>4</v>
      </c>
      <c r="Y75" s="8">
        <v>23</v>
      </c>
      <c r="Z75" s="11" t="s">
        <v>896</v>
      </c>
      <c r="AA75" s="8">
        <v>67500</v>
      </c>
      <c r="AB75" s="8">
        <v>67500</v>
      </c>
      <c r="AC75" s="8">
        <v>3</v>
      </c>
      <c r="AD75" s="8">
        <v>2</v>
      </c>
      <c r="AE75" s="8" t="s">
        <v>112</v>
      </c>
      <c r="AF75" s="8" t="s">
        <v>120</v>
      </c>
      <c r="AG75" s="8"/>
      <c r="AH75" s="8" t="s">
        <v>177</v>
      </c>
      <c r="AI75" s="8" t="s">
        <v>177</v>
      </c>
      <c r="AJ75" s="8" t="s">
        <v>177</v>
      </c>
      <c r="AK75" s="8" t="s">
        <v>177</v>
      </c>
      <c r="AL75" s="8" t="s">
        <v>177</v>
      </c>
      <c r="AM75" s="8" t="s">
        <v>451</v>
      </c>
      <c r="AN75" s="8" t="s">
        <v>452</v>
      </c>
      <c r="AO75" s="8" t="s">
        <v>453</v>
      </c>
      <c r="AP75" s="8" t="s">
        <v>454</v>
      </c>
      <c r="AQ75" s="8" t="s">
        <v>182</v>
      </c>
    </row>
    <row r="76" spans="1:43" x14ac:dyDescent="0.25">
      <c r="A76" s="8" t="s">
        <v>58</v>
      </c>
      <c r="B76" s="8" t="s">
        <v>59</v>
      </c>
      <c r="C76" s="8" t="s">
        <v>60</v>
      </c>
      <c r="D76" s="8" t="s">
        <v>426</v>
      </c>
      <c r="E76" s="8">
        <v>4141010400</v>
      </c>
      <c r="F76" s="8">
        <v>18607</v>
      </c>
      <c r="G76" s="8">
        <v>6</v>
      </c>
      <c r="H76" s="8">
        <v>2007.06</v>
      </c>
      <c r="I76" s="8">
        <v>677</v>
      </c>
      <c r="J76" s="8">
        <v>9</v>
      </c>
      <c r="K76" s="8">
        <v>1.1399999999999999</v>
      </c>
      <c r="L76" s="8">
        <v>13</v>
      </c>
      <c r="M76" s="8">
        <v>8</v>
      </c>
      <c r="N76" s="8" t="s">
        <v>455</v>
      </c>
      <c r="O76" s="8">
        <v>127.13</v>
      </c>
      <c r="P76" s="8">
        <v>38.450000000000003</v>
      </c>
      <c r="Q76" s="8">
        <v>102.92</v>
      </c>
      <c r="R76" s="8">
        <v>31.13</v>
      </c>
      <c r="S76" s="8">
        <v>18</v>
      </c>
      <c r="T76" s="8">
        <v>1</v>
      </c>
      <c r="U76" s="8">
        <v>0</v>
      </c>
      <c r="V76" s="8">
        <v>67000</v>
      </c>
      <c r="W76" s="8" t="s">
        <v>456</v>
      </c>
      <c r="X76" s="8">
        <v>13</v>
      </c>
      <c r="Y76" s="8">
        <v>19</v>
      </c>
      <c r="Z76" s="11" t="s">
        <v>897</v>
      </c>
      <c r="AA76" s="8">
        <v>67000</v>
      </c>
      <c r="AB76" s="8">
        <v>67000</v>
      </c>
      <c r="AC76" s="8">
        <v>3</v>
      </c>
      <c r="AD76" s="8">
        <v>2</v>
      </c>
      <c r="AE76" s="8" t="s">
        <v>112</v>
      </c>
      <c r="AF76" s="8" t="s">
        <v>66</v>
      </c>
      <c r="AG76" s="8"/>
      <c r="AH76" s="8" t="s">
        <v>177</v>
      </c>
      <c r="AI76" s="8" t="s">
        <v>177</v>
      </c>
      <c r="AJ76" s="8" t="s">
        <v>177</v>
      </c>
      <c r="AK76" s="8" t="s">
        <v>177</v>
      </c>
      <c r="AL76" s="8" t="s">
        <v>177</v>
      </c>
      <c r="AM76" s="8" t="s">
        <v>292</v>
      </c>
      <c r="AN76" s="8" t="s">
        <v>293</v>
      </c>
      <c r="AO76" s="8" t="s">
        <v>294</v>
      </c>
      <c r="AP76" s="8" t="s">
        <v>295</v>
      </c>
      <c r="AQ76" s="8" t="s">
        <v>182</v>
      </c>
    </row>
    <row r="77" spans="1:43" x14ac:dyDescent="0.25">
      <c r="A77" s="8" t="s">
        <v>58</v>
      </c>
      <c r="B77" s="8" t="s">
        <v>59</v>
      </c>
      <c r="C77" s="8" t="s">
        <v>60</v>
      </c>
      <c r="D77" s="8" t="s">
        <v>426</v>
      </c>
      <c r="E77" s="8">
        <v>4141010400</v>
      </c>
      <c r="F77" s="8">
        <v>18607</v>
      </c>
      <c r="G77" s="8">
        <v>7</v>
      </c>
      <c r="H77" s="8">
        <v>2007.06</v>
      </c>
      <c r="I77" s="8">
        <v>677</v>
      </c>
      <c r="J77" s="8">
        <v>9</v>
      </c>
      <c r="K77" s="8">
        <v>1.1399999999999999</v>
      </c>
      <c r="L77" s="8">
        <v>13</v>
      </c>
      <c r="M77" s="8">
        <v>8</v>
      </c>
      <c r="N77" s="8" t="s">
        <v>459</v>
      </c>
      <c r="O77" s="8">
        <v>147.63999999999999</v>
      </c>
      <c r="P77" s="8">
        <v>44.66</v>
      </c>
      <c r="Q77" s="8">
        <v>117.99</v>
      </c>
      <c r="R77" s="8">
        <v>35.69</v>
      </c>
      <c r="S77" s="8">
        <v>90</v>
      </c>
      <c r="T77" s="8">
        <v>4</v>
      </c>
      <c r="U77" s="8">
        <v>0</v>
      </c>
      <c r="V77" s="8">
        <v>72000</v>
      </c>
      <c r="W77" s="8" t="s">
        <v>460</v>
      </c>
      <c r="X77" s="8">
        <v>8</v>
      </c>
      <c r="Y77" s="8">
        <v>19</v>
      </c>
      <c r="Z77" s="11" t="s">
        <v>898</v>
      </c>
      <c r="AA77" s="8">
        <v>73000</v>
      </c>
      <c r="AB77" s="8">
        <v>72000</v>
      </c>
      <c r="AC77" s="8">
        <v>4</v>
      </c>
      <c r="AD77" s="8">
        <v>2</v>
      </c>
      <c r="AE77" s="8" t="s">
        <v>112</v>
      </c>
      <c r="AF77" s="8" t="s">
        <v>462</v>
      </c>
      <c r="AG77" s="8"/>
      <c r="AH77" s="8" t="s">
        <v>177</v>
      </c>
      <c r="AI77" s="8" t="s">
        <v>177</v>
      </c>
      <c r="AJ77" s="8" t="s">
        <v>177</v>
      </c>
      <c r="AK77" s="8" t="s">
        <v>177</v>
      </c>
      <c r="AL77" s="8" t="s">
        <v>177</v>
      </c>
      <c r="AM77" s="8" t="s">
        <v>451</v>
      </c>
      <c r="AN77" s="8" t="s">
        <v>452</v>
      </c>
      <c r="AO77" s="8" t="s">
        <v>453</v>
      </c>
      <c r="AP77" s="8" t="s">
        <v>454</v>
      </c>
      <c r="AQ77" s="8" t="s">
        <v>182</v>
      </c>
    </row>
    <row r="78" spans="1:43" x14ac:dyDescent="0.25">
      <c r="A78" s="8" t="s">
        <v>58</v>
      </c>
      <c r="B78" s="8" t="s">
        <v>59</v>
      </c>
      <c r="C78" s="8" t="s">
        <v>60</v>
      </c>
      <c r="D78" s="8" t="s">
        <v>426</v>
      </c>
      <c r="E78" s="8">
        <v>4141010400</v>
      </c>
      <c r="F78" s="8">
        <v>18607</v>
      </c>
      <c r="G78" s="8">
        <v>8</v>
      </c>
      <c r="H78" s="8">
        <v>2007.06</v>
      </c>
      <c r="I78" s="8">
        <v>677</v>
      </c>
      <c r="J78" s="8">
        <v>9</v>
      </c>
      <c r="K78" s="8">
        <v>1.1399999999999999</v>
      </c>
      <c r="L78" s="8">
        <v>13</v>
      </c>
      <c r="M78" s="8">
        <v>8</v>
      </c>
      <c r="N78" s="8" t="s">
        <v>463</v>
      </c>
      <c r="O78" s="8">
        <v>148.16999999999999</v>
      </c>
      <c r="P78" s="8">
        <v>44.82</v>
      </c>
      <c r="Q78" s="8">
        <v>117.99</v>
      </c>
      <c r="R78" s="8">
        <v>35.69</v>
      </c>
      <c r="S78" s="8">
        <v>27</v>
      </c>
      <c r="T78" s="8" t="s">
        <v>177</v>
      </c>
      <c r="U78" s="8" t="s">
        <v>177</v>
      </c>
      <c r="V78" s="8" t="s">
        <v>177</v>
      </c>
      <c r="W78" s="8" t="s">
        <v>177</v>
      </c>
      <c r="X78" s="8" t="s">
        <v>177</v>
      </c>
      <c r="Y78" s="8" t="s">
        <v>177</v>
      </c>
      <c r="Z78" s="11" t="s">
        <v>177</v>
      </c>
      <c r="AA78" s="8" t="s">
        <v>177</v>
      </c>
      <c r="AB78" s="8" t="s">
        <v>177</v>
      </c>
      <c r="AC78" s="8" t="s">
        <v>177</v>
      </c>
      <c r="AD78" s="8" t="s">
        <v>177</v>
      </c>
      <c r="AE78" s="8" t="s">
        <v>177</v>
      </c>
      <c r="AF78" s="8" t="s">
        <v>177</v>
      </c>
      <c r="AG78" s="8" t="s">
        <v>177</v>
      </c>
      <c r="AH78" s="8" t="s">
        <v>177</v>
      </c>
      <c r="AI78" s="8" t="s">
        <v>177</v>
      </c>
      <c r="AJ78" s="8" t="s">
        <v>177</v>
      </c>
      <c r="AK78" s="8" t="s">
        <v>177</v>
      </c>
      <c r="AL78" s="8" t="s">
        <v>177</v>
      </c>
      <c r="AM78" s="8" t="s">
        <v>177</v>
      </c>
      <c r="AN78" s="8" t="s">
        <v>177</v>
      </c>
      <c r="AO78" s="8" t="s">
        <v>177</v>
      </c>
      <c r="AP78" s="8" t="s">
        <v>177</v>
      </c>
      <c r="AQ78" s="8" t="s">
        <v>230</v>
      </c>
    </row>
    <row r="79" spans="1:43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11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8"/>
      <c r="AM79" s="8"/>
      <c r="AN79" s="8"/>
      <c r="AO79" s="8"/>
      <c r="AP79" s="8"/>
      <c r="AQ79" s="8"/>
    </row>
    <row r="80" spans="1:43" x14ac:dyDescent="0.25">
      <c r="A80" s="8" t="s">
        <v>58</v>
      </c>
      <c r="B80" s="8" t="s">
        <v>59</v>
      </c>
      <c r="C80" s="8" t="s">
        <v>60</v>
      </c>
      <c r="D80" s="8" t="s">
        <v>464</v>
      </c>
      <c r="E80" s="8">
        <v>4141010400</v>
      </c>
      <c r="F80" s="8">
        <v>2905</v>
      </c>
      <c r="G80" s="8">
        <v>8</v>
      </c>
      <c r="H80" s="8">
        <v>1991.08</v>
      </c>
      <c r="I80" s="8">
        <v>1400</v>
      </c>
      <c r="J80" s="8">
        <v>11</v>
      </c>
      <c r="K80" s="8">
        <v>1</v>
      </c>
      <c r="L80" s="8">
        <v>28</v>
      </c>
      <c r="M80" s="8">
        <v>53</v>
      </c>
      <c r="N80" s="8" t="s">
        <v>465</v>
      </c>
      <c r="O80" s="8">
        <v>50.4</v>
      </c>
      <c r="P80" s="8">
        <v>15.24</v>
      </c>
      <c r="Q80" s="8">
        <v>38.64</v>
      </c>
      <c r="R80" s="8">
        <v>11.68</v>
      </c>
      <c r="S80" s="8">
        <v>120</v>
      </c>
      <c r="T80" s="8">
        <v>2</v>
      </c>
      <c r="U80" s="8">
        <v>1</v>
      </c>
      <c r="V80" s="8">
        <v>23000</v>
      </c>
      <c r="W80" s="8" t="s">
        <v>466</v>
      </c>
      <c r="X80" s="8">
        <v>7</v>
      </c>
      <c r="Y80" s="8">
        <v>15</v>
      </c>
      <c r="Z80" s="11" t="s">
        <v>841</v>
      </c>
      <c r="AA80" s="8">
        <v>25000</v>
      </c>
      <c r="AB80" s="8">
        <v>23000</v>
      </c>
      <c r="AC80" s="8">
        <v>2</v>
      </c>
      <c r="AD80" s="8">
        <v>1</v>
      </c>
      <c r="AE80" s="8" t="s">
        <v>65</v>
      </c>
      <c r="AF80" s="8" t="s">
        <v>66</v>
      </c>
      <c r="AG80" s="8"/>
      <c r="AH80" s="8">
        <v>13500</v>
      </c>
      <c r="AI80" s="8">
        <v>13500</v>
      </c>
      <c r="AJ80" s="8" t="s">
        <v>469</v>
      </c>
      <c r="AK80" s="8" t="s">
        <v>884</v>
      </c>
      <c r="AL80" s="8" t="s">
        <v>78</v>
      </c>
      <c r="AM80" s="8" t="s">
        <v>470</v>
      </c>
      <c r="AN80" s="8" t="s">
        <v>471</v>
      </c>
      <c r="AO80" s="8" t="s">
        <v>472</v>
      </c>
      <c r="AP80" s="8" t="s">
        <v>473</v>
      </c>
      <c r="AQ80" s="8" t="s">
        <v>74</v>
      </c>
    </row>
    <row r="81" spans="1:43" x14ac:dyDescent="0.25">
      <c r="A81" s="8" t="s">
        <v>58</v>
      </c>
      <c r="B81" s="8" t="s">
        <v>59</v>
      </c>
      <c r="C81" s="8" t="s">
        <v>60</v>
      </c>
      <c r="D81" s="8" t="s">
        <v>464</v>
      </c>
      <c r="E81" s="8">
        <v>4141010400</v>
      </c>
      <c r="F81" s="8">
        <v>2905</v>
      </c>
      <c r="G81" s="8">
        <v>1</v>
      </c>
      <c r="H81" s="8">
        <v>1991.08</v>
      </c>
      <c r="I81" s="8">
        <v>1400</v>
      </c>
      <c r="J81" s="8">
        <v>11</v>
      </c>
      <c r="K81" s="8">
        <v>1</v>
      </c>
      <c r="L81" s="8">
        <v>28</v>
      </c>
      <c r="M81" s="8">
        <v>53</v>
      </c>
      <c r="N81" s="8" t="s">
        <v>474</v>
      </c>
      <c r="O81" s="8">
        <v>52.55</v>
      </c>
      <c r="P81" s="8">
        <v>15.89</v>
      </c>
      <c r="Q81" s="8">
        <v>36.159999999999997</v>
      </c>
      <c r="R81" s="8">
        <v>10.93</v>
      </c>
      <c r="S81" s="8">
        <v>300</v>
      </c>
      <c r="T81" s="8">
        <v>11</v>
      </c>
      <c r="U81" s="8">
        <v>10</v>
      </c>
      <c r="V81" s="8">
        <v>22500</v>
      </c>
      <c r="W81" s="8" t="s">
        <v>475</v>
      </c>
      <c r="X81" s="8">
        <v>13</v>
      </c>
      <c r="Y81" s="8">
        <v>15</v>
      </c>
      <c r="Z81" s="11" t="s">
        <v>899</v>
      </c>
      <c r="AA81" s="8">
        <v>25000</v>
      </c>
      <c r="AB81" s="8">
        <v>21000</v>
      </c>
      <c r="AC81" s="8">
        <v>2</v>
      </c>
      <c r="AD81" s="8">
        <v>1</v>
      </c>
      <c r="AE81" s="8" t="s">
        <v>65</v>
      </c>
      <c r="AF81" s="8" t="s">
        <v>101</v>
      </c>
      <c r="AG81" s="8" t="s">
        <v>78</v>
      </c>
      <c r="AH81" s="8">
        <v>13500</v>
      </c>
      <c r="AI81" s="8">
        <v>11000</v>
      </c>
      <c r="AJ81" s="8" t="s">
        <v>478</v>
      </c>
      <c r="AK81" s="9" t="s">
        <v>899</v>
      </c>
      <c r="AL81" s="8" t="s">
        <v>78</v>
      </c>
      <c r="AM81" s="8" t="s">
        <v>479</v>
      </c>
      <c r="AN81" s="8" t="s">
        <v>480</v>
      </c>
      <c r="AO81" s="8" t="s">
        <v>481</v>
      </c>
      <c r="AP81" s="8" t="s">
        <v>482</v>
      </c>
      <c r="AQ81" s="8" t="s">
        <v>74</v>
      </c>
    </row>
    <row r="82" spans="1:43" x14ac:dyDescent="0.25">
      <c r="A82" s="8" t="s">
        <v>58</v>
      </c>
      <c r="B82" s="8" t="s">
        <v>59</v>
      </c>
      <c r="C82" s="8" t="s">
        <v>60</v>
      </c>
      <c r="D82" s="8" t="s">
        <v>464</v>
      </c>
      <c r="E82" s="8">
        <v>4141010400</v>
      </c>
      <c r="F82" s="8">
        <v>2905</v>
      </c>
      <c r="G82" s="8">
        <v>7</v>
      </c>
      <c r="H82" s="8">
        <v>1991.08</v>
      </c>
      <c r="I82" s="8">
        <v>1400</v>
      </c>
      <c r="J82" s="8">
        <v>11</v>
      </c>
      <c r="K82" s="8">
        <v>1</v>
      </c>
      <c r="L82" s="8">
        <v>28</v>
      </c>
      <c r="M82" s="8">
        <v>53</v>
      </c>
      <c r="N82" s="8" t="s">
        <v>483</v>
      </c>
      <c r="O82" s="8">
        <v>52.81</v>
      </c>
      <c r="P82" s="8">
        <v>15.97</v>
      </c>
      <c r="Q82" s="8">
        <v>36.340000000000003</v>
      </c>
      <c r="R82" s="8">
        <v>10.99</v>
      </c>
      <c r="S82" s="8">
        <v>60</v>
      </c>
      <c r="T82" s="8">
        <v>0</v>
      </c>
      <c r="U82" s="8">
        <v>3</v>
      </c>
      <c r="V82" s="8" t="s">
        <v>177</v>
      </c>
      <c r="W82" s="8" t="s">
        <v>177</v>
      </c>
      <c r="X82" s="8" t="s">
        <v>177</v>
      </c>
      <c r="Y82" s="8" t="s">
        <v>177</v>
      </c>
      <c r="Z82" s="11" t="s">
        <v>177</v>
      </c>
      <c r="AA82" s="8" t="s">
        <v>177</v>
      </c>
      <c r="AB82" s="8" t="s">
        <v>177</v>
      </c>
      <c r="AC82" s="8" t="s">
        <v>177</v>
      </c>
      <c r="AD82" s="8" t="s">
        <v>177</v>
      </c>
      <c r="AE82" s="8" t="s">
        <v>177</v>
      </c>
      <c r="AF82" s="8" t="s">
        <v>177</v>
      </c>
      <c r="AG82" s="8" t="s">
        <v>177</v>
      </c>
      <c r="AH82" s="8">
        <v>14000</v>
      </c>
      <c r="AI82" s="8">
        <v>11500</v>
      </c>
      <c r="AJ82" s="8" t="s">
        <v>469</v>
      </c>
      <c r="AK82" s="9" t="s">
        <v>900</v>
      </c>
      <c r="AL82" s="8" t="s">
        <v>78</v>
      </c>
      <c r="AM82" s="8" t="s">
        <v>177</v>
      </c>
      <c r="AN82" s="8" t="s">
        <v>177</v>
      </c>
      <c r="AO82" s="8" t="s">
        <v>177</v>
      </c>
      <c r="AP82" s="8" t="s">
        <v>177</v>
      </c>
      <c r="AQ82" s="8" t="s">
        <v>248</v>
      </c>
    </row>
    <row r="83" spans="1:43" x14ac:dyDescent="0.25">
      <c r="A83" s="8" t="s">
        <v>58</v>
      </c>
      <c r="B83" s="8" t="s">
        <v>59</v>
      </c>
      <c r="C83" s="8" t="s">
        <v>60</v>
      </c>
      <c r="D83" s="8" t="s">
        <v>464</v>
      </c>
      <c r="E83" s="8">
        <v>4141010400</v>
      </c>
      <c r="F83" s="8">
        <v>2905</v>
      </c>
      <c r="G83" s="8">
        <v>2</v>
      </c>
      <c r="H83" s="8">
        <v>1991.08</v>
      </c>
      <c r="I83" s="8">
        <v>1400</v>
      </c>
      <c r="J83" s="8">
        <v>11</v>
      </c>
      <c r="K83" s="8">
        <v>1</v>
      </c>
      <c r="L83" s="8">
        <v>28</v>
      </c>
      <c r="M83" s="8">
        <v>53</v>
      </c>
      <c r="N83" s="8" t="s">
        <v>485</v>
      </c>
      <c r="O83" s="8">
        <v>57.15</v>
      </c>
      <c r="P83" s="8">
        <v>17.28</v>
      </c>
      <c r="Q83" s="8">
        <v>41.3</v>
      </c>
      <c r="R83" s="8">
        <v>12.49</v>
      </c>
      <c r="S83" s="8">
        <v>150</v>
      </c>
      <c r="T83" s="8">
        <v>3</v>
      </c>
      <c r="U83" s="8">
        <v>6</v>
      </c>
      <c r="V83" s="8">
        <v>26000</v>
      </c>
      <c r="W83" s="8" t="s">
        <v>486</v>
      </c>
      <c r="X83" s="8">
        <v>7</v>
      </c>
      <c r="Y83" s="8">
        <v>15</v>
      </c>
      <c r="Z83" s="11" t="s">
        <v>841</v>
      </c>
      <c r="AA83" s="8">
        <v>26000</v>
      </c>
      <c r="AB83" s="8">
        <v>24000</v>
      </c>
      <c r="AC83" s="8">
        <v>2</v>
      </c>
      <c r="AD83" s="8">
        <v>1</v>
      </c>
      <c r="AE83" s="8" t="s">
        <v>65</v>
      </c>
      <c r="AF83" s="8" t="s">
        <v>66</v>
      </c>
      <c r="AG83" s="8"/>
      <c r="AH83" s="8">
        <v>17000</v>
      </c>
      <c r="AI83" s="8">
        <v>11500</v>
      </c>
      <c r="AJ83" s="8" t="s">
        <v>488</v>
      </c>
      <c r="AK83" s="9" t="s">
        <v>831</v>
      </c>
      <c r="AL83" s="8" t="s">
        <v>67</v>
      </c>
      <c r="AM83" s="8" t="s">
        <v>489</v>
      </c>
      <c r="AN83" s="8" t="s">
        <v>490</v>
      </c>
      <c r="AO83" s="8" t="s">
        <v>491</v>
      </c>
      <c r="AP83" s="8" t="s">
        <v>492</v>
      </c>
      <c r="AQ83" s="8" t="s">
        <v>74</v>
      </c>
    </row>
    <row r="84" spans="1:43" x14ac:dyDescent="0.25">
      <c r="A84" s="8" t="s">
        <v>58</v>
      </c>
      <c r="B84" s="8" t="s">
        <v>59</v>
      </c>
      <c r="C84" s="8" t="s">
        <v>60</v>
      </c>
      <c r="D84" s="8" t="s">
        <v>464</v>
      </c>
      <c r="E84" s="8">
        <v>4141010400</v>
      </c>
      <c r="F84" s="8">
        <v>2905</v>
      </c>
      <c r="G84" s="8">
        <v>9</v>
      </c>
      <c r="H84" s="8">
        <v>1991.08</v>
      </c>
      <c r="I84" s="8">
        <v>1400</v>
      </c>
      <c r="J84" s="8">
        <v>11</v>
      </c>
      <c r="K84" s="8">
        <v>1</v>
      </c>
      <c r="L84" s="8">
        <v>28</v>
      </c>
      <c r="M84" s="8">
        <v>53</v>
      </c>
      <c r="N84" s="8" t="s">
        <v>493</v>
      </c>
      <c r="O84" s="8">
        <v>57.15</v>
      </c>
      <c r="P84" s="8">
        <v>17.28</v>
      </c>
      <c r="Q84" s="8">
        <v>41.3</v>
      </c>
      <c r="R84" s="8">
        <v>12.49</v>
      </c>
      <c r="S84" s="8">
        <v>0</v>
      </c>
      <c r="T84" s="8">
        <v>2</v>
      </c>
      <c r="U84" s="8">
        <v>1</v>
      </c>
      <c r="V84" s="8">
        <v>26000</v>
      </c>
      <c r="W84" s="8" t="s">
        <v>494</v>
      </c>
      <c r="X84" s="8">
        <v>9</v>
      </c>
      <c r="Y84" s="8">
        <v>15</v>
      </c>
      <c r="Z84" s="11" t="s">
        <v>830</v>
      </c>
      <c r="AA84" s="8">
        <v>26000</v>
      </c>
      <c r="AB84" s="8">
        <v>26000</v>
      </c>
      <c r="AC84" s="8">
        <v>2</v>
      </c>
      <c r="AD84" s="8">
        <v>1</v>
      </c>
      <c r="AE84" s="8" t="s">
        <v>65</v>
      </c>
      <c r="AF84" s="8" t="s">
        <v>66</v>
      </c>
      <c r="AG84" s="8" t="s">
        <v>67</v>
      </c>
      <c r="AH84" s="8">
        <v>16000</v>
      </c>
      <c r="AI84" s="8">
        <v>16000</v>
      </c>
      <c r="AJ84" s="8" t="s">
        <v>488</v>
      </c>
      <c r="AK84" s="9" t="s">
        <v>900</v>
      </c>
      <c r="AL84" s="8" t="s">
        <v>67</v>
      </c>
      <c r="AM84" s="8" t="s">
        <v>479</v>
      </c>
      <c r="AN84" s="8" t="s">
        <v>480</v>
      </c>
      <c r="AO84" s="8" t="s">
        <v>481</v>
      </c>
      <c r="AP84" s="8" t="s">
        <v>482</v>
      </c>
      <c r="AQ84" s="8" t="s">
        <v>74</v>
      </c>
    </row>
    <row r="85" spans="1:43" x14ac:dyDescent="0.25">
      <c r="A85" s="8" t="s">
        <v>58</v>
      </c>
      <c r="B85" s="8" t="s">
        <v>59</v>
      </c>
      <c r="C85" s="8" t="s">
        <v>60</v>
      </c>
      <c r="D85" s="8" t="s">
        <v>464</v>
      </c>
      <c r="E85" s="8">
        <v>4141010400</v>
      </c>
      <c r="F85" s="8">
        <v>2905</v>
      </c>
      <c r="G85" s="8">
        <v>3</v>
      </c>
      <c r="H85" s="8">
        <v>1991.08</v>
      </c>
      <c r="I85" s="8">
        <v>1400</v>
      </c>
      <c r="J85" s="8">
        <v>11</v>
      </c>
      <c r="K85" s="8">
        <v>1</v>
      </c>
      <c r="L85" s="8">
        <v>28</v>
      </c>
      <c r="M85" s="8">
        <v>53</v>
      </c>
      <c r="N85" s="8">
        <v>58</v>
      </c>
      <c r="O85" s="8">
        <v>58.61</v>
      </c>
      <c r="P85" s="8">
        <v>17.72</v>
      </c>
      <c r="Q85" s="8">
        <v>44.94</v>
      </c>
      <c r="R85" s="8">
        <v>13.59</v>
      </c>
      <c r="S85" s="8">
        <v>60</v>
      </c>
      <c r="T85" s="8">
        <v>1</v>
      </c>
      <c r="U85" s="8">
        <v>2</v>
      </c>
      <c r="V85" s="8" t="s">
        <v>177</v>
      </c>
      <c r="W85" s="8" t="s">
        <v>177</v>
      </c>
      <c r="X85" s="8" t="s">
        <v>177</v>
      </c>
      <c r="Y85" s="8" t="s">
        <v>177</v>
      </c>
      <c r="Z85" s="11" t="s">
        <v>177</v>
      </c>
      <c r="AA85" s="8" t="s">
        <v>177</v>
      </c>
      <c r="AB85" s="8" t="s">
        <v>177</v>
      </c>
      <c r="AC85" s="8" t="s">
        <v>177</v>
      </c>
      <c r="AD85" s="8" t="s">
        <v>177</v>
      </c>
      <c r="AE85" s="8" t="s">
        <v>177</v>
      </c>
      <c r="AF85" s="8" t="s">
        <v>177</v>
      </c>
      <c r="AG85" s="8" t="s">
        <v>177</v>
      </c>
      <c r="AH85" s="8">
        <v>16000</v>
      </c>
      <c r="AI85" s="8">
        <v>16000</v>
      </c>
      <c r="AJ85" s="8" t="s">
        <v>495</v>
      </c>
      <c r="AK85" s="9" t="s">
        <v>842</v>
      </c>
      <c r="AL85" s="8" t="s">
        <v>78</v>
      </c>
      <c r="AM85" s="8" t="s">
        <v>177</v>
      </c>
      <c r="AN85" s="8" t="s">
        <v>177</v>
      </c>
      <c r="AO85" s="8" t="s">
        <v>177</v>
      </c>
      <c r="AP85" s="8" t="s">
        <v>177</v>
      </c>
      <c r="AQ85" s="8" t="s">
        <v>496</v>
      </c>
    </row>
    <row r="86" spans="1:43" x14ac:dyDescent="0.25">
      <c r="A86" s="8" t="s">
        <v>58</v>
      </c>
      <c r="B86" s="8" t="s">
        <v>59</v>
      </c>
      <c r="C86" s="8" t="s">
        <v>60</v>
      </c>
      <c r="D86" s="8" t="s">
        <v>464</v>
      </c>
      <c r="E86" s="8">
        <v>4141010400</v>
      </c>
      <c r="F86" s="8">
        <v>2905</v>
      </c>
      <c r="G86" s="8">
        <v>4</v>
      </c>
      <c r="H86" s="8">
        <v>1991.08</v>
      </c>
      <c r="I86" s="8">
        <v>1400</v>
      </c>
      <c r="J86" s="8">
        <v>11</v>
      </c>
      <c r="K86" s="8">
        <v>1</v>
      </c>
      <c r="L86" s="8">
        <v>28</v>
      </c>
      <c r="M86" s="8">
        <v>53</v>
      </c>
      <c r="N86" s="8">
        <v>69</v>
      </c>
      <c r="O86" s="8">
        <v>69.099999999999994</v>
      </c>
      <c r="P86" s="8">
        <v>20.9</v>
      </c>
      <c r="Q86" s="8">
        <v>49.94</v>
      </c>
      <c r="R86" s="8">
        <v>15.1</v>
      </c>
      <c r="S86" s="8">
        <v>90</v>
      </c>
      <c r="T86" s="8">
        <v>2</v>
      </c>
      <c r="U86" s="8">
        <v>5</v>
      </c>
      <c r="V86" s="8">
        <v>31000</v>
      </c>
      <c r="W86" s="8" t="s">
        <v>497</v>
      </c>
      <c r="X86" s="8">
        <v>8</v>
      </c>
      <c r="Y86" s="8">
        <v>15</v>
      </c>
      <c r="Z86" s="11" t="s">
        <v>838</v>
      </c>
      <c r="AA86" s="8">
        <v>32000</v>
      </c>
      <c r="AB86" s="8">
        <v>31000</v>
      </c>
      <c r="AC86" s="8">
        <v>2</v>
      </c>
      <c r="AD86" s="8">
        <v>1</v>
      </c>
      <c r="AE86" s="8" t="s">
        <v>65</v>
      </c>
      <c r="AF86" s="8" t="s">
        <v>120</v>
      </c>
      <c r="AG86" s="8" t="s">
        <v>67</v>
      </c>
      <c r="AH86" s="8">
        <v>20000</v>
      </c>
      <c r="AI86" s="8">
        <v>17800</v>
      </c>
      <c r="AJ86" s="8" t="s">
        <v>488</v>
      </c>
      <c r="AK86" s="9" t="s">
        <v>874</v>
      </c>
      <c r="AL86" s="8" t="s">
        <v>78</v>
      </c>
      <c r="AM86" s="8" t="s">
        <v>500</v>
      </c>
      <c r="AN86" s="8" t="s">
        <v>501</v>
      </c>
      <c r="AO86" s="8" t="s">
        <v>502</v>
      </c>
      <c r="AP86" s="8" t="s">
        <v>503</v>
      </c>
      <c r="AQ86" s="8" t="s">
        <v>74</v>
      </c>
    </row>
    <row r="87" spans="1:43" x14ac:dyDescent="0.25">
      <c r="A87" s="8" t="s">
        <v>58</v>
      </c>
      <c r="B87" s="8" t="s">
        <v>59</v>
      </c>
      <c r="C87" s="8" t="s">
        <v>60</v>
      </c>
      <c r="D87" s="8" t="s">
        <v>464</v>
      </c>
      <c r="E87" s="8">
        <v>4141010400</v>
      </c>
      <c r="F87" s="8">
        <v>2905</v>
      </c>
      <c r="G87" s="8">
        <v>5</v>
      </c>
      <c r="H87" s="8">
        <v>1991.08</v>
      </c>
      <c r="I87" s="8">
        <v>1400</v>
      </c>
      <c r="J87" s="8">
        <v>11</v>
      </c>
      <c r="K87" s="8">
        <v>1</v>
      </c>
      <c r="L87" s="8">
        <v>28</v>
      </c>
      <c r="M87" s="8">
        <v>53</v>
      </c>
      <c r="N87" s="8">
        <v>72</v>
      </c>
      <c r="O87" s="8">
        <v>72.959999999999994</v>
      </c>
      <c r="P87" s="8">
        <v>22.07</v>
      </c>
      <c r="Q87" s="8">
        <v>49.94</v>
      </c>
      <c r="R87" s="8">
        <v>15.1</v>
      </c>
      <c r="S87" s="8">
        <v>180</v>
      </c>
      <c r="T87" s="8">
        <v>2</v>
      </c>
      <c r="U87" s="8">
        <v>5</v>
      </c>
      <c r="V87" s="8">
        <v>34000</v>
      </c>
      <c r="W87" s="8" t="s">
        <v>504</v>
      </c>
      <c r="X87" s="8">
        <v>12</v>
      </c>
      <c r="Y87" s="8">
        <v>15</v>
      </c>
      <c r="Z87" s="11" t="s">
        <v>852</v>
      </c>
      <c r="AA87" s="8">
        <v>34000</v>
      </c>
      <c r="AB87" s="8">
        <v>31500</v>
      </c>
      <c r="AC87" s="8">
        <v>2</v>
      </c>
      <c r="AD87" s="8">
        <v>1</v>
      </c>
      <c r="AE87" s="8" t="s">
        <v>65</v>
      </c>
      <c r="AF87" s="8" t="s">
        <v>101</v>
      </c>
      <c r="AG87" s="8" t="s">
        <v>78</v>
      </c>
      <c r="AH87" s="8">
        <v>20500</v>
      </c>
      <c r="AI87" s="8">
        <v>18000</v>
      </c>
      <c r="AJ87" s="8" t="s">
        <v>507</v>
      </c>
      <c r="AK87" s="9" t="s">
        <v>842</v>
      </c>
      <c r="AL87" s="8" t="s">
        <v>78</v>
      </c>
      <c r="AM87" s="8" t="s">
        <v>479</v>
      </c>
      <c r="AN87" s="8" t="s">
        <v>480</v>
      </c>
      <c r="AO87" s="8" t="s">
        <v>481</v>
      </c>
      <c r="AP87" s="8" t="s">
        <v>482</v>
      </c>
      <c r="AQ87" s="8" t="s">
        <v>74</v>
      </c>
    </row>
    <row r="88" spans="1:43" x14ac:dyDescent="0.25">
      <c r="A88" s="8" t="s">
        <v>58</v>
      </c>
      <c r="B88" s="8" t="s">
        <v>59</v>
      </c>
      <c r="C88" s="8" t="s">
        <v>60</v>
      </c>
      <c r="D88" s="8" t="s">
        <v>464</v>
      </c>
      <c r="E88" s="8">
        <v>4141010400</v>
      </c>
      <c r="F88" s="8">
        <v>2905</v>
      </c>
      <c r="G88" s="8">
        <v>6</v>
      </c>
      <c r="H88" s="8">
        <v>1991.08</v>
      </c>
      <c r="I88" s="8">
        <v>1400</v>
      </c>
      <c r="J88" s="8">
        <v>11</v>
      </c>
      <c r="K88" s="8">
        <v>1</v>
      </c>
      <c r="L88" s="8">
        <v>28</v>
      </c>
      <c r="M88" s="8">
        <v>53</v>
      </c>
      <c r="N88" s="8">
        <v>80</v>
      </c>
      <c r="O88" s="8">
        <v>80.180000000000007</v>
      </c>
      <c r="P88" s="8">
        <v>24.25</v>
      </c>
      <c r="Q88" s="8">
        <v>58.01</v>
      </c>
      <c r="R88" s="8">
        <v>17.54</v>
      </c>
      <c r="S88" s="8">
        <v>440</v>
      </c>
      <c r="T88" s="8">
        <v>5</v>
      </c>
      <c r="U88" s="8">
        <v>20</v>
      </c>
      <c r="V88" s="8">
        <v>35000</v>
      </c>
      <c r="W88" s="8" t="s">
        <v>508</v>
      </c>
      <c r="X88" s="8">
        <v>11</v>
      </c>
      <c r="Y88" s="8">
        <v>15</v>
      </c>
      <c r="Z88" s="11" t="s">
        <v>874</v>
      </c>
      <c r="AA88" s="8">
        <v>38000</v>
      </c>
      <c r="AB88" s="8">
        <v>35000</v>
      </c>
      <c r="AC88" s="8">
        <v>2</v>
      </c>
      <c r="AD88" s="8">
        <v>1</v>
      </c>
      <c r="AE88" s="8" t="s">
        <v>65</v>
      </c>
      <c r="AF88" s="8" t="s">
        <v>509</v>
      </c>
      <c r="AG88" s="8" t="s">
        <v>78</v>
      </c>
      <c r="AH88" s="8">
        <v>24000</v>
      </c>
      <c r="AI88" s="8">
        <v>15000</v>
      </c>
      <c r="AJ88" s="8" t="s">
        <v>510</v>
      </c>
      <c r="AK88" s="8" t="s">
        <v>884</v>
      </c>
      <c r="AL88" s="8" t="s">
        <v>78</v>
      </c>
      <c r="AM88" s="8" t="s">
        <v>479</v>
      </c>
      <c r="AN88" s="8" t="s">
        <v>480</v>
      </c>
      <c r="AO88" s="8" t="s">
        <v>481</v>
      </c>
      <c r="AP88" s="8" t="s">
        <v>482</v>
      </c>
      <c r="AQ88" s="8" t="s">
        <v>74</v>
      </c>
    </row>
    <row r="89" spans="1:43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11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8"/>
      <c r="AM89" s="8"/>
      <c r="AN89" s="8"/>
      <c r="AO89" s="8"/>
      <c r="AP89" s="8"/>
      <c r="AQ89" s="8"/>
    </row>
    <row r="90" spans="1:43" x14ac:dyDescent="0.25">
      <c r="A90" s="8" t="s">
        <v>58</v>
      </c>
      <c r="B90" s="8" t="s">
        <v>59</v>
      </c>
      <c r="C90" s="8" t="s">
        <v>60</v>
      </c>
      <c r="D90" s="8" t="s">
        <v>511</v>
      </c>
      <c r="E90" s="8">
        <v>4141010400</v>
      </c>
      <c r="F90" s="8">
        <v>2629</v>
      </c>
      <c r="G90" s="8">
        <v>1</v>
      </c>
      <c r="H90" s="8">
        <v>1987.11</v>
      </c>
      <c r="I90" s="8">
        <v>370</v>
      </c>
      <c r="J90" s="8">
        <v>10</v>
      </c>
      <c r="K90" s="8">
        <v>1</v>
      </c>
      <c r="L90" s="8">
        <v>0</v>
      </c>
      <c r="M90" s="8">
        <v>8</v>
      </c>
      <c r="N90" s="8">
        <v>67</v>
      </c>
      <c r="O90" s="8">
        <v>67.790000000000006</v>
      </c>
      <c r="P90" s="8">
        <v>20.5</v>
      </c>
      <c r="Q90" s="8">
        <v>55.21</v>
      </c>
      <c r="R90" s="8">
        <v>16.7</v>
      </c>
      <c r="S90" s="8">
        <v>290</v>
      </c>
      <c r="T90" s="8">
        <v>0</v>
      </c>
      <c r="U90" s="8">
        <v>6</v>
      </c>
      <c r="V90" s="8" t="s">
        <v>177</v>
      </c>
      <c r="W90" s="8" t="s">
        <v>177</v>
      </c>
      <c r="X90" s="8" t="s">
        <v>177</v>
      </c>
      <c r="Y90" s="8" t="s">
        <v>177</v>
      </c>
      <c r="Z90" s="11" t="s">
        <v>177</v>
      </c>
      <c r="AA90" s="8" t="s">
        <v>177</v>
      </c>
      <c r="AB90" s="8" t="s">
        <v>177</v>
      </c>
      <c r="AC90" s="8" t="s">
        <v>177</v>
      </c>
      <c r="AD90" s="8" t="s">
        <v>177</v>
      </c>
      <c r="AE90" s="8" t="s">
        <v>177</v>
      </c>
      <c r="AF90" s="8" t="s">
        <v>177</v>
      </c>
      <c r="AG90" s="8" t="s">
        <v>177</v>
      </c>
      <c r="AH90" s="8">
        <v>18000</v>
      </c>
      <c r="AI90" s="8">
        <v>13000</v>
      </c>
      <c r="AJ90" s="8" t="s">
        <v>512</v>
      </c>
      <c r="AK90" s="9" t="s">
        <v>901</v>
      </c>
      <c r="AL90" s="8" t="s">
        <v>67</v>
      </c>
      <c r="AM90" s="8" t="s">
        <v>177</v>
      </c>
      <c r="AN90" s="8" t="s">
        <v>177</v>
      </c>
      <c r="AO90" s="8" t="s">
        <v>177</v>
      </c>
      <c r="AP90" s="8" t="s">
        <v>177</v>
      </c>
      <c r="AQ90" s="8" t="s">
        <v>248</v>
      </c>
    </row>
    <row r="91" spans="1:43" x14ac:dyDescent="0.25">
      <c r="A91" s="8" t="s">
        <v>58</v>
      </c>
      <c r="B91" s="8" t="s">
        <v>59</v>
      </c>
      <c r="C91" s="8" t="s">
        <v>60</v>
      </c>
      <c r="D91" s="8" t="s">
        <v>511</v>
      </c>
      <c r="E91" s="8">
        <v>4141010400</v>
      </c>
      <c r="F91" s="8">
        <v>2629</v>
      </c>
      <c r="G91" s="8">
        <v>2</v>
      </c>
      <c r="H91" s="8">
        <v>1987.11</v>
      </c>
      <c r="I91" s="8">
        <v>370</v>
      </c>
      <c r="J91" s="8">
        <v>10</v>
      </c>
      <c r="K91" s="8">
        <v>1</v>
      </c>
      <c r="L91" s="8">
        <v>0</v>
      </c>
      <c r="M91" s="8">
        <v>8</v>
      </c>
      <c r="N91" s="8">
        <v>84</v>
      </c>
      <c r="O91" s="8">
        <v>84.65</v>
      </c>
      <c r="P91" s="8">
        <v>25.6</v>
      </c>
      <c r="Q91" s="8">
        <v>70.510000000000005</v>
      </c>
      <c r="R91" s="8">
        <v>21.32</v>
      </c>
      <c r="S91" s="8">
        <v>80</v>
      </c>
      <c r="T91" s="8">
        <v>0</v>
      </c>
      <c r="U91" s="8">
        <v>2</v>
      </c>
      <c r="V91" s="8" t="s">
        <v>177</v>
      </c>
      <c r="W91" s="8" t="s">
        <v>177</v>
      </c>
      <c r="X91" s="8" t="s">
        <v>177</v>
      </c>
      <c r="Y91" s="8" t="s">
        <v>177</v>
      </c>
      <c r="Z91" s="11" t="s">
        <v>177</v>
      </c>
      <c r="AA91" s="8" t="s">
        <v>177</v>
      </c>
      <c r="AB91" s="8" t="s">
        <v>177</v>
      </c>
      <c r="AC91" s="8" t="s">
        <v>177</v>
      </c>
      <c r="AD91" s="8" t="s">
        <v>177</v>
      </c>
      <c r="AE91" s="8" t="s">
        <v>177</v>
      </c>
      <c r="AF91" s="8" t="s">
        <v>177</v>
      </c>
      <c r="AG91" s="8" t="s">
        <v>177</v>
      </c>
      <c r="AH91" s="8">
        <v>22000</v>
      </c>
      <c r="AI91" s="8">
        <v>20000</v>
      </c>
      <c r="AJ91" s="8" t="s">
        <v>513</v>
      </c>
      <c r="AK91" s="8" t="s">
        <v>902</v>
      </c>
      <c r="AL91" s="8" t="s">
        <v>67</v>
      </c>
      <c r="AM91" s="8" t="s">
        <v>177</v>
      </c>
      <c r="AN91" s="8" t="s">
        <v>177</v>
      </c>
      <c r="AO91" s="8" t="s">
        <v>177</v>
      </c>
      <c r="AP91" s="8" t="s">
        <v>177</v>
      </c>
      <c r="AQ91" s="8" t="s">
        <v>248</v>
      </c>
    </row>
    <row r="92" spans="1:43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1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8"/>
      <c r="AM92" s="8"/>
      <c r="AN92" s="8"/>
      <c r="AO92" s="8"/>
      <c r="AP92" s="8"/>
      <c r="AQ92" s="8"/>
    </row>
    <row r="93" spans="1:43" x14ac:dyDescent="0.25">
      <c r="A93" s="8" t="s">
        <v>58</v>
      </c>
      <c r="B93" s="8" t="s">
        <v>59</v>
      </c>
      <c r="C93" s="8" t="s">
        <v>60</v>
      </c>
      <c r="D93" s="8" t="s">
        <v>514</v>
      </c>
      <c r="E93" s="8">
        <v>4141010400</v>
      </c>
      <c r="F93" s="8">
        <v>2630</v>
      </c>
      <c r="G93" s="8">
        <v>1</v>
      </c>
      <c r="H93" s="8">
        <v>1996.06</v>
      </c>
      <c r="I93" s="8">
        <v>1471</v>
      </c>
      <c r="J93" s="8">
        <v>11</v>
      </c>
      <c r="K93" s="8">
        <v>1.2</v>
      </c>
      <c r="L93" s="8">
        <v>75</v>
      </c>
      <c r="M93" s="8">
        <v>47</v>
      </c>
      <c r="N93" s="8">
        <v>52</v>
      </c>
      <c r="O93" s="8">
        <v>52.88</v>
      </c>
      <c r="P93" s="8">
        <v>15.99</v>
      </c>
      <c r="Q93" s="8">
        <v>36.96</v>
      </c>
      <c r="R93" s="8">
        <v>11.18</v>
      </c>
      <c r="S93" s="8">
        <v>126</v>
      </c>
      <c r="T93" s="8">
        <v>7</v>
      </c>
      <c r="U93" s="8">
        <v>12</v>
      </c>
      <c r="V93" s="8">
        <v>17000</v>
      </c>
      <c r="W93" s="8" t="s">
        <v>515</v>
      </c>
      <c r="X93" s="8">
        <v>8</v>
      </c>
      <c r="Y93" s="8">
        <v>21</v>
      </c>
      <c r="Z93" s="11" t="s">
        <v>903</v>
      </c>
      <c r="AA93" s="8">
        <v>18300</v>
      </c>
      <c r="AB93" s="8">
        <v>17000</v>
      </c>
      <c r="AC93" s="8">
        <v>2</v>
      </c>
      <c r="AD93" s="8">
        <v>1</v>
      </c>
      <c r="AE93" s="8" t="s">
        <v>65</v>
      </c>
      <c r="AF93" s="8" t="s">
        <v>66</v>
      </c>
      <c r="AG93" s="8" t="s">
        <v>78</v>
      </c>
      <c r="AH93" s="8">
        <v>14000</v>
      </c>
      <c r="AI93" s="8">
        <v>11000</v>
      </c>
      <c r="AJ93" s="8" t="s">
        <v>517</v>
      </c>
      <c r="AK93" s="9" t="s">
        <v>904</v>
      </c>
      <c r="AL93" s="8" t="s">
        <v>67</v>
      </c>
      <c r="AM93" s="8" t="s">
        <v>518</v>
      </c>
      <c r="AN93" s="8" t="s">
        <v>519</v>
      </c>
      <c r="AO93" s="8" t="s">
        <v>520</v>
      </c>
      <c r="AP93" s="8" t="s">
        <v>521</v>
      </c>
      <c r="AQ93" s="8" t="s">
        <v>74</v>
      </c>
    </row>
    <row r="94" spans="1:43" x14ac:dyDescent="0.25">
      <c r="A94" s="8" t="s">
        <v>58</v>
      </c>
      <c r="B94" s="8" t="s">
        <v>59</v>
      </c>
      <c r="C94" s="8" t="s">
        <v>60</v>
      </c>
      <c r="D94" s="8" t="s">
        <v>514</v>
      </c>
      <c r="E94" s="8">
        <v>4141010400</v>
      </c>
      <c r="F94" s="8">
        <v>2630</v>
      </c>
      <c r="G94" s="8">
        <v>2</v>
      </c>
      <c r="H94" s="8">
        <v>1996.06</v>
      </c>
      <c r="I94" s="8">
        <v>1471</v>
      </c>
      <c r="J94" s="8">
        <v>11</v>
      </c>
      <c r="K94" s="8">
        <v>1.2</v>
      </c>
      <c r="L94" s="8">
        <v>75</v>
      </c>
      <c r="M94" s="8">
        <v>47</v>
      </c>
      <c r="N94" s="8">
        <v>60</v>
      </c>
      <c r="O94" s="8">
        <v>60.74</v>
      </c>
      <c r="P94" s="8">
        <v>18.37</v>
      </c>
      <c r="Q94" s="8">
        <v>43.56</v>
      </c>
      <c r="R94" s="8">
        <v>13.17</v>
      </c>
      <c r="S94" s="8">
        <v>538</v>
      </c>
      <c r="T94" s="8">
        <v>33</v>
      </c>
      <c r="U94" s="8">
        <v>17</v>
      </c>
      <c r="V94" s="8">
        <v>18300</v>
      </c>
      <c r="W94" s="8" t="s">
        <v>522</v>
      </c>
      <c r="X94" s="8">
        <v>4</v>
      </c>
      <c r="Y94" s="8">
        <v>15</v>
      </c>
      <c r="Z94" s="11" t="s">
        <v>831</v>
      </c>
      <c r="AA94" s="8">
        <v>20000</v>
      </c>
      <c r="AB94" s="8">
        <v>17000</v>
      </c>
      <c r="AC94" s="8">
        <v>2</v>
      </c>
      <c r="AD94" s="8">
        <v>1</v>
      </c>
      <c r="AE94" s="8" t="s">
        <v>65</v>
      </c>
      <c r="AF94" s="8" t="s">
        <v>66</v>
      </c>
      <c r="AG94" s="8"/>
      <c r="AH94" s="8">
        <v>16500</v>
      </c>
      <c r="AI94" s="8">
        <v>12500</v>
      </c>
      <c r="AJ94" s="8" t="s">
        <v>524</v>
      </c>
      <c r="AK94" s="8" t="s">
        <v>884</v>
      </c>
      <c r="AL94" s="8" t="s">
        <v>78</v>
      </c>
      <c r="AM94" s="8" t="s">
        <v>525</v>
      </c>
      <c r="AN94" s="8" t="s">
        <v>526</v>
      </c>
      <c r="AO94" s="8" t="s">
        <v>527</v>
      </c>
      <c r="AP94" s="8" t="s">
        <v>528</v>
      </c>
      <c r="AQ94" s="8" t="s">
        <v>74</v>
      </c>
    </row>
    <row r="95" spans="1:43" x14ac:dyDescent="0.25">
      <c r="A95" s="8" t="s">
        <v>58</v>
      </c>
      <c r="B95" s="8" t="s">
        <v>59</v>
      </c>
      <c r="C95" s="8" t="s">
        <v>60</v>
      </c>
      <c r="D95" s="8" t="s">
        <v>514</v>
      </c>
      <c r="E95" s="8">
        <v>4141010400</v>
      </c>
      <c r="F95" s="8">
        <v>2630</v>
      </c>
      <c r="G95" s="8">
        <v>3</v>
      </c>
      <c r="H95" s="8">
        <v>1996.06</v>
      </c>
      <c r="I95" s="8">
        <v>1471</v>
      </c>
      <c r="J95" s="8">
        <v>11</v>
      </c>
      <c r="K95" s="8">
        <v>1.2</v>
      </c>
      <c r="L95" s="8">
        <v>75</v>
      </c>
      <c r="M95" s="8">
        <v>47</v>
      </c>
      <c r="N95" s="8">
        <v>68</v>
      </c>
      <c r="O95" s="8">
        <v>68.31</v>
      </c>
      <c r="P95" s="8">
        <v>20.66</v>
      </c>
      <c r="Q95" s="8">
        <v>49.89</v>
      </c>
      <c r="R95" s="8">
        <v>15.09</v>
      </c>
      <c r="S95" s="8">
        <v>807</v>
      </c>
      <c r="T95" s="8">
        <v>35</v>
      </c>
      <c r="U95" s="8">
        <v>18</v>
      </c>
      <c r="V95" s="8">
        <v>23000</v>
      </c>
      <c r="W95" s="8" t="s">
        <v>529</v>
      </c>
      <c r="X95" s="8">
        <v>10</v>
      </c>
      <c r="Y95" s="8">
        <v>21</v>
      </c>
      <c r="Z95" s="11" t="s">
        <v>905</v>
      </c>
      <c r="AA95" s="8">
        <v>26000</v>
      </c>
      <c r="AB95" s="8">
        <v>22000</v>
      </c>
      <c r="AC95" s="8">
        <v>2</v>
      </c>
      <c r="AD95" s="8">
        <v>1</v>
      </c>
      <c r="AE95" s="8" t="s">
        <v>65</v>
      </c>
      <c r="AF95" s="8" t="s">
        <v>66</v>
      </c>
      <c r="AG95" s="8" t="s">
        <v>167</v>
      </c>
      <c r="AH95" s="8">
        <v>20000</v>
      </c>
      <c r="AI95" s="8">
        <v>16000</v>
      </c>
      <c r="AJ95" s="8" t="s">
        <v>530</v>
      </c>
      <c r="AK95" s="8" t="s">
        <v>906</v>
      </c>
      <c r="AL95" s="8"/>
      <c r="AM95" s="8" t="s">
        <v>169</v>
      </c>
      <c r="AN95" s="8" t="s">
        <v>170</v>
      </c>
      <c r="AO95" s="8" t="s">
        <v>171</v>
      </c>
      <c r="AP95" s="8" t="s">
        <v>172</v>
      </c>
      <c r="AQ95" s="8" t="s">
        <v>74</v>
      </c>
    </row>
    <row r="96" spans="1:43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1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 spans="1:43" x14ac:dyDescent="0.25">
      <c r="A97" s="8" t="s">
        <v>58</v>
      </c>
      <c r="B97" s="8" t="s">
        <v>59</v>
      </c>
      <c r="C97" s="8" t="s">
        <v>60</v>
      </c>
      <c r="D97" s="8" t="s">
        <v>532</v>
      </c>
      <c r="E97" s="8">
        <v>4141010400</v>
      </c>
      <c r="F97" s="8">
        <v>3864</v>
      </c>
      <c r="G97" s="8">
        <v>1</v>
      </c>
      <c r="H97" s="8">
        <v>1994.07</v>
      </c>
      <c r="I97" s="8">
        <v>1827</v>
      </c>
      <c r="J97" s="8">
        <v>21</v>
      </c>
      <c r="K97" s="8">
        <v>0.5</v>
      </c>
      <c r="L97" s="8">
        <v>44</v>
      </c>
      <c r="M97" s="8">
        <v>83</v>
      </c>
      <c r="N97" s="8">
        <v>80</v>
      </c>
      <c r="O97" s="8">
        <v>80.489999999999995</v>
      </c>
      <c r="P97" s="8">
        <v>24.34</v>
      </c>
      <c r="Q97" s="8">
        <v>58.46</v>
      </c>
      <c r="R97" s="8">
        <v>17.68</v>
      </c>
      <c r="S97" s="8">
        <v>968</v>
      </c>
      <c r="T97" s="8">
        <v>25</v>
      </c>
      <c r="U97" s="8">
        <v>46</v>
      </c>
      <c r="V97" s="8">
        <v>34000</v>
      </c>
      <c r="W97" s="8" t="s">
        <v>533</v>
      </c>
      <c r="X97" s="8">
        <v>13</v>
      </c>
      <c r="Y97" s="8">
        <v>15</v>
      </c>
      <c r="Z97" s="11" t="s">
        <v>899</v>
      </c>
      <c r="AA97" s="8">
        <v>40000</v>
      </c>
      <c r="AB97" s="8">
        <v>32000</v>
      </c>
      <c r="AC97" s="8">
        <v>2</v>
      </c>
      <c r="AD97" s="8">
        <v>1</v>
      </c>
      <c r="AE97" s="8" t="s">
        <v>65</v>
      </c>
      <c r="AF97" s="8" t="s">
        <v>534</v>
      </c>
      <c r="AG97" s="8" t="s">
        <v>78</v>
      </c>
      <c r="AH97" s="8">
        <v>24000</v>
      </c>
      <c r="AI97" s="8">
        <v>18000</v>
      </c>
      <c r="AJ97" s="8" t="s">
        <v>535</v>
      </c>
      <c r="AK97" s="9" t="s">
        <v>907</v>
      </c>
      <c r="AL97" s="8" t="s">
        <v>167</v>
      </c>
      <c r="AM97" s="8" t="s">
        <v>479</v>
      </c>
      <c r="AN97" s="8" t="s">
        <v>480</v>
      </c>
      <c r="AO97" s="8" t="s">
        <v>481</v>
      </c>
      <c r="AP97" s="8" t="s">
        <v>482</v>
      </c>
      <c r="AQ97" s="8" t="s">
        <v>74</v>
      </c>
    </row>
    <row r="98" spans="1:43" x14ac:dyDescent="0.25">
      <c r="A98" s="8" t="s">
        <v>58</v>
      </c>
      <c r="B98" s="8" t="s">
        <v>59</v>
      </c>
      <c r="C98" s="8" t="s">
        <v>60</v>
      </c>
      <c r="D98" s="8" t="s">
        <v>532</v>
      </c>
      <c r="E98" s="8">
        <v>4141010400</v>
      </c>
      <c r="F98" s="8">
        <v>3864</v>
      </c>
      <c r="G98" s="8">
        <v>2</v>
      </c>
      <c r="H98" s="8">
        <v>1994.07</v>
      </c>
      <c r="I98" s="8">
        <v>1827</v>
      </c>
      <c r="J98" s="8">
        <v>21</v>
      </c>
      <c r="K98" s="8">
        <v>0.5</v>
      </c>
      <c r="L98" s="8">
        <v>44</v>
      </c>
      <c r="M98" s="8">
        <v>83</v>
      </c>
      <c r="N98" s="8">
        <v>85</v>
      </c>
      <c r="O98" s="8">
        <v>85.35</v>
      </c>
      <c r="P98" s="8">
        <v>25.81</v>
      </c>
      <c r="Q98" s="8">
        <v>58.71</v>
      </c>
      <c r="R98" s="8">
        <v>17.75</v>
      </c>
      <c r="S98" s="8">
        <v>659</v>
      </c>
      <c r="T98" s="8">
        <v>18</v>
      </c>
      <c r="U98" s="8">
        <v>31</v>
      </c>
      <c r="V98" s="8">
        <v>35500</v>
      </c>
      <c r="W98" s="8" t="s">
        <v>537</v>
      </c>
      <c r="X98" s="8">
        <v>9</v>
      </c>
      <c r="Y98" s="8">
        <v>20</v>
      </c>
      <c r="Z98" s="11" t="s">
        <v>834</v>
      </c>
      <c r="AA98" s="8">
        <v>40000</v>
      </c>
      <c r="AB98" s="8">
        <v>32000</v>
      </c>
      <c r="AC98" s="8">
        <v>2</v>
      </c>
      <c r="AD98" s="8">
        <v>1</v>
      </c>
      <c r="AE98" s="8" t="s">
        <v>65</v>
      </c>
      <c r="AF98" s="8" t="s">
        <v>66</v>
      </c>
      <c r="AG98" s="8"/>
      <c r="AH98" s="8">
        <v>25000</v>
      </c>
      <c r="AI98" s="8">
        <v>18000</v>
      </c>
      <c r="AJ98" s="8" t="s">
        <v>538</v>
      </c>
      <c r="AK98" s="9" t="s">
        <v>832</v>
      </c>
      <c r="AL98" s="8" t="s">
        <v>67</v>
      </c>
      <c r="AM98" s="8" t="s">
        <v>539</v>
      </c>
      <c r="AN98" s="8" t="s">
        <v>540</v>
      </c>
      <c r="AO98" s="8" t="s">
        <v>541</v>
      </c>
      <c r="AP98" s="8" t="s">
        <v>542</v>
      </c>
      <c r="AQ98" s="8" t="s">
        <v>74</v>
      </c>
    </row>
    <row r="99" spans="1:43" x14ac:dyDescent="0.25">
      <c r="A99" s="8" t="s">
        <v>58</v>
      </c>
      <c r="B99" s="8" t="s">
        <v>59</v>
      </c>
      <c r="C99" s="8" t="s">
        <v>60</v>
      </c>
      <c r="D99" s="8" t="s">
        <v>532</v>
      </c>
      <c r="E99" s="8">
        <v>4141010400</v>
      </c>
      <c r="F99" s="8">
        <v>3864</v>
      </c>
      <c r="G99" s="8">
        <v>3</v>
      </c>
      <c r="H99" s="8">
        <v>1994.07</v>
      </c>
      <c r="I99" s="8">
        <v>1827</v>
      </c>
      <c r="J99" s="8">
        <v>21</v>
      </c>
      <c r="K99" s="8">
        <v>0.5</v>
      </c>
      <c r="L99" s="8">
        <v>44</v>
      </c>
      <c r="M99" s="8">
        <v>83</v>
      </c>
      <c r="N99" s="8">
        <v>106</v>
      </c>
      <c r="O99" s="8">
        <v>106.03</v>
      </c>
      <c r="P99" s="8">
        <v>32.07</v>
      </c>
      <c r="Q99" s="8">
        <v>84.9</v>
      </c>
      <c r="R99" s="8">
        <v>25.68</v>
      </c>
      <c r="S99" s="8">
        <v>200</v>
      </c>
      <c r="T99" s="8">
        <v>1</v>
      </c>
      <c r="U99" s="8">
        <v>6</v>
      </c>
      <c r="V99" s="8">
        <v>50000</v>
      </c>
      <c r="W99" s="8" t="s">
        <v>543</v>
      </c>
      <c r="X99" s="8" t="s">
        <v>317</v>
      </c>
      <c r="Y99" s="8">
        <v>25</v>
      </c>
      <c r="Z99" s="11" t="s">
        <v>908</v>
      </c>
      <c r="AA99" s="8">
        <v>50000</v>
      </c>
      <c r="AB99" s="8">
        <v>50000</v>
      </c>
      <c r="AC99" s="8">
        <v>3</v>
      </c>
      <c r="AD99" s="8">
        <v>2</v>
      </c>
      <c r="AE99" s="8" t="s">
        <v>112</v>
      </c>
      <c r="AF99" s="8" t="s">
        <v>66</v>
      </c>
      <c r="AG99" s="8" t="s">
        <v>67</v>
      </c>
      <c r="AH99" s="8">
        <v>38000</v>
      </c>
      <c r="AI99" s="8">
        <v>37000</v>
      </c>
      <c r="AJ99" s="8" t="s">
        <v>545</v>
      </c>
      <c r="AK99" s="8" t="s">
        <v>909</v>
      </c>
      <c r="AL99" s="8" t="s">
        <v>167</v>
      </c>
      <c r="AM99" s="8" t="s">
        <v>202</v>
      </c>
      <c r="AN99" s="8" t="s">
        <v>546</v>
      </c>
      <c r="AO99" s="8" t="s">
        <v>547</v>
      </c>
      <c r="AP99" s="8" t="s">
        <v>548</v>
      </c>
      <c r="AQ99" s="8" t="s">
        <v>74</v>
      </c>
    </row>
    <row r="100" spans="1:43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1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8"/>
      <c r="AM100" s="8"/>
      <c r="AN100" s="8"/>
      <c r="AO100" s="8"/>
      <c r="AP100" s="8"/>
      <c r="AQ100" s="8"/>
    </row>
    <row r="101" spans="1:43" x14ac:dyDescent="0.25">
      <c r="A101" s="8" t="s">
        <v>58</v>
      </c>
      <c r="B101" s="8" t="s">
        <v>59</v>
      </c>
      <c r="C101" s="8" t="s">
        <v>60</v>
      </c>
      <c r="D101" s="8" t="s">
        <v>549</v>
      </c>
      <c r="E101" s="8">
        <v>4141010400</v>
      </c>
      <c r="F101" s="8">
        <v>2895</v>
      </c>
      <c r="G101" s="8">
        <v>1</v>
      </c>
      <c r="H101" s="8">
        <v>1993.09</v>
      </c>
      <c r="I101" s="8">
        <v>1158</v>
      </c>
      <c r="J101" s="8">
        <v>16</v>
      </c>
      <c r="K101" s="8">
        <v>1.02</v>
      </c>
      <c r="L101" s="8">
        <v>13</v>
      </c>
      <c r="M101" s="8">
        <v>17</v>
      </c>
      <c r="N101" s="8">
        <v>112</v>
      </c>
      <c r="O101" s="8">
        <v>112.47</v>
      </c>
      <c r="P101" s="8">
        <v>34.020000000000003</v>
      </c>
      <c r="Q101" s="8">
        <v>90.15</v>
      </c>
      <c r="R101" s="8">
        <v>27.27</v>
      </c>
      <c r="S101" s="8">
        <v>392</v>
      </c>
      <c r="T101" s="8">
        <v>5</v>
      </c>
      <c r="U101" s="8">
        <v>4</v>
      </c>
      <c r="V101" s="8">
        <v>52000</v>
      </c>
      <c r="W101" s="8" t="s">
        <v>550</v>
      </c>
      <c r="X101" s="8">
        <v>4</v>
      </c>
      <c r="Y101" s="8">
        <v>25</v>
      </c>
      <c r="Z101" s="11" t="s">
        <v>909</v>
      </c>
      <c r="AA101" s="8">
        <v>55000</v>
      </c>
      <c r="AB101" s="8">
        <v>50000</v>
      </c>
      <c r="AC101" s="8">
        <v>3</v>
      </c>
      <c r="AD101" s="8">
        <v>2</v>
      </c>
      <c r="AE101" s="8" t="s">
        <v>112</v>
      </c>
      <c r="AF101" s="8" t="s">
        <v>66</v>
      </c>
      <c r="AG101" s="8" t="s">
        <v>78</v>
      </c>
      <c r="AH101" s="8">
        <v>38000</v>
      </c>
      <c r="AI101" s="8">
        <v>38000</v>
      </c>
      <c r="AJ101" s="8" t="s">
        <v>551</v>
      </c>
      <c r="AK101" s="9" t="s">
        <v>909</v>
      </c>
      <c r="AL101" s="8" t="s">
        <v>78</v>
      </c>
      <c r="AM101" s="8" t="s">
        <v>552</v>
      </c>
      <c r="AN101" s="8" t="s">
        <v>553</v>
      </c>
      <c r="AO101" s="8" t="s">
        <v>554</v>
      </c>
      <c r="AP101" s="8" t="s">
        <v>555</v>
      </c>
      <c r="AQ101" s="8" t="s">
        <v>74</v>
      </c>
    </row>
    <row r="102" spans="1:43" x14ac:dyDescent="0.25">
      <c r="A102" s="8" t="s">
        <v>58</v>
      </c>
      <c r="B102" s="8" t="s">
        <v>59</v>
      </c>
      <c r="C102" s="8" t="s">
        <v>60</v>
      </c>
      <c r="D102" s="8" t="s">
        <v>549</v>
      </c>
      <c r="E102" s="8">
        <v>4141010400</v>
      </c>
      <c r="F102" s="8">
        <v>2895</v>
      </c>
      <c r="G102" s="8">
        <v>2</v>
      </c>
      <c r="H102" s="8">
        <v>1993.09</v>
      </c>
      <c r="I102" s="8">
        <v>1158</v>
      </c>
      <c r="J102" s="8">
        <v>16</v>
      </c>
      <c r="K102" s="8">
        <v>1.02</v>
      </c>
      <c r="L102" s="8">
        <v>13</v>
      </c>
      <c r="M102" s="8">
        <v>17</v>
      </c>
      <c r="N102" s="8">
        <v>125</v>
      </c>
      <c r="O102" s="8">
        <v>125.22</v>
      </c>
      <c r="P102" s="8">
        <v>37.869999999999997</v>
      </c>
      <c r="Q102" s="8">
        <v>101.91</v>
      </c>
      <c r="R102" s="8">
        <v>30.82</v>
      </c>
      <c r="S102" s="8">
        <v>400</v>
      </c>
      <c r="T102" s="8">
        <v>5</v>
      </c>
      <c r="U102" s="8">
        <v>7</v>
      </c>
      <c r="V102" s="8">
        <v>56000</v>
      </c>
      <c r="W102" s="8" t="s">
        <v>556</v>
      </c>
      <c r="X102" s="8">
        <v>6</v>
      </c>
      <c r="Y102" s="8">
        <v>20</v>
      </c>
      <c r="Z102" s="11" t="s">
        <v>851</v>
      </c>
      <c r="AA102" s="8">
        <v>58000</v>
      </c>
      <c r="AB102" s="8">
        <v>50000</v>
      </c>
      <c r="AC102" s="8">
        <v>4</v>
      </c>
      <c r="AD102" s="8">
        <v>2</v>
      </c>
      <c r="AE102" s="8" t="s">
        <v>112</v>
      </c>
      <c r="AF102" s="8" t="s">
        <v>66</v>
      </c>
      <c r="AG102" s="8" t="s">
        <v>167</v>
      </c>
      <c r="AH102" s="8">
        <v>43000</v>
      </c>
      <c r="AI102" s="8">
        <v>39000</v>
      </c>
      <c r="AJ102" s="8" t="s">
        <v>557</v>
      </c>
      <c r="AK102" s="8" t="s">
        <v>900</v>
      </c>
      <c r="AL102" s="8" t="s">
        <v>67</v>
      </c>
      <c r="AM102" s="8" t="s">
        <v>552</v>
      </c>
      <c r="AN102" s="8" t="s">
        <v>553</v>
      </c>
      <c r="AO102" s="8" t="s">
        <v>554</v>
      </c>
      <c r="AP102" s="8" t="s">
        <v>555</v>
      </c>
      <c r="AQ102" s="8" t="s">
        <v>74</v>
      </c>
    </row>
    <row r="103" spans="1:43" x14ac:dyDescent="0.25">
      <c r="A103" s="8" t="s">
        <v>58</v>
      </c>
      <c r="B103" s="8" t="s">
        <v>59</v>
      </c>
      <c r="C103" s="8" t="s">
        <v>60</v>
      </c>
      <c r="D103" s="8" t="s">
        <v>549</v>
      </c>
      <c r="E103" s="8">
        <v>4141010400</v>
      </c>
      <c r="F103" s="8">
        <v>2895</v>
      </c>
      <c r="G103" s="8">
        <v>3</v>
      </c>
      <c r="H103" s="8">
        <v>1993.09</v>
      </c>
      <c r="I103" s="8">
        <v>1158</v>
      </c>
      <c r="J103" s="8">
        <v>16</v>
      </c>
      <c r="K103" s="8">
        <v>1.02</v>
      </c>
      <c r="L103" s="8">
        <v>13</v>
      </c>
      <c r="M103" s="8">
        <v>17</v>
      </c>
      <c r="N103" s="8">
        <v>152</v>
      </c>
      <c r="O103" s="8">
        <v>152.27000000000001</v>
      </c>
      <c r="P103" s="8">
        <v>46.06</v>
      </c>
      <c r="Q103" s="8">
        <v>127.02</v>
      </c>
      <c r="R103" s="8">
        <v>38.42</v>
      </c>
      <c r="S103" s="8">
        <v>320</v>
      </c>
      <c r="T103" s="8">
        <v>3</v>
      </c>
      <c r="U103" s="8">
        <v>5</v>
      </c>
      <c r="V103" s="8">
        <v>63000</v>
      </c>
      <c r="W103" s="8" t="s">
        <v>558</v>
      </c>
      <c r="X103" s="8">
        <v>13</v>
      </c>
      <c r="Y103" s="8">
        <v>25</v>
      </c>
      <c r="Z103" s="11" t="s">
        <v>910</v>
      </c>
      <c r="AA103" s="8">
        <v>69000</v>
      </c>
      <c r="AB103" s="8">
        <v>63000</v>
      </c>
      <c r="AC103" s="8">
        <v>4</v>
      </c>
      <c r="AD103" s="8">
        <v>2</v>
      </c>
      <c r="AE103" s="8" t="s">
        <v>112</v>
      </c>
      <c r="AF103" s="8" t="s">
        <v>66</v>
      </c>
      <c r="AG103" s="8" t="s">
        <v>67</v>
      </c>
      <c r="AH103" s="8">
        <v>50000</v>
      </c>
      <c r="AI103" s="8">
        <v>45000</v>
      </c>
      <c r="AJ103" s="8" t="s">
        <v>561</v>
      </c>
      <c r="AK103" s="9" t="s">
        <v>899</v>
      </c>
      <c r="AL103" s="8" t="s">
        <v>78</v>
      </c>
      <c r="AM103" s="8" t="s">
        <v>552</v>
      </c>
      <c r="AN103" s="8" t="s">
        <v>553</v>
      </c>
      <c r="AO103" s="8" t="s">
        <v>554</v>
      </c>
      <c r="AP103" s="8" t="s">
        <v>555</v>
      </c>
      <c r="AQ103" s="8" t="s">
        <v>74</v>
      </c>
    </row>
    <row r="104" spans="1:43" x14ac:dyDescent="0.25">
      <c r="A104" s="8" t="s">
        <v>58</v>
      </c>
      <c r="B104" s="8" t="s">
        <v>59</v>
      </c>
      <c r="C104" s="8" t="s">
        <v>60</v>
      </c>
      <c r="D104" s="8" t="s">
        <v>549</v>
      </c>
      <c r="E104" s="8">
        <v>4141010400</v>
      </c>
      <c r="F104" s="8">
        <v>2895</v>
      </c>
      <c r="G104" s="8">
        <v>4</v>
      </c>
      <c r="H104" s="8">
        <v>1993.09</v>
      </c>
      <c r="I104" s="8">
        <v>1158</v>
      </c>
      <c r="J104" s="8">
        <v>16</v>
      </c>
      <c r="K104" s="8">
        <v>1.02</v>
      </c>
      <c r="L104" s="8">
        <v>13</v>
      </c>
      <c r="M104" s="8">
        <v>17</v>
      </c>
      <c r="N104" s="8">
        <v>198</v>
      </c>
      <c r="O104" s="8">
        <v>198.77</v>
      </c>
      <c r="P104" s="8">
        <v>60.12</v>
      </c>
      <c r="Q104" s="8">
        <v>164.7</v>
      </c>
      <c r="R104" s="8">
        <v>49.82</v>
      </c>
      <c r="S104" s="8">
        <v>46</v>
      </c>
      <c r="T104" s="8">
        <v>0</v>
      </c>
      <c r="U104" s="8">
        <v>1</v>
      </c>
      <c r="V104" s="8" t="s">
        <v>177</v>
      </c>
      <c r="W104" s="8" t="s">
        <v>177</v>
      </c>
      <c r="X104" s="8" t="s">
        <v>177</v>
      </c>
      <c r="Y104" s="8" t="s">
        <v>177</v>
      </c>
      <c r="Z104" s="11" t="s">
        <v>177</v>
      </c>
      <c r="AA104" s="8" t="s">
        <v>177</v>
      </c>
      <c r="AB104" s="8" t="s">
        <v>177</v>
      </c>
      <c r="AC104" s="8" t="s">
        <v>177</v>
      </c>
      <c r="AD104" s="8" t="s">
        <v>177</v>
      </c>
      <c r="AE104" s="8" t="s">
        <v>177</v>
      </c>
      <c r="AF104" s="8" t="s">
        <v>177</v>
      </c>
      <c r="AG104" s="8" t="s">
        <v>177</v>
      </c>
      <c r="AH104" s="8">
        <v>49000</v>
      </c>
      <c r="AI104" s="8">
        <v>49000</v>
      </c>
      <c r="AJ104" s="8" t="s">
        <v>562</v>
      </c>
      <c r="AK104" s="8" t="s">
        <v>911</v>
      </c>
      <c r="AL104" s="8" t="s">
        <v>67</v>
      </c>
      <c r="AM104" s="8" t="s">
        <v>177</v>
      </c>
      <c r="AN104" s="8" t="s">
        <v>177</v>
      </c>
      <c r="AO104" s="8" t="s">
        <v>177</v>
      </c>
      <c r="AP104" s="8" t="s">
        <v>177</v>
      </c>
      <c r="AQ104" s="8" t="s">
        <v>248</v>
      </c>
    </row>
    <row r="105" spans="1:43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11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x14ac:dyDescent="0.25">
      <c r="A106" s="8" t="s">
        <v>58</v>
      </c>
      <c r="B106" s="8" t="s">
        <v>59</v>
      </c>
      <c r="C106" s="8" t="s">
        <v>60</v>
      </c>
      <c r="D106" s="8" t="s">
        <v>563</v>
      </c>
      <c r="E106" s="8">
        <v>4141010400</v>
      </c>
      <c r="F106" s="8">
        <v>2897</v>
      </c>
      <c r="G106" s="8">
        <v>1</v>
      </c>
      <c r="H106" s="8">
        <v>1994.1</v>
      </c>
      <c r="I106" s="8">
        <v>716</v>
      </c>
      <c r="J106" s="8">
        <v>8</v>
      </c>
      <c r="K106" s="8">
        <v>0.69</v>
      </c>
      <c r="L106" s="8">
        <v>25</v>
      </c>
      <c r="M106" s="8">
        <v>17</v>
      </c>
      <c r="N106" s="8">
        <v>84</v>
      </c>
      <c r="O106" s="8">
        <v>84.95</v>
      </c>
      <c r="P106" s="8">
        <v>25.69</v>
      </c>
      <c r="Q106" s="8">
        <v>66.16</v>
      </c>
      <c r="R106" s="8">
        <v>20.010000000000002</v>
      </c>
      <c r="S106" s="8">
        <v>352</v>
      </c>
      <c r="T106" s="8">
        <v>18</v>
      </c>
      <c r="U106" s="8">
        <v>9</v>
      </c>
      <c r="V106" s="8">
        <v>35800</v>
      </c>
      <c r="W106" s="8" t="s">
        <v>564</v>
      </c>
      <c r="X106" s="8">
        <v>11</v>
      </c>
      <c r="Y106" s="8">
        <v>15</v>
      </c>
      <c r="Z106" s="11" t="s">
        <v>874</v>
      </c>
      <c r="AA106" s="8">
        <v>38000</v>
      </c>
      <c r="AB106" s="8">
        <v>34000</v>
      </c>
      <c r="AC106" s="8">
        <v>3</v>
      </c>
      <c r="AD106" s="8">
        <v>1</v>
      </c>
      <c r="AE106" s="8" t="s">
        <v>112</v>
      </c>
      <c r="AF106" s="8" t="s">
        <v>66</v>
      </c>
      <c r="AG106" s="8"/>
      <c r="AH106" s="8">
        <v>32000</v>
      </c>
      <c r="AI106" s="8">
        <v>30500</v>
      </c>
      <c r="AJ106" s="8" t="s">
        <v>566</v>
      </c>
      <c r="AK106" s="9" t="s">
        <v>912</v>
      </c>
      <c r="AL106" s="8" t="s">
        <v>67</v>
      </c>
      <c r="AM106" s="8" t="s">
        <v>568</v>
      </c>
      <c r="AN106" s="8" t="s">
        <v>569</v>
      </c>
      <c r="AO106" s="8" t="s">
        <v>570</v>
      </c>
      <c r="AP106" s="8" t="s">
        <v>571</v>
      </c>
      <c r="AQ106" s="8" t="s">
        <v>74</v>
      </c>
    </row>
    <row r="107" spans="1:43" x14ac:dyDescent="0.25">
      <c r="A107" s="8" t="s">
        <v>58</v>
      </c>
      <c r="B107" s="8" t="s">
        <v>59</v>
      </c>
      <c r="C107" s="8" t="s">
        <v>60</v>
      </c>
      <c r="D107" s="8" t="s">
        <v>563</v>
      </c>
      <c r="E107" s="8">
        <v>4141010400</v>
      </c>
      <c r="F107" s="8">
        <v>2897</v>
      </c>
      <c r="G107" s="8">
        <v>2</v>
      </c>
      <c r="H107" s="8">
        <v>1994.1</v>
      </c>
      <c r="I107" s="8">
        <v>716</v>
      </c>
      <c r="J107" s="8">
        <v>8</v>
      </c>
      <c r="K107" s="8">
        <v>0.69</v>
      </c>
      <c r="L107" s="8">
        <v>25</v>
      </c>
      <c r="M107" s="8">
        <v>17</v>
      </c>
      <c r="N107" s="8">
        <v>102</v>
      </c>
      <c r="O107" s="8">
        <v>102.13</v>
      </c>
      <c r="P107" s="8">
        <v>30.89</v>
      </c>
      <c r="Q107" s="8">
        <v>80.28</v>
      </c>
      <c r="R107" s="8">
        <v>24.28</v>
      </c>
      <c r="S107" s="8">
        <v>364</v>
      </c>
      <c r="T107" s="8">
        <v>7</v>
      </c>
      <c r="U107" s="8">
        <v>8</v>
      </c>
      <c r="V107" s="8">
        <v>42000</v>
      </c>
      <c r="W107" s="8" t="s">
        <v>572</v>
      </c>
      <c r="X107" s="8">
        <v>5</v>
      </c>
      <c r="Y107" s="8">
        <v>23</v>
      </c>
      <c r="Z107" s="11" t="s">
        <v>913</v>
      </c>
      <c r="AA107" s="8">
        <v>43000</v>
      </c>
      <c r="AB107" s="8">
        <v>41500</v>
      </c>
      <c r="AC107" s="8">
        <v>3</v>
      </c>
      <c r="AD107" s="8">
        <v>2</v>
      </c>
      <c r="AE107" s="8" t="s">
        <v>112</v>
      </c>
      <c r="AF107" s="8" t="s">
        <v>574</v>
      </c>
      <c r="AG107" s="8" t="s">
        <v>167</v>
      </c>
      <c r="AH107" s="8">
        <v>34000</v>
      </c>
      <c r="AI107" s="8">
        <v>31000</v>
      </c>
      <c r="AJ107" s="8" t="s">
        <v>575</v>
      </c>
      <c r="AK107" s="8" t="s">
        <v>914</v>
      </c>
      <c r="AL107" s="8"/>
      <c r="AM107" s="8" t="s">
        <v>576</v>
      </c>
      <c r="AN107" s="8" t="s">
        <v>577</v>
      </c>
      <c r="AO107" s="8" t="s">
        <v>578</v>
      </c>
      <c r="AP107" s="8" t="s">
        <v>579</v>
      </c>
      <c r="AQ107" s="8" t="s">
        <v>74</v>
      </c>
    </row>
    <row r="108" spans="1:43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1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8"/>
      <c r="AM108" s="8"/>
      <c r="AN108" s="8"/>
      <c r="AO108" s="8"/>
      <c r="AP108" s="8"/>
      <c r="AQ108" s="8"/>
    </row>
    <row r="109" spans="1:43" x14ac:dyDescent="0.25">
      <c r="A109" s="8" t="s">
        <v>58</v>
      </c>
      <c r="B109" s="8" t="s">
        <v>59</v>
      </c>
      <c r="C109" s="8" t="s">
        <v>60</v>
      </c>
      <c r="D109" s="8" t="s">
        <v>580</v>
      </c>
      <c r="E109" s="8">
        <v>4141010400</v>
      </c>
      <c r="F109" s="8">
        <v>2898</v>
      </c>
      <c r="G109" s="8">
        <v>4</v>
      </c>
      <c r="H109" s="8">
        <v>1994.07</v>
      </c>
      <c r="I109" s="8">
        <v>1312</v>
      </c>
      <c r="J109" s="8">
        <v>15</v>
      </c>
      <c r="K109" s="8">
        <v>0.49</v>
      </c>
      <c r="L109" s="8">
        <v>45</v>
      </c>
      <c r="M109" s="8">
        <v>43</v>
      </c>
      <c r="N109" s="8" t="s">
        <v>427</v>
      </c>
      <c r="O109" s="8">
        <v>80.489999999999995</v>
      </c>
      <c r="P109" s="8">
        <v>24.34</v>
      </c>
      <c r="Q109" s="8">
        <v>58.46</v>
      </c>
      <c r="R109" s="8">
        <v>17.68</v>
      </c>
      <c r="S109" s="8">
        <v>616</v>
      </c>
      <c r="T109" s="8">
        <v>32</v>
      </c>
      <c r="U109" s="8">
        <v>19</v>
      </c>
      <c r="V109" s="8">
        <v>29200</v>
      </c>
      <c r="W109" s="8" t="s">
        <v>581</v>
      </c>
      <c r="X109" s="8">
        <v>5</v>
      </c>
      <c r="Y109" s="8">
        <v>15</v>
      </c>
      <c r="Z109" s="11" t="s">
        <v>848</v>
      </c>
      <c r="AA109" s="8">
        <v>43000</v>
      </c>
      <c r="AB109" s="8">
        <v>27800</v>
      </c>
      <c r="AC109" s="8">
        <v>2</v>
      </c>
      <c r="AD109" s="8">
        <v>1</v>
      </c>
      <c r="AE109" s="8" t="s">
        <v>65</v>
      </c>
      <c r="AF109" s="8" t="s">
        <v>146</v>
      </c>
      <c r="AG109" s="8" t="s">
        <v>167</v>
      </c>
      <c r="AH109" s="8">
        <v>24000</v>
      </c>
      <c r="AI109" s="8">
        <v>16500</v>
      </c>
      <c r="AJ109" s="8" t="s">
        <v>583</v>
      </c>
      <c r="AK109" s="9" t="s">
        <v>841</v>
      </c>
      <c r="AL109" s="8" t="s">
        <v>67</v>
      </c>
      <c r="AM109" s="8" t="s">
        <v>584</v>
      </c>
      <c r="AN109" s="8" t="s">
        <v>585</v>
      </c>
      <c r="AO109" s="8" t="s">
        <v>586</v>
      </c>
      <c r="AP109" s="8" t="s">
        <v>587</v>
      </c>
      <c r="AQ109" s="8" t="s">
        <v>74</v>
      </c>
    </row>
    <row r="110" spans="1:43" x14ac:dyDescent="0.25">
      <c r="A110" s="8" t="s">
        <v>58</v>
      </c>
      <c r="B110" s="8" t="s">
        <v>59</v>
      </c>
      <c r="C110" s="8" t="s">
        <v>60</v>
      </c>
      <c r="D110" s="8" t="s">
        <v>580</v>
      </c>
      <c r="E110" s="8">
        <v>4141010400</v>
      </c>
      <c r="F110" s="8">
        <v>2898</v>
      </c>
      <c r="G110" s="8">
        <v>1</v>
      </c>
      <c r="H110" s="8">
        <v>1994.07</v>
      </c>
      <c r="I110" s="8">
        <v>1312</v>
      </c>
      <c r="J110" s="8">
        <v>15</v>
      </c>
      <c r="K110" s="8">
        <v>0.49</v>
      </c>
      <c r="L110" s="8">
        <v>45</v>
      </c>
      <c r="M110" s="8">
        <v>43</v>
      </c>
      <c r="N110" s="8" t="s">
        <v>97</v>
      </c>
      <c r="O110" s="8">
        <v>80.930000000000007</v>
      </c>
      <c r="P110" s="8">
        <v>24.48</v>
      </c>
      <c r="Q110" s="8">
        <v>58.19</v>
      </c>
      <c r="R110" s="8">
        <v>17.600000000000001</v>
      </c>
      <c r="S110" s="8">
        <v>59</v>
      </c>
      <c r="T110" s="8">
        <v>0</v>
      </c>
      <c r="U110" s="8">
        <v>6</v>
      </c>
      <c r="V110" s="8" t="s">
        <v>177</v>
      </c>
      <c r="W110" s="8" t="s">
        <v>177</v>
      </c>
      <c r="X110" s="8" t="s">
        <v>177</v>
      </c>
      <c r="Y110" s="8" t="s">
        <v>177</v>
      </c>
      <c r="Z110" s="11" t="s">
        <v>177</v>
      </c>
      <c r="AA110" s="8" t="s">
        <v>177</v>
      </c>
      <c r="AB110" s="8" t="s">
        <v>177</v>
      </c>
      <c r="AC110" s="8" t="s">
        <v>177</v>
      </c>
      <c r="AD110" s="8" t="s">
        <v>177</v>
      </c>
      <c r="AE110" s="8" t="s">
        <v>177</v>
      </c>
      <c r="AF110" s="8" t="s">
        <v>177</v>
      </c>
      <c r="AG110" s="8" t="s">
        <v>177</v>
      </c>
      <c r="AH110" s="8">
        <v>22000</v>
      </c>
      <c r="AI110" s="8">
        <v>18000</v>
      </c>
      <c r="AJ110" s="8" t="s">
        <v>588</v>
      </c>
      <c r="AK110" s="8" t="s">
        <v>831</v>
      </c>
      <c r="AL110" s="8" t="s">
        <v>78</v>
      </c>
      <c r="AM110" s="8" t="s">
        <v>177</v>
      </c>
      <c r="AN110" s="8" t="s">
        <v>177</v>
      </c>
      <c r="AO110" s="8" t="s">
        <v>177</v>
      </c>
      <c r="AP110" s="8" t="s">
        <v>177</v>
      </c>
      <c r="AQ110" s="8" t="s">
        <v>248</v>
      </c>
    </row>
    <row r="111" spans="1:43" x14ac:dyDescent="0.25">
      <c r="A111" s="8" t="s">
        <v>58</v>
      </c>
      <c r="B111" s="8" t="s">
        <v>59</v>
      </c>
      <c r="C111" s="8" t="s">
        <v>60</v>
      </c>
      <c r="D111" s="8" t="s">
        <v>580</v>
      </c>
      <c r="E111" s="8">
        <v>4141010400</v>
      </c>
      <c r="F111" s="8">
        <v>2898</v>
      </c>
      <c r="G111" s="8">
        <v>2</v>
      </c>
      <c r="H111" s="8">
        <v>1994.07</v>
      </c>
      <c r="I111" s="8">
        <v>1312</v>
      </c>
      <c r="J111" s="8">
        <v>15</v>
      </c>
      <c r="K111" s="8">
        <v>0.49</v>
      </c>
      <c r="L111" s="8">
        <v>45</v>
      </c>
      <c r="M111" s="8">
        <v>43</v>
      </c>
      <c r="N111" s="8">
        <v>84</v>
      </c>
      <c r="O111" s="8">
        <v>84.8</v>
      </c>
      <c r="P111" s="8">
        <v>25.65</v>
      </c>
      <c r="Q111" s="8">
        <v>58.71</v>
      </c>
      <c r="R111" s="8">
        <v>17.75</v>
      </c>
      <c r="S111" s="8">
        <v>537</v>
      </c>
      <c r="T111" s="8">
        <v>13</v>
      </c>
      <c r="U111" s="8">
        <v>16</v>
      </c>
      <c r="V111" s="8">
        <v>31000</v>
      </c>
      <c r="W111" s="8" t="s">
        <v>589</v>
      </c>
      <c r="X111" s="8">
        <v>6</v>
      </c>
      <c r="Y111" s="8">
        <v>25</v>
      </c>
      <c r="Z111" s="11" t="s">
        <v>915</v>
      </c>
      <c r="AA111" s="8">
        <v>36000</v>
      </c>
      <c r="AB111" s="8">
        <v>27500</v>
      </c>
      <c r="AC111" s="8">
        <v>2</v>
      </c>
      <c r="AD111" s="8">
        <v>1</v>
      </c>
      <c r="AE111" s="8" t="s">
        <v>65</v>
      </c>
      <c r="AF111" s="8" t="s">
        <v>120</v>
      </c>
      <c r="AG111" s="8" t="s">
        <v>67</v>
      </c>
      <c r="AH111" s="8">
        <v>25000</v>
      </c>
      <c r="AI111" s="8">
        <v>18000</v>
      </c>
      <c r="AJ111" s="8" t="s">
        <v>591</v>
      </c>
      <c r="AK111" s="9" t="s">
        <v>916</v>
      </c>
      <c r="AL111" s="8"/>
      <c r="AM111" s="8" t="s">
        <v>584</v>
      </c>
      <c r="AN111" s="8" t="s">
        <v>585</v>
      </c>
      <c r="AO111" s="8" t="s">
        <v>586</v>
      </c>
      <c r="AP111" s="8" t="s">
        <v>587</v>
      </c>
      <c r="AQ111" s="8" t="s">
        <v>74</v>
      </c>
    </row>
    <row r="112" spans="1:43" x14ac:dyDescent="0.25">
      <c r="A112" s="8" t="s">
        <v>58</v>
      </c>
      <c r="B112" s="8" t="s">
        <v>59</v>
      </c>
      <c r="C112" s="8" t="s">
        <v>60</v>
      </c>
      <c r="D112" s="8" t="s">
        <v>580</v>
      </c>
      <c r="E112" s="8">
        <v>4141010400</v>
      </c>
      <c r="F112" s="8">
        <v>2898</v>
      </c>
      <c r="G112" s="8">
        <v>3</v>
      </c>
      <c r="H112" s="8">
        <v>1994.07</v>
      </c>
      <c r="I112" s="8">
        <v>1312</v>
      </c>
      <c r="J112" s="8">
        <v>15</v>
      </c>
      <c r="K112" s="8">
        <v>0.49</v>
      </c>
      <c r="L112" s="8">
        <v>45</v>
      </c>
      <c r="M112" s="8">
        <v>43</v>
      </c>
      <c r="N112" s="8">
        <v>106</v>
      </c>
      <c r="O112" s="8">
        <v>106.03</v>
      </c>
      <c r="P112" s="8">
        <v>32.07</v>
      </c>
      <c r="Q112" s="8">
        <v>84.9</v>
      </c>
      <c r="R112" s="8">
        <v>25.68</v>
      </c>
      <c r="S112" s="8">
        <v>100</v>
      </c>
      <c r="T112" s="8">
        <v>0</v>
      </c>
      <c r="U112" s="8">
        <v>2</v>
      </c>
      <c r="V112" s="8" t="s">
        <v>177</v>
      </c>
      <c r="W112" s="8" t="s">
        <v>177</v>
      </c>
      <c r="X112" s="8" t="s">
        <v>177</v>
      </c>
      <c r="Y112" s="8" t="s">
        <v>177</v>
      </c>
      <c r="Z112" s="11" t="s">
        <v>177</v>
      </c>
      <c r="AA112" s="8" t="s">
        <v>177</v>
      </c>
      <c r="AB112" s="8" t="s">
        <v>177</v>
      </c>
      <c r="AC112" s="8" t="s">
        <v>177</v>
      </c>
      <c r="AD112" s="8" t="s">
        <v>177</v>
      </c>
      <c r="AE112" s="8" t="s">
        <v>177</v>
      </c>
      <c r="AF112" s="8" t="s">
        <v>177</v>
      </c>
      <c r="AG112" s="8" t="s">
        <v>177</v>
      </c>
      <c r="AH112" s="8">
        <v>35000</v>
      </c>
      <c r="AI112" s="8">
        <v>35000</v>
      </c>
      <c r="AJ112" s="8" t="s">
        <v>593</v>
      </c>
      <c r="AK112" s="8" t="s">
        <v>917</v>
      </c>
      <c r="AL112" s="8" t="s">
        <v>167</v>
      </c>
      <c r="AM112" s="8" t="s">
        <v>177</v>
      </c>
      <c r="AN112" s="8" t="s">
        <v>177</v>
      </c>
      <c r="AO112" s="8" t="s">
        <v>177</v>
      </c>
      <c r="AP112" s="8" t="s">
        <v>177</v>
      </c>
      <c r="AQ112" s="8" t="s">
        <v>248</v>
      </c>
    </row>
    <row r="113" spans="1:4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1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8"/>
      <c r="AM113" s="8"/>
      <c r="AN113" s="8"/>
      <c r="AO113" s="8"/>
      <c r="AP113" s="8"/>
      <c r="AQ113" s="8"/>
    </row>
    <row r="114" spans="1:43" x14ac:dyDescent="0.25">
      <c r="A114" s="8" t="s">
        <v>58</v>
      </c>
      <c r="B114" s="8" t="s">
        <v>59</v>
      </c>
      <c r="C114" s="8" t="s">
        <v>60</v>
      </c>
      <c r="D114" s="8" t="s">
        <v>594</v>
      </c>
      <c r="E114" s="8">
        <v>4141010400</v>
      </c>
      <c r="F114" s="8">
        <v>2887</v>
      </c>
      <c r="G114" s="8">
        <v>1</v>
      </c>
      <c r="H114" s="8">
        <v>1994.1</v>
      </c>
      <c r="I114" s="8">
        <v>792</v>
      </c>
      <c r="J114" s="8">
        <v>12</v>
      </c>
      <c r="K114" s="8">
        <v>0</v>
      </c>
      <c r="L114" s="8">
        <v>37</v>
      </c>
      <c r="M114" s="8">
        <v>26</v>
      </c>
      <c r="N114" s="8">
        <v>93</v>
      </c>
      <c r="O114" s="8">
        <v>93.16</v>
      </c>
      <c r="P114" s="8">
        <v>28.18</v>
      </c>
      <c r="Q114" s="8">
        <v>72.319999999999993</v>
      </c>
      <c r="R114" s="8">
        <v>21.87</v>
      </c>
      <c r="S114" s="8">
        <v>152</v>
      </c>
      <c r="T114" s="8">
        <v>13</v>
      </c>
      <c r="U114" s="8">
        <v>4</v>
      </c>
      <c r="V114" s="8">
        <v>37000</v>
      </c>
      <c r="W114" s="8" t="s">
        <v>595</v>
      </c>
      <c r="X114" s="8">
        <v>14</v>
      </c>
      <c r="Y114" s="8">
        <v>19</v>
      </c>
      <c r="Z114" s="11" t="s">
        <v>918</v>
      </c>
      <c r="AA114" s="8">
        <v>38900</v>
      </c>
      <c r="AB114" s="8">
        <v>35000</v>
      </c>
      <c r="AC114" s="8">
        <v>3</v>
      </c>
      <c r="AD114" s="8">
        <v>1</v>
      </c>
      <c r="AE114" s="8" t="s">
        <v>112</v>
      </c>
      <c r="AF114" s="8" t="s">
        <v>66</v>
      </c>
      <c r="AG114" s="8" t="s">
        <v>167</v>
      </c>
      <c r="AH114" s="8">
        <v>31500</v>
      </c>
      <c r="AI114" s="8">
        <v>30000</v>
      </c>
      <c r="AJ114" s="8" t="s">
        <v>598</v>
      </c>
      <c r="AK114" s="9" t="s">
        <v>919</v>
      </c>
      <c r="AL114" s="8" t="s">
        <v>67</v>
      </c>
      <c r="AM114" s="8" t="s">
        <v>599</v>
      </c>
      <c r="AN114" s="8" t="s">
        <v>600</v>
      </c>
      <c r="AO114" s="8" t="s">
        <v>601</v>
      </c>
      <c r="AP114" s="8" t="s">
        <v>602</v>
      </c>
      <c r="AQ114" s="8" t="s">
        <v>74</v>
      </c>
    </row>
    <row r="115" spans="1:43" x14ac:dyDescent="0.25">
      <c r="A115" s="8" t="s">
        <v>58</v>
      </c>
      <c r="B115" s="8" t="s">
        <v>59</v>
      </c>
      <c r="C115" s="8" t="s">
        <v>60</v>
      </c>
      <c r="D115" s="8" t="s">
        <v>594</v>
      </c>
      <c r="E115" s="8">
        <v>4141010400</v>
      </c>
      <c r="F115" s="8">
        <v>2887</v>
      </c>
      <c r="G115" s="8">
        <v>2</v>
      </c>
      <c r="H115" s="8">
        <v>1994.1</v>
      </c>
      <c r="I115" s="8">
        <v>792</v>
      </c>
      <c r="J115" s="8">
        <v>12</v>
      </c>
      <c r="K115" s="8">
        <v>0</v>
      </c>
      <c r="L115" s="8">
        <v>37</v>
      </c>
      <c r="M115" s="8">
        <v>26</v>
      </c>
      <c r="N115" s="8">
        <v>108</v>
      </c>
      <c r="O115" s="8">
        <v>108.5</v>
      </c>
      <c r="P115" s="8">
        <v>32.82</v>
      </c>
      <c r="Q115" s="8">
        <v>84.97</v>
      </c>
      <c r="R115" s="8">
        <v>25.7</v>
      </c>
      <c r="S115" s="8">
        <v>640</v>
      </c>
      <c r="T115" s="8">
        <v>24</v>
      </c>
      <c r="U115" s="8">
        <v>22</v>
      </c>
      <c r="V115" s="8">
        <v>41000</v>
      </c>
      <c r="W115" s="8" t="s">
        <v>603</v>
      </c>
      <c r="X115" s="8">
        <v>14</v>
      </c>
      <c r="Y115" s="8">
        <v>15</v>
      </c>
      <c r="Z115" s="11" t="s">
        <v>907</v>
      </c>
      <c r="AA115" s="8">
        <v>45500</v>
      </c>
      <c r="AB115" s="8">
        <v>38000</v>
      </c>
      <c r="AC115" s="8">
        <v>3</v>
      </c>
      <c r="AD115" s="8">
        <v>2</v>
      </c>
      <c r="AE115" s="8" t="s">
        <v>112</v>
      </c>
      <c r="AF115" s="8" t="s">
        <v>605</v>
      </c>
      <c r="AG115" s="8" t="s">
        <v>167</v>
      </c>
      <c r="AH115" s="8">
        <v>35000</v>
      </c>
      <c r="AI115" s="8">
        <v>30000</v>
      </c>
      <c r="AJ115" s="8" t="s">
        <v>606</v>
      </c>
      <c r="AK115" s="8" t="s">
        <v>838</v>
      </c>
      <c r="AL115" s="8" t="s">
        <v>78</v>
      </c>
      <c r="AM115" s="8" t="s">
        <v>607</v>
      </c>
      <c r="AN115" s="8" t="s">
        <v>608</v>
      </c>
      <c r="AO115" s="8" t="s">
        <v>609</v>
      </c>
      <c r="AP115" s="8" t="s">
        <v>610</v>
      </c>
      <c r="AQ115" s="8" t="s">
        <v>74</v>
      </c>
    </row>
    <row r="116" spans="1:4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1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spans="1:43" x14ac:dyDescent="0.25">
      <c r="A117" s="8" t="s">
        <v>58</v>
      </c>
      <c r="B117" s="8" t="s">
        <v>59</v>
      </c>
      <c r="C117" s="8" t="s">
        <v>60</v>
      </c>
      <c r="D117" s="8" t="s">
        <v>611</v>
      </c>
      <c r="E117" s="8">
        <v>4141010400</v>
      </c>
      <c r="F117" s="8">
        <v>2901</v>
      </c>
      <c r="G117" s="8">
        <v>1</v>
      </c>
      <c r="H117" s="8">
        <v>1993.09</v>
      </c>
      <c r="I117" s="8">
        <v>818</v>
      </c>
      <c r="J117" s="8">
        <v>13</v>
      </c>
      <c r="K117" s="8">
        <v>0.9</v>
      </c>
      <c r="L117" s="8">
        <v>35</v>
      </c>
      <c r="M117" s="8">
        <v>12</v>
      </c>
      <c r="N117" s="8">
        <v>123</v>
      </c>
      <c r="O117" s="8">
        <v>123.38</v>
      </c>
      <c r="P117" s="8">
        <v>37.32</v>
      </c>
      <c r="Q117" s="8">
        <v>99.28</v>
      </c>
      <c r="R117" s="8">
        <v>30.03</v>
      </c>
      <c r="S117" s="8">
        <v>270</v>
      </c>
      <c r="T117" s="8">
        <v>10</v>
      </c>
      <c r="U117" s="8">
        <v>2</v>
      </c>
      <c r="V117" s="8">
        <v>52000</v>
      </c>
      <c r="W117" s="8" t="s">
        <v>612</v>
      </c>
      <c r="X117" s="8">
        <v>7</v>
      </c>
      <c r="Y117" s="8">
        <v>25</v>
      </c>
      <c r="Z117" s="11" t="s">
        <v>920</v>
      </c>
      <c r="AA117" s="8">
        <v>53000</v>
      </c>
      <c r="AB117" s="8">
        <v>52000</v>
      </c>
      <c r="AC117" s="8">
        <v>3</v>
      </c>
      <c r="AD117" s="8">
        <v>2</v>
      </c>
      <c r="AE117" s="8" t="s">
        <v>112</v>
      </c>
      <c r="AF117" s="8" t="s">
        <v>66</v>
      </c>
      <c r="AG117" s="8" t="s">
        <v>613</v>
      </c>
      <c r="AH117" s="8">
        <v>38000</v>
      </c>
      <c r="AI117" s="8">
        <v>38000</v>
      </c>
      <c r="AJ117" s="8" t="s">
        <v>614</v>
      </c>
      <c r="AK117" s="9" t="s">
        <v>888</v>
      </c>
      <c r="AL117" s="8" t="s">
        <v>78</v>
      </c>
      <c r="AM117" s="8" t="s">
        <v>615</v>
      </c>
      <c r="AN117" s="8" t="s">
        <v>616</v>
      </c>
      <c r="AO117" s="8" t="s">
        <v>617</v>
      </c>
      <c r="AP117" s="8" t="s">
        <v>618</v>
      </c>
      <c r="AQ117" s="8" t="s">
        <v>74</v>
      </c>
    </row>
    <row r="118" spans="1:43" x14ac:dyDescent="0.25">
      <c r="A118" s="8" t="s">
        <v>58</v>
      </c>
      <c r="B118" s="8" t="s">
        <v>59</v>
      </c>
      <c r="C118" s="8" t="s">
        <v>60</v>
      </c>
      <c r="D118" s="8" t="s">
        <v>611</v>
      </c>
      <c r="E118" s="8">
        <v>4141010400</v>
      </c>
      <c r="F118" s="8">
        <v>2901</v>
      </c>
      <c r="G118" s="8">
        <v>4</v>
      </c>
      <c r="H118" s="8">
        <v>1993.09</v>
      </c>
      <c r="I118" s="8">
        <v>818</v>
      </c>
      <c r="J118" s="8">
        <v>13</v>
      </c>
      <c r="K118" s="8">
        <v>0.9</v>
      </c>
      <c r="L118" s="8">
        <v>35</v>
      </c>
      <c r="M118" s="8">
        <v>12</v>
      </c>
      <c r="N118" s="8">
        <v>126</v>
      </c>
      <c r="O118" s="8">
        <v>126.84</v>
      </c>
      <c r="P118" s="8">
        <v>38.36</v>
      </c>
      <c r="Q118" s="8">
        <v>101.67</v>
      </c>
      <c r="R118" s="8">
        <v>30.75</v>
      </c>
      <c r="S118" s="8">
        <v>322</v>
      </c>
      <c r="T118" s="8">
        <v>16</v>
      </c>
      <c r="U118" s="8">
        <v>5</v>
      </c>
      <c r="V118" s="8">
        <v>45000</v>
      </c>
      <c r="W118" s="8" t="s">
        <v>619</v>
      </c>
      <c r="X118" s="8">
        <v>4</v>
      </c>
      <c r="Y118" s="8">
        <v>25</v>
      </c>
      <c r="Z118" s="11" t="s">
        <v>909</v>
      </c>
      <c r="AA118" s="8">
        <v>51000</v>
      </c>
      <c r="AB118" s="8">
        <v>42000</v>
      </c>
      <c r="AC118" s="8">
        <v>3</v>
      </c>
      <c r="AD118" s="8">
        <v>2</v>
      </c>
      <c r="AE118" s="8" t="s">
        <v>112</v>
      </c>
      <c r="AF118" s="8" t="s">
        <v>66</v>
      </c>
      <c r="AG118" s="8"/>
      <c r="AH118" s="8">
        <v>37000</v>
      </c>
      <c r="AI118" s="8">
        <v>34000</v>
      </c>
      <c r="AJ118" s="8" t="s">
        <v>620</v>
      </c>
      <c r="AK118" s="9" t="s">
        <v>917</v>
      </c>
      <c r="AL118" s="8" t="s">
        <v>78</v>
      </c>
      <c r="AM118" s="8" t="s">
        <v>621</v>
      </c>
      <c r="AN118" s="8" t="s">
        <v>622</v>
      </c>
      <c r="AO118" s="8" t="s">
        <v>623</v>
      </c>
      <c r="AP118" s="8" t="s">
        <v>624</v>
      </c>
      <c r="AQ118" s="8" t="s">
        <v>74</v>
      </c>
    </row>
    <row r="119" spans="1:43" x14ac:dyDescent="0.25">
      <c r="A119" s="8" t="s">
        <v>58</v>
      </c>
      <c r="B119" s="8" t="s">
        <v>59</v>
      </c>
      <c r="C119" s="8" t="s">
        <v>60</v>
      </c>
      <c r="D119" s="8" t="s">
        <v>611</v>
      </c>
      <c r="E119" s="8">
        <v>4141010400</v>
      </c>
      <c r="F119" s="8">
        <v>2901</v>
      </c>
      <c r="G119" s="8">
        <v>2</v>
      </c>
      <c r="H119" s="8">
        <v>1993.09</v>
      </c>
      <c r="I119" s="8">
        <v>818</v>
      </c>
      <c r="J119" s="8">
        <v>13</v>
      </c>
      <c r="K119" s="8">
        <v>0.9</v>
      </c>
      <c r="L119" s="8">
        <v>35</v>
      </c>
      <c r="M119" s="8">
        <v>12</v>
      </c>
      <c r="N119" s="8">
        <v>145</v>
      </c>
      <c r="O119" s="8">
        <v>145.43</v>
      </c>
      <c r="P119" s="8">
        <v>43.99</v>
      </c>
      <c r="Q119" s="8">
        <v>118.77</v>
      </c>
      <c r="R119" s="8">
        <v>35.92</v>
      </c>
      <c r="S119" s="8">
        <v>100</v>
      </c>
      <c r="T119" s="8">
        <v>2</v>
      </c>
      <c r="U119" s="8">
        <v>3</v>
      </c>
      <c r="V119" s="8">
        <v>54000</v>
      </c>
      <c r="W119" s="8" t="s">
        <v>625</v>
      </c>
      <c r="X119" s="8">
        <v>11</v>
      </c>
      <c r="Y119" s="8">
        <v>25</v>
      </c>
      <c r="Z119" s="11" t="s">
        <v>917</v>
      </c>
      <c r="AA119" s="8">
        <v>56000</v>
      </c>
      <c r="AB119" s="8">
        <v>54000</v>
      </c>
      <c r="AC119" s="8">
        <v>4</v>
      </c>
      <c r="AD119" s="8">
        <v>2</v>
      </c>
      <c r="AE119" s="8" t="s">
        <v>112</v>
      </c>
      <c r="AF119" s="8" t="s">
        <v>66</v>
      </c>
      <c r="AG119" s="8" t="s">
        <v>167</v>
      </c>
      <c r="AH119" s="8">
        <v>42000</v>
      </c>
      <c r="AI119" s="8">
        <v>40000</v>
      </c>
      <c r="AJ119" s="8" t="s">
        <v>626</v>
      </c>
      <c r="AK119" s="9" t="s">
        <v>920</v>
      </c>
      <c r="AL119" s="8" t="s">
        <v>167</v>
      </c>
      <c r="AM119" s="8" t="s">
        <v>615</v>
      </c>
      <c r="AN119" s="8" t="s">
        <v>616</v>
      </c>
      <c r="AO119" s="8" t="s">
        <v>617</v>
      </c>
      <c r="AP119" s="8" t="s">
        <v>618</v>
      </c>
      <c r="AQ119" s="8" t="s">
        <v>74</v>
      </c>
    </row>
    <row r="120" spans="1:43" x14ac:dyDescent="0.25">
      <c r="A120" s="8" t="s">
        <v>58</v>
      </c>
      <c r="B120" s="8" t="s">
        <v>59</v>
      </c>
      <c r="C120" s="8" t="s">
        <v>60</v>
      </c>
      <c r="D120" s="8" t="s">
        <v>611</v>
      </c>
      <c r="E120" s="8">
        <v>4141010400</v>
      </c>
      <c r="F120" s="8">
        <v>2901</v>
      </c>
      <c r="G120" s="8">
        <v>5</v>
      </c>
      <c r="H120" s="8">
        <v>1993.09</v>
      </c>
      <c r="I120" s="8">
        <v>818</v>
      </c>
      <c r="J120" s="8">
        <v>13</v>
      </c>
      <c r="K120" s="8">
        <v>0.9</v>
      </c>
      <c r="L120" s="8">
        <v>35</v>
      </c>
      <c r="M120" s="8">
        <v>12</v>
      </c>
      <c r="N120" s="8">
        <v>160</v>
      </c>
      <c r="O120" s="8">
        <v>160.1</v>
      </c>
      <c r="P120" s="8">
        <v>48.43</v>
      </c>
      <c r="Q120" s="8">
        <v>134.76</v>
      </c>
      <c r="R120" s="8">
        <v>40.76</v>
      </c>
      <c r="S120" s="8">
        <v>78</v>
      </c>
      <c r="T120" s="8">
        <v>2</v>
      </c>
      <c r="U120" s="8">
        <v>2</v>
      </c>
      <c r="V120" s="8">
        <v>55000</v>
      </c>
      <c r="W120" s="8" t="s">
        <v>627</v>
      </c>
      <c r="X120" s="8">
        <v>4</v>
      </c>
      <c r="Y120" s="8">
        <v>14</v>
      </c>
      <c r="Z120" s="11" t="s">
        <v>921</v>
      </c>
      <c r="AA120" s="8">
        <v>58000</v>
      </c>
      <c r="AB120" s="8">
        <v>55000</v>
      </c>
      <c r="AC120" s="8">
        <v>4</v>
      </c>
      <c r="AD120" s="8">
        <v>2</v>
      </c>
      <c r="AE120" s="8" t="s">
        <v>112</v>
      </c>
      <c r="AF120" s="8" t="s">
        <v>628</v>
      </c>
      <c r="AG120" s="8"/>
      <c r="AH120" s="8">
        <v>40000</v>
      </c>
      <c r="AI120" s="8">
        <v>40000</v>
      </c>
      <c r="AJ120" s="8" t="s">
        <v>629</v>
      </c>
      <c r="AK120" s="8" t="s">
        <v>922</v>
      </c>
      <c r="AL120" s="8"/>
      <c r="AM120" s="8" t="s">
        <v>615</v>
      </c>
      <c r="AN120" s="8" t="s">
        <v>616</v>
      </c>
      <c r="AO120" s="8" t="s">
        <v>617</v>
      </c>
      <c r="AP120" s="8" t="s">
        <v>618</v>
      </c>
      <c r="AQ120" s="8" t="s">
        <v>74</v>
      </c>
    </row>
    <row r="121" spans="1:43" x14ac:dyDescent="0.25">
      <c r="A121" s="8" t="s">
        <v>58</v>
      </c>
      <c r="B121" s="8" t="s">
        <v>59</v>
      </c>
      <c r="C121" s="8" t="s">
        <v>60</v>
      </c>
      <c r="D121" s="8" t="s">
        <v>611</v>
      </c>
      <c r="E121" s="8">
        <v>4141010400</v>
      </c>
      <c r="F121" s="8">
        <v>2901</v>
      </c>
      <c r="G121" s="8">
        <v>3</v>
      </c>
      <c r="H121" s="8">
        <v>1993.09</v>
      </c>
      <c r="I121" s="8">
        <v>818</v>
      </c>
      <c r="J121" s="8">
        <v>13</v>
      </c>
      <c r="K121" s="8">
        <v>0.9</v>
      </c>
      <c r="L121" s="8">
        <v>35</v>
      </c>
      <c r="M121" s="8">
        <v>12</v>
      </c>
      <c r="N121" s="8">
        <v>163</v>
      </c>
      <c r="O121" s="8">
        <v>163.69</v>
      </c>
      <c r="P121" s="8">
        <v>49.51</v>
      </c>
      <c r="Q121" s="8">
        <v>134.77000000000001</v>
      </c>
      <c r="R121" s="8">
        <v>40.76</v>
      </c>
      <c r="S121" s="8">
        <v>42</v>
      </c>
      <c r="T121" s="8">
        <v>5</v>
      </c>
      <c r="U121" s="8">
        <v>0</v>
      </c>
      <c r="V121" s="8">
        <v>56000</v>
      </c>
      <c r="W121" s="8" t="s">
        <v>630</v>
      </c>
      <c r="X121" s="8">
        <v>16</v>
      </c>
      <c r="Y121" s="8">
        <v>25</v>
      </c>
      <c r="Z121" s="11" t="s">
        <v>923</v>
      </c>
      <c r="AA121" s="8">
        <v>60000</v>
      </c>
      <c r="AB121" s="8">
        <v>56000</v>
      </c>
      <c r="AC121" s="8">
        <v>4</v>
      </c>
      <c r="AD121" s="8">
        <v>2</v>
      </c>
      <c r="AE121" s="8" t="s">
        <v>112</v>
      </c>
      <c r="AF121" s="8" t="s">
        <v>120</v>
      </c>
      <c r="AG121" s="8"/>
      <c r="AH121" s="8" t="s">
        <v>177</v>
      </c>
      <c r="AI121" s="8" t="s">
        <v>177</v>
      </c>
      <c r="AJ121" s="8" t="s">
        <v>177</v>
      </c>
      <c r="AK121" s="8" t="s">
        <v>177</v>
      </c>
      <c r="AL121" s="8" t="s">
        <v>177</v>
      </c>
      <c r="AM121" s="8" t="s">
        <v>621</v>
      </c>
      <c r="AN121" s="8" t="s">
        <v>622</v>
      </c>
      <c r="AO121" s="8" t="s">
        <v>623</v>
      </c>
      <c r="AP121" s="8" t="s">
        <v>624</v>
      </c>
      <c r="AQ121" s="8" t="s">
        <v>182</v>
      </c>
    </row>
    <row r="122" spans="1:43" x14ac:dyDescent="0.25">
      <c r="A122" s="8" t="s">
        <v>58</v>
      </c>
      <c r="B122" s="8" t="s">
        <v>59</v>
      </c>
      <c r="C122" s="8" t="s">
        <v>60</v>
      </c>
      <c r="D122" s="8" t="s">
        <v>611</v>
      </c>
      <c r="E122" s="8">
        <v>4141010400</v>
      </c>
      <c r="F122" s="8">
        <v>2901</v>
      </c>
      <c r="G122" s="8">
        <v>6</v>
      </c>
      <c r="H122" s="8">
        <v>1993.09</v>
      </c>
      <c r="I122" s="8">
        <v>818</v>
      </c>
      <c r="J122" s="8">
        <v>13</v>
      </c>
      <c r="K122" s="8">
        <v>0.9</v>
      </c>
      <c r="L122" s="8">
        <v>35</v>
      </c>
      <c r="M122" s="8">
        <v>12</v>
      </c>
      <c r="N122" s="8">
        <v>228</v>
      </c>
      <c r="O122" s="8">
        <v>228.35</v>
      </c>
      <c r="P122" s="8">
        <v>69.069999999999993</v>
      </c>
      <c r="Q122" s="8">
        <v>192.21</v>
      </c>
      <c r="R122" s="8">
        <v>58.14</v>
      </c>
      <c r="S122" s="8">
        <v>6</v>
      </c>
      <c r="T122" s="8" t="s">
        <v>177</v>
      </c>
      <c r="U122" s="8" t="s">
        <v>177</v>
      </c>
      <c r="V122" s="8" t="s">
        <v>177</v>
      </c>
      <c r="W122" s="8" t="s">
        <v>177</v>
      </c>
      <c r="X122" s="8" t="s">
        <v>177</v>
      </c>
      <c r="Y122" s="8" t="s">
        <v>177</v>
      </c>
      <c r="Z122" s="11" t="s">
        <v>177</v>
      </c>
      <c r="AA122" s="8" t="s">
        <v>177</v>
      </c>
      <c r="AB122" s="8" t="s">
        <v>177</v>
      </c>
      <c r="AC122" s="8" t="s">
        <v>177</v>
      </c>
      <c r="AD122" s="8" t="s">
        <v>177</v>
      </c>
      <c r="AE122" s="8" t="s">
        <v>177</v>
      </c>
      <c r="AF122" s="8" t="s">
        <v>177</v>
      </c>
      <c r="AG122" s="8" t="s">
        <v>177</v>
      </c>
      <c r="AH122" s="8" t="s">
        <v>177</v>
      </c>
      <c r="AI122" s="8" t="s">
        <v>177</v>
      </c>
      <c r="AJ122" s="8" t="s">
        <v>177</v>
      </c>
      <c r="AK122" s="8" t="s">
        <v>177</v>
      </c>
      <c r="AL122" s="8" t="s">
        <v>177</v>
      </c>
      <c r="AM122" s="8" t="s">
        <v>177</v>
      </c>
      <c r="AN122" s="8" t="s">
        <v>177</v>
      </c>
      <c r="AO122" s="8" t="s">
        <v>177</v>
      </c>
      <c r="AP122" s="8" t="s">
        <v>177</v>
      </c>
      <c r="AQ122" s="8" t="s">
        <v>230</v>
      </c>
    </row>
    <row r="123" spans="1:4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11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x14ac:dyDescent="0.25">
      <c r="A124" s="8" t="s">
        <v>58</v>
      </c>
      <c r="B124" s="8" t="s">
        <v>59</v>
      </c>
      <c r="C124" s="8" t="s">
        <v>60</v>
      </c>
      <c r="D124" s="8" t="s">
        <v>632</v>
      </c>
      <c r="E124" s="8">
        <v>4141010400</v>
      </c>
      <c r="F124" s="8">
        <v>2903</v>
      </c>
      <c r="G124" s="8">
        <v>2</v>
      </c>
      <c r="H124" s="8">
        <v>1993.07</v>
      </c>
      <c r="I124" s="8">
        <v>822</v>
      </c>
      <c r="J124" s="8">
        <v>12</v>
      </c>
      <c r="K124" s="8">
        <v>0.91</v>
      </c>
      <c r="L124" s="8">
        <v>6</v>
      </c>
      <c r="M124" s="8">
        <v>19</v>
      </c>
      <c r="N124" s="8" t="s">
        <v>633</v>
      </c>
      <c r="O124" s="8">
        <v>122.52</v>
      </c>
      <c r="P124" s="8">
        <v>37.06</v>
      </c>
      <c r="Q124" s="8">
        <v>101.7</v>
      </c>
      <c r="R124" s="8">
        <v>30.76</v>
      </c>
      <c r="S124" s="8">
        <v>230</v>
      </c>
      <c r="T124" s="8">
        <v>1</v>
      </c>
      <c r="U124" s="8">
        <v>5</v>
      </c>
      <c r="V124" s="8">
        <v>53000</v>
      </c>
      <c r="W124" s="8" t="s">
        <v>634</v>
      </c>
      <c r="X124" s="8">
        <v>8</v>
      </c>
      <c r="Y124" s="8">
        <v>19</v>
      </c>
      <c r="Z124" s="11" t="s">
        <v>898</v>
      </c>
      <c r="AA124" s="8">
        <v>53000</v>
      </c>
      <c r="AB124" s="8">
        <v>53000</v>
      </c>
      <c r="AC124" s="8">
        <v>4</v>
      </c>
      <c r="AD124" s="8">
        <v>2</v>
      </c>
      <c r="AE124" s="8" t="s">
        <v>112</v>
      </c>
      <c r="AF124" s="8" t="s">
        <v>120</v>
      </c>
      <c r="AG124" s="8" t="s">
        <v>167</v>
      </c>
      <c r="AH124" s="8">
        <v>37000</v>
      </c>
      <c r="AI124" s="8">
        <v>37000</v>
      </c>
      <c r="AJ124" s="8" t="s">
        <v>635</v>
      </c>
      <c r="AK124" s="8" t="s">
        <v>924</v>
      </c>
      <c r="AL124" s="8" t="s">
        <v>167</v>
      </c>
      <c r="AM124" s="8" t="s">
        <v>637</v>
      </c>
      <c r="AN124" s="8" t="s">
        <v>638</v>
      </c>
      <c r="AO124" s="8" t="s">
        <v>639</v>
      </c>
      <c r="AP124" s="8" t="s">
        <v>640</v>
      </c>
      <c r="AQ124" s="8" t="s">
        <v>74</v>
      </c>
    </row>
    <row r="125" spans="1:43" x14ac:dyDescent="0.25">
      <c r="A125" s="8" t="s">
        <v>58</v>
      </c>
      <c r="B125" s="8" t="s">
        <v>59</v>
      </c>
      <c r="C125" s="8" t="s">
        <v>60</v>
      </c>
      <c r="D125" s="8" t="s">
        <v>632</v>
      </c>
      <c r="E125" s="8">
        <v>4141010400</v>
      </c>
      <c r="F125" s="8">
        <v>2903</v>
      </c>
      <c r="G125" s="8">
        <v>1</v>
      </c>
      <c r="H125" s="8">
        <v>1993.07</v>
      </c>
      <c r="I125" s="8">
        <v>822</v>
      </c>
      <c r="J125" s="8">
        <v>12</v>
      </c>
      <c r="K125" s="8">
        <v>0.91</v>
      </c>
      <c r="L125" s="8">
        <v>6</v>
      </c>
      <c r="M125" s="8">
        <v>19</v>
      </c>
      <c r="N125" s="8" t="s">
        <v>641</v>
      </c>
      <c r="O125" s="8">
        <v>122.67</v>
      </c>
      <c r="P125" s="8">
        <v>37.1</v>
      </c>
      <c r="Q125" s="8">
        <v>101.82</v>
      </c>
      <c r="R125" s="8">
        <v>30.8</v>
      </c>
      <c r="S125" s="8">
        <v>388</v>
      </c>
      <c r="T125" s="8">
        <v>4</v>
      </c>
      <c r="U125" s="8">
        <v>7</v>
      </c>
      <c r="V125" s="8">
        <v>48000</v>
      </c>
      <c r="W125" s="8" t="s">
        <v>642</v>
      </c>
      <c r="X125" s="8">
        <v>9</v>
      </c>
      <c r="Y125" s="8">
        <v>24</v>
      </c>
      <c r="Z125" s="11" t="s">
        <v>925</v>
      </c>
      <c r="AA125" s="8">
        <v>53000</v>
      </c>
      <c r="AB125" s="8">
        <v>48000</v>
      </c>
      <c r="AC125" s="8">
        <v>4</v>
      </c>
      <c r="AD125" s="8">
        <v>2</v>
      </c>
      <c r="AE125" s="8" t="s">
        <v>112</v>
      </c>
      <c r="AF125" s="8" t="s">
        <v>120</v>
      </c>
      <c r="AG125" s="8" t="s">
        <v>78</v>
      </c>
      <c r="AH125" s="8">
        <v>36500</v>
      </c>
      <c r="AI125" s="8">
        <v>34000</v>
      </c>
      <c r="AJ125" s="8" t="s">
        <v>643</v>
      </c>
      <c r="AK125" s="9" t="s">
        <v>924</v>
      </c>
      <c r="AL125" s="8" t="s">
        <v>67</v>
      </c>
      <c r="AM125" s="8" t="s">
        <v>364</v>
      </c>
      <c r="AN125" s="8" t="s">
        <v>644</v>
      </c>
      <c r="AO125" s="8" t="s">
        <v>645</v>
      </c>
      <c r="AP125" s="8" t="s">
        <v>646</v>
      </c>
      <c r="AQ125" s="8" t="s">
        <v>74</v>
      </c>
    </row>
    <row r="126" spans="1:43" x14ac:dyDescent="0.25">
      <c r="A126" s="8" t="s">
        <v>58</v>
      </c>
      <c r="B126" s="8" t="s">
        <v>59</v>
      </c>
      <c r="C126" s="8" t="s">
        <v>60</v>
      </c>
      <c r="D126" s="8" t="s">
        <v>632</v>
      </c>
      <c r="E126" s="8">
        <v>4141010400</v>
      </c>
      <c r="F126" s="8">
        <v>2903</v>
      </c>
      <c r="G126" s="8">
        <v>3</v>
      </c>
      <c r="H126" s="8">
        <v>1993.07</v>
      </c>
      <c r="I126" s="8">
        <v>822</v>
      </c>
      <c r="J126" s="8">
        <v>12</v>
      </c>
      <c r="K126" s="8">
        <v>0.91</v>
      </c>
      <c r="L126" s="8">
        <v>6</v>
      </c>
      <c r="M126" s="8">
        <v>19</v>
      </c>
      <c r="N126" s="8">
        <v>159</v>
      </c>
      <c r="O126" s="8">
        <v>159.93</v>
      </c>
      <c r="P126" s="8">
        <v>48.37</v>
      </c>
      <c r="Q126" s="8">
        <v>132.75</v>
      </c>
      <c r="R126" s="8">
        <v>40.15</v>
      </c>
      <c r="S126" s="8">
        <v>204</v>
      </c>
      <c r="T126" s="8">
        <v>1</v>
      </c>
      <c r="U126" s="8">
        <v>7</v>
      </c>
      <c r="V126" s="8" t="s">
        <v>177</v>
      </c>
      <c r="W126" s="8" t="s">
        <v>177</v>
      </c>
      <c r="X126" s="8" t="s">
        <v>177</v>
      </c>
      <c r="Y126" s="8" t="s">
        <v>177</v>
      </c>
      <c r="Z126" s="11" t="s">
        <v>177</v>
      </c>
      <c r="AA126" s="8" t="s">
        <v>177</v>
      </c>
      <c r="AB126" s="8" t="s">
        <v>177</v>
      </c>
      <c r="AC126" s="8" t="s">
        <v>177</v>
      </c>
      <c r="AD126" s="8" t="s">
        <v>177</v>
      </c>
      <c r="AE126" s="8" t="s">
        <v>177</v>
      </c>
      <c r="AF126" s="8" t="s">
        <v>177</v>
      </c>
      <c r="AG126" s="8" t="s">
        <v>177</v>
      </c>
      <c r="AH126" s="8">
        <v>39000</v>
      </c>
      <c r="AI126" s="8">
        <v>36000</v>
      </c>
      <c r="AJ126" s="8" t="s">
        <v>647</v>
      </c>
      <c r="AK126" s="8" t="s">
        <v>926</v>
      </c>
      <c r="AL126" s="8" t="s">
        <v>167</v>
      </c>
      <c r="AM126" s="8" t="s">
        <v>177</v>
      </c>
      <c r="AN126" s="8" t="s">
        <v>177</v>
      </c>
      <c r="AO126" s="8" t="s">
        <v>177</v>
      </c>
      <c r="AP126" s="8" t="s">
        <v>177</v>
      </c>
      <c r="AQ126" s="8" t="s">
        <v>496</v>
      </c>
    </row>
    <row r="127" spans="1:43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11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x14ac:dyDescent="0.25">
      <c r="A128" s="8" t="s">
        <v>58</v>
      </c>
      <c r="B128" s="8" t="s">
        <v>59</v>
      </c>
      <c r="C128" s="8" t="s">
        <v>60</v>
      </c>
      <c r="D128" s="8" t="s">
        <v>648</v>
      </c>
      <c r="E128" s="8">
        <v>4141010400</v>
      </c>
      <c r="F128" s="8">
        <v>3584</v>
      </c>
      <c r="G128" s="8">
        <v>1</v>
      </c>
      <c r="H128" s="8">
        <v>2002.01</v>
      </c>
      <c r="I128" s="8">
        <v>525</v>
      </c>
      <c r="J128" s="8">
        <v>11</v>
      </c>
      <c r="K128" s="8">
        <v>1</v>
      </c>
      <c r="L128" s="8">
        <v>6</v>
      </c>
      <c r="M128" s="8">
        <v>6</v>
      </c>
      <c r="N128" s="8" t="s">
        <v>649</v>
      </c>
      <c r="O128" s="8">
        <v>82.22</v>
      </c>
      <c r="P128" s="8">
        <v>24.87</v>
      </c>
      <c r="Q128" s="8">
        <v>59.81</v>
      </c>
      <c r="R128" s="8">
        <v>18.09</v>
      </c>
      <c r="S128" s="8">
        <v>25</v>
      </c>
      <c r="T128" s="8">
        <v>1</v>
      </c>
      <c r="U128" s="8">
        <v>0</v>
      </c>
      <c r="V128" s="8">
        <v>54000</v>
      </c>
      <c r="W128" s="8" t="s">
        <v>650</v>
      </c>
      <c r="X128" s="8">
        <v>4</v>
      </c>
      <c r="Y128" s="8">
        <v>13</v>
      </c>
      <c r="Z128" s="11" t="s">
        <v>927</v>
      </c>
      <c r="AA128" s="8">
        <v>54000</v>
      </c>
      <c r="AB128" s="8">
        <v>54000</v>
      </c>
      <c r="AC128" s="8">
        <v>3</v>
      </c>
      <c r="AD128" s="8">
        <v>1</v>
      </c>
      <c r="AE128" s="8" t="s">
        <v>112</v>
      </c>
      <c r="AF128" s="8" t="s">
        <v>120</v>
      </c>
      <c r="AG128" s="8" t="s">
        <v>78</v>
      </c>
      <c r="AH128" s="8" t="s">
        <v>177</v>
      </c>
      <c r="AI128" s="8" t="s">
        <v>177</v>
      </c>
      <c r="AJ128" s="8" t="s">
        <v>177</v>
      </c>
      <c r="AK128" s="8" t="s">
        <v>177</v>
      </c>
      <c r="AL128" s="8" t="s">
        <v>177</v>
      </c>
      <c r="AM128" s="8" t="s">
        <v>651</v>
      </c>
      <c r="AN128" s="8" t="s">
        <v>652</v>
      </c>
      <c r="AO128" s="8" t="s">
        <v>653</v>
      </c>
      <c r="AP128" s="8" t="s">
        <v>654</v>
      </c>
      <c r="AQ128" s="8" t="s">
        <v>182</v>
      </c>
    </row>
    <row r="129" spans="1:43" x14ac:dyDescent="0.25">
      <c r="A129" s="8" t="s">
        <v>58</v>
      </c>
      <c r="B129" s="8" t="s">
        <v>59</v>
      </c>
      <c r="C129" s="8" t="s">
        <v>60</v>
      </c>
      <c r="D129" s="8" t="s">
        <v>648</v>
      </c>
      <c r="E129" s="8">
        <v>4141010400</v>
      </c>
      <c r="F129" s="8">
        <v>3584</v>
      </c>
      <c r="G129" s="8">
        <v>3</v>
      </c>
      <c r="H129" s="8">
        <v>2002.01</v>
      </c>
      <c r="I129" s="8">
        <v>525</v>
      </c>
      <c r="J129" s="8">
        <v>11</v>
      </c>
      <c r="K129" s="8">
        <v>1</v>
      </c>
      <c r="L129" s="8">
        <v>6</v>
      </c>
      <c r="M129" s="8">
        <v>6</v>
      </c>
      <c r="N129" s="8" t="s">
        <v>655</v>
      </c>
      <c r="O129" s="8">
        <v>82.22</v>
      </c>
      <c r="P129" s="8">
        <v>24.87</v>
      </c>
      <c r="Q129" s="8">
        <v>59.81</v>
      </c>
      <c r="R129" s="8">
        <v>18.09</v>
      </c>
      <c r="S129" s="8">
        <v>45</v>
      </c>
      <c r="T129" s="8" t="s">
        <v>177</v>
      </c>
      <c r="U129" s="8" t="s">
        <v>177</v>
      </c>
      <c r="V129" s="8" t="s">
        <v>177</v>
      </c>
      <c r="W129" s="8" t="s">
        <v>177</v>
      </c>
      <c r="X129" s="8" t="s">
        <v>177</v>
      </c>
      <c r="Y129" s="8" t="s">
        <v>177</v>
      </c>
      <c r="Z129" s="11" t="s">
        <v>177</v>
      </c>
      <c r="AA129" s="8" t="s">
        <v>177</v>
      </c>
      <c r="AB129" s="8" t="s">
        <v>177</v>
      </c>
      <c r="AC129" s="8" t="s">
        <v>177</v>
      </c>
      <c r="AD129" s="8" t="s">
        <v>177</v>
      </c>
      <c r="AE129" s="8" t="s">
        <v>177</v>
      </c>
      <c r="AF129" s="8" t="s">
        <v>177</v>
      </c>
      <c r="AG129" s="8" t="s">
        <v>177</v>
      </c>
      <c r="AH129" s="8" t="s">
        <v>177</v>
      </c>
      <c r="AI129" s="8" t="s">
        <v>177</v>
      </c>
      <c r="AJ129" s="8" t="s">
        <v>177</v>
      </c>
      <c r="AK129" s="9" t="s">
        <v>177</v>
      </c>
      <c r="AL129" s="8" t="s">
        <v>177</v>
      </c>
      <c r="AM129" s="8" t="s">
        <v>177</v>
      </c>
      <c r="AN129" s="8" t="s">
        <v>177</v>
      </c>
      <c r="AO129" s="8" t="s">
        <v>177</v>
      </c>
      <c r="AP129" s="8" t="s">
        <v>177</v>
      </c>
      <c r="AQ129" s="8" t="s">
        <v>230</v>
      </c>
    </row>
    <row r="130" spans="1:43" x14ac:dyDescent="0.25">
      <c r="A130" s="8" t="s">
        <v>58</v>
      </c>
      <c r="B130" s="8" t="s">
        <v>59</v>
      </c>
      <c r="C130" s="8" t="s">
        <v>60</v>
      </c>
      <c r="D130" s="8" t="s">
        <v>648</v>
      </c>
      <c r="E130" s="8">
        <v>4141010400</v>
      </c>
      <c r="F130" s="8">
        <v>3584</v>
      </c>
      <c r="G130" s="8">
        <v>2</v>
      </c>
      <c r="H130" s="8">
        <v>2002.01</v>
      </c>
      <c r="I130" s="8">
        <v>525</v>
      </c>
      <c r="J130" s="8">
        <v>11</v>
      </c>
      <c r="K130" s="8">
        <v>1</v>
      </c>
      <c r="L130" s="8">
        <v>6</v>
      </c>
      <c r="M130" s="8">
        <v>6</v>
      </c>
      <c r="N130" s="8" t="s">
        <v>656</v>
      </c>
      <c r="O130" s="8">
        <v>112.42</v>
      </c>
      <c r="P130" s="8">
        <v>34</v>
      </c>
      <c r="Q130" s="8">
        <v>84.24</v>
      </c>
      <c r="R130" s="8">
        <v>25.48</v>
      </c>
      <c r="S130" s="8">
        <v>455</v>
      </c>
      <c r="T130" s="8">
        <v>5</v>
      </c>
      <c r="U130" s="8">
        <v>6</v>
      </c>
      <c r="V130" s="8">
        <v>61500</v>
      </c>
      <c r="W130" s="8" t="s">
        <v>657</v>
      </c>
      <c r="X130" s="8">
        <v>8</v>
      </c>
      <c r="Y130" s="8">
        <v>15</v>
      </c>
      <c r="Z130" s="11" t="s">
        <v>838</v>
      </c>
      <c r="AA130" s="8">
        <v>63500</v>
      </c>
      <c r="AB130" s="8">
        <v>61500</v>
      </c>
      <c r="AC130" s="8">
        <v>3</v>
      </c>
      <c r="AD130" s="8">
        <v>2</v>
      </c>
      <c r="AE130" s="8" t="s">
        <v>112</v>
      </c>
      <c r="AF130" s="8" t="s">
        <v>146</v>
      </c>
      <c r="AG130" s="8" t="s">
        <v>78</v>
      </c>
      <c r="AH130" s="8">
        <v>42000</v>
      </c>
      <c r="AI130" s="8">
        <v>40000</v>
      </c>
      <c r="AJ130" s="8" t="s">
        <v>660</v>
      </c>
      <c r="AK130" s="8" t="s">
        <v>841</v>
      </c>
      <c r="AL130" s="8" t="s">
        <v>78</v>
      </c>
      <c r="AM130" s="8" t="s">
        <v>651</v>
      </c>
      <c r="AN130" s="8" t="s">
        <v>652</v>
      </c>
      <c r="AO130" s="8" t="s">
        <v>653</v>
      </c>
      <c r="AP130" s="8" t="s">
        <v>654</v>
      </c>
      <c r="AQ130" s="8" t="s">
        <v>74</v>
      </c>
    </row>
    <row r="131" spans="1:43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11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8"/>
      <c r="AM131" s="8"/>
      <c r="AN131" s="8"/>
      <c r="AO131" s="8"/>
      <c r="AP131" s="8"/>
      <c r="AQ131" s="8"/>
    </row>
    <row r="132" spans="1:43" x14ac:dyDescent="0.25">
      <c r="A132" s="8" t="s">
        <v>58</v>
      </c>
      <c r="B132" s="8" t="s">
        <v>59</v>
      </c>
      <c r="C132" s="8" t="s">
        <v>60</v>
      </c>
      <c r="D132" s="8" t="s">
        <v>661</v>
      </c>
      <c r="E132" s="8">
        <v>4141010400</v>
      </c>
      <c r="F132" s="8">
        <v>2906</v>
      </c>
      <c r="G132" s="8">
        <v>5</v>
      </c>
      <c r="H132" s="8">
        <v>1996.08</v>
      </c>
      <c r="I132" s="8">
        <v>2118</v>
      </c>
      <c r="J132" s="8">
        <v>17</v>
      </c>
      <c r="K132" s="8">
        <v>0.31</v>
      </c>
      <c r="L132" s="8">
        <v>46</v>
      </c>
      <c r="M132" s="8">
        <v>30</v>
      </c>
      <c r="N132" s="8">
        <v>39</v>
      </c>
      <c r="O132" s="8">
        <v>39.75</v>
      </c>
      <c r="P132" s="8">
        <v>12.02</v>
      </c>
      <c r="Q132" s="8">
        <v>26.37</v>
      </c>
      <c r="R132" s="8">
        <v>7.97</v>
      </c>
      <c r="S132" s="8">
        <v>745</v>
      </c>
      <c r="T132" s="8">
        <v>1</v>
      </c>
      <c r="U132" s="8">
        <v>1</v>
      </c>
      <c r="V132" s="8" t="s">
        <v>177</v>
      </c>
      <c r="W132" s="8" t="s">
        <v>177</v>
      </c>
      <c r="X132" s="8" t="s">
        <v>177</v>
      </c>
      <c r="Y132" s="8" t="s">
        <v>177</v>
      </c>
      <c r="Z132" s="11" t="s">
        <v>177</v>
      </c>
      <c r="AA132" s="8" t="s">
        <v>177</v>
      </c>
      <c r="AB132" s="8" t="s">
        <v>177</v>
      </c>
      <c r="AC132" s="8" t="s">
        <v>177</v>
      </c>
      <c r="AD132" s="8" t="s">
        <v>177</v>
      </c>
      <c r="AE132" s="8" t="s">
        <v>177</v>
      </c>
      <c r="AF132" s="8" t="s">
        <v>177</v>
      </c>
      <c r="AG132" s="8" t="s">
        <v>177</v>
      </c>
      <c r="AH132" s="8">
        <v>13000</v>
      </c>
      <c r="AI132" s="8">
        <v>13000</v>
      </c>
      <c r="AJ132" s="8" t="s">
        <v>662</v>
      </c>
      <c r="AK132" s="8" t="s">
        <v>842</v>
      </c>
      <c r="AL132" s="8"/>
      <c r="AM132" s="8" t="s">
        <v>177</v>
      </c>
      <c r="AN132" s="8" t="s">
        <v>177</v>
      </c>
      <c r="AO132" s="8" t="s">
        <v>177</v>
      </c>
      <c r="AP132" s="8" t="s">
        <v>177</v>
      </c>
      <c r="AQ132" s="8" t="s">
        <v>496</v>
      </c>
    </row>
    <row r="133" spans="1:43" x14ac:dyDescent="0.25">
      <c r="A133" s="8" t="s">
        <v>58</v>
      </c>
      <c r="B133" s="8" t="s">
        <v>59</v>
      </c>
      <c r="C133" s="8" t="s">
        <v>60</v>
      </c>
      <c r="D133" s="8" t="s">
        <v>661</v>
      </c>
      <c r="E133" s="8">
        <v>4141010400</v>
      </c>
      <c r="F133" s="8">
        <v>2906</v>
      </c>
      <c r="G133" s="8">
        <v>1</v>
      </c>
      <c r="H133" s="8">
        <v>1996.08</v>
      </c>
      <c r="I133" s="8">
        <v>2118</v>
      </c>
      <c r="J133" s="8">
        <v>17</v>
      </c>
      <c r="K133" s="8">
        <v>0.31</v>
      </c>
      <c r="L133" s="8">
        <v>46</v>
      </c>
      <c r="M133" s="8">
        <v>30</v>
      </c>
      <c r="N133" s="8">
        <v>53</v>
      </c>
      <c r="O133" s="8">
        <v>53.15</v>
      </c>
      <c r="P133" s="8">
        <v>16.07</v>
      </c>
      <c r="Q133" s="8">
        <v>37.67</v>
      </c>
      <c r="R133" s="8">
        <v>11.39</v>
      </c>
      <c r="S133" s="8">
        <v>178</v>
      </c>
      <c r="T133" s="8">
        <v>7</v>
      </c>
      <c r="U133" s="8">
        <v>5</v>
      </c>
      <c r="V133" s="8">
        <v>18900</v>
      </c>
      <c r="W133" s="8" t="s">
        <v>663</v>
      </c>
      <c r="X133" s="8">
        <v>10</v>
      </c>
      <c r="Y133" s="8">
        <v>15</v>
      </c>
      <c r="Z133" s="11" t="s">
        <v>842</v>
      </c>
      <c r="AA133" s="8">
        <v>20000</v>
      </c>
      <c r="AB133" s="8">
        <v>17000</v>
      </c>
      <c r="AC133" s="8">
        <v>2</v>
      </c>
      <c r="AD133" s="8">
        <v>1</v>
      </c>
      <c r="AE133" s="8" t="s">
        <v>65</v>
      </c>
      <c r="AF133" s="8" t="s">
        <v>101</v>
      </c>
      <c r="AG133" s="8" t="s">
        <v>167</v>
      </c>
      <c r="AH133" s="8">
        <v>14000</v>
      </c>
      <c r="AI133" s="8">
        <v>12000</v>
      </c>
      <c r="AJ133" s="8" t="s">
        <v>662</v>
      </c>
      <c r="AK133" s="8" t="s">
        <v>899</v>
      </c>
      <c r="AL133" s="8" t="s">
        <v>167</v>
      </c>
      <c r="AM133" s="8" t="s">
        <v>664</v>
      </c>
      <c r="AN133" s="8" t="s">
        <v>665</v>
      </c>
      <c r="AO133" s="8" t="s">
        <v>666</v>
      </c>
      <c r="AP133" s="8" t="s">
        <v>667</v>
      </c>
      <c r="AQ133" s="8" t="s">
        <v>74</v>
      </c>
    </row>
    <row r="134" spans="1:43" x14ac:dyDescent="0.25">
      <c r="A134" s="8" t="s">
        <v>58</v>
      </c>
      <c r="B134" s="8" t="s">
        <v>59</v>
      </c>
      <c r="C134" s="8" t="s">
        <v>60</v>
      </c>
      <c r="D134" s="8" t="s">
        <v>661</v>
      </c>
      <c r="E134" s="8">
        <v>4141010400</v>
      </c>
      <c r="F134" s="8">
        <v>2906</v>
      </c>
      <c r="G134" s="8">
        <v>2</v>
      </c>
      <c r="H134" s="8">
        <v>1996.08</v>
      </c>
      <c r="I134" s="8">
        <v>2118</v>
      </c>
      <c r="J134" s="8">
        <v>17</v>
      </c>
      <c r="K134" s="8">
        <v>0.31</v>
      </c>
      <c r="L134" s="8">
        <v>46</v>
      </c>
      <c r="M134" s="8">
        <v>30</v>
      </c>
      <c r="N134" s="8">
        <v>60</v>
      </c>
      <c r="O134" s="8">
        <v>60.34</v>
      </c>
      <c r="P134" s="8">
        <v>18.25</v>
      </c>
      <c r="Q134" s="8">
        <v>42.87</v>
      </c>
      <c r="R134" s="8">
        <v>12.96</v>
      </c>
      <c r="S134" s="8">
        <v>300</v>
      </c>
      <c r="T134" s="8">
        <v>16</v>
      </c>
      <c r="U134" s="8">
        <v>9</v>
      </c>
      <c r="V134" s="8">
        <v>20500</v>
      </c>
      <c r="W134" s="8" t="s">
        <v>668</v>
      </c>
      <c r="X134" s="8">
        <v>14</v>
      </c>
      <c r="Y134" s="8">
        <v>25</v>
      </c>
      <c r="Z134" s="11" t="s">
        <v>928</v>
      </c>
      <c r="AA134" s="8">
        <v>23000</v>
      </c>
      <c r="AB134" s="8">
        <v>18300</v>
      </c>
      <c r="AC134" s="8">
        <v>1</v>
      </c>
      <c r="AD134" s="8">
        <v>1</v>
      </c>
      <c r="AE134" s="8" t="s">
        <v>65</v>
      </c>
      <c r="AF134" s="8" t="s">
        <v>66</v>
      </c>
      <c r="AG134" s="8" t="s">
        <v>78</v>
      </c>
      <c r="AH134" s="8">
        <v>16000</v>
      </c>
      <c r="AI134" s="8">
        <v>13000</v>
      </c>
      <c r="AJ134" s="8" t="s">
        <v>670</v>
      </c>
      <c r="AK134" s="9" t="s">
        <v>929</v>
      </c>
      <c r="AL134" s="8" t="s">
        <v>78</v>
      </c>
      <c r="AM134" s="8" t="s">
        <v>672</v>
      </c>
      <c r="AN134" s="8" t="s">
        <v>673</v>
      </c>
      <c r="AO134" s="8" t="s">
        <v>674</v>
      </c>
      <c r="AP134" s="8" t="s">
        <v>675</v>
      </c>
      <c r="AQ134" s="8" t="s">
        <v>74</v>
      </c>
    </row>
    <row r="135" spans="1:43" x14ac:dyDescent="0.25">
      <c r="A135" s="8" t="s">
        <v>58</v>
      </c>
      <c r="B135" s="8" t="s">
        <v>59</v>
      </c>
      <c r="C135" s="8" t="s">
        <v>60</v>
      </c>
      <c r="D135" s="8" t="s">
        <v>661</v>
      </c>
      <c r="E135" s="8">
        <v>4141010400</v>
      </c>
      <c r="F135" s="8">
        <v>2906</v>
      </c>
      <c r="G135" s="8">
        <v>4</v>
      </c>
      <c r="H135" s="8">
        <v>1996.08</v>
      </c>
      <c r="I135" s="8">
        <v>2118</v>
      </c>
      <c r="J135" s="8">
        <v>17</v>
      </c>
      <c r="K135" s="8">
        <v>0.31</v>
      </c>
      <c r="L135" s="8">
        <v>46</v>
      </c>
      <c r="M135" s="8">
        <v>30</v>
      </c>
      <c r="N135" s="8" t="s">
        <v>676</v>
      </c>
      <c r="O135" s="8">
        <v>67.760000000000005</v>
      </c>
      <c r="P135" s="8">
        <v>20.49</v>
      </c>
      <c r="Q135" s="8">
        <v>49.69</v>
      </c>
      <c r="R135" s="8">
        <v>15.03</v>
      </c>
      <c r="S135" s="8">
        <v>89</v>
      </c>
      <c r="T135" s="8">
        <v>3</v>
      </c>
      <c r="U135" s="8">
        <v>3</v>
      </c>
      <c r="V135" s="8">
        <v>25000</v>
      </c>
      <c r="W135" s="8" t="s">
        <v>677</v>
      </c>
      <c r="X135" s="8">
        <v>4</v>
      </c>
      <c r="Y135" s="8">
        <v>15</v>
      </c>
      <c r="Z135" s="11" t="s">
        <v>831</v>
      </c>
      <c r="AA135" s="8">
        <v>27500</v>
      </c>
      <c r="AB135" s="8">
        <v>25000</v>
      </c>
      <c r="AC135" s="8">
        <v>2</v>
      </c>
      <c r="AD135" s="8">
        <v>1</v>
      </c>
      <c r="AE135" s="8" t="s">
        <v>65</v>
      </c>
      <c r="AF135" s="8" t="s">
        <v>101</v>
      </c>
      <c r="AG135" s="8" t="s">
        <v>78</v>
      </c>
      <c r="AH135" s="8">
        <v>20000</v>
      </c>
      <c r="AI135" s="8">
        <v>17000</v>
      </c>
      <c r="AJ135" s="8" t="s">
        <v>678</v>
      </c>
      <c r="AK135" s="9" t="s">
        <v>842</v>
      </c>
      <c r="AL135" s="8" t="s">
        <v>78</v>
      </c>
      <c r="AM135" s="8" t="s">
        <v>679</v>
      </c>
      <c r="AN135" s="8" t="s">
        <v>680</v>
      </c>
      <c r="AO135" s="8" t="s">
        <v>681</v>
      </c>
      <c r="AP135" s="8" t="s">
        <v>682</v>
      </c>
      <c r="AQ135" s="8" t="s">
        <v>74</v>
      </c>
    </row>
    <row r="136" spans="1:43" x14ac:dyDescent="0.25">
      <c r="A136" s="8" t="s">
        <v>58</v>
      </c>
      <c r="B136" s="8" t="s">
        <v>59</v>
      </c>
      <c r="C136" s="8" t="s">
        <v>60</v>
      </c>
      <c r="D136" s="8" t="s">
        <v>661</v>
      </c>
      <c r="E136" s="8">
        <v>4141010400</v>
      </c>
      <c r="F136" s="8">
        <v>2906</v>
      </c>
      <c r="G136" s="8">
        <v>3</v>
      </c>
      <c r="H136" s="8">
        <v>1996.08</v>
      </c>
      <c r="I136" s="8">
        <v>2118</v>
      </c>
      <c r="J136" s="8">
        <v>17</v>
      </c>
      <c r="K136" s="8">
        <v>0.31</v>
      </c>
      <c r="L136" s="8">
        <v>46</v>
      </c>
      <c r="M136" s="8">
        <v>30</v>
      </c>
      <c r="N136" s="8" t="s">
        <v>683</v>
      </c>
      <c r="O136" s="8">
        <v>70.290000000000006</v>
      </c>
      <c r="P136" s="8">
        <v>21.26</v>
      </c>
      <c r="Q136" s="8">
        <v>49.67</v>
      </c>
      <c r="R136" s="8">
        <v>15.02</v>
      </c>
      <c r="S136" s="8">
        <v>360</v>
      </c>
      <c r="T136" s="8">
        <v>19</v>
      </c>
      <c r="U136" s="8">
        <v>12</v>
      </c>
      <c r="V136" s="8">
        <v>25000</v>
      </c>
      <c r="W136" s="8" t="s">
        <v>684</v>
      </c>
      <c r="X136" s="8">
        <v>4</v>
      </c>
      <c r="Y136" s="8">
        <v>15</v>
      </c>
      <c r="Z136" s="11" t="s">
        <v>831</v>
      </c>
      <c r="AA136" s="8">
        <v>28700</v>
      </c>
      <c r="AB136" s="8">
        <v>24600</v>
      </c>
      <c r="AC136" s="8">
        <v>2</v>
      </c>
      <c r="AD136" s="8">
        <v>1</v>
      </c>
      <c r="AE136" s="8" t="s">
        <v>65</v>
      </c>
      <c r="AF136" s="8" t="s">
        <v>687</v>
      </c>
      <c r="AG136" s="8" t="s">
        <v>78</v>
      </c>
      <c r="AH136" s="8">
        <v>22500</v>
      </c>
      <c r="AI136" s="8">
        <v>15000</v>
      </c>
      <c r="AJ136" s="8" t="s">
        <v>688</v>
      </c>
      <c r="AK136" s="8" t="s">
        <v>878</v>
      </c>
      <c r="AL136" s="8" t="s">
        <v>167</v>
      </c>
      <c r="AM136" s="8" t="s">
        <v>664</v>
      </c>
      <c r="AN136" s="8" t="s">
        <v>665</v>
      </c>
      <c r="AO136" s="8" t="s">
        <v>666</v>
      </c>
      <c r="AP136" s="8" t="s">
        <v>667</v>
      </c>
      <c r="AQ136" s="8" t="s">
        <v>74</v>
      </c>
    </row>
    <row r="137" spans="1:43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11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</row>
    <row r="138" spans="1:43" x14ac:dyDescent="0.25">
      <c r="A138" s="8" t="s">
        <v>58</v>
      </c>
      <c r="B138" s="8" t="s">
        <v>59</v>
      </c>
      <c r="C138" s="8" t="s">
        <v>60</v>
      </c>
      <c r="D138" s="8" t="s">
        <v>689</v>
      </c>
      <c r="E138" s="8">
        <v>4141010400</v>
      </c>
      <c r="F138" s="8">
        <v>13865</v>
      </c>
      <c r="G138" s="8">
        <v>1</v>
      </c>
      <c r="H138" s="8">
        <v>1992.04</v>
      </c>
      <c r="I138" s="8">
        <v>1248</v>
      </c>
      <c r="J138" s="8">
        <v>10</v>
      </c>
      <c r="K138" s="8">
        <v>0.3</v>
      </c>
      <c r="L138" s="8">
        <v>16</v>
      </c>
      <c r="M138" s="8">
        <v>59</v>
      </c>
      <c r="N138" s="8">
        <v>57</v>
      </c>
      <c r="O138" s="8">
        <v>57.27</v>
      </c>
      <c r="P138" s="8">
        <v>17.32</v>
      </c>
      <c r="Q138" s="8">
        <v>41.85</v>
      </c>
      <c r="R138" s="8">
        <v>12.65</v>
      </c>
      <c r="S138" s="8">
        <v>354</v>
      </c>
      <c r="T138" s="8">
        <v>9</v>
      </c>
      <c r="U138" s="8">
        <v>22</v>
      </c>
      <c r="V138" s="8">
        <v>20500</v>
      </c>
      <c r="W138" s="8" t="s">
        <v>690</v>
      </c>
      <c r="X138" s="8">
        <v>7</v>
      </c>
      <c r="Y138" s="8">
        <v>15</v>
      </c>
      <c r="Z138" s="11" t="s">
        <v>841</v>
      </c>
      <c r="AA138" s="8">
        <v>22000</v>
      </c>
      <c r="AB138" s="8">
        <v>20500</v>
      </c>
      <c r="AC138" s="8">
        <v>2</v>
      </c>
      <c r="AD138" s="8">
        <v>1</v>
      </c>
      <c r="AE138" s="8" t="s">
        <v>65</v>
      </c>
      <c r="AF138" s="8" t="s">
        <v>66</v>
      </c>
      <c r="AG138" s="8" t="s">
        <v>67</v>
      </c>
      <c r="AH138" s="8">
        <v>15000</v>
      </c>
      <c r="AI138" s="8">
        <v>11000</v>
      </c>
      <c r="AJ138" s="8" t="s">
        <v>691</v>
      </c>
      <c r="AK138" s="9" t="s">
        <v>907</v>
      </c>
      <c r="AL138" s="8" t="s">
        <v>67</v>
      </c>
      <c r="AM138" s="8" t="s">
        <v>70</v>
      </c>
      <c r="AN138" s="8" t="s">
        <v>71</v>
      </c>
      <c r="AO138" s="8" t="s">
        <v>72</v>
      </c>
      <c r="AP138" s="8" t="s">
        <v>73</v>
      </c>
      <c r="AQ138" s="8" t="s">
        <v>74</v>
      </c>
    </row>
    <row r="139" spans="1:43" x14ac:dyDescent="0.25">
      <c r="A139" s="8" t="s">
        <v>58</v>
      </c>
      <c r="B139" s="8" t="s">
        <v>59</v>
      </c>
      <c r="C139" s="8" t="s">
        <v>60</v>
      </c>
      <c r="D139" s="8" t="s">
        <v>689</v>
      </c>
      <c r="E139" s="8">
        <v>4141010400</v>
      </c>
      <c r="F139" s="8">
        <v>13865</v>
      </c>
      <c r="G139" s="8">
        <v>2</v>
      </c>
      <c r="H139" s="8">
        <v>1992.04</v>
      </c>
      <c r="I139" s="8">
        <v>1248</v>
      </c>
      <c r="J139" s="8">
        <v>10</v>
      </c>
      <c r="K139" s="8">
        <v>0.3</v>
      </c>
      <c r="L139" s="8">
        <v>16</v>
      </c>
      <c r="M139" s="8">
        <v>59</v>
      </c>
      <c r="N139" s="8">
        <v>61</v>
      </c>
      <c r="O139" s="8">
        <v>61.64</v>
      </c>
      <c r="P139" s="8">
        <v>18.64</v>
      </c>
      <c r="Q139" s="8">
        <v>41.85</v>
      </c>
      <c r="R139" s="8">
        <v>12.65</v>
      </c>
      <c r="S139" s="8">
        <v>138</v>
      </c>
      <c r="T139" s="8">
        <v>0</v>
      </c>
      <c r="U139" s="8">
        <v>1</v>
      </c>
      <c r="V139" s="8" t="s">
        <v>177</v>
      </c>
      <c r="W139" s="8" t="s">
        <v>177</v>
      </c>
      <c r="X139" s="8" t="s">
        <v>177</v>
      </c>
      <c r="Y139" s="8" t="s">
        <v>177</v>
      </c>
      <c r="Z139" s="11" t="s">
        <v>177</v>
      </c>
      <c r="AA139" s="8" t="s">
        <v>177</v>
      </c>
      <c r="AB139" s="8" t="s">
        <v>177</v>
      </c>
      <c r="AC139" s="8" t="s">
        <v>177</v>
      </c>
      <c r="AD139" s="8" t="s">
        <v>177</v>
      </c>
      <c r="AE139" s="8" t="s">
        <v>177</v>
      </c>
      <c r="AF139" s="8" t="s">
        <v>177</v>
      </c>
      <c r="AG139" s="8" t="s">
        <v>177</v>
      </c>
      <c r="AH139" s="8">
        <v>14000</v>
      </c>
      <c r="AI139" s="8">
        <v>14000</v>
      </c>
      <c r="AJ139" s="8" t="s">
        <v>692</v>
      </c>
      <c r="AK139" s="9" t="s">
        <v>830</v>
      </c>
      <c r="AL139" s="8" t="s">
        <v>67</v>
      </c>
      <c r="AM139" s="8" t="s">
        <v>177</v>
      </c>
      <c r="AN139" s="8" t="s">
        <v>177</v>
      </c>
      <c r="AO139" s="8" t="s">
        <v>177</v>
      </c>
      <c r="AP139" s="8" t="s">
        <v>177</v>
      </c>
      <c r="AQ139" s="8" t="s">
        <v>248</v>
      </c>
    </row>
    <row r="140" spans="1:43" x14ac:dyDescent="0.25">
      <c r="A140" s="8" t="s">
        <v>58</v>
      </c>
      <c r="B140" s="8" t="s">
        <v>59</v>
      </c>
      <c r="C140" s="8" t="s">
        <v>60</v>
      </c>
      <c r="D140" s="8" t="s">
        <v>689</v>
      </c>
      <c r="E140" s="8">
        <v>4141010400</v>
      </c>
      <c r="F140" s="8">
        <v>13865</v>
      </c>
      <c r="G140" s="8">
        <v>3</v>
      </c>
      <c r="H140" s="8">
        <v>1992.04</v>
      </c>
      <c r="I140" s="8">
        <v>1248</v>
      </c>
      <c r="J140" s="8">
        <v>10</v>
      </c>
      <c r="K140" s="8">
        <v>0.3</v>
      </c>
      <c r="L140" s="8">
        <v>16</v>
      </c>
      <c r="M140" s="8">
        <v>59</v>
      </c>
      <c r="N140" s="8">
        <v>70</v>
      </c>
      <c r="O140" s="8">
        <v>70.7</v>
      </c>
      <c r="P140" s="8">
        <v>21.38</v>
      </c>
      <c r="Q140" s="8">
        <v>51.66</v>
      </c>
      <c r="R140" s="8">
        <v>15.62</v>
      </c>
      <c r="S140" s="8">
        <v>180</v>
      </c>
      <c r="T140" s="8">
        <v>1</v>
      </c>
      <c r="U140" s="8">
        <v>12</v>
      </c>
      <c r="V140" s="8" t="s">
        <v>177</v>
      </c>
      <c r="W140" s="8" t="s">
        <v>177</v>
      </c>
      <c r="X140" s="8" t="s">
        <v>177</v>
      </c>
      <c r="Y140" s="8" t="s">
        <v>177</v>
      </c>
      <c r="Z140" s="11" t="s">
        <v>177</v>
      </c>
      <c r="AA140" s="8" t="s">
        <v>177</v>
      </c>
      <c r="AB140" s="8" t="s">
        <v>177</v>
      </c>
      <c r="AC140" s="8" t="s">
        <v>177</v>
      </c>
      <c r="AD140" s="8" t="s">
        <v>177</v>
      </c>
      <c r="AE140" s="8" t="s">
        <v>177</v>
      </c>
      <c r="AF140" s="8" t="s">
        <v>177</v>
      </c>
      <c r="AG140" s="8" t="s">
        <v>177</v>
      </c>
      <c r="AH140" s="8">
        <v>19000</v>
      </c>
      <c r="AI140" s="8">
        <v>15000</v>
      </c>
      <c r="AJ140" s="8" t="s">
        <v>693</v>
      </c>
      <c r="AK140" s="9" t="s">
        <v>930</v>
      </c>
      <c r="AL140" s="8"/>
      <c r="AM140" s="8" t="s">
        <v>177</v>
      </c>
      <c r="AN140" s="8" t="s">
        <v>177</v>
      </c>
      <c r="AO140" s="8" t="s">
        <v>177</v>
      </c>
      <c r="AP140" s="8" t="s">
        <v>177</v>
      </c>
      <c r="AQ140" s="8" t="s">
        <v>496</v>
      </c>
    </row>
    <row r="141" spans="1:43" x14ac:dyDescent="0.25">
      <c r="A141" s="8" t="s">
        <v>58</v>
      </c>
      <c r="B141" s="8" t="s">
        <v>59</v>
      </c>
      <c r="C141" s="8" t="s">
        <v>60</v>
      </c>
      <c r="D141" s="8" t="s">
        <v>689</v>
      </c>
      <c r="E141" s="8">
        <v>4141010400</v>
      </c>
      <c r="F141" s="8">
        <v>13865</v>
      </c>
      <c r="G141" s="8">
        <v>4</v>
      </c>
      <c r="H141" s="8">
        <v>1992.04</v>
      </c>
      <c r="I141" s="8">
        <v>1248</v>
      </c>
      <c r="J141" s="8">
        <v>10</v>
      </c>
      <c r="K141" s="8">
        <v>0.3</v>
      </c>
      <c r="L141" s="8">
        <v>16</v>
      </c>
      <c r="M141" s="8">
        <v>59</v>
      </c>
      <c r="N141" s="8">
        <v>76</v>
      </c>
      <c r="O141" s="8">
        <v>76.09</v>
      </c>
      <c r="P141" s="8">
        <v>23.01</v>
      </c>
      <c r="Q141" s="8">
        <v>51.66</v>
      </c>
      <c r="R141" s="8">
        <v>15.62</v>
      </c>
      <c r="S141" s="8">
        <v>396</v>
      </c>
      <c r="T141" s="8">
        <v>5</v>
      </c>
      <c r="U141" s="8">
        <v>18</v>
      </c>
      <c r="V141" s="8">
        <v>30000</v>
      </c>
      <c r="W141" s="8" t="s">
        <v>694</v>
      </c>
      <c r="X141" s="8">
        <v>11</v>
      </c>
      <c r="Y141" s="8">
        <v>15</v>
      </c>
      <c r="Z141" s="11" t="s">
        <v>874</v>
      </c>
      <c r="AA141" s="8">
        <v>31000</v>
      </c>
      <c r="AB141" s="8">
        <v>28000</v>
      </c>
      <c r="AC141" s="8">
        <v>2</v>
      </c>
      <c r="AD141" s="8">
        <v>1</v>
      </c>
      <c r="AE141" s="8" t="s">
        <v>65</v>
      </c>
      <c r="AF141" s="8" t="s">
        <v>696</v>
      </c>
      <c r="AG141" s="8" t="s">
        <v>67</v>
      </c>
      <c r="AH141" s="8">
        <v>19500</v>
      </c>
      <c r="AI141" s="8">
        <v>15000</v>
      </c>
      <c r="AJ141" s="8" t="s">
        <v>697</v>
      </c>
      <c r="AK141" s="9" t="s">
        <v>874</v>
      </c>
      <c r="AL141" s="8"/>
      <c r="AM141" s="8" t="s">
        <v>698</v>
      </c>
      <c r="AN141" s="8" t="s">
        <v>699</v>
      </c>
      <c r="AO141" s="8" t="s">
        <v>700</v>
      </c>
      <c r="AP141" s="8" t="s">
        <v>701</v>
      </c>
      <c r="AQ141" s="8" t="s">
        <v>74</v>
      </c>
    </row>
    <row r="142" spans="1:43" x14ac:dyDescent="0.25">
      <c r="A142" s="8" t="s">
        <v>58</v>
      </c>
      <c r="B142" s="8" t="s">
        <v>59</v>
      </c>
      <c r="C142" s="8" t="s">
        <v>60</v>
      </c>
      <c r="D142" s="8" t="s">
        <v>689</v>
      </c>
      <c r="E142" s="8">
        <v>4141010400</v>
      </c>
      <c r="F142" s="8">
        <v>13865</v>
      </c>
      <c r="G142" s="8">
        <v>5</v>
      </c>
      <c r="H142" s="8">
        <v>1992.04</v>
      </c>
      <c r="I142" s="8">
        <v>1248</v>
      </c>
      <c r="J142" s="8">
        <v>10</v>
      </c>
      <c r="K142" s="8">
        <v>0.3</v>
      </c>
      <c r="L142" s="8">
        <v>16</v>
      </c>
      <c r="M142" s="8">
        <v>59</v>
      </c>
      <c r="N142" s="8" t="s">
        <v>702</v>
      </c>
      <c r="O142" s="8">
        <v>86.45</v>
      </c>
      <c r="P142" s="8">
        <v>26.15</v>
      </c>
      <c r="Q142" s="8">
        <v>58.65</v>
      </c>
      <c r="R142" s="8">
        <v>17.739999999999998</v>
      </c>
      <c r="S142" s="8">
        <v>135</v>
      </c>
      <c r="T142" s="8">
        <v>1</v>
      </c>
      <c r="U142" s="8">
        <v>5</v>
      </c>
      <c r="V142" s="8">
        <v>35000</v>
      </c>
      <c r="W142" s="8" t="s">
        <v>703</v>
      </c>
      <c r="X142" s="8">
        <v>8</v>
      </c>
      <c r="Y142" s="8">
        <v>15</v>
      </c>
      <c r="Z142" s="11" t="s">
        <v>838</v>
      </c>
      <c r="AA142" s="8">
        <v>35000</v>
      </c>
      <c r="AB142" s="8">
        <v>35000</v>
      </c>
      <c r="AC142" s="8">
        <v>2</v>
      </c>
      <c r="AD142" s="8">
        <v>1</v>
      </c>
      <c r="AE142" s="8" t="s">
        <v>65</v>
      </c>
      <c r="AF142" s="8" t="s">
        <v>66</v>
      </c>
      <c r="AG142" s="8"/>
      <c r="AH142" s="8">
        <v>21000</v>
      </c>
      <c r="AI142" s="8">
        <v>19000</v>
      </c>
      <c r="AJ142" s="8" t="s">
        <v>697</v>
      </c>
      <c r="AK142" s="9" t="s">
        <v>884</v>
      </c>
      <c r="AL142" s="8" t="s">
        <v>67</v>
      </c>
      <c r="AM142" s="8" t="s">
        <v>704</v>
      </c>
      <c r="AN142" s="8" t="s">
        <v>705</v>
      </c>
      <c r="AO142" s="8" t="s">
        <v>706</v>
      </c>
      <c r="AP142" s="8" t="s">
        <v>707</v>
      </c>
      <c r="AQ142" s="8" t="s">
        <v>74</v>
      </c>
    </row>
    <row r="143" spans="1:43" x14ac:dyDescent="0.25">
      <c r="A143" s="8" t="s">
        <v>58</v>
      </c>
      <c r="B143" s="8" t="s">
        <v>59</v>
      </c>
      <c r="C143" s="8" t="s">
        <v>60</v>
      </c>
      <c r="D143" s="8" t="s">
        <v>689</v>
      </c>
      <c r="E143" s="8">
        <v>4141010400</v>
      </c>
      <c r="F143" s="8">
        <v>13865</v>
      </c>
      <c r="G143" s="8">
        <v>6</v>
      </c>
      <c r="H143" s="8">
        <v>1992.04</v>
      </c>
      <c r="I143" s="8">
        <v>1248</v>
      </c>
      <c r="J143" s="8">
        <v>10</v>
      </c>
      <c r="K143" s="8">
        <v>0.3</v>
      </c>
      <c r="L143" s="8">
        <v>16</v>
      </c>
      <c r="M143" s="8">
        <v>59</v>
      </c>
      <c r="N143" s="8" t="s">
        <v>708</v>
      </c>
      <c r="O143" s="8">
        <v>88.39</v>
      </c>
      <c r="P143" s="8">
        <v>26.73</v>
      </c>
      <c r="Q143" s="8">
        <v>59.97</v>
      </c>
      <c r="R143" s="8">
        <v>18.14</v>
      </c>
      <c r="S143" s="8">
        <v>45</v>
      </c>
      <c r="T143" s="8">
        <v>0</v>
      </c>
      <c r="U143" s="8">
        <v>1</v>
      </c>
      <c r="V143" s="8" t="s">
        <v>177</v>
      </c>
      <c r="W143" s="8" t="s">
        <v>177</v>
      </c>
      <c r="X143" s="8" t="s">
        <v>177</v>
      </c>
      <c r="Y143" s="8" t="s">
        <v>177</v>
      </c>
      <c r="Z143" s="11" t="s">
        <v>177</v>
      </c>
      <c r="AA143" s="8" t="s">
        <v>177</v>
      </c>
      <c r="AB143" s="8" t="s">
        <v>177</v>
      </c>
      <c r="AC143" s="8" t="s">
        <v>177</v>
      </c>
      <c r="AD143" s="8" t="s">
        <v>177</v>
      </c>
      <c r="AE143" s="8" t="s">
        <v>177</v>
      </c>
      <c r="AF143" s="8" t="s">
        <v>177</v>
      </c>
      <c r="AG143" s="8" t="s">
        <v>177</v>
      </c>
      <c r="AH143" s="8">
        <v>22000</v>
      </c>
      <c r="AI143" s="8">
        <v>22000</v>
      </c>
      <c r="AJ143" s="8" t="s">
        <v>709</v>
      </c>
      <c r="AK143" s="8" t="s">
        <v>884</v>
      </c>
      <c r="AL143" s="8" t="s">
        <v>167</v>
      </c>
      <c r="AM143" s="8" t="s">
        <v>177</v>
      </c>
      <c r="AN143" s="8" t="s">
        <v>177</v>
      </c>
      <c r="AO143" s="8" t="s">
        <v>177</v>
      </c>
      <c r="AP143" s="8" t="s">
        <v>177</v>
      </c>
      <c r="AQ143" s="8" t="s">
        <v>248</v>
      </c>
    </row>
    <row r="144" spans="1:43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11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8"/>
      <c r="AM144" s="8"/>
      <c r="AN144" s="8"/>
      <c r="AO144" s="8"/>
      <c r="AP144" s="8"/>
      <c r="AQ144" s="8"/>
    </row>
    <row r="145" spans="1:43" x14ac:dyDescent="0.25">
      <c r="A145" s="8" t="s">
        <v>58</v>
      </c>
      <c r="B145" s="8" t="s">
        <v>59</v>
      </c>
      <c r="C145" s="8" t="s">
        <v>60</v>
      </c>
      <c r="D145" s="8" t="s">
        <v>710</v>
      </c>
      <c r="E145" s="8">
        <v>4141010400</v>
      </c>
      <c r="F145" s="8">
        <v>8960</v>
      </c>
      <c r="G145" s="8">
        <v>1</v>
      </c>
      <c r="H145" s="8">
        <v>1997.11</v>
      </c>
      <c r="I145" s="8">
        <v>1639</v>
      </c>
      <c r="J145" s="8">
        <v>16</v>
      </c>
      <c r="K145" s="8">
        <v>0.69</v>
      </c>
      <c r="L145" s="8">
        <v>39</v>
      </c>
      <c r="M145" s="8">
        <v>40</v>
      </c>
      <c r="N145" s="8">
        <v>53</v>
      </c>
      <c r="O145" s="8">
        <v>53.72</v>
      </c>
      <c r="P145" s="8">
        <v>16.25</v>
      </c>
      <c r="Q145" s="8">
        <v>39.97</v>
      </c>
      <c r="R145" s="8">
        <v>12.09</v>
      </c>
      <c r="S145" s="8">
        <v>136</v>
      </c>
      <c r="T145" s="8">
        <v>4</v>
      </c>
      <c r="U145" s="8">
        <v>1</v>
      </c>
      <c r="V145" s="8">
        <v>16900</v>
      </c>
      <c r="W145" s="8" t="s">
        <v>711</v>
      </c>
      <c r="X145" s="8">
        <v>23</v>
      </c>
      <c r="Y145" s="8">
        <v>25</v>
      </c>
      <c r="Z145" s="11" t="s">
        <v>931</v>
      </c>
      <c r="AA145" s="8">
        <v>19000</v>
      </c>
      <c r="AB145" s="8">
        <v>16900</v>
      </c>
      <c r="AC145" s="8">
        <v>2</v>
      </c>
      <c r="AD145" s="8">
        <v>1</v>
      </c>
      <c r="AE145" s="8" t="s">
        <v>65</v>
      </c>
      <c r="AF145" s="8" t="s">
        <v>66</v>
      </c>
      <c r="AG145" s="8" t="s">
        <v>167</v>
      </c>
      <c r="AH145" s="8">
        <v>13000</v>
      </c>
      <c r="AI145" s="8">
        <v>13000</v>
      </c>
      <c r="AJ145" s="8" t="s">
        <v>714</v>
      </c>
      <c r="AK145" s="8" t="s">
        <v>932</v>
      </c>
      <c r="AL145" s="8" t="s">
        <v>167</v>
      </c>
      <c r="AM145" s="8" t="s">
        <v>715</v>
      </c>
      <c r="AN145" s="8" t="s">
        <v>716</v>
      </c>
      <c r="AO145" s="8" t="s">
        <v>717</v>
      </c>
      <c r="AP145" s="8" t="s">
        <v>718</v>
      </c>
      <c r="AQ145" s="8" t="s">
        <v>74</v>
      </c>
    </row>
    <row r="146" spans="1:43" x14ac:dyDescent="0.25">
      <c r="A146" s="8" t="s">
        <v>58</v>
      </c>
      <c r="B146" s="8" t="s">
        <v>59</v>
      </c>
      <c r="C146" s="8" t="s">
        <v>60</v>
      </c>
      <c r="D146" s="8" t="s">
        <v>710</v>
      </c>
      <c r="E146" s="8">
        <v>4141010400</v>
      </c>
      <c r="F146" s="8">
        <v>8960</v>
      </c>
      <c r="G146" s="8">
        <v>2</v>
      </c>
      <c r="H146" s="8">
        <v>1997.11</v>
      </c>
      <c r="I146" s="8">
        <v>1639</v>
      </c>
      <c r="J146" s="8">
        <v>16</v>
      </c>
      <c r="K146" s="8">
        <v>0.69</v>
      </c>
      <c r="L146" s="8">
        <v>39</v>
      </c>
      <c r="M146" s="8">
        <v>40</v>
      </c>
      <c r="N146" s="8">
        <v>80</v>
      </c>
      <c r="O146" s="8">
        <v>80.63</v>
      </c>
      <c r="P146" s="8">
        <v>24.39</v>
      </c>
      <c r="Q146" s="8">
        <v>59.99</v>
      </c>
      <c r="R146" s="8">
        <v>18.14</v>
      </c>
      <c r="S146" s="8">
        <v>130</v>
      </c>
      <c r="T146" s="8">
        <v>1</v>
      </c>
      <c r="U146" s="8">
        <v>0</v>
      </c>
      <c r="V146" s="8">
        <v>26500</v>
      </c>
      <c r="W146" s="8" t="s">
        <v>719</v>
      </c>
      <c r="X146" s="8" t="s">
        <v>317</v>
      </c>
      <c r="Y146" s="8">
        <v>25</v>
      </c>
      <c r="Z146" s="11" t="s">
        <v>908</v>
      </c>
      <c r="AA146" s="8">
        <v>26500</v>
      </c>
      <c r="AB146" s="8">
        <v>26500</v>
      </c>
      <c r="AC146" s="8">
        <v>3</v>
      </c>
      <c r="AD146" s="8">
        <v>1</v>
      </c>
      <c r="AE146" s="8" t="s">
        <v>720</v>
      </c>
      <c r="AF146" s="8" t="s">
        <v>120</v>
      </c>
      <c r="AG146" s="8" t="s">
        <v>67</v>
      </c>
      <c r="AH146" s="8" t="s">
        <v>177</v>
      </c>
      <c r="AI146" s="8" t="s">
        <v>177</v>
      </c>
      <c r="AJ146" s="8" t="s">
        <v>177</v>
      </c>
      <c r="AK146" s="8" t="s">
        <v>177</v>
      </c>
      <c r="AL146" s="8" t="s">
        <v>177</v>
      </c>
      <c r="AM146" s="8" t="s">
        <v>721</v>
      </c>
      <c r="AN146" s="8" t="s">
        <v>722</v>
      </c>
      <c r="AO146" s="8" t="s">
        <v>723</v>
      </c>
      <c r="AP146" s="8" t="s">
        <v>724</v>
      </c>
      <c r="AQ146" s="8" t="s">
        <v>182</v>
      </c>
    </row>
    <row r="147" spans="1:43" x14ac:dyDescent="0.25">
      <c r="A147" s="8" t="s">
        <v>58</v>
      </c>
      <c r="B147" s="8" t="s">
        <v>59</v>
      </c>
      <c r="C147" s="8" t="s">
        <v>60</v>
      </c>
      <c r="D147" s="8" t="s">
        <v>710</v>
      </c>
      <c r="E147" s="8">
        <v>4141010400</v>
      </c>
      <c r="F147" s="8">
        <v>8960</v>
      </c>
      <c r="G147" s="8">
        <v>5</v>
      </c>
      <c r="H147" s="8">
        <v>1997.11</v>
      </c>
      <c r="I147" s="8">
        <v>1639</v>
      </c>
      <c r="J147" s="8">
        <v>16</v>
      </c>
      <c r="K147" s="8">
        <v>0.69</v>
      </c>
      <c r="L147" s="8">
        <v>39</v>
      </c>
      <c r="M147" s="8">
        <v>40</v>
      </c>
      <c r="N147" s="8">
        <v>83</v>
      </c>
      <c r="O147" s="8">
        <v>83.43</v>
      </c>
      <c r="P147" s="8">
        <v>25.23</v>
      </c>
      <c r="Q147" s="8">
        <v>59.99</v>
      </c>
      <c r="R147" s="8">
        <v>18.14</v>
      </c>
      <c r="S147" s="8">
        <v>220</v>
      </c>
      <c r="T147" s="8">
        <v>0</v>
      </c>
      <c r="U147" s="8">
        <v>0</v>
      </c>
      <c r="V147" s="8" t="s">
        <v>177</v>
      </c>
      <c r="W147" s="8" t="s">
        <v>177</v>
      </c>
      <c r="X147" s="8" t="s">
        <v>177</v>
      </c>
      <c r="Y147" s="8" t="s">
        <v>177</v>
      </c>
      <c r="Z147" s="11" t="s">
        <v>177</v>
      </c>
      <c r="AA147" s="8" t="s">
        <v>177</v>
      </c>
      <c r="AB147" s="8" t="s">
        <v>177</v>
      </c>
      <c r="AC147" s="8" t="s">
        <v>177</v>
      </c>
      <c r="AD147" s="8" t="s">
        <v>177</v>
      </c>
      <c r="AE147" s="8" t="s">
        <v>177</v>
      </c>
      <c r="AF147" s="8" t="s">
        <v>177</v>
      </c>
      <c r="AG147" s="8" t="s">
        <v>177</v>
      </c>
      <c r="AH147" s="8" t="s">
        <v>177</v>
      </c>
      <c r="AI147" s="8" t="s">
        <v>177</v>
      </c>
      <c r="AJ147" s="8" t="s">
        <v>177</v>
      </c>
      <c r="AK147" s="8" t="s">
        <v>177</v>
      </c>
      <c r="AL147" s="8" t="s">
        <v>177</v>
      </c>
      <c r="AM147" s="8" t="s">
        <v>177</v>
      </c>
      <c r="AN147" s="8" t="s">
        <v>177</v>
      </c>
      <c r="AO147" s="8" t="s">
        <v>177</v>
      </c>
      <c r="AP147" s="8" t="s">
        <v>177</v>
      </c>
      <c r="AQ147" s="8" t="s">
        <v>230</v>
      </c>
    </row>
    <row r="148" spans="1:43" x14ac:dyDescent="0.25">
      <c r="A148" s="8" t="s">
        <v>58</v>
      </c>
      <c r="B148" s="8" t="s">
        <v>59</v>
      </c>
      <c r="C148" s="8" t="s">
        <v>60</v>
      </c>
      <c r="D148" s="8" t="s">
        <v>710</v>
      </c>
      <c r="E148" s="8">
        <v>4141010400</v>
      </c>
      <c r="F148" s="8">
        <v>8960</v>
      </c>
      <c r="G148" s="8">
        <v>4</v>
      </c>
      <c r="H148" s="8">
        <v>1997.11</v>
      </c>
      <c r="I148" s="8">
        <v>1639</v>
      </c>
      <c r="J148" s="8">
        <v>16</v>
      </c>
      <c r="K148" s="8">
        <v>0.69</v>
      </c>
      <c r="L148" s="8">
        <v>39</v>
      </c>
      <c r="M148" s="8">
        <v>40</v>
      </c>
      <c r="N148" s="8" t="s">
        <v>725</v>
      </c>
      <c r="O148" s="8">
        <v>84.7</v>
      </c>
      <c r="P148" s="8">
        <v>25.62</v>
      </c>
      <c r="Q148" s="8">
        <v>59.98</v>
      </c>
      <c r="R148" s="8">
        <v>18.14</v>
      </c>
      <c r="S148" s="8">
        <v>490</v>
      </c>
      <c r="T148" s="8">
        <v>9</v>
      </c>
      <c r="U148" s="8">
        <v>9</v>
      </c>
      <c r="V148" s="8">
        <v>24500</v>
      </c>
      <c r="W148" s="8" t="s">
        <v>726</v>
      </c>
      <c r="X148" s="8">
        <v>6</v>
      </c>
      <c r="Y148" s="8">
        <v>20</v>
      </c>
      <c r="Z148" s="11" t="s">
        <v>851</v>
      </c>
      <c r="AA148" s="8">
        <v>27000</v>
      </c>
      <c r="AB148" s="8">
        <v>24500</v>
      </c>
      <c r="AC148" s="8">
        <v>3</v>
      </c>
      <c r="AD148" s="8">
        <v>1</v>
      </c>
      <c r="AE148" s="8" t="s">
        <v>65</v>
      </c>
      <c r="AF148" s="8" t="s">
        <v>146</v>
      </c>
      <c r="AG148" s="8"/>
      <c r="AH148" s="8">
        <v>21000</v>
      </c>
      <c r="AI148" s="8">
        <v>16000</v>
      </c>
      <c r="AJ148" s="8" t="s">
        <v>728</v>
      </c>
      <c r="AK148" s="9" t="s">
        <v>928</v>
      </c>
      <c r="AL148" s="8" t="s">
        <v>67</v>
      </c>
      <c r="AM148" s="8" t="s">
        <v>698</v>
      </c>
      <c r="AN148" s="8" t="s">
        <v>699</v>
      </c>
      <c r="AO148" s="8" t="s">
        <v>700</v>
      </c>
      <c r="AP148" s="8" t="s">
        <v>701</v>
      </c>
      <c r="AQ148" s="8" t="s">
        <v>74</v>
      </c>
    </row>
    <row r="149" spans="1:43" x14ac:dyDescent="0.25">
      <c r="A149" s="8" t="s">
        <v>58</v>
      </c>
      <c r="B149" s="8" t="s">
        <v>59</v>
      </c>
      <c r="C149" s="8" t="s">
        <v>60</v>
      </c>
      <c r="D149" s="8" t="s">
        <v>710</v>
      </c>
      <c r="E149" s="8">
        <v>4141010400</v>
      </c>
      <c r="F149" s="8">
        <v>8960</v>
      </c>
      <c r="G149" s="8">
        <v>3</v>
      </c>
      <c r="H149" s="8">
        <v>1997.11</v>
      </c>
      <c r="I149" s="8">
        <v>1639</v>
      </c>
      <c r="J149" s="8">
        <v>16</v>
      </c>
      <c r="K149" s="8">
        <v>0.69</v>
      </c>
      <c r="L149" s="8">
        <v>39</v>
      </c>
      <c r="M149" s="8">
        <v>40</v>
      </c>
      <c r="N149" s="8" t="s">
        <v>729</v>
      </c>
      <c r="O149" s="8">
        <v>85.59</v>
      </c>
      <c r="P149" s="8">
        <v>25.89</v>
      </c>
      <c r="Q149" s="8">
        <v>59.99</v>
      </c>
      <c r="R149" s="8">
        <v>18.14</v>
      </c>
      <c r="S149" s="8">
        <v>590</v>
      </c>
      <c r="T149" s="8">
        <v>24</v>
      </c>
      <c r="U149" s="8">
        <v>30</v>
      </c>
      <c r="V149" s="8">
        <v>24000</v>
      </c>
      <c r="W149" s="8" t="s">
        <v>730</v>
      </c>
      <c r="X149" s="8">
        <v>6</v>
      </c>
      <c r="Y149" s="8">
        <v>20</v>
      </c>
      <c r="Z149" s="11" t="s">
        <v>851</v>
      </c>
      <c r="AA149" s="8">
        <v>27200</v>
      </c>
      <c r="AB149" s="8">
        <v>24000</v>
      </c>
      <c r="AC149" s="8">
        <v>3</v>
      </c>
      <c r="AD149" s="8">
        <v>1</v>
      </c>
      <c r="AE149" s="8" t="s">
        <v>65</v>
      </c>
      <c r="AF149" s="8" t="s">
        <v>146</v>
      </c>
      <c r="AG149" s="8" t="s">
        <v>167</v>
      </c>
      <c r="AH149" s="8">
        <v>22500</v>
      </c>
      <c r="AI149" s="8">
        <v>17000</v>
      </c>
      <c r="AJ149" s="8" t="s">
        <v>732</v>
      </c>
      <c r="AK149" s="8" t="s">
        <v>913</v>
      </c>
      <c r="AL149" s="8" t="s">
        <v>167</v>
      </c>
      <c r="AM149" s="8" t="s">
        <v>733</v>
      </c>
      <c r="AN149" s="8" t="s">
        <v>734</v>
      </c>
      <c r="AO149" s="8" t="s">
        <v>735</v>
      </c>
      <c r="AP149" s="8" t="s">
        <v>736</v>
      </c>
      <c r="AQ149" s="8" t="s">
        <v>74</v>
      </c>
    </row>
    <row r="150" spans="1:43" x14ac:dyDescent="0.25">
      <c r="A150" s="8" t="s">
        <v>58</v>
      </c>
      <c r="B150" s="8" t="s">
        <v>59</v>
      </c>
      <c r="C150" s="8" t="s">
        <v>60</v>
      </c>
      <c r="D150" s="8" t="s">
        <v>710</v>
      </c>
      <c r="E150" s="8">
        <v>4141010400</v>
      </c>
      <c r="F150" s="8">
        <v>8960</v>
      </c>
      <c r="G150" s="8">
        <v>6</v>
      </c>
      <c r="H150" s="8">
        <v>1997.11</v>
      </c>
      <c r="I150" s="8">
        <v>1639</v>
      </c>
      <c r="J150" s="8">
        <v>16</v>
      </c>
      <c r="K150" s="8">
        <v>0.69</v>
      </c>
      <c r="L150" s="8">
        <v>39</v>
      </c>
      <c r="M150" s="8">
        <v>40</v>
      </c>
      <c r="N150" s="8" t="s">
        <v>737</v>
      </c>
      <c r="O150" s="8">
        <v>86.59</v>
      </c>
      <c r="P150" s="8">
        <v>26.19</v>
      </c>
      <c r="Q150" s="8">
        <v>59.99</v>
      </c>
      <c r="R150" s="8">
        <v>18.14</v>
      </c>
      <c r="S150" s="8">
        <v>78</v>
      </c>
      <c r="T150" s="8">
        <v>1</v>
      </c>
      <c r="U150" s="8">
        <v>0</v>
      </c>
      <c r="V150" s="8">
        <v>27500</v>
      </c>
      <c r="W150" s="8" t="s">
        <v>738</v>
      </c>
      <c r="X150" s="8">
        <v>12</v>
      </c>
      <c r="Y150" s="8">
        <v>23</v>
      </c>
      <c r="Z150" s="11" t="s">
        <v>932</v>
      </c>
      <c r="AA150" s="8">
        <v>27500</v>
      </c>
      <c r="AB150" s="8">
        <v>27500</v>
      </c>
      <c r="AC150" s="8">
        <v>3</v>
      </c>
      <c r="AD150" s="8">
        <v>1</v>
      </c>
      <c r="AE150" s="8" t="s">
        <v>112</v>
      </c>
      <c r="AF150" s="8" t="s">
        <v>146</v>
      </c>
      <c r="AG150" s="8" t="s">
        <v>78</v>
      </c>
      <c r="AH150" s="8" t="s">
        <v>177</v>
      </c>
      <c r="AI150" s="8" t="s">
        <v>177</v>
      </c>
      <c r="AJ150" s="8" t="s">
        <v>177</v>
      </c>
      <c r="AK150" s="8" t="s">
        <v>177</v>
      </c>
      <c r="AL150" s="8" t="s">
        <v>177</v>
      </c>
      <c r="AM150" s="8" t="s">
        <v>733</v>
      </c>
      <c r="AN150" s="8" t="s">
        <v>734</v>
      </c>
      <c r="AO150" s="8" t="s">
        <v>735</v>
      </c>
      <c r="AP150" s="8" t="s">
        <v>736</v>
      </c>
      <c r="AQ150" s="8" t="s">
        <v>182</v>
      </c>
    </row>
    <row r="151" spans="1:43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11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:43" x14ac:dyDescent="0.25">
      <c r="A152" s="8" t="s">
        <v>58</v>
      </c>
      <c r="B152" s="8" t="s">
        <v>59</v>
      </c>
      <c r="C152" s="8" t="s">
        <v>60</v>
      </c>
      <c r="D152" s="8" t="s">
        <v>739</v>
      </c>
      <c r="E152" s="8">
        <v>4141010400</v>
      </c>
      <c r="F152" s="8">
        <v>2888</v>
      </c>
      <c r="G152" s="8">
        <v>1</v>
      </c>
      <c r="H152" s="8">
        <v>1994.1</v>
      </c>
      <c r="I152" s="8">
        <v>1040</v>
      </c>
      <c r="J152" s="8">
        <v>22</v>
      </c>
      <c r="K152" s="8">
        <v>1.47</v>
      </c>
      <c r="L152" s="8">
        <v>56</v>
      </c>
      <c r="M152" s="8">
        <v>24</v>
      </c>
      <c r="N152" s="8" t="s">
        <v>740</v>
      </c>
      <c r="O152" s="8">
        <v>99.77</v>
      </c>
      <c r="P152" s="8">
        <v>30.18</v>
      </c>
      <c r="Q152" s="8">
        <v>81.05</v>
      </c>
      <c r="R152" s="8">
        <v>24.51</v>
      </c>
      <c r="S152" s="8">
        <v>1</v>
      </c>
      <c r="T152" s="8" t="s">
        <v>177</v>
      </c>
      <c r="U152" s="8" t="s">
        <v>177</v>
      </c>
      <c r="V152" s="8" t="s">
        <v>177</v>
      </c>
      <c r="W152" s="8" t="s">
        <v>177</v>
      </c>
      <c r="X152" s="8" t="s">
        <v>177</v>
      </c>
      <c r="Y152" s="8" t="s">
        <v>177</v>
      </c>
      <c r="Z152" s="11" t="s">
        <v>177</v>
      </c>
      <c r="AA152" s="8" t="s">
        <v>177</v>
      </c>
      <c r="AB152" s="8" t="s">
        <v>177</v>
      </c>
      <c r="AC152" s="8" t="s">
        <v>177</v>
      </c>
      <c r="AD152" s="8" t="s">
        <v>177</v>
      </c>
      <c r="AE152" s="8" t="s">
        <v>177</v>
      </c>
      <c r="AF152" s="8" t="s">
        <v>177</v>
      </c>
      <c r="AG152" s="8" t="s">
        <v>177</v>
      </c>
      <c r="AH152" s="8" t="s">
        <v>177</v>
      </c>
      <c r="AI152" s="8" t="s">
        <v>177</v>
      </c>
      <c r="AJ152" s="8" t="s">
        <v>177</v>
      </c>
      <c r="AK152" s="8" t="s">
        <v>177</v>
      </c>
      <c r="AL152" s="8" t="s">
        <v>177</v>
      </c>
      <c r="AM152" s="8" t="s">
        <v>177</v>
      </c>
      <c r="AN152" s="8" t="s">
        <v>177</v>
      </c>
      <c r="AO152" s="8" t="s">
        <v>177</v>
      </c>
      <c r="AP152" s="8" t="s">
        <v>177</v>
      </c>
      <c r="AQ152" s="8" t="s">
        <v>230</v>
      </c>
    </row>
    <row r="153" spans="1:43" x14ac:dyDescent="0.25">
      <c r="A153" s="8" t="s">
        <v>58</v>
      </c>
      <c r="B153" s="8" t="s">
        <v>59</v>
      </c>
      <c r="C153" s="8" t="s">
        <v>60</v>
      </c>
      <c r="D153" s="8" t="s">
        <v>739</v>
      </c>
      <c r="E153" s="8">
        <v>4141010400</v>
      </c>
      <c r="F153" s="8">
        <v>2888</v>
      </c>
      <c r="G153" s="8">
        <v>20</v>
      </c>
      <c r="H153" s="8">
        <v>1994.1</v>
      </c>
      <c r="I153" s="8">
        <v>1040</v>
      </c>
      <c r="J153" s="8">
        <v>22</v>
      </c>
      <c r="K153" s="8">
        <v>1.47</v>
      </c>
      <c r="L153" s="8">
        <v>56</v>
      </c>
      <c r="M153" s="8">
        <v>24</v>
      </c>
      <c r="N153" s="8" t="s">
        <v>741</v>
      </c>
      <c r="O153" s="8">
        <v>99.77</v>
      </c>
      <c r="P153" s="8">
        <v>30.18</v>
      </c>
      <c r="Q153" s="8">
        <v>81.05</v>
      </c>
      <c r="R153" s="8">
        <v>24.51</v>
      </c>
      <c r="S153" s="8">
        <v>3</v>
      </c>
      <c r="T153" s="8" t="s">
        <v>177</v>
      </c>
      <c r="U153" s="8" t="s">
        <v>177</v>
      </c>
      <c r="V153" s="8" t="s">
        <v>177</v>
      </c>
      <c r="W153" s="8" t="s">
        <v>177</v>
      </c>
      <c r="X153" s="8" t="s">
        <v>177</v>
      </c>
      <c r="Y153" s="8" t="s">
        <v>177</v>
      </c>
      <c r="Z153" s="11" t="s">
        <v>177</v>
      </c>
      <c r="AA153" s="8" t="s">
        <v>177</v>
      </c>
      <c r="AB153" s="8" t="s">
        <v>177</v>
      </c>
      <c r="AC153" s="8" t="s">
        <v>177</v>
      </c>
      <c r="AD153" s="8" t="s">
        <v>177</v>
      </c>
      <c r="AE153" s="8" t="s">
        <v>177</v>
      </c>
      <c r="AF153" s="8" t="s">
        <v>177</v>
      </c>
      <c r="AG153" s="8" t="s">
        <v>177</v>
      </c>
      <c r="AH153" s="8" t="s">
        <v>177</v>
      </c>
      <c r="AI153" s="8" t="s">
        <v>177</v>
      </c>
      <c r="AJ153" s="8" t="s">
        <v>177</v>
      </c>
      <c r="AK153" s="8" t="s">
        <v>177</v>
      </c>
      <c r="AL153" s="8" t="s">
        <v>177</v>
      </c>
      <c r="AM153" s="8" t="s">
        <v>177</v>
      </c>
      <c r="AN153" s="8" t="s">
        <v>177</v>
      </c>
      <c r="AO153" s="8" t="s">
        <v>177</v>
      </c>
      <c r="AP153" s="8" t="s">
        <v>177</v>
      </c>
      <c r="AQ153" s="8" t="s">
        <v>230</v>
      </c>
    </row>
    <row r="154" spans="1:43" x14ac:dyDescent="0.25">
      <c r="A154" s="8" t="s">
        <v>58</v>
      </c>
      <c r="B154" s="8" t="s">
        <v>59</v>
      </c>
      <c r="C154" s="8" t="s">
        <v>60</v>
      </c>
      <c r="D154" s="8" t="s">
        <v>739</v>
      </c>
      <c r="E154" s="8">
        <v>4141010400</v>
      </c>
      <c r="F154" s="8">
        <v>2888</v>
      </c>
      <c r="G154" s="8">
        <v>2</v>
      </c>
      <c r="H154" s="8">
        <v>1994.1</v>
      </c>
      <c r="I154" s="8">
        <v>1040</v>
      </c>
      <c r="J154" s="8">
        <v>22</v>
      </c>
      <c r="K154" s="8">
        <v>1.47</v>
      </c>
      <c r="L154" s="8">
        <v>56</v>
      </c>
      <c r="M154" s="8">
        <v>24</v>
      </c>
      <c r="N154" s="8" t="s">
        <v>742</v>
      </c>
      <c r="O154" s="8">
        <v>103.64</v>
      </c>
      <c r="P154" s="8">
        <v>31.35</v>
      </c>
      <c r="Q154" s="8">
        <v>84.2</v>
      </c>
      <c r="R154" s="8">
        <v>25.47</v>
      </c>
      <c r="S154" s="8">
        <v>4</v>
      </c>
      <c r="T154" s="8" t="s">
        <v>177</v>
      </c>
      <c r="U154" s="8" t="s">
        <v>177</v>
      </c>
      <c r="V154" s="8" t="s">
        <v>177</v>
      </c>
      <c r="W154" s="8" t="s">
        <v>177</v>
      </c>
      <c r="X154" s="8" t="s">
        <v>177</v>
      </c>
      <c r="Y154" s="8" t="s">
        <v>177</v>
      </c>
      <c r="Z154" s="11" t="s">
        <v>177</v>
      </c>
      <c r="AA154" s="8" t="s">
        <v>177</v>
      </c>
      <c r="AB154" s="8" t="s">
        <v>177</v>
      </c>
      <c r="AC154" s="8" t="s">
        <v>177</v>
      </c>
      <c r="AD154" s="8" t="s">
        <v>177</v>
      </c>
      <c r="AE154" s="8" t="s">
        <v>177</v>
      </c>
      <c r="AF154" s="8" t="s">
        <v>177</v>
      </c>
      <c r="AG154" s="8" t="s">
        <v>177</v>
      </c>
      <c r="AH154" s="8" t="s">
        <v>177</v>
      </c>
      <c r="AI154" s="8" t="s">
        <v>177</v>
      </c>
      <c r="AJ154" s="8" t="s">
        <v>177</v>
      </c>
      <c r="AK154" s="8" t="s">
        <v>177</v>
      </c>
      <c r="AL154" s="8" t="s">
        <v>177</v>
      </c>
      <c r="AM154" s="8" t="s">
        <v>177</v>
      </c>
      <c r="AN154" s="8" t="s">
        <v>177</v>
      </c>
      <c r="AO154" s="8" t="s">
        <v>177</v>
      </c>
      <c r="AP154" s="8" t="s">
        <v>177</v>
      </c>
      <c r="AQ154" s="8" t="s">
        <v>230</v>
      </c>
    </row>
    <row r="155" spans="1:43" x14ac:dyDescent="0.25">
      <c r="A155" s="8" t="s">
        <v>58</v>
      </c>
      <c r="B155" s="8" t="s">
        <v>59</v>
      </c>
      <c r="C155" s="8" t="s">
        <v>60</v>
      </c>
      <c r="D155" s="8" t="s">
        <v>739</v>
      </c>
      <c r="E155" s="8">
        <v>4141010400</v>
      </c>
      <c r="F155" s="8">
        <v>2888</v>
      </c>
      <c r="G155" s="8">
        <v>3</v>
      </c>
      <c r="H155" s="8">
        <v>1994.1</v>
      </c>
      <c r="I155" s="8">
        <v>1040</v>
      </c>
      <c r="J155" s="8">
        <v>22</v>
      </c>
      <c r="K155" s="8">
        <v>1.47</v>
      </c>
      <c r="L155" s="8">
        <v>56</v>
      </c>
      <c r="M155" s="8">
        <v>24</v>
      </c>
      <c r="N155" s="8" t="s">
        <v>743</v>
      </c>
      <c r="O155" s="8">
        <v>107.61</v>
      </c>
      <c r="P155" s="8">
        <v>32.549999999999997</v>
      </c>
      <c r="Q155" s="8">
        <v>87.44</v>
      </c>
      <c r="R155" s="8">
        <v>26.45</v>
      </c>
      <c r="S155" s="8">
        <v>3</v>
      </c>
      <c r="T155" s="8">
        <v>0</v>
      </c>
      <c r="U155" s="8">
        <v>1</v>
      </c>
      <c r="V155" s="8" t="s">
        <v>177</v>
      </c>
      <c r="W155" s="8" t="s">
        <v>177</v>
      </c>
      <c r="X155" s="8" t="s">
        <v>177</v>
      </c>
      <c r="Y155" s="8" t="s">
        <v>177</v>
      </c>
      <c r="Z155" s="11" t="s">
        <v>177</v>
      </c>
      <c r="AA155" s="8" t="s">
        <v>177</v>
      </c>
      <c r="AB155" s="8" t="s">
        <v>177</v>
      </c>
      <c r="AC155" s="8" t="s">
        <v>177</v>
      </c>
      <c r="AD155" s="8" t="s">
        <v>177</v>
      </c>
      <c r="AE155" s="8" t="s">
        <v>177</v>
      </c>
      <c r="AF155" s="8" t="s">
        <v>177</v>
      </c>
      <c r="AG155" s="8" t="s">
        <v>177</v>
      </c>
      <c r="AH155" s="8">
        <v>35500</v>
      </c>
      <c r="AI155" s="8">
        <v>35500</v>
      </c>
      <c r="AJ155" s="8" t="s">
        <v>745</v>
      </c>
      <c r="AK155" s="8" t="s">
        <v>837</v>
      </c>
      <c r="AL155" s="8" t="s">
        <v>78</v>
      </c>
      <c r="AM155" s="8" t="s">
        <v>177</v>
      </c>
      <c r="AN155" s="8" t="s">
        <v>177</v>
      </c>
      <c r="AO155" s="8" t="s">
        <v>177</v>
      </c>
      <c r="AP155" s="8" t="s">
        <v>177</v>
      </c>
      <c r="AQ155" s="8" t="s">
        <v>248</v>
      </c>
    </row>
    <row r="156" spans="1:43" x14ac:dyDescent="0.25">
      <c r="A156" s="8" t="s">
        <v>58</v>
      </c>
      <c r="B156" s="8" t="s">
        <v>59</v>
      </c>
      <c r="C156" s="8" t="s">
        <v>60</v>
      </c>
      <c r="D156" s="8" t="s">
        <v>739</v>
      </c>
      <c r="E156" s="8">
        <v>4141010400</v>
      </c>
      <c r="F156" s="8">
        <v>2888</v>
      </c>
      <c r="G156" s="8">
        <v>4</v>
      </c>
      <c r="H156" s="8">
        <v>1994.1</v>
      </c>
      <c r="I156" s="8">
        <v>1040</v>
      </c>
      <c r="J156" s="8">
        <v>22</v>
      </c>
      <c r="K156" s="8">
        <v>1.47</v>
      </c>
      <c r="L156" s="8">
        <v>56</v>
      </c>
      <c r="M156" s="8">
        <v>24</v>
      </c>
      <c r="N156" s="8" t="s">
        <v>746</v>
      </c>
      <c r="O156" s="8">
        <v>118.54</v>
      </c>
      <c r="P156" s="8">
        <v>35.85</v>
      </c>
      <c r="Q156" s="8">
        <v>96.35</v>
      </c>
      <c r="R156" s="8">
        <v>29.14</v>
      </c>
      <c r="S156" s="8">
        <v>206</v>
      </c>
      <c r="T156" s="8">
        <v>13</v>
      </c>
      <c r="U156" s="8">
        <v>4</v>
      </c>
      <c r="V156" s="8">
        <v>43000</v>
      </c>
      <c r="W156" s="8" t="s">
        <v>747</v>
      </c>
      <c r="X156" s="8">
        <v>18</v>
      </c>
      <c r="Y156" s="8">
        <v>24</v>
      </c>
      <c r="Z156" s="11" t="s">
        <v>933</v>
      </c>
      <c r="AA156" s="8">
        <v>47500</v>
      </c>
      <c r="AB156" s="8">
        <v>43000</v>
      </c>
      <c r="AC156" s="8">
        <v>4</v>
      </c>
      <c r="AD156" s="8">
        <v>2</v>
      </c>
      <c r="AE156" s="8" t="s">
        <v>112</v>
      </c>
      <c r="AF156" s="8" t="s">
        <v>120</v>
      </c>
      <c r="AG156" s="8" t="s">
        <v>78</v>
      </c>
      <c r="AH156" s="8">
        <v>35500</v>
      </c>
      <c r="AI156" s="8">
        <v>34000</v>
      </c>
      <c r="AJ156" s="8" t="s">
        <v>745</v>
      </c>
      <c r="AK156" s="8" t="s">
        <v>837</v>
      </c>
      <c r="AL156" s="8" t="s">
        <v>78</v>
      </c>
      <c r="AM156" s="8" t="s">
        <v>749</v>
      </c>
      <c r="AN156" s="8" t="s">
        <v>750</v>
      </c>
      <c r="AO156" s="8" t="s">
        <v>751</v>
      </c>
      <c r="AP156" s="8" t="s">
        <v>752</v>
      </c>
      <c r="AQ156" s="8" t="s">
        <v>74</v>
      </c>
    </row>
    <row r="157" spans="1:43" x14ac:dyDescent="0.25">
      <c r="A157" s="8" t="s">
        <v>58</v>
      </c>
      <c r="B157" s="8" t="s">
        <v>59</v>
      </c>
      <c r="C157" s="8" t="s">
        <v>60</v>
      </c>
      <c r="D157" s="8" t="s">
        <v>739</v>
      </c>
      <c r="E157" s="8">
        <v>4141010400</v>
      </c>
      <c r="F157" s="8">
        <v>2888</v>
      </c>
      <c r="G157" s="8">
        <v>21</v>
      </c>
      <c r="H157" s="8">
        <v>1994.1</v>
      </c>
      <c r="I157" s="8">
        <v>1040</v>
      </c>
      <c r="J157" s="8">
        <v>22</v>
      </c>
      <c r="K157" s="8">
        <v>1.47</v>
      </c>
      <c r="L157" s="8">
        <v>56</v>
      </c>
      <c r="M157" s="8">
        <v>24</v>
      </c>
      <c r="N157" s="8" t="s">
        <v>753</v>
      </c>
      <c r="O157" s="8">
        <v>118.54</v>
      </c>
      <c r="P157" s="8">
        <v>35.85</v>
      </c>
      <c r="Q157" s="8">
        <v>96.35</v>
      </c>
      <c r="R157" s="8">
        <v>29.14</v>
      </c>
      <c r="S157" s="8">
        <v>191</v>
      </c>
      <c r="T157" s="8" t="s">
        <v>177</v>
      </c>
      <c r="U157" s="8" t="s">
        <v>177</v>
      </c>
      <c r="V157" s="8" t="s">
        <v>177</v>
      </c>
      <c r="W157" s="8" t="s">
        <v>177</v>
      </c>
      <c r="X157" s="8" t="s">
        <v>177</v>
      </c>
      <c r="Y157" s="8" t="s">
        <v>177</v>
      </c>
      <c r="Z157" s="11" t="s">
        <v>177</v>
      </c>
      <c r="AA157" s="8" t="s">
        <v>177</v>
      </c>
      <c r="AB157" s="8" t="s">
        <v>177</v>
      </c>
      <c r="AC157" s="8" t="s">
        <v>177</v>
      </c>
      <c r="AD157" s="8" t="s">
        <v>177</v>
      </c>
      <c r="AE157" s="8" t="s">
        <v>177</v>
      </c>
      <c r="AF157" s="8" t="s">
        <v>177</v>
      </c>
      <c r="AG157" s="8" t="s">
        <v>177</v>
      </c>
      <c r="AH157" s="8" t="s">
        <v>177</v>
      </c>
      <c r="AI157" s="8" t="s">
        <v>177</v>
      </c>
      <c r="AJ157" s="8" t="s">
        <v>177</v>
      </c>
      <c r="AK157" s="8" t="s">
        <v>177</v>
      </c>
      <c r="AL157" s="8" t="s">
        <v>177</v>
      </c>
      <c r="AM157" s="8" t="s">
        <v>177</v>
      </c>
      <c r="AN157" s="8" t="s">
        <v>177</v>
      </c>
      <c r="AO157" s="8" t="s">
        <v>177</v>
      </c>
      <c r="AP157" s="8" t="s">
        <v>177</v>
      </c>
      <c r="AQ157" s="8" t="s">
        <v>230</v>
      </c>
    </row>
    <row r="158" spans="1:43" x14ac:dyDescent="0.25">
      <c r="A158" s="8" t="s">
        <v>58</v>
      </c>
      <c r="B158" s="8" t="s">
        <v>59</v>
      </c>
      <c r="C158" s="8" t="s">
        <v>60</v>
      </c>
      <c r="D158" s="8" t="s">
        <v>739</v>
      </c>
      <c r="E158" s="8">
        <v>4141010400</v>
      </c>
      <c r="F158" s="8">
        <v>2888</v>
      </c>
      <c r="G158" s="8">
        <v>5</v>
      </c>
      <c r="H158" s="8">
        <v>1994.1</v>
      </c>
      <c r="I158" s="8">
        <v>1040</v>
      </c>
      <c r="J158" s="8">
        <v>22</v>
      </c>
      <c r="K158" s="8">
        <v>1.47</v>
      </c>
      <c r="L158" s="8">
        <v>56</v>
      </c>
      <c r="M158" s="8">
        <v>24</v>
      </c>
      <c r="N158" s="8">
        <v>129</v>
      </c>
      <c r="O158" s="8">
        <v>129.52000000000001</v>
      </c>
      <c r="P158" s="8">
        <v>39.17</v>
      </c>
      <c r="Q158" s="8">
        <v>108.31</v>
      </c>
      <c r="R158" s="8">
        <v>32.76</v>
      </c>
      <c r="S158" s="8">
        <v>4</v>
      </c>
      <c r="T158" s="8" t="s">
        <v>177</v>
      </c>
      <c r="U158" s="8" t="s">
        <v>177</v>
      </c>
      <c r="V158" s="8" t="s">
        <v>177</v>
      </c>
      <c r="W158" s="8" t="s">
        <v>177</v>
      </c>
      <c r="X158" s="8" t="s">
        <v>177</v>
      </c>
      <c r="Y158" s="8" t="s">
        <v>177</v>
      </c>
      <c r="Z158" s="11" t="s">
        <v>177</v>
      </c>
      <c r="AA158" s="8" t="s">
        <v>177</v>
      </c>
      <c r="AB158" s="8" t="s">
        <v>177</v>
      </c>
      <c r="AC158" s="8" t="s">
        <v>177</v>
      </c>
      <c r="AD158" s="8" t="s">
        <v>177</v>
      </c>
      <c r="AE158" s="8" t="s">
        <v>177</v>
      </c>
      <c r="AF158" s="8" t="s">
        <v>177</v>
      </c>
      <c r="AG158" s="8" t="s">
        <v>177</v>
      </c>
      <c r="AH158" s="8" t="s">
        <v>177</v>
      </c>
      <c r="AI158" s="8" t="s">
        <v>177</v>
      </c>
      <c r="AJ158" s="8" t="s">
        <v>177</v>
      </c>
      <c r="AK158" s="8" t="s">
        <v>177</v>
      </c>
      <c r="AL158" s="8" t="s">
        <v>177</v>
      </c>
      <c r="AM158" s="8" t="s">
        <v>177</v>
      </c>
      <c r="AN158" s="8" t="s">
        <v>177</v>
      </c>
      <c r="AO158" s="8" t="s">
        <v>177</v>
      </c>
      <c r="AP158" s="8" t="s">
        <v>177</v>
      </c>
      <c r="AQ158" s="8" t="s">
        <v>230</v>
      </c>
    </row>
    <row r="159" spans="1:43" x14ac:dyDescent="0.25">
      <c r="A159" s="8" t="s">
        <v>58</v>
      </c>
      <c r="B159" s="8" t="s">
        <v>59</v>
      </c>
      <c r="C159" s="8" t="s">
        <v>60</v>
      </c>
      <c r="D159" s="8" t="s">
        <v>739</v>
      </c>
      <c r="E159" s="8">
        <v>4141010400</v>
      </c>
      <c r="F159" s="8">
        <v>2888</v>
      </c>
      <c r="G159" s="8">
        <v>6</v>
      </c>
      <c r="H159" s="8">
        <v>1994.1</v>
      </c>
      <c r="I159" s="8">
        <v>1040</v>
      </c>
      <c r="J159" s="8">
        <v>22</v>
      </c>
      <c r="K159" s="8">
        <v>1.47</v>
      </c>
      <c r="L159" s="8">
        <v>56</v>
      </c>
      <c r="M159" s="8">
        <v>24</v>
      </c>
      <c r="N159" s="8">
        <v>131</v>
      </c>
      <c r="O159" s="8">
        <v>131.96</v>
      </c>
      <c r="P159" s="8">
        <v>39.909999999999997</v>
      </c>
      <c r="Q159" s="8">
        <v>109.55</v>
      </c>
      <c r="R159" s="8">
        <v>33.130000000000003</v>
      </c>
      <c r="S159" s="8">
        <v>2</v>
      </c>
      <c r="T159" s="8" t="s">
        <v>177</v>
      </c>
      <c r="U159" s="8" t="s">
        <v>177</v>
      </c>
      <c r="V159" s="8" t="s">
        <v>177</v>
      </c>
      <c r="W159" s="8" t="s">
        <v>177</v>
      </c>
      <c r="X159" s="8" t="s">
        <v>177</v>
      </c>
      <c r="Y159" s="8" t="s">
        <v>177</v>
      </c>
      <c r="Z159" s="11" t="s">
        <v>177</v>
      </c>
      <c r="AA159" s="8" t="s">
        <v>177</v>
      </c>
      <c r="AB159" s="8" t="s">
        <v>177</v>
      </c>
      <c r="AC159" s="8" t="s">
        <v>177</v>
      </c>
      <c r="AD159" s="8" t="s">
        <v>177</v>
      </c>
      <c r="AE159" s="8" t="s">
        <v>177</v>
      </c>
      <c r="AF159" s="8" t="s">
        <v>177</v>
      </c>
      <c r="AG159" s="8" t="s">
        <v>177</v>
      </c>
      <c r="AH159" s="8" t="s">
        <v>177</v>
      </c>
      <c r="AI159" s="8" t="s">
        <v>177</v>
      </c>
      <c r="AJ159" s="8" t="s">
        <v>177</v>
      </c>
      <c r="AK159" s="8" t="s">
        <v>177</v>
      </c>
      <c r="AL159" s="8" t="s">
        <v>177</v>
      </c>
      <c r="AM159" s="8" t="s">
        <v>177</v>
      </c>
      <c r="AN159" s="8" t="s">
        <v>177</v>
      </c>
      <c r="AO159" s="8" t="s">
        <v>177</v>
      </c>
      <c r="AP159" s="8" t="s">
        <v>177</v>
      </c>
      <c r="AQ159" s="8" t="s">
        <v>230</v>
      </c>
    </row>
    <row r="160" spans="1:43" x14ac:dyDescent="0.25">
      <c r="A160" s="8" t="s">
        <v>58</v>
      </c>
      <c r="B160" s="8" t="s">
        <v>59</v>
      </c>
      <c r="C160" s="8" t="s">
        <v>60</v>
      </c>
      <c r="D160" s="8" t="s">
        <v>739</v>
      </c>
      <c r="E160" s="8">
        <v>4141010400</v>
      </c>
      <c r="F160" s="8">
        <v>2888</v>
      </c>
      <c r="G160" s="8">
        <v>7</v>
      </c>
      <c r="H160" s="8">
        <v>1994.1</v>
      </c>
      <c r="I160" s="8">
        <v>1040</v>
      </c>
      <c r="J160" s="8">
        <v>22</v>
      </c>
      <c r="K160" s="8">
        <v>1.47</v>
      </c>
      <c r="L160" s="8">
        <v>56</v>
      </c>
      <c r="M160" s="8">
        <v>24</v>
      </c>
      <c r="N160" s="8">
        <v>138</v>
      </c>
      <c r="O160" s="8">
        <v>138.69</v>
      </c>
      <c r="P160" s="8">
        <v>41.95</v>
      </c>
      <c r="Q160" s="8">
        <v>114.43</v>
      </c>
      <c r="R160" s="8">
        <v>34.61</v>
      </c>
      <c r="S160" s="8">
        <v>1</v>
      </c>
      <c r="T160" s="8" t="s">
        <v>177</v>
      </c>
      <c r="U160" s="8" t="s">
        <v>177</v>
      </c>
      <c r="V160" s="8" t="s">
        <v>177</v>
      </c>
      <c r="W160" s="8" t="s">
        <v>177</v>
      </c>
      <c r="X160" s="8" t="s">
        <v>177</v>
      </c>
      <c r="Y160" s="8" t="s">
        <v>177</v>
      </c>
      <c r="Z160" s="11" t="s">
        <v>177</v>
      </c>
      <c r="AA160" s="8" t="s">
        <v>177</v>
      </c>
      <c r="AB160" s="8" t="s">
        <v>177</v>
      </c>
      <c r="AC160" s="8" t="s">
        <v>177</v>
      </c>
      <c r="AD160" s="8" t="s">
        <v>177</v>
      </c>
      <c r="AE160" s="8" t="s">
        <v>177</v>
      </c>
      <c r="AF160" s="8" t="s">
        <v>177</v>
      </c>
      <c r="AG160" s="8" t="s">
        <v>177</v>
      </c>
      <c r="AH160" s="8" t="s">
        <v>177</v>
      </c>
      <c r="AI160" s="8" t="s">
        <v>177</v>
      </c>
      <c r="AJ160" s="8" t="s">
        <v>177</v>
      </c>
      <c r="AK160" s="9" t="s">
        <v>177</v>
      </c>
      <c r="AL160" s="8" t="s">
        <v>177</v>
      </c>
      <c r="AM160" s="8" t="s">
        <v>177</v>
      </c>
      <c r="AN160" s="8" t="s">
        <v>177</v>
      </c>
      <c r="AO160" s="8" t="s">
        <v>177</v>
      </c>
      <c r="AP160" s="8" t="s">
        <v>177</v>
      </c>
      <c r="AQ160" s="8" t="s">
        <v>230</v>
      </c>
    </row>
    <row r="161" spans="1:43" x14ac:dyDescent="0.25">
      <c r="A161" s="8" t="s">
        <v>58</v>
      </c>
      <c r="B161" s="8" t="s">
        <v>59</v>
      </c>
      <c r="C161" s="8" t="s">
        <v>60</v>
      </c>
      <c r="D161" s="8" t="s">
        <v>739</v>
      </c>
      <c r="E161" s="8">
        <v>4141010400</v>
      </c>
      <c r="F161" s="8">
        <v>2888</v>
      </c>
      <c r="G161" s="8">
        <v>8</v>
      </c>
      <c r="H161" s="8">
        <v>1994.1</v>
      </c>
      <c r="I161" s="8">
        <v>1040</v>
      </c>
      <c r="J161" s="8">
        <v>22</v>
      </c>
      <c r="K161" s="8">
        <v>1.47</v>
      </c>
      <c r="L161" s="8">
        <v>56</v>
      </c>
      <c r="M161" s="8">
        <v>24</v>
      </c>
      <c r="N161" s="8" t="s">
        <v>754</v>
      </c>
      <c r="O161" s="8">
        <v>153.05000000000001</v>
      </c>
      <c r="P161" s="8">
        <v>46.29</v>
      </c>
      <c r="Q161" s="8">
        <v>126.83</v>
      </c>
      <c r="R161" s="8">
        <v>38.36</v>
      </c>
      <c r="S161" s="8">
        <v>90</v>
      </c>
      <c r="T161" s="8">
        <v>3</v>
      </c>
      <c r="U161" s="8">
        <v>1</v>
      </c>
      <c r="V161" s="8">
        <v>48000</v>
      </c>
      <c r="W161" s="8" t="s">
        <v>755</v>
      </c>
      <c r="X161" s="8">
        <v>14</v>
      </c>
      <c r="Y161" s="8">
        <v>21</v>
      </c>
      <c r="Z161" s="11" t="s">
        <v>934</v>
      </c>
      <c r="AA161" s="8">
        <v>55000</v>
      </c>
      <c r="AB161" s="8">
        <v>48000</v>
      </c>
      <c r="AC161" s="8">
        <v>4</v>
      </c>
      <c r="AD161" s="8">
        <v>2</v>
      </c>
      <c r="AE161" s="8" t="s">
        <v>112</v>
      </c>
      <c r="AF161" s="8" t="s">
        <v>120</v>
      </c>
      <c r="AG161" s="8" t="s">
        <v>78</v>
      </c>
      <c r="AH161" s="8">
        <v>37000</v>
      </c>
      <c r="AI161" s="8">
        <v>37000</v>
      </c>
      <c r="AJ161" s="8" t="s">
        <v>757</v>
      </c>
      <c r="AK161" s="9" t="s">
        <v>894</v>
      </c>
      <c r="AL161" s="8" t="s">
        <v>67</v>
      </c>
      <c r="AM161" s="8" t="s">
        <v>749</v>
      </c>
      <c r="AN161" s="8" t="s">
        <v>750</v>
      </c>
      <c r="AO161" s="8" t="s">
        <v>751</v>
      </c>
      <c r="AP161" s="8" t="s">
        <v>752</v>
      </c>
      <c r="AQ161" s="8" t="s">
        <v>74</v>
      </c>
    </row>
    <row r="162" spans="1:43" x14ac:dyDescent="0.25">
      <c r="A162" s="8" t="s">
        <v>58</v>
      </c>
      <c r="B162" s="8" t="s">
        <v>59</v>
      </c>
      <c r="C162" s="8" t="s">
        <v>60</v>
      </c>
      <c r="D162" s="8" t="s">
        <v>739</v>
      </c>
      <c r="E162" s="8">
        <v>4141010400</v>
      </c>
      <c r="F162" s="8">
        <v>2888</v>
      </c>
      <c r="G162" s="8">
        <v>22</v>
      </c>
      <c r="H162" s="8">
        <v>1994.1</v>
      </c>
      <c r="I162" s="8">
        <v>1040</v>
      </c>
      <c r="J162" s="8">
        <v>22</v>
      </c>
      <c r="K162" s="8">
        <v>1.47</v>
      </c>
      <c r="L162" s="8">
        <v>56</v>
      </c>
      <c r="M162" s="8">
        <v>24</v>
      </c>
      <c r="N162" s="8" t="s">
        <v>758</v>
      </c>
      <c r="O162" s="8">
        <v>153.59</v>
      </c>
      <c r="P162" s="8">
        <v>46.46</v>
      </c>
      <c r="Q162" s="8">
        <v>128.11000000000001</v>
      </c>
      <c r="R162" s="8">
        <v>38.75</v>
      </c>
      <c r="S162" s="8">
        <v>195</v>
      </c>
      <c r="T162" s="8">
        <v>9</v>
      </c>
      <c r="U162" s="8">
        <v>4</v>
      </c>
      <c r="V162" s="8">
        <v>50000</v>
      </c>
      <c r="W162" s="8" t="s">
        <v>759</v>
      </c>
      <c r="X162" s="8">
        <v>15</v>
      </c>
      <c r="Y162" s="8">
        <v>25</v>
      </c>
      <c r="Z162" s="11" t="s">
        <v>935</v>
      </c>
      <c r="AA162" s="8">
        <v>53500</v>
      </c>
      <c r="AB162" s="8">
        <v>49000</v>
      </c>
      <c r="AC162" s="8">
        <v>4</v>
      </c>
      <c r="AD162" s="8">
        <v>2</v>
      </c>
      <c r="AE162" s="8" t="s">
        <v>112</v>
      </c>
      <c r="AF162" s="8" t="s">
        <v>66</v>
      </c>
      <c r="AG162" s="8" t="s">
        <v>67</v>
      </c>
      <c r="AH162" s="8">
        <v>39000</v>
      </c>
      <c r="AI162" s="8">
        <v>37000</v>
      </c>
      <c r="AJ162" s="8" t="s">
        <v>762</v>
      </c>
      <c r="AK162" s="8" t="s">
        <v>936</v>
      </c>
      <c r="AL162" s="8" t="s">
        <v>167</v>
      </c>
      <c r="AM162" s="8" t="s">
        <v>209</v>
      </c>
      <c r="AN162" s="8" t="s">
        <v>210</v>
      </c>
      <c r="AO162" s="8" t="s">
        <v>211</v>
      </c>
      <c r="AP162" s="8" t="s">
        <v>212</v>
      </c>
      <c r="AQ162" s="8" t="s">
        <v>74</v>
      </c>
    </row>
    <row r="163" spans="1:43" x14ac:dyDescent="0.25">
      <c r="A163" s="8" t="s">
        <v>58</v>
      </c>
      <c r="B163" s="8" t="s">
        <v>59</v>
      </c>
      <c r="C163" s="8" t="s">
        <v>60</v>
      </c>
      <c r="D163" s="8" t="s">
        <v>739</v>
      </c>
      <c r="E163" s="8">
        <v>4141010400</v>
      </c>
      <c r="F163" s="8">
        <v>2888</v>
      </c>
      <c r="G163" s="8">
        <v>13</v>
      </c>
      <c r="H163" s="8">
        <v>1994.1</v>
      </c>
      <c r="I163" s="8">
        <v>1040</v>
      </c>
      <c r="J163" s="8">
        <v>22</v>
      </c>
      <c r="K163" s="8">
        <v>1.47</v>
      </c>
      <c r="L163" s="8">
        <v>56</v>
      </c>
      <c r="M163" s="8">
        <v>24</v>
      </c>
      <c r="N163" s="8" t="s">
        <v>763</v>
      </c>
      <c r="O163" s="8">
        <v>153.59</v>
      </c>
      <c r="P163" s="8">
        <v>46.46</v>
      </c>
      <c r="Q163" s="8">
        <v>128.11000000000001</v>
      </c>
      <c r="R163" s="8">
        <v>38.75</v>
      </c>
      <c r="S163" s="8">
        <v>46</v>
      </c>
      <c r="T163" s="8" t="s">
        <v>177</v>
      </c>
      <c r="U163" s="8" t="s">
        <v>177</v>
      </c>
      <c r="V163" s="8" t="s">
        <v>177</v>
      </c>
      <c r="W163" s="8" t="s">
        <v>177</v>
      </c>
      <c r="X163" s="8" t="s">
        <v>177</v>
      </c>
      <c r="Y163" s="8" t="s">
        <v>177</v>
      </c>
      <c r="Z163" s="11" t="s">
        <v>177</v>
      </c>
      <c r="AA163" s="8" t="s">
        <v>177</v>
      </c>
      <c r="AB163" s="8" t="s">
        <v>177</v>
      </c>
      <c r="AC163" s="8" t="s">
        <v>177</v>
      </c>
      <c r="AD163" s="8" t="s">
        <v>177</v>
      </c>
      <c r="AE163" s="8" t="s">
        <v>177</v>
      </c>
      <c r="AF163" s="8" t="s">
        <v>177</v>
      </c>
      <c r="AG163" s="8" t="s">
        <v>177</v>
      </c>
      <c r="AH163" s="8" t="s">
        <v>177</v>
      </c>
      <c r="AI163" s="8" t="s">
        <v>177</v>
      </c>
      <c r="AJ163" s="8" t="s">
        <v>177</v>
      </c>
      <c r="AK163" s="8" t="s">
        <v>177</v>
      </c>
      <c r="AL163" s="8" t="s">
        <v>177</v>
      </c>
      <c r="AM163" s="8" t="s">
        <v>177</v>
      </c>
      <c r="AN163" s="8" t="s">
        <v>177</v>
      </c>
      <c r="AO163" s="8" t="s">
        <v>177</v>
      </c>
      <c r="AP163" s="8" t="s">
        <v>177</v>
      </c>
      <c r="AQ163" s="8" t="s">
        <v>230</v>
      </c>
    </row>
    <row r="164" spans="1:43" x14ac:dyDescent="0.25">
      <c r="A164" s="8" t="s">
        <v>58</v>
      </c>
      <c r="B164" s="8" t="s">
        <v>59</v>
      </c>
      <c r="C164" s="8" t="s">
        <v>60</v>
      </c>
      <c r="D164" s="8" t="s">
        <v>739</v>
      </c>
      <c r="E164" s="8">
        <v>4141010400</v>
      </c>
      <c r="F164" s="8">
        <v>2888</v>
      </c>
      <c r="G164" s="8">
        <v>14</v>
      </c>
      <c r="H164" s="8">
        <v>1994.1</v>
      </c>
      <c r="I164" s="8">
        <v>1040</v>
      </c>
      <c r="J164" s="8">
        <v>22</v>
      </c>
      <c r="K164" s="8">
        <v>1.47</v>
      </c>
      <c r="L164" s="8">
        <v>56</v>
      </c>
      <c r="M164" s="8">
        <v>24</v>
      </c>
      <c r="N164" s="8" t="s">
        <v>764</v>
      </c>
      <c r="O164" s="8">
        <v>154.13</v>
      </c>
      <c r="P164" s="8">
        <v>46.62</v>
      </c>
      <c r="Q164" s="8">
        <v>127.08</v>
      </c>
      <c r="R164" s="8">
        <v>38.44</v>
      </c>
      <c r="S164" s="8">
        <v>2</v>
      </c>
      <c r="T164" s="8" t="s">
        <v>177</v>
      </c>
      <c r="U164" s="8" t="s">
        <v>177</v>
      </c>
      <c r="V164" s="8" t="s">
        <v>177</v>
      </c>
      <c r="W164" s="8" t="s">
        <v>177</v>
      </c>
      <c r="X164" s="8" t="s">
        <v>177</v>
      </c>
      <c r="Y164" s="8" t="s">
        <v>177</v>
      </c>
      <c r="Z164" s="11" t="s">
        <v>177</v>
      </c>
      <c r="AA164" s="8" t="s">
        <v>177</v>
      </c>
      <c r="AB164" s="8" t="s">
        <v>177</v>
      </c>
      <c r="AC164" s="8" t="s">
        <v>177</v>
      </c>
      <c r="AD164" s="8" t="s">
        <v>177</v>
      </c>
      <c r="AE164" s="8" t="s">
        <v>177</v>
      </c>
      <c r="AF164" s="8" t="s">
        <v>177</v>
      </c>
      <c r="AG164" s="8" t="s">
        <v>177</v>
      </c>
      <c r="AH164" s="8" t="s">
        <v>177</v>
      </c>
      <c r="AI164" s="8" t="s">
        <v>177</v>
      </c>
      <c r="AJ164" s="8" t="s">
        <v>177</v>
      </c>
      <c r="AK164" s="8" t="s">
        <v>177</v>
      </c>
      <c r="AL164" s="8" t="s">
        <v>177</v>
      </c>
      <c r="AM164" s="8" t="s">
        <v>177</v>
      </c>
      <c r="AN164" s="8" t="s">
        <v>177</v>
      </c>
      <c r="AO164" s="8" t="s">
        <v>177</v>
      </c>
      <c r="AP164" s="8" t="s">
        <v>177</v>
      </c>
      <c r="AQ164" s="8" t="s">
        <v>230</v>
      </c>
    </row>
    <row r="165" spans="1:43" x14ac:dyDescent="0.25">
      <c r="A165" s="8" t="s">
        <v>58</v>
      </c>
      <c r="B165" s="8" t="s">
        <v>59</v>
      </c>
      <c r="C165" s="8" t="s">
        <v>60</v>
      </c>
      <c r="D165" s="8" t="s">
        <v>739</v>
      </c>
      <c r="E165" s="8">
        <v>4141010400</v>
      </c>
      <c r="F165" s="8">
        <v>2888</v>
      </c>
      <c r="G165" s="8">
        <v>9</v>
      </c>
      <c r="H165" s="8">
        <v>1994.1</v>
      </c>
      <c r="I165" s="8">
        <v>1040</v>
      </c>
      <c r="J165" s="8">
        <v>22</v>
      </c>
      <c r="K165" s="8">
        <v>1.47</v>
      </c>
      <c r="L165" s="8">
        <v>56</v>
      </c>
      <c r="M165" s="8">
        <v>24</v>
      </c>
      <c r="N165" s="8">
        <v>156</v>
      </c>
      <c r="O165" s="8">
        <v>156.05000000000001</v>
      </c>
      <c r="P165" s="8">
        <v>47.2</v>
      </c>
      <c r="Q165" s="8">
        <v>130.31</v>
      </c>
      <c r="R165" s="8">
        <v>39.409999999999997</v>
      </c>
      <c r="S165" s="8">
        <v>4</v>
      </c>
      <c r="T165" s="8" t="s">
        <v>177</v>
      </c>
      <c r="U165" s="8" t="s">
        <v>177</v>
      </c>
      <c r="V165" s="8" t="s">
        <v>177</v>
      </c>
      <c r="W165" s="8" t="s">
        <v>177</v>
      </c>
      <c r="X165" s="8" t="s">
        <v>177</v>
      </c>
      <c r="Y165" s="8" t="s">
        <v>177</v>
      </c>
      <c r="Z165" s="11" t="s">
        <v>177</v>
      </c>
      <c r="AA165" s="8" t="s">
        <v>177</v>
      </c>
      <c r="AB165" s="8" t="s">
        <v>177</v>
      </c>
      <c r="AC165" s="8" t="s">
        <v>177</v>
      </c>
      <c r="AD165" s="8" t="s">
        <v>177</v>
      </c>
      <c r="AE165" s="8" t="s">
        <v>177</v>
      </c>
      <c r="AF165" s="8" t="s">
        <v>177</v>
      </c>
      <c r="AG165" s="8" t="s">
        <v>177</v>
      </c>
      <c r="AH165" s="8" t="s">
        <v>177</v>
      </c>
      <c r="AI165" s="8" t="s">
        <v>177</v>
      </c>
      <c r="AJ165" s="8" t="s">
        <v>177</v>
      </c>
      <c r="AK165" s="9" t="s">
        <v>177</v>
      </c>
      <c r="AL165" s="8" t="s">
        <v>177</v>
      </c>
      <c r="AM165" s="8" t="s">
        <v>177</v>
      </c>
      <c r="AN165" s="8" t="s">
        <v>177</v>
      </c>
      <c r="AO165" s="8" t="s">
        <v>177</v>
      </c>
      <c r="AP165" s="8" t="s">
        <v>177</v>
      </c>
      <c r="AQ165" s="8" t="s">
        <v>230</v>
      </c>
    </row>
    <row r="166" spans="1:43" x14ac:dyDescent="0.25">
      <c r="A166" s="8" t="s">
        <v>58</v>
      </c>
      <c r="B166" s="8" t="s">
        <v>59</v>
      </c>
      <c r="C166" s="8" t="s">
        <v>60</v>
      </c>
      <c r="D166" s="8" t="s">
        <v>739</v>
      </c>
      <c r="E166" s="8">
        <v>4141010400</v>
      </c>
      <c r="F166" s="8">
        <v>2888</v>
      </c>
      <c r="G166" s="8">
        <v>10</v>
      </c>
      <c r="H166" s="8">
        <v>1994.1</v>
      </c>
      <c r="I166" s="8">
        <v>1040</v>
      </c>
      <c r="J166" s="8">
        <v>22</v>
      </c>
      <c r="K166" s="8">
        <v>1.47</v>
      </c>
      <c r="L166" s="8">
        <v>56</v>
      </c>
      <c r="M166" s="8">
        <v>24</v>
      </c>
      <c r="N166" s="8" t="s">
        <v>765</v>
      </c>
      <c r="O166" s="8">
        <v>180.99</v>
      </c>
      <c r="P166" s="8">
        <v>54.74</v>
      </c>
      <c r="Q166" s="8">
        <v>149.76</v>
      </c>
      <c r="R166" s="8">
        <v>45.3</v>
      </c>
      <c r="S166" s="8">
        <v>68</v>
      </c>
      <c r="T166" s="8">
        <v>5</v>
      </c>
      <c r="U166" s="8">
        <v>5</v>
      </c>
      <c r="V166" s="8">
        <v>53000</v>
      </c>
      <c r="W166" s="8" t="s">
        <v>766</v>
      </c>
      <c r="X166" s="8">
        <v>19</v>
      </c>
      <c r="Y166" s="8">
        <v>22</v>
      </c>
      <c r="Z166" s="11" t="s">
        <v>912</v>
      </c>
      <c r="AA166" s="8">
        <v>54000</v>
      </c>
      <c r="AB166" s="8">
        <v>53000</v>
      </c>
      <c r="AC166" s="8">
        <v>4</v>
      </c>
      <c r="AD166" s="8">
        <v>2</v>
      </c>
      <c r="AE166" s="8" t="s">
        <v>112</v>
      </c>
      <c r="AF166" s="8" t="s">
        <v>120</v>
      </c>
      <c r="AG166" s="8" t="s">
        <v>167</v>
      </c>
      <c r="AH166" s="8">
        <v>45000</v>
      </c>
      <c r="AI166" s="8">
        <v>37000</v>
      </c>
      <c r="AJ166" s="8" t="s">
        <v>767</v>
      </c>
      <c r="AK166" s="9" t="s">
        <v>937</v>
      </c>
      <c r="AL166" s="8" t="s">
        <v>167</v>
      </c>
      <c r="AM166" s="8" t="s">
        <v>749</v>
      </c>
      <c r="AN166" s="8" t="s">
        <v>750</v>
      </c>
      <c r="AO166" s="8" t="s">
        <v>751</v>
      </c>
      <c r="AP166" s="8" t="s">
        <v>752</v>
      </c>
      <c r="AQ166" s="8" t="s">
        <v>74</v>
      </c>
    </row>
    <row r="167" spans="1:43" x14ac:dyDescent="0.25">
      <c r="A167" s="8" t="s">
        <v>58</v>
      </c>
      <c r="B167" s="8" t="s">
        <v>59</v>
      </c>
      <c r="C167" s="8" t="s">
        <v>60</v>
      </c>
      <c r="D167" s="8" t="s">
        <v>739</v>
      </c>
      <c r="E167" s="8">
        <v>4141010400</v>
      </c>
      <c r="F167" s="8">
        <v>2888</v>
      </c>
      <c r="G167" s="8">
        <v>17</v>
      </c>
      <c r="H167" s="8">
        <v>1994.1</v>
      </c>
      <c r="I167" s="8">
        <v>1040</v>
      </c>
      <c r="J167" s="8">
        <v>22</v>
      </c>
      <c r="K167" s="8">
        <v>1.47</v>
      </c>
      <c r="L167" s="8">
        <v>56</v>
      </c>
      <c r="M167" s="8">
        <v>24</v>
      </c>
      <c r="N167" s="8" t="s">
        <v>768</v>
      </c>
      <c r="O167" s="8">
        <v>181.21</v>
      </c>
      <c r="P167" s="8">
        <v>54.81</v>
      </c>
      <c r="Q167" s="8">
        <v>151.38999999999999</v>
      </c>
      <c r="R167" s="8">
        <v>45.79</v>
      </c>
      <c r="S167" s="8">
        <v>145</v>
      </c>
      <c r="T167" s="8">
        <v>15</v>
      </c>
      <c r="U167" s="8">
        <v>6</v>
      </c>
      <c r="V167" s="8">
        <v>51000</v>
      </c>
      <c r="W167" s="8" t="s">
        <v>769</v>
      </c>
      <c r="X167" s="8">
        <v>4</v>
      </c>
      <c r="Y167" s="8">
        <v>22</v>
      </c>
      <c r="Z167" s="11" t="s">
        <v>937</v>
      </c>
      <c r="AA167" s="8">
        <v>55000</v>
      </c>
      <c r="AB167" s="8">
        <v>47000</v>
      </c>
      <c r="AC167" s="8">
        <v>4</v>
      </c>
      <c r="AD167" s="8">
        <v>2</v>
      </c>
      <c r="AE167" s="8" t="s">
        <v>112</v>
      </c>
      <c r="AF167" s="8" t="s">
        <v>66</v>
      </c>
      <c r="AG167" s="8" t="s">
        <v>167</v>
      </c>
      <c r="AH167" s="8">
        <v>45000</v>
      </c>
      <c r="AI167" s="8">
        <v>37000</v>
      </c>
      <c r="AJ167" s="8" t="s">
        <v>767</v>
      </c>
      <c r="AK167" s="8" t="s">
        <v>937</v>
      </c>
      <c r="AL167" s="8" t="s">
        <v>67</v>
      </c>
      <c r="AM167" s="8" t="s">
        <v>749</v>
      </c>
      <c r="AN167" s="8" t="s">
        <v>750</v>
      </c>
      <c r="AO167" s="8" t="s">
        <v>751</v>
      </c>
      <c r="AP167" s="8" t="s">
        <v>752</v>
      </c>
      <c r="AQ167" s="8" t="s">
        <v>74</v>
      </c>
    </row>
    <row r="168" spans="1:43" x14ac:dyDescent="0.25">
      <c r="A168" s="8" t="s">
        <v>58</v>
      </c>
      <c r="B168" s="8" t="s">
        <v>59</v>
      </c>
      <c r="C168" s="8" t="s">
        <v>60</v>
      </c>
      <c r="D168" s="8" t="s">
        <v>739</v>
      </c>
      <c r="E168" s="8">
        <v>4141010400</v>
      </c>
      <c r="F168" s="8">
        <v>2888</v>
      </c>
      <c r="G168" s="8">
        <v>23</v>
      </c>
      <c r="H168" s="8">
        <v>1994.1</v>
      </c>
      <c r="I168" s="8">
        <v>1040</v>
      </c>
      <c r="J168" s="8">
        <v>22</v>
      </c>
      <c r="K168" s="8">
        <v>1.47</v>
      </c>
      <c r="L168" s="8">
        <v>56</v>
      </c>
      <c r="M168" s="8">
        <v>24</v>
      </c>
      <c r="N168" s="8" t="s">
        <v>770</v>
      </c>
      <c r="O168" s="8">
        <v>181.21</v>
      </c>
      <c r="P168" s="8">
        <v>54.81</v>
      </c>
      <c r="Q168" s="8">
        <v>151.38999999999999</v>
      </c>
      <c r="R168" s="8">
        <v>45.79</v>
      </c>
      <c r="S168" s="8">
        <v>15</v>
      </c>
      <c r="T168" s="8" t="s">
        <v>177</v>
      </c>
      <c r="U168" s="8" t="s">
        <v>177</v>
      </c>
      <c r="V168" s="8" t="s">
        <v>177</v>
      </c>
      <c r="W168" s="8" t="s">
        <v>177</v>
      </c>
      <c r="X168" s="8" t="s">
        <v>177</v>
      </c>
      <c r="Y168" s="8" t="s">
        <v>177</v>
      </c>
      <c r="Z168" s="11" t="s">
        <v>177</v>
      </c>
      <c r="AA168" s="8" t="s">
        <v>177</v>
      </c>
      <c r="AB168" s="8" t="s">
        <v>177</v>
      </c>
      <c r="AC168" s="8" t="s">
        <v>177</v>
      </c>
      <c r="AD168" s="8" t="s">
        <v>177</v>
      </c>
      <c r="AE168" s="8" t="s">
        <v>177</v>
      </c>
      <c r="AF168" s="8" t="s">
        <v>177</v>
      </c>
      <c r="AG168" s="8" t="s">
        <v>177</v>
      </c>
      <c r="AH168" s="8" t="s">
        <v>177</v>
      </c>
      <c r="AI168" s="8" t="s">
        <v>177</v>
      </c>
      <c r="AJ168" s="8" t="s">
        <v>177</v>
      </c>
      <c r="AK168" s="8" t="s">
        <v>177</v>
      </c>
      <c r="AL168" s="8" t="s">
        <v>177</v>
      </c>
      <c r="AM168" s="8" t="s">
        <v>177</v>
      </c>
      <c r="AN168" s="8" t="s">
        <v>177</v>
      </c>
      <c r="AO168" s="8" t="s">
        <v>177</v>
      </c>
      <c r="AP168" s="8" t="s">
        <v>177</v>
      </c>
      <c r="AQ168" s="8" t="s">
        <v>230</v>
      </c>
    </row>
    <row r="169" spans="1:43" x14ac:dyDescent="0.25">
      <c r="A169" s="8" t="s">
        <v>58</v>
      </c>
      <c r="B169" s="8" t="s">
        <v>59</v>
      </c>
      <c r="C169" s="8" t="s">
        <v>60</v>
      </c>
      <c r="D169" s="8" t="s">
        <v>739</v>
      </c>
      <c r="E169" s="8">
        <v>4141010400</v>
      </c>
      <c r="F169" s="8">
        <v>2888</v>
      </c>
      <c r="G169" s="8">
        <v>11</v>
      </c>
      <c r="H169" s="8">
        <v>1994.1</v>
      </c>
      <c r="I169" s="8">
        <v>1040</v>
      </c>
      <c r="J169" s="8">
        <v>22</v>
      </c>
      <c r="K169" s="8">
        <v>1.47</v>
      </c>
      <c r="L169" s="8">
        <v>56</v>
      </c>
      <c r="M169" s="8">
        <v>24</v>
      </c>
      <c r="N169" s="8" t="s">
        <v>771</v>
      </c>
      <c r="O169" s="8">
        <v>190.89</v>
      </c>
      <c r="P169" s="8">
        <v>57.74</v>
      </c>
      <c r="Q169" s="8">
        <v>163.9</v>
      </c>
      <c r="R169" s="8">
        <v>49.57</v>
      </c>
      <c r="S169" s="8">
        <v>1</v>
      </c>
      <c r="T169" s="8">
        <v>1</v>
      </c>
      <c r="U169" s="8">
        <v>0</v>
      </c>
      <c r="V169" s="8" t="s">
        <v>177</v>
      </c>
      <c r="W169" s="8" t="s">
        <v>177</v>
      </c>
      <c r="X169" s="8" t="s">
        <v>177</v>
      </c>
      <c r="Y169" s="8" t="s">
        <v>177</v>
      </c>
      <c r="Z169" s="11" t="s">
        <v>177</v>
      </c>
      <c r="AA169" s="8" t="s">
        <v>177</v>
      </c>
      <c r="AB169" s="8" t="s">
        <v>177</v>
      </c>
      <c r="AC169" s="8" t="s">
        <v>177</v>
      </c>
      <c r="AD169" s="8" t="s">
        <v>177</v>
      </c>
      <c r="AE169" s="8" t="s">
        <v>177</v>
      </c>
      <c r="AF169" s="8" t="s">
        <v>177</v>
      </c>
      <c r="AG169" s="8" t="s">
        <v>177</v>
      </c>
      <c r="AH169" s="8" t="s">
        <v>177</v>
      </c>
      <c r="AI169" s="8" t="s">
        <v>177</v>
      </c>
      <c r="AJ169" s="8" t="s">
        <v>177</v>
      </c>
      <c r="AK169" s="9" t="s">
        <v>177</v>
      </c>
      <c r="AL169" s="8" t="s">
        <v>177</v>
      </c>
      <c r="AM169" s="8" t="s">
        <v>177</v>
      </c>
      <c r="AN169" s="8" t="s">
        <v>177</v>
      </c>
      <c r="AO169" s="8" t="s">
        <v>177</v>
      </c>
      <c r="AP169" s="8" t="s">
        <v>177</v>
      </c>
      <c r="AQ169" s="8" t="s">
        <v>406</v>
      </c>
    </row>
    <row r="170" spans="1:43" x14ac:dyDescent="0.25">
      <c r="A170" s="8" t="s">
        <v>58</v>
      </c>
      <c r="B170" s="8" t="s">
        <v>59</v>
      </c>
      <c r="C170" s="8" t="s">
        <v>60</v>
      </c>
      <c r="D170" s="8" t="s">
        <v>739</v>
      </c>
      <c r="E170" s="8">
        <v>4141010400</v>
      </c>
      <c r="F170" s="8">
        <v>2888</v>
      </c>
      <c r="G170" s="8">
        <v>18</v>
      </c>
      <c r="H170" s="8">
        <v>1994.1</v>
      </c>
      <c r="I170" s="8">
        <v>1040</v>
      </c>
      <c r="J170" s="8">
        <v>22</v>
      </c>
      <c r="K170" s="8">
        <v>1.47</v>
      </c>
      <c r="L170" s="8">
        <v>56</v>
      </c>
      <c r="M170" s="8">
        <v>24</v>
      </c>
      <c r="N170" s="8" t="s">
        <v>772</v>
      </c>
      <c r="O170" s="8">
        <v>192.1</v>
      </c>
      <c r="P170" s="8">
        <v>58.11</v>
      </c>
      <c r="Q170" s="8">
        <v>164.77</v>
      </c>
      <c r="R170" s="8">
        <v>49.84</v>
      </c>
      <c r="S170" s="8">
        <v>1</v>
      </c>
      <c r="T170" s="8">
        <v>0</v>
      </c>
      <c r="U170" s="8">
        <v>1</v>
      </c>
      <c r="V170" s="8" t="s">
        <v>177</v>
      </c>
      <c r="W170" s="8" t="s">
        <v>177</v>
      </c>
      <c r="X170" s="8" t="s">
        <v>177</v>
      </c>
      <c r="Y170" s="8" t="s">
        <v>177</v>
      </c>
      <c r="Z170" s="11" t="s">
        <v>177</v>
      </c>
      <c r="AA170" s="8" t="s">
        <v>177</v>
      </c>
      <c r="AB170" s="8" t="s">
        <v>177</v>
      </c>
      <c r="AC170" s="8" t="s">
        <v>177</v>
      </c>
      <c r="AD170" s="8" t="s">
        <v>177</v>
      </c>
      <c r="AE170" s="8" t="s">
        <v>177</v>
      </c>
      <c r="AF170" s="8" t="s">
        <v>177</v>
      </c>
      <c r="AG170" s="8" t="s">
        <v>177</v>
      </c>
      <c r="AH170" s="8">
        <v>38000</v>
      </c>
      <c r="AI170" s="8">
        <v>38000</v>
      </c>
      <c r="AJ170" s="8" t="s">
        <v>773</v>
      </c>
      <c r="AK170" s="9" t="s">
        <v>930</v>
      </c>
      <c r="AL170" s="8" t="s">
        <v>167</v>
      </c>
      <c r="AM170" s="8" t="s">
        <v>177</v>
      </c>
      <c r="AN170" s="8" t="s">
        <v>177</v>
      </c>
      <c r="AO170" s="8" t="s">
        <v>177</v>
      </c>
      <c r="AP170" s="8" t="s">
        <v>177</v>
      </c>
      <c r="AQ170" s="8" t="s">
        <v>248</v>
      </c>
    </row>
    <row r="171" spans="1:43" x14ac:dyDescent="0.25">
      <c r="A171" s="8" t="s">
        <v>58</v>
      </c>
      <c r="B171" s="8" t="s">
        <v>59</v>
      </c>
      <c r="C171" s="8" t="s">
        <v>60</v>
      </c>
      <c r="D171" s="8" t="s">
        <v>739</v>
      </c>
      <c r="E171" s="8">
        <v>4141010400</v>
      </c>
      <c r="F171" s="8">
        <v>2888</v>
      </c>
      <c r="G171" s="8">
        <v>12</v>
      </c>
      <c r="H171" s="8">
        <v>1994.1</v>
      </c>
      <c r="I171" s="8">
        <v>1040</v>
      </c>
      <c r="J171" s="8">
        <v>22</v>
      </c>
      <c r="K171" s="8">
        <v>1.47</v>
      </c>
      <c r="L171" s="8">
        <v>56</v>
      </c>
      <c r="M171" s="8">
        <v>24</v>
      </c>
      <c r="N171" s="8" t="s">
        <v>774</v>
      </c>
      <c r="O171" s="8">
        <v>213.82</v>
      </c>
      <c r="P171" s="8">
        <v>64.680000000000007</v>
      </c>
      <c r="Q171" s="8">
        <v>183.61</v>
      </c>
      <c r="R171" s="8">
        <v>55.54</v>
      </c>
      <c r="S171" s="8">
        <v>29</v>
      </c>
      <c r="T171" s="8">
        <v>3</v>
      </c>
      <c r="U171" s="8">
        <v>1</v>
      </c>
      <c r="V171" s="8">
        <v>63000</v>
      </c>
      <c r="W171" s="8" t="s">
        <v>775</v>
      </c>
      <c r="X171" s="8">
        <v>6</v>
      </c>
      <c r="Y171" s="8">
        <v>15</v>
      </c>
      <c r="Z171" s="11" t="s">
        <v>938</v>
      </c>
      <c r="AA171" s="8">
        <v>63000</v>
      </c>
      <c r="AB171" s="8">
        <v>52000</v>
      </c>
      <c r="AC171" s="8">
        <v>5</v>
      </c>
      <c r="AD171" s="8">
        <v>2</v>
      </c>
      <c r="AE171" s="8" t="s">
        <v>112</v>
      </c>
      <c r="AF171" s="8" t="s">
        <v>120</v>
      </c>
      <c r="AG171" s="8" t="s">
        <v>167</v>
      </c>
      <c r="AH171" s="8">
        <v>45000</v>
      </c>
      <c r="AI171" s="8">
        <v>45000</v>
      </c>
      <c r="AJ171" s="8" t="s">
        <v>773</v>
      </c>
      <c r="AK171" s="9" t="s">
        <v>900</v>
      </c>
      <c r="AL171" s="8" t="s">
        <v>167</v>
      </c>
      <c r="AM171" s="8" t="s">
        <v>749</v>
      </c>
      <c r="AN171" s="8" t="s">
        <v>750</v>
      </c>
      <c r="AO171" s="8" t="s">
        <v>751</v>
      </c>
      <c r="AP171" s="8" t="s">
        <v>752</v>
      </c>
      <c r="AQ171" s="8" t="s">
        <v>74</v>
      </c>
    </row>
    <row r="172" spans="1:43" x14ac:dyDescent="0.25">
      <c r="A172" s="8" t="s">
        <v>58</v>
      </c>
      <c r="B172" s="8" t="s">
        <v>59</v>
      </c>
      <c r="C172" s="8" t="s">
        <v>60</v>
      </c>
      <c r="D172" s="8" t="s">
        <v>739</v>
      </c>
      <c r="E172" s="8">
        <v>4141010400</v>
      </c>
      <c r="F172" s="8">
        <v>2888</v>
      </c>
      <c r="G172" s="8">
        <v>19</v>
      </c>
      <c r="H172" s="8">
        <v>1994.1</v>
      </c>
      <c r="I172" s="8">
        <v>1040</v>
      </c>
      <c r="J172" s="8">
        <v>22</v>
      </c>
      <c r="K172" s="8">
        <v>1.47</v>
      </c>
      <c r="L172" s="8">
        <v>56</v>
      </c>
      <c r="M172" s="8">
        <v>24</v>
      </c>
      <c r="N172" s="8" t="s">
        <v>776</v>
      </c>
      <c r="O172" s="8">
        <v>213.96</v>
      </c>
      <c r="P172" s="8">
        <v>64.72</v>
      </c>
      <c r="Q172" s="8">
        <v>183.79</v>
      </c>
      <c r="R172" s="8">
        <v>55.59</v>
      </c>
      <c r="S172" s="8">
        <v>29</v>
      </c>
      <c r="T172" s="8">
        <v>7</v>
      </c>
      <c r="U172" s="8">
        <v>1</v>
      </c>
      <c r="V172" s="8">
        <v>60000</v>
      </c>
      <c r="W172" s="8" t="s">
        <v>777</v>
      </c>
      <c r="X172" s="8">
        <v>12</v>
      </c>
      <c r="Y172" s="8">
        <v>15</v>
      </c>
      <c r="Z172" s="11" t="s">
        <v>852</v>
      </c>
      <c r="AA172" s="8">
        <v>60000</v>
      </c>
      <c r="AB172" s="8">
        <v>50000</v>
      </c>
      <c r="AC172" s="8">
        <v>5</v>
      </c>
      <c r="AD172" s="8">
        <v>2</v>
      </c>
      <c r="AE172" s="8" t="s">
        <v>112</v>
      </c>
      <c r="AF172" s="8" t="s">
        <v>66</v>
      </c>
      <c r="AG172" s="8" t="s">
        <v>167</v>
      </c>
      <c r="AH172" s="8">
        <v>50000</v>
      </c>
      <c r="AI172" s="8">
        <v>50000</v>
      </c>
      <c r="AJ172" s="8" t="s">
        <v>778</v>
      </c>
      <c r="AK172" s="8" t="s">
        <v>900</v>
      </c>
      <c r="AL172" s="8" t="s">
        <v>167</v>
      </c>
      <c r="AM172" s="8" t="s">
        <v>209</v>
      </c>
      <c r="AN172" s="8" t="s">
        <v>210</v>
      </c>
      <c r="AO172" s="8" t="s">
        <v>211</v>
      </c>
      <c r="AP172" s="8" t="s">
        <v>212</v>
      </c>
      <c r="AQ172" s="8" t="s">
        <v>74</v>
      </c>
    </row>
    <row r="173" spans="1:43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11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spans="1:43" x14ac:dyDescent="0.25">
      <c r="A174" s="8" t="s">
        <v>58</v>
      </c>
      <c r="B174" s="8" t="s">
        <v>59</v>
      </c>
      <c r="C174" s="8" t="s">
        <v>60</v>
      </c>
      <c r="D174" s="8" t="s">
        <v>779</v>
      </c>
      <c r="E174" s="8">
        <v>4141010400</v>
      </c>
      <c r="F174" s="8">
        <v>2893</v>
      </c>
      <c r="G174" s="8">
        <v>10</v>
      </c>
      <c r="H174" s="8">
        <v>1994.09</v>
      </c>
      <c r="I174" s="8">
        <v>930</v>
      </c>
      <c r="J174" s="8">
        <v>18</v>
      </c>
      <c r="K174" s="8">
        <v>2</v>
      </c>
      <c r="L174" s="8">
        <v>22</v>
      </c>
      <c r="M174" s="8">
        <v>21</v>
      </c>
      <c r="N174" s="8" t="s">
        <v>740</v>
      </c>
      <c r="O174" s="8">
        <v>99.64</v>
      </c>
      <c r="P174" s="8">
        <v>30.14</v>
      </c>
      <c r="Q174" s="8">
        <v>81.05</v>
      </c>
      <c r="R174" s="8">
        <v>24.51</v>
      </c>
      <c r="S174" s="8">
        <v>2</v>
      </c>
      <c r="T174" s="8">
        <v>2</v>
      </c>
      <c r="U174" s="8">
        <v>0</v>
      </c>
      <c r="V174" s="8" t="s">
        <v>177</v>
      </c>
      <c r="W174" s="8" t="s">
        <v>177</v>
      </c>
      <c r="X174" s="8" t="s">
        <v>177</v>
      </c>
      <c r="Y174" s="8" t="s">
        <v>177</v>
      </c>
      <c r="Z174" s="11" t="s">
        <v>177</v>
      </c>
      <c r="AA174" s="8" t="s">
        <v>177</v>
      </c>
      <c r="AB174" s="8" t="s">
        <v>177</v>
      </c>
      <c r="AC174" s="8" t="s">
        <v>177</v>
      </c>
      <c r="AD174" s="8" t="s">
        <v>177</v>
      </c>
      <c r="AE174" s="8" t="s">
        <v>177</v>
      </c>
      <c r="AF174" s="8" t="s">
        <v>177</v>
      </c>
      <c r="AG174" s="8" t="s">
        <v>177</v>
      </c>
      <c r="AH174" s="8" t="s">
        <v>177</v>
      </c>
      <c r="AI174" s="8" t="s">
        <v>177</v>
      </c>
      <c r="AJ174" s="8" t="s">
        <v>177</v>
      </c>
      <c r="AK174" s="8" t="s">
        <v>177</v>
      </c>
      <c r="AL174" s="8" t="s">
        <v>177</v>
      </c>
      <c r="AM174" s="8" t="s">
        <v>177</v>
      </c>
      <c r="AN174" s="8" t="s">
        <v>177</v>
      </c>
      <c r="AO174" s="8" t="s">
        <v>177</v>
      </c>
      <c r="AP174" s="8" t="s">
        <v>177</v>
      </c>
      <c r="AQ174" s="8" t="s">
        <v>406</v>
      </c>
    </row>
    <row r="175" spans="1:43" x14ac:dyDescent="0.25">
      <c r="A175" s="8" t="s">
        <v>58</v>
      </c>
      <c r="B175" s="8" t="s">
        <v>59</v>
      </c>
      <c r="C175" s="8" t="s">
        <v>60</v>
      </c>
      <c r="D175" s="8" t="s">
        <v>779</v>
      </c>
      <c r="E175" s="8">
        <v>4141010400</v>
      </c>
      <c r="F175" s="8">
        <v>2893</v>
      </c>
      <c r="G175" s="8">
        <v>15</v>
      </c>
      <c r="H175" s="8">
        <v>1994.09</v>
      </c>
      <c r="I175" s="8">
        <v>930</v>
      </c>
      <c r="J175" s="8">
        <v>18</v>
      </c>
      <c r="K175" s="8">
        <v>2</v>
      </c>
      <c r="L175" s="8">
        <v>22</v>
      </c>
      <c r="M175" s="8">
        <v>21</v>
      </c>
      <c r="N175" s="8" t="s">
        <v>741</v>
      </c>
      <c r="O175" s="8">
        <v>99.64</v>
      </c>
      <c r="P175" s="8">
        <v>30.14</v>
      </c>
      <c r="Q175" s="8">
        <v>81.05</v>
      </c>
      <c r="R175" s="8">
        <v>24.51</v>
      </c>
      <c r="S175" s="8">
        <v>2</v>
      </c>
      <c r="T175" s="8" t="s">
        <v>177</v>
      </c>
      <c r="U175" s="8" t="s">
        <v>177</v>
      </c>
      <c r="V175" s="8" t="s">
        <v>177</v>
      </c>
      <c r="W175" s="8" t="s">
        <v>177</v>
      </c>
      <c r="X175" s="8" t="s">
        <v>177</v>
      </c>
      <c r="Y175" s="8" t="s">
        <v>177</v>
      </c>
      <c r="Z175" s="11" t="s">
        <v>177</v>
      </c>
      <c r="AA175" s="8" t="s">
        <v>177</v>
      </c>
      <c r="AB175" s="8" t="s">
        <v>177</v>
      </c>
      <c r="AC175" s="8" t="s">
        <v>177</v>
      </c>
      <c r="AD175" s="8" t="s">
        <v>177</v>
      </c>
      <c r="AE175" s="8" t="s">
        <v>177</v>
      </c>
      <c r="AF175" s="8" t="s">
        <v>177</v>
      </c>
      <c r="AG175" s="8" t="s">
        <v>177</v>
      </c>
      <c r="AH175" s="8" t="s">
        <v>177</v>
      </c>
      <c r="AI175" s="8" t="s">
        <v>177</v>
      </c>
      <c r="AJ175" s="8" t="s">
        <v>177</v>
      </c>
      <c r="AK175" s="8" t="s">
        <v>177</v>
      </c>
      <c r="AL175" s="8" t="s">
        <v>177</v>
      </c>
      <c r="AM175" s="8" t="s">
        <v>177</v>
      </c>
      <c r="AN175" s="8" t="s">
        <v>177</v>
      </c>
      <c r="AO175" s="8" t="s">
        <v>177</v>
      </c>
      <c r="AP175" s="8" t="s">
        <v>177</v>
      </c>
      <c r="AQ175" s="8" t="s">
        <v>230</v>
      </c>
    </row>
    <row r="176" spans="1:43" x14ac:dyDescent="0.25">
      <c r="A176" s="8" t="s">
        <v>58</v>
      </c>
      <c r="B176" s="8" t="s">
        <v>59</v>
      </c>
      <c r="C176" s="8" t="s">
        <v>60</v>
      </c>
      <c r="D176" s="8" t="s">
        <v>779</v>
      </c>
      <c r="E176" s="8">
        <v>4141010400</v>
      </c>
      <c r="F176" s="8">
        <v>2893</v>
      </c>
      <c r="G176" s="8">
        <v>11</v>
      </c>
      <c r="H176" s="8">
        <v>1994.09</v>
      </c>
      <c r="I176" s="8">
        <v>930</v>
      </c>
      <c r="J176" s="8">
        <v>18</v>
      </c>
      <c r="K176" s="8">
        <v>2</v>
      </c>
      <c r="L176" s="8">
        <v>22</v>
      </c>
      <c r="M176" s="8">
        <v>21</v>
      </c>
      <c r="N176" s="8" t="s">
        <v>742</v>
      </c>
      <c r="O176" s="8">
        <v>103.55</v>
      </c>
      <c r="P176" s="8">
        <v>31.32</v>
      </c>
      <c r="Q176" s="8">
        <v>84.2</v>
      </c>
      <c r="R176" s="8">
        <v>25.47</v>
      </c>
      <c r="S176" s="8">
        <v>3</v>
      </c>
      <c r="T176" s="8" t="s">
        <v>177</v>
      </c>
      <c r="U176" s="8" t="s">
        <v>177</v>
      </c>
      <c r="V176" s="8" t="s">
        <v>177</v>
      </c>
      <c r="W176" s="8" t="s">
        <v>177</v>
      </c>
      <c r="X176" s="8" t="s">
        <v>177</v>
      </c>
      <c r="Y176" s="8" t="s">
        <v>177</v>
      </c>
      <c r="Z176" s="11" t="s">
        <v>177</v>
      </c>
      <c r="AA176" s="8" t="s">
        <v>177</v>
      </c>
      <c r="AB176" s="8" t="s">
        <v>177</v>
      </c>
      <c r="AC176" s="8" t="s">
        <v>177</v>
      </c>
      <c r="AD176" s="8" t="s">
        <v>177</v>
      </c>
      <c r="AE176" s="8" t="s">
        <v>177</v>
      </c>
      <c r="AF176" s="8" t="s">
        <v>177</v>
      </c>
      <c r="AG176" s="8" t="s">
        <v>177</v>
      </c>
      <c r="AH176" s="8" t="s">
        <v>177</v>
      </c>
      <c r="AI176" s="8" t="s">
        <v>177</v>
      </c>
      <c r="AJ176" s="8" t="s">
        <v>177</v>
      </c>
      <c r="AK176" s="8" t="s">
        <v>177</v>
      </c>
      <c r="AL176" s="8" t="s">
        <v>177</v>
      </c>
      <c r="AM176" s="8" t="s">
        <v>177</v>
      </c>
      <c r="AN176" s="8" t="s">
        <v>177</v>
      </c>
      <c r="AO176" s="8" t="s">
        <v>177</v>
      </c>
      <c r="AP176" s="8" t="s">
        <v>177</v>
      </c>
      <c r="AQ176" s="8" t="s">
        <v>230</v>
      </c>
    </row>
    <row r="177" spans="1:43" x14ac:dyDescent="0.25">
      <c r="A177" s="8" t="s">
        <v>58</v>
      </c>
      <c r="B177" s="8" t="s">
        <v>59</v>
      </c>
      <c r="C177" s="8" t="s">
        <v>60</v>
      </c>
      <c r="D177" s="8" t="s">
        <v>779</v>
      </c>
      <c r="E177" s="8">
        <v>4141010400</v>
      </c>
      <c r="F177" s="8">
        <v>2893</v>
      </c>
      <c r="G177" s="8">
        <v>4</v>
      </c>
      <c r="H177" s="8">
        <v>1994.09</v>
      </c>
      <c r="I177" s="8">
        <v>930</v>
      </c>
      <c r="J177" s="8">
        <v>18</v>
      </c>
      <c r="K177" s="8">
        <v>2</v>
      </c>
      <c r="L177" s="8">
        <v>22</v>
      </c>
      <c r="M177" s="8">
        <v>21</v>
      </c>
      <c r="N177" s="8" t="s">
        <v>743</v>
      </c>
      <c r="O177" s="8">
        <v>107.5</v>
      </c>
      <c r="P177" s="8">
        <v>32.51</v>
      </c>
      <c r="Q177" s="8">
        <v>87.44</v>
      </c>
      <c r="R177" s="8">
        <v>26.45</v>
      </c>
      <c r="S177" s="8">
        <v>2</v>
      </c>
      <c r="T177" s="8" t="s">
        <v>177</v>
      </c>
      <c r="U177" s="8" t="s">
        <v>177</v>
      </c>
      <c r="V177" s="8" t="s">
        <v>177</v>
      </c>
      <c r="W177" s="8" t="s">
        <v>177</v>
      </c>
      <c r="X177" s="8" t="s">
        <v>177</v>
      </c>
      <c r="Y177" s="8" t="s">
        <v>177</v>
      </c>
      <c r="Z177" s="11" t="s">
        <v>177</v>
      </c>
      <c r="AA177" s="8" t="s">
        <v>177</v>
      </c>
      <c r="AB177" s="8" t="s">
        <v>177</v>
      </c>
      <c r="AC177" s="8" t="s">
        <v>177</v>
      </c>
      <c r="AD177" s="8" t="s">
        <v>177</v>
      </c>
      <c r="AE177" s="8" t="s">
        <v>177</v>
      </c>
      <c r="AF177" s="8" t="s">
        <v>177</v>
      </c>
      <c r="AG177" s="8" t="s">
        <v>177</v>
      </c>
      <c r="AH177" s="8" t="s">
        <v>177</v>
      </c>
      <c r="AI177" s="8" t="s">
        <v>177</v>
      </c>
      <c r="AJ177" s="8" t="s">
        <v>177</v>
      </c>
      <c r="AK177" s="8" t="s">
        <v>177</v>
      </c>
      <c r="AL177" s="8" t="s">
        <v>177</v>
      </c>
      <c r="AM177" s="8" t="s">
        <v>177</v>
      </c>
      <c r="AN177" s="8" t="s">
        <v>177</v>
      </c>
      <c r="AO177" s="8" t="s">
        <v>177</v>
      </c>
      <c r="AP177" s="8" t="s">
        <v>177</v>
      </c>
      <c r="AQ177" s="8" t="s">
        <v>230</v>
      </c>
    </row>
    <row r="178" spans="1:43" x14ac:dyDescent="0.25">
      <c r="A178" s="8" t="s">
        <v>58</v>
      </c>
      <c r="B178" s="8" t="s">
        <v>59</v>
      </c>
      <c r="C178" s="8" t="s">
        <v>60</v>
      </c>
      <c r="D178" s="8" t="s">
        <v>779</v>
      </c>
      <c r="E178" s="8">
        <v>4141010400</v>
      </c>
      <c r="F178" s="8">
        <v>2893</v>
      </c>
      <c r="G178" s="8">
        <v>16</v>
      </c>
      <c r="H178" s="8">
        <v>1994.09</v>
      </c>
      <c r="I178" s="8">
        <v>930</v>
      </c>
      <c r="J178" s="8">
        <v>18</v>
      </c>
      <c r="K178" s="8">
        <v>2</v>
      </c>
      <c r="L178" s="8">
        <v>22</v>
      </c>
      <c r="M178" s="8">
        <v>21</v>
      </c>
      <c r="N178" s="8" t="s">
        <v>780</v>
      </c>
      <c r="O178" s="8">
        <v>107.5</v>
      </c>
      <c r="P178" s="8">
        <v>32.51</v>
      </c>
      <c r="Q178" s="8">
        <v>87.44</v>
      </c>
      <c r="R178" s="8">
        <v>26.45</v>
      </c>
      <c r="S178" s="8">
        <v>7</v>
      </c>
      <c r="T178" s="8" t="s">
        <v>177</v>
      </c>
      <c r="U178" s="8" t="s">
        <v>177</v>
      </c>
      <c r="V178" s="8" t="s">
        <v>177</v>
      </c>
      <c r="W178" s="8" t="s">
        <v>177</v>
      </c>
      <c r="X178" s="8" t="s">
        <v>177</v>
      </c>
      <c r="Y178" s="8" t="s">
        <v>177</v>
      </c>
      <c r="Z178" s="11" t="s">
        <v>177</v>
      </c>
      <c r="AA178" s="8" t="s">
        <v>177</v>
      </c>
      <c r="AB178" s="8" t="s">
        <v>177</v>
      </c>
      <c r="AC178" s="8" t="s">
        <v>177</v>
      </c>
      <c r="AD178" s="8" t="s">
        <v>177</v>
      </c>
      <c r="AE178" s="8" t="s">
        <v>177</v>
      </c>
      <c r="AF178" s="8" t="s">
        <v>177</v>
      </c>
      <c r="AG178" s="8" t="s">
        <v>177</v>
      </c>
      <c r="AH178" s="8" t="s">
        <v>177</v>
      </c>
      <c r="AI178" s="8" t="s">
        <v>177</v>
      </c>
      <c r="AJ178" s="8" t="s">
        <v>177</v>
      </c>
      <c r="AK178" s="8" t="s">
        <v>177</v>
      </c>
      <c r="AL178" s="8" t="s">
        <v>177</v>
      </c>
      <c r="AM178" s="8" t="s">
        <v>177</v>
      </c>
      <c r="AN178" s="8" t="s">
        <v>177</v>
      </c>
      <c r="AO178" s="8" t="s">
        <v>177</v>
      </c>
      <c r="AP178" s="8" t="s">
        <v>177</v>
      </c>
      <c r="AQ178" s="8" t="s">
        <v>230</v>
      </c>
    </row>
    <row r="179" spans="1:43" x14ac:dyDescent="0.25">
      <c r="A179" s="8" t="s">
        <v>58</v>
      </c>
      <c r="B179" s="8" t="s">
        <v>59</v>
      </c>
      <c r="C179" s="8" t="s">
        <v>60</v>
      </c>
      <c r="D179" s="8" t="s">
        <v>779</v>
      </c>
      <c r="E179" s="8">
        <v>4141010400</v>
      </c>
      <c r="F179" s="8">
        <v>2893</v>
      </c>
      <c r="G179" s="8">
        <v>1</v>
      </c>
      <c r="H179" s="8">
        <v>1994.09</v>
      </c>
      <c r="I179" s="8">
        <v>930</v>
      </c>
      <c r="J179" s="8">
        <v>18</v>
      </c>
      <c r="K179" s="8">
        <v>2</v>
      </c>
      <c r="L179" s="8">
        <v>22</v>
      </c>
      <c r="M179" s="8">
        <v>21</v>
      </c>
      <c r="N179" s="8" t="s">
        <v>746</v>
      </c>
      <c r="O179" s="8">
        <v>118.45</v>
      </c>
      <c r="P179" s="8">
        <v>35.83</v>
      </c>
      <c r="Q179" s="8">
        <v>96.35</v>
      </c>
      <c r="R179" s="8">
        <v>29.14</v>
      </c>
      <c r="S179" s="8">
        <v>484</v>
      </c>
      <c r="T179" s="8">
        <v>15</v>
      </c>
      <c r="U179" s="8">
        <v>14</v>
      </c>
      <c r="V179" s="8">
        <v>45000</v>
      </c>
      <c r="W179" s="8" t="s">
        <v>781</v>
      </c>
      <c r="X179" s="8">
        <v>17</v>
      </c>
      <c r="Y179" s="8">
        <v>21</v>
      </c>
      <c r="Z179" s="11" t="s">
        <v>939</v>
      </c>
      <c r="AA179" s="8">
        <v>50000</v>
      </c>
      <c r="AB179" s="8">
        <v>45000</v>
      </c>
      <c r="AC179" s="8">
        <v>4</v>
      </c>
      <c r="AD179" s="8">
        <v>2</v>
      </c>
      <c r="AE179" s="8" t="s">
        <v>112</v>
      </c>
      <c r="AF179" s="8" t="s">
        <v>66</v>
      </c>
      <c r="AG179" s="8" t="s">
        <v>78</v>
      </c>
      <c r="AH179" s="8">
        <v>42000</v>
      </c>
      <c r="AI179" s="8">
        <v>34000</v>
      </c>
      <c r="AJ179" s="8" t="s">
        <v>783</v>
      </c>
      <c r="AK179" s="9" t="s">
        <v>883</v>
      </c>
      <c r="AL179" s="8" t="s">
        <v>78</v>
      </c>
      <c r="AM179" s="8" t="s">
        <v>209</v>
      </c>
      <c r="AN179" s="8" t="s">
        <v>784</v>
      </c>
      <c r="AO179" s="8" t="s">
        <v>785</v>
      </c>
      <c r="AP179" s="8" t="s">
        <v>786</v>
      </c>
      <c r="AQ179" s="8" t="s">
        <v>74</v>
      </c>
    </row>
    <row r="180" spans="1:43" x14ac:dyDescent="0.25">
      <c r="A180" s="8" t="s">
        <v>58</v>
      </c>
      <c r="B180" s="8" t="s">
        <v>59</v>
      </c>
      <c r="C180" s="8" t="s">
        <v>60</v>
      </c>
      <c r="D180" s="8" t="s">
        <v>779</v>
      </c>
      <c r="E180" s="8">
        <v>4141010400</v>
      </c>
      <c r="F180" s="8">
        <v>2893</v>
      </c>
      <c r="G180" s="8">
        <v>17</v>
      </c>
      <c r="H180" s="8">
        <v>1994.09</v>
      </c>
      <c r="I180" s="8">
        <v>930</v>
      </c>
      <c r="J180" s="8">
        <v>18</v>
      </c>
      <c r="K180" s="8">
        <v>2</v>
      </c>
      <c r="L180" s="8">
        <v>22</v>
      </c>
      <c r="M180" s="8">
        <v>21</v>
      </c>
      <c r="N180" s="8" t="s">
        <v>753</v>
      </c>
      <c r="O180" s="8">
        <v>118.45</v>
      </c>
      <c r="P180" s="8">
        <v>35.83</v>
      </c>
      <c r="Q180" s="8">
        <v>96.35</v>
      </c>
      <c r="R180" s="8">
        <v>29.14</v>
      </c>
      <c r="S180" s="8">
        <v>198</v>
      </c>
      <c r="T180" s="8">
        <v>0</v>
      </c>
      <c r="U180" s="8">
        <v>4</v>
      </c>
      <c r="V180" s="8" t="s">
        <v>177</v>
      </c>
      <c r="W180" s="8" t="s">
        <v>177</v>
      </c>
      <c r="X180" s="8" t="s">
        <v>177</v>
      </c>
      <c r="Y180" s="8" t="s">
        <v>177</v>
      </c>
      <c r="Z180" s="11" t="s">
        <v>177</v>
      </c>
      <c r="AA180" s="8" t="s">
        <v>177</v>
      </c>
      <c r="AB180" s="8" t="s">
        <v>177</v>
      </c>
      <c r="AC180" s="8" t="s">
        <v>177</v>
      </c>
      <c r="AD180" s="8" t="s">
        <v>177</v>
      </c>
      <c r="AE180" s="8" t="s">
        <v>177</v>
      </c>
      <c r="AF180" s="8" t="s">
        <v>177</v>
      </c>
      <c r="AG180" s="8" t="s">
        <v>177</v>
      </c>
      <c r="AH180" s="8">
        <v>36000</v>
      </c>
      <c r="AI180" s="8">
        <v>35000</v>
      </c>
      <c r="AJ180" s="8" t="s">
        <v>787</v>
      </c>
      <c r="AK180" s="8" t="s">
        <v>940</v>
      </c>
      <c r="AL180" s="8" t="s">
        <v>67</v>
      </c>
      <c r="AM180" s="8" t="s">
        <v>177</v>
      </c>
      <c r="AN180" s="8" t="s">
        <v>177</v>
      </c>
      <c r="AO180" s="8" t="s">
        <v>177</v>
      </c>
      <c r="AP180" s="8" t="s">
        <v>177</v>
      </c>
      <c r="AQ180" s="8" t="s">
        <v>248</v>
      </c>
    </row>
    <row r="181" spans="1:43" x14ac:dyDescent="0.25">
      <c r="A181" s="8" t="s">
        <v>58</v>
      </c>
      <c r="B181" s="8" t="s">
        <v>59</v>
      </c>
      <c r="C181" s="8" t="s">
        <v>60</v>
      </c>
      <c r="D181" s="8" t="s">
        <v>779</v>
      </c>
      <c r="E181" s="8">
        <v>4141010400</v>
      </c>
      <c r="F181" s="8">
        <v>2893</v>
      </c>
      <c r="G181" s="8">
        <v>12</v>
      </c>
      <c r="H181" s="8">
        <v>1994.09</v>
      </c>
      <c r="I181" s="8">
        <v>930</v>
      </c>
      <c r="J181" s="8">
        <v>18</v>
      </c>
      <c r="K181" s="8">
        <v>2</v>
      </c>
      <c r="L181" s="8">
        <v>22</v>
      </c>
      <c r="M181" s="8">
        <v>21</v>
      </c>
      <c r="N181" s="8">
        <v>129</v>
      </c>
      <c r="O181" s="8">
        <v>129.83000000000001</v>
      </c>
      <c r="P181" s="8">
        <v>39.270000000000003</v>
      </c>
      <c r="Q181" s="8">
        <v>108.31</v>
      </c>
      <c r="R181" s="8">
        <v>32.76</v>
      </c>
      <c r="S181" s="8">
        <v>1</v>
      </c>
      <c r="T181" s="8" t="s">
        <v>177</v>
      </c>
      <c r="U181" s="8" t="s">
        <v>177</v>
      </c>
      <c r="V181" s="8" t="s">
        <v>177</v>
      </c>
      <c r="W181" s="8" t="s">
        <v>177</v>
      </c>
      <c r="X181" s="8" t="s">
        <v>177</v>
      </c>
      <c r="Y181" s="8" t="s">
        <v>177</v>
      </c>
      <c r="Z181" s="11" t="s">
        <v>177</v>
      </c>
      <c r="AA181" s="8" t="s">
        <v>177</v>
      </c>
      <c r="AB181" s="8" t="s">
        <v>177</v>
      </c>
      <c r="AC181" s="8" t="s">
        <v>177</v>
      </c>
      <c r="AD181" s="8" t="s">
        <v>177</v>
      </c>
      <c r="AE181" s="8" t="s">
        <v>177</v>
      </c>
      <c r="AF181" s="8" t="s">
        <v>177</v>
      </c>
      <c r="AG181" s="8" t="s">
        <v>177</v>
      </c>
      <c r="AH181" s="8" t="s">
        <v>177</v>
      </c>
      <c r="AI181" s="8" t="s">
        <v>177</v>
      </c>
      <c r="AJ181" s="8" t="s">
        <v>177</v>
      </c>
      <c r="AK181" s="8" t="s">
        <v>177</v>
      </c>
      <c r="AL181" s="8" t="s">
        <v>177</v>
      </c>
      <c r="AM181" s="8" t="s">
        <v>177</v>
      </c>
      <c r="AN181" s="8" t="s">
        <v>177</v>
      </c>
      <c r="AO181" s="8" t="s">
        <v>177</v>
      </c>
      <c r="AP181" s="8" t="s">
        <v>177</v>
      </c>
      <c r="AQ181" s="8" t="s">
        <v>230</v>
      </c>
    </row>
    <row r="182" spans="1:43" x14ac:dyDescent="0.25">
      <c r="A182" s="8" t="s">
        <v>58</v>
      </c>
      <c r="B182" s="8" t="s">
        <v>59</v>
      </c>
      <c r="C182" s="8" t="s">
        <v>60</v>
      </c>
      <c r="D182" s="8" t="s">
        <v>779</v>
      </c>
      <c r="E182" s="8">
        <v>4141010400</v>
      </c>
      <c r="F182" s="8">
        <v>2893</v>
      </c>
      <c r="G182" s="8">
        <v>13</v>
      </c>
      <c r="H182" s="8">
        <v>1994.09</v>
      </c>
      <c r="I182" s="8">
        <v>930</v>
      </c>
      <c r="J182" s="8">
        <v>18</v>
      </c>
      <c r="K182" s="8">
        <v>2</v>
      </c>
      <c r="L182" s="8">
        <v>22</v>
      </c>
      <c r="M182" s="8">
        <v>21</v>
      </c>
      <c r="N182" s="8">
        <v>132</v>
      </c>
      <c r="O182" s="8">
        <v>132.72999999999999</v>
      </c>
      <c r="P182" s="8">
        <v>40.15</v>
      </c>
      <c r="Q182" s="8">
        <v>109.55</v>
      </c>
      <c r="R182" s="8">
        <v>33.130000000000003</v>
      </c>
      <c r="S182" s="8">
        <v>1</v>
      </c>
      <c r="T182" s="8" t="s">
        <v>177</v>
      </c>
      <c r="U182" s="8" t="s">
        <v>177</v>
      </c>
      <c r="V182" s="8" t="s">
        <v>177</v>
      </c>
      <c r="W182" s="8" t="s">
        <v>177</v>
      </c>
      <c r="X182" s="8" t="s">
        <v>177</v>
      </c>
      <c r="Y182" s="8" t="s">
        <v>177</v>
      </c>
      <c r="Z182" s="11" t="s">
        <v>177</v>
      </c>
      <c r="AA182" s="8" t="s">
        <v>177</v>
      </c>
      <c r="AB182" s="8" t="s">
        <v>177</v>
      </c>
      <c r="AC182" s="8" t="s">
        <v>177</v>
      </c>
      <c r="AD182" s="8" t="s">
        <v>177</v>
      </c>
      <c r="AE182" s="8" t="s">
        <v>177</v>
      </c>
      <c r="AF182" s="8" t="s">
        <v>177</v>
      </c>
      <c r="AG182" s="8" t="s">
        <v>177</v>
      </c>
      <c r="AH182" s="8" t="s">
        <v>177</v>
      </c>
      <c r="AI182" s="8" t="s">
        <v>177</v>
      </c>
      <c r="AJ182" s="8" t="s">
        <v>177</v>
      </c>
      <c r="AK182" s="8" t="s">
        <v>177</v>
      </c>
      <c r="AL182" s="8" t="s">
        <v>177</v>
      </c>
      <c r="AM182" s="8" t="s">
        <v>177</v>
      </c>
      <c r="AN182" s="8" t="s">
        <v>177</v>
      </c>
      <c r="AO182" s="8" t="s">
        <v>177</v>
      </c>
      <c r="AP182" s="8" t="s">
        <v>177</v>
      </c>
      <c r="AQ182" s="8" t="s">
        <v>230</v>
      </c>
    </row>
    <row r="183" spans="1:43" x14ac:dyDescent="0.25">
      <c r="A183" s="8" t="s">
        <v>58</v>
      </c>
      <c r="B183" s="8" t="s">
        <v>59</v>
      </c>
      <c r="C183" s="8" t="s">
        <v>60</v>
      </c>
      <c r="D183" s="8" t="s">
        <v>779</v>
      </c>
      <c r="E183" s="8">
        <v>4141010400</v>
      </c>
      <c r="F183" s="8">
        <v>2893</v>
      </c>
      <c r="G183" s="8">
        <v>14</v>
      </c>
      <c r="H183" s="8">
        <v>1994.09</v>
      </c>
      <c r="I183" s="8">
        <v>930</v>
      </c>
      <c r="J183" s="8">
        <v>18</v>
      </c>
      <c r="K183" s="8">
        <v>2</v>
      </c>
      <c r="L183" s="8">
        <v>22</v>
      </c>
      <c r="M183" s="8">
        <v>21</v>
      </c>
      <c r="N183" s="8">
        <v>137</v>
      </c>
      <c r="O183" s="8">
        <v>137.27000000000001</v>
      </c>
      <c r="P183" s="8">
        <v>41.52</v>
      </c>
      <c r="Q183" s="8">
        <v>114.43</v>
      </c>
      <c r="R183" s="8">
        <v>34.61</v>
      </c>
      <c r="S183" s="8">
        <v>1</v>
      </c>
      <c r="T183" s="8" t="s">
        <v>177</v>
      </c>
      <c r="U183" s="8" t="s">
        <v>177</v>
      </c>
      <c r="V183" s="8" t="s">
        <v>177</v>
      </c>
      <c r="W183" s="8" t="s">
        <v>177</v>
      </c>
      <c r="X183" s="8" t="s">
        <v>177</v>
      </c>
      <c r="Y183" s="8" t="s">
        <v>177</v>
      </c>
      <c r="Z183" s="11" t="s">
        <v>177</v>
      </c>
      <c r="AA183" s="8" t="s">
        <v>177</v>
      </c>
      <c r="AB183" s="8" t="s">
        <v>177</v>
      </c>
      <c r="AC183" s="8" t="s">
        <v>177</v>
      </c>
      <c r="AD183" s="8" t="s">
        <v>177</v>
      </c>
      <c r="AE183" s="8" t="s">
        <v>177</v>
      </c>
      <c r="AF183" s="8" t="s">
        <v>177</v>
      </c>
      <c r="AG183" s="8" t="s">
        <v>177</v>
      </c>
      <c r="AH183" s="8" t="s">
        <v>177</v>
      </c>
      <c r="AI183" s="8" t="s">
        <v>177</v>
      </c>
      <c r="AJ183" s="8" t="s">
        <v>177</v>
      </c>
      <c r="AK183" s="8" t="s">
        <v>177</v>
      </c>
      <c r="AL183" s="8" t="s">
        <v>177</v>
      </c>
      <c r="AM183" s="8" t="s">
        <v>177</v>
      </c>
      <c r="AN183" s="8" t="s">
        <v>177</v>
      </c>
      <c r="AO183" s="8" t="s">
        <v>177</v>
      </c>
      <c r="AP183" s="8" t="s">
        <v>177</v>
      </c>
      <c r="AQ183" s="8" t="s">
        <v>230</v>
      </c>
    </row>
    <row r="184" spans="1:43" x14ac:dyDescent="0.25">
      <c r="A184" s="8" t="s">
        <v>58</v>
      </c>
      <c r="B184" s="8" t="s">
        <v>59</v>
      </c>
      <c r="C184" s="8" t="s">
        <v>60</v>
      </c>
      <c r="D184" s="8" t="s">
        <v>779</v>
      </c>
      <c r="E184" s="8">
        <v>4141010400</v>
      </c>
      <c r="F184" s="8">
        <v>2893</v>
      </c>
      <c r="G184" s="8">
        <v>2</v>
      </c>
      <c r="H184" s="8">
        <v>1994.09</v>
      </c>
      <c r="I184" s="8">
        <v>930</v>
      </c>
      <c r="J184" s="8">
        <v>18</v>
      </c>
      <c r="K184" s="8">
        <v>2</v>
      </c>
      <c r="L184" s="8">
        <v>22</v>
      </c>
      <c r="M184" s="8">
        <v>21</v>
      </c>
      <c r="N184" s="8" t="s">
        <v>754</v>
      </c>
      <c r="O184" s="8">
        <v>153.80000000000001</v>
      </c>
      <c r="P184" s="8">
        <v>46.52</v>
      </c>
      <c r="Q184" s="8">
        <v>126.83</v>
      </c>
      <c r="R184" s="8">
        <v>38.36</v>
      </c>
      <c r="S184" s="8">
        <v>43</v>
      </c>
      <c r="T184" s="8" t="s">
        <v>177</v>
      </c>
      <c r="U184" s="8" t="s">
        <v>177</v>
      </c>
      <c r="V184" s="8" t="s">
        <v>177</v>
      </c>
      <c r="W184" s="8" t="s">
        <v>177</v>
      </c>
      <c r="X184" s="8" t="s">
        <v>177</v>
      </c>
      <c r="Y184" s="8" t="s">
        <v>177</v>
      </c>
      <c r="Z184" s="11" t="s">
        <v>177</v>
      </c>
      <c r="AA184" s="8" t="s">
        <v>177</v>
      </c>
      <c r="AB184" s="8" t="s">
        <v>177</v>
      </c>
      <c r="AC184" s="8" t="s">
        <v>177</v>
      </c>
      <c r="AD184" s="8" t="s">
        <v>177</v>
      </c>
      <c r="AE184" s="8" t="s">
        <v>177</v>
      </c>
      <c r="AF184" s="8" t="s">
        <v>177</v>
      </c>
      <c r="AG184" s="8" t="s">
        <v>177</v>
      </c>
      <c r="AH184" s="8" t="s">
        <v>177</v>
      </c>
      <c r="AI184" s="8" t="s">
        <v>177</v>
      </c>
      <c r="AJ184" s="8" t="s">
        <v>177</v>
      </c>
      <c r="AK184" s="8" t="s">
        <v>177</v>
      </c>
      <c r="AL184" s="8" t="s">
        <v>177</v>
      </c>
      <c r="AM184" s="8" t="s">
        <v>177</v>
      </c>
      <c r="AN184" s="8" t="s">
        <v>177</v>
      </c>
      <c r="AO184" s="8" t="s">
        <v>177</v>
      </c>
      <c r="AP184" s="8" t="s">
        <v>177</v>
      </c>
      <c r="AQ184" s="8" t="s">
        <v>230</v>
      </c>
    </row>
    <row r="185" spans="1:43" x14ac:dyDescent="0.25">
      <c r="A185" s="8" t="s">
        <v>58</v>
      </c>
      <c r="B185" s="8" t="s">
        <v>59</v>
      </c>
      <c r="C185" s="8" t="s">
        <v>60</v>
      </c>
      <c r="D185" s="8" t="s">
        <v>779</v>
      </c>
      <c r="E185" s="8">
        <v>4141010400</v>
      </c>
      <c r="F185" s="8">
        <v>2893</v>
      </c>
      <c r="G185" s="8">
        <v>6</v>
      </c>
      <c r="H185" s="8">
        <v>1994.09</v>
      </c>
      <c r="I185" s="8">
        <v>930</v>
      </c>
      <c r="J185" s="8">
        <v>18</v>
      </c>
      <c r="K185" s="8">
        <v>2</v>
      </c>
      <c r="L185" s="8">
        <v>22</v>
      </c>
      <c r="M185" s="8">
        <v>21</v>
      </c>
      <c r="N185" s="8" t="s">
        <v>758</v>
      </c>
      <c r="O185" s="8">
        <v>153.88</v>
      </c>
      <c r="P185" s="8">
        <v>46.54</v>
      </c>
      <c r="Q185" s="8">
        <v>128.11000000000001</v>
      </c>
      <c r="R185" s="8">
        <v>38.75</v>
      </c>
      <c r="S185" s="8">
        <v>64</v>
      </c>
      <c r="T185" s="8">
        <v>1</v>
      </c>
      <c r="U185" s="8">
        <v>1</v>
      </c>
      <c r="V185" s="8" t="s">
        <v>177</v>
      </c>
      <c r="W185" s="8" t="s">
        <v>177</v>
      </c>
      <c r="X185" s="8" t="s">
        <v>177</v>
      </c>
      <c r="Y185" s="8" t="s">
        <v>177</v>
      </c>
      <c r="Z185" s="11" t="s">
        <v>177</v>
      </c>
      <c r="AA185" s="8" t="s">
        <v>177</v>
      </c>
      <c r="AB185" s="8" t="s">
        <v>177</v>
      </c>
      <c r="AC185" s="8" t="s">
        <v>177</v>
      </c>
      <c r="AD185" s="8" t="s">
        <v>177</v>
      </c>
      <c r="AE185" s="8" t="s">
        <v>177</v>
      </c>
      <c r="AF185" s="8" t="s">
        <v>177</v>
      </c>
      <c r="AG185" s="8" t="s">
        <v>177</v>
      </c>
      <c r="AH185" s="8">
        <v>42000</v>
      </c>
      <c r="AI185" s="8">
        <v>42000</v>
      </c>
      <c r="AJ185" s="8" t="s">
        <v>783</v>
      </c>
      <c r="AK185" s="8" t="s">
        <v>883</v>
      </c>
      <c r="AL185" s="8" t="s">
        <v>167</v>
      </c>
      <c r="AM185" s="8" t="s">
        <v>177</v>
      </c>
      <c r="AN185" s="8" t="s">
        <v>177</v>
      </c>
      <c r="AO185" s="8" t="s">
        <v>177</v>
      </c>
      <c r="AP185" s="8" t="s">
        <v>177</v>
      </c>
      <c r="AQ185" s="8" t="s">
        <v>496</v>
      </c>
    </row>
    <row r="186" spans="1:43" x14ac:dyDescent="0.25">
      <c r="A186" s="8" t="s">
        <v>58</v>
      </c>
      <c r="B186" s="8" t="s">
        <v>59</v>
      </c>
      <c r="C186" s="8" t="s">
        <v>60</v>
      </c>
      <c r="D186" s="8" t="s">
        <v>779</v>
      </c>
      <c r="E186" s="8">
        <v>4141010400</v>
      </c>
      <c r="F186" s="8">
        <v>2893</v>
      </c>
      <c r="G186" s="8">
        <v>18</v>
      </c>
      <c r="H186" s="8">
        <v>1994.09</v>
      </c>
      <c r="I186" s="8">
        <v>930</v>
      </c>
      <c r="J186" s="8">
        <v>18</v>
      </c>
      <c r="K186" s="8">
        <v>2</v>
      </c>
      <c r="L186" s="8">
        <v>22</v>
      </c>
      <c r="M186" s="8">
        <v>21</v>
      </c>
      <c r="N186" s="8" t="s">
        <v>763</v>
      </c>
      <c r="O186" s="8">
        <v>153.88</v>
      </c>
      <c r="P186" s="8">
        <v>46.54</v>
      </c>
      <c r="Q186" s="8">
        <v>128.11000000000001</v>
      </c>
      <c r="R186" s="8">
        <v>38.75</v>
      </c>
      <c r="S186" s="8">
        <v>20</v>
      </c>
      <c r="T186" s="8" t="s">
        <v>177</v>
      </c>
      <c r="U186" s="8" t="s">
        <v>177</v>
      </c>
      <c r="V186" s="8" t="s">
        <v>177</v>
      </c>
      <c r="W186" s="8" t="s">
        <v>177</v>
      </c>
      <c r="X186" s="8" t="s">
        <v>177</v>
      </c>
      <c r="Y186" s="8" t="s">
        <v>177</v>
      </c>
      <c r="Z186" s="11" t="s">
        <v>177</v>
      </c>
      <c r="AA186" s="8" t="s">
        <v>177</v>
      </c>
      <c r="AB186" s="8" t="s">
        <v>177</v>
      </c>
      <c r="AC186" s="8" t="s">
        <v>177</v>
      </c>
      <c r="AD186" s="8" t="s">
        <v>177</v>
      </c>
      <c r="AE186" s="8" t="s">
        <v>177</v>
      </c>
      <c r="AF186" s="8" t="s">
        <v>177</v>
      </c>
      <c r="AG186" s="8" t="s">
        <v>177</v>
      </c>
      <c r="AH186" s="8" t="s">
        <v>177</v>
      </c>
      <c r="AI186" s="8" t="s">
        <v>177</v>
      </c>
      <c r="AJ186" s="8" t="s">
        <v>177</v>
      </c>
      <c r="AK186" s="8" t="s">
        <v>177</v>
      </c>
      <c r="AL186" s="8" t="s">
        <v>177</v>
      </c>
      <c r="AM186" s="8" t="s">
        <v>177</v>
      </c>
      <c r="AN186" s="8" t="s">
        <v>177</v>
      </c>
      <c r="AO186" s="8" t="s">
        <v>177</v>
      </c>
      <c r="AP186" s="8" t="s">
        <v>177</v>
      </c>
      <c r="AQ186" s="8" t="s">
        <v>230</v>
      </c>
    </row>
    <row r="187" spans="1:43" x14ac:dyDescent="0.25">
      <c r="A187" s="8" t="s">
        <v>58</v>
      </c>
      <c r="B187" s="8" t="s">
        <v>59</v>
      </c>
      <c r="C187" s="8" t="s">
        <v>60</v>
      </c>
      <c r="D187" s="8" t="s">
        <v>779</v>
      </c>
      <c r="E187" s="8">
        <v>4141010400</v>
      </c>
      <c r="F187" s="8">
        <v>2893</v>
      </c>
      <c r="G187" s="8">
        <v>5</v>
      </c>
      <c r="H187" s="8">
        <v>1994.09</v>
      </c>
      <c r="I187" s="8">
        <v>930</v>
      </c>
      <c r="J187" s="8">
        <v>18</v>
      </c>
      <c r="K187" s="8">
        <v>2</v>
      </c>
      <c r="L187" s="8">
        <v>22</v>
      </c>
      <c r="M187" s="8">
        <v>21</v>
      </c>
      <c r="N187" s="8" t="s">
        <v>764</v>
      </c>
      <c r="O187" s="8">
        <v>154.16</v>
      </c>
      <c r="P187" s="8">
        <v>46.63</v>
      </c>
      <c r="Q187" s="8">
        <v>127.08</v>
      </c>
      <c r="R187" s="8">
        <v>38.44</v>
      </c>
      <c r="S187" s="8">
        <v>1</v>
      </c>
      <c r="T187" s="8" t="s">
        <v>177</v>
      </c>
      <c r="U187" s="8" t="s">
        <v>177</v>
      </c>
      <c r="V187" s="8" t="s">
        <v>177</v>
      </c>
      <c r="W187" s="8" t="s">
        <v>177</v>
      </c>
      <c r="X187" s="8" t="s">
        <v>177</v>
      </c>
      <c r="Y187" s="8" t="s">
        <v>177</v>
      </c>
      <c r="Z187" s="11" t="s">
        <v>177</v>
      </c>
      <c r="AA187" s="8" t="s">
        <v>177</v>
      </c>
      <c r="AB187" s="8" t="s">
        <v>177</v>
      </c>
      <c r="AC187" s="8" t="s">
        <v>177</v>
      </c>
      <c r="AD187" s="8" t="s">
        <v>177</v>
      </c>
      <c r="AE187" s="8" t="s">
        <v>177</v>
      </c>
      <c r="AF187" s="8" t="s">
        <v>177</v>
      </c>
      <c r="AG187" s="8" t="s">
        <v>177</v>
      </c>
      <c r="AH187" s="8" t="s">
        <v>177</v>
      </c>
      <c r="AI187" s="8" t="s">
        <v>177</v>
      </c>
      <c r="AJ187" s="8" t="s">
        <v>177</v>
      </c>
      <c r="AK187" s="8" t="s">
        <v>177</v>
      </c>
      <c r="AL187" s="8" t="s">
        <v>177</v>
      </c>
      <c r="AM187" s="8" t="s">
        <v>177</v>
      </c>
      <c r="AN187" s="8" t="s">
        <v>177</v>
      </c>
      <c r="AO187" s="8" t="s">
        <v>177</v>
      </c>
      <c r="AP187" s="8" t="s">
        <v>177</v>
      </c>
      <c r="AQ187" s="8" t="s">
        <v>230</v>
      </c>
    </row>
    <row r="188" spans="1:43" x14ac:dyDescent="0.25">
      <c r="A188" s="8" t="s">
        <v>58</v>
      </c>
      <c r="B188" s="8" t="s">
        <v>59</v>
      </c>
      <c r="C188" s="8" t="s">
        <v>60</v>
      </c>
      <c r="D188" s="8" t="s">
        <v>779</v>
      </c>
      <c r="E188" s="8">
        <v>4141010400</v>
      </c>
      <c r="F188" s="8">
        <v>2893</v>
      </c>
      <c r="G188" s="8">
        <v>7</v>
      </c>
      <c r="H188" s="8">
        <v>1994.09</v>
      </c>
      <c r="I188" s="8">
        <v>930</v>
      </c>
      <c r="J188" s="8">
        <v>18</v>
      </c>
      <c r="K188" s="8">
        <v>2</v>
      </c>
      <c r="L188" s="8">
        <v>22</v>
      </c>
      <c r="M188" s="8">
        <v>21</v>
      </c>
      <c r="N188" s="8">
        <v>156</v>
      </c>
      <c r="O188" s="8">
        <v>156</v>
      </c>
      <c r="P188" s="8">
        <v>47.19</v>
      </c>
      <c r="Q188" s="8">
        <v>130.31</v>
      </c>
      <c r="R188" s="8">
        <v>39.409999999999997</v>
      </c>
      <c r="S188" s="8">
        <v>2</v>
      </c>
      <c r="T188" s="8" t="s">
        <v>177</v>
      </c>
      <c r="U188" s="8" t="s">
        <v>177</v>
      </c>
      <c r="V188" s="8" t="s">
        <v>177</v>
      </c>
      <c r="W188" s="8" t="s">
        <v>177</v>
      </c>
      <c r="X188" s="8" t="s">
        <v>177</v>
      </c>
      <c r="Y188" s="8" t="s">
        <v>177</v>
      </c>
      <c r="Z188" s="11" t="s">
        <v>177</v>
      </c>
      <c r="AA188" s="8" t="s">
        <v>177</v>
      </c>
      <c r="AB188" s="8" t="s">
        <v>177</v>
      </c>
      <c r="AC188" s="8" t="s">
        <v>177</v>
      </c>
      <c r="AD188" s="8" t="s">
        <v>177</v>
      </c>
      <c r="AE188" s="8" t="s">
        <v>177</v>
      </c>
      <c r="AF188" s="8" t="s">
        <v>177</v>
      </c>
      <c r="AG188" s="8" t="s">
        <v>177</v>
      </c>
      <c r="AH188" s="8" t="s">
        <v>177</v>
      </c>
      <c r="AI188" s="8" t="s">
        <v>177</v>
      </c>
      <c r="AJ188" s="8" t="s">
        <v>177</v>
      </c>
      <c r="AK188" s="9" t="s">
        <v>177</v>
      </c>
      <c r="AL188" s="8" t="s">
        <v>177</v>
      </c>
      <c r="AM188" s="8" t="s">
        <v>177</v>
      </c>
      <c r="AN188" s="8" t="s">
        <v>177</v>
      </c>
      <c r="AO188" s="8" t="s">
        <v>177</v>
      </c>
      <c r="AP188" s="8" t="s">
        <v>177</v>
      </c>
      <c r="AQ188" s="8" t="s">
        <v>230</v>
      </c>
    </row>
    <row r="189" spans="1:43" x14ac:dyDescent="0.25">
      <c r="A189" s="8" t="s">
        <v>58</v>
      </c>
      <c r="B189" s="8" t="s">
        <v>59</v>
      </c>
      <c r="C189" s="8" t="s">
        <v>60</v>
      </c>
      <c r="D189" s="8" t="s">
        <v>779</v>
      </c>
      <c r="E189" s="8">
        <v>4141010400</v>
      </c>
      <c r="F189" s="8">
        <v>2893</v>
      </c>
      <c r="G189" s="8">
        <v>3</v>
      </c>
      <c r="H189" s="8">
        <v>1994.09</v>
      </c>
      <c r="I189" s="8">
        <v>930</v>
      </c>
      <c r="J189" s="8">
        <v>18</v>
      </c>
      <c r="K189" s="8">
        <v>2</v>
      </c>
      <c r="L189" s="8">
        <v>22</v>
      </c>
      <c r="M189" s="8">
        <v>21</v>
      </c>
      <c r="N189" s="8" t="s">
        <v>768</v>
      </c>
      <c r="O189" s="8">
        <v>181.07</v>
      </c>
      <c r="P189" s="8">
        <v>54.77</v>
      </c>
      <c r="Q189" s="8">
        <v>151.38999999999999</v>
      </c>
      <c r="R189" s="8">
        <v>45.79</v>
      </c>
      <c r="S189" s="8">
        <v>56</v>
      </c>
      <c r="T189" s="8">
        <v>4</v>
      </c>
      <c r="U189" s="8">
        <v>2</v>
      </c>
      <c r="V189" s="8">
        <v>55000</v>
      </c>
      <c r="W189" s="8" t="s">
        <v>788</v>
      </c>
      <c r="X189" s="8">
        <v>15</v>
      </c>
      <c r="Y189" s="8">
        <v>21</v>
      </c>
      <c r="Z189" s="11" t="s">
        <v>941</v>
      </c>
      <c r="AA189" s="8">
        <v>57000</v>
      </c>
      <c r="AB189" s="8">
        <v>52000</v>
      </c>
      <c r="AC189" s="8">
        <v>4</v>
      </c>
      <c r="AD189" s="8">
        <v>2</v>
      </c>
      <c r="AE189" s="8" t="s">
        <v>112</v>
      </c>
      <c r="AF189" s="8" t="s">
        <v>66</v>
      </c>
      <c r="AG189" s="8" t="s">
        <v>78</v>
      </c>
      <c r="AH189" s="8">
        <v>42000</v>
      </c>
      <c r="AI189" s="8">
        <v>42000</v>
      </c>
      <c r="AJ189" s="8" t="s">
        <v>791</v>
      </c>
      <c r="AK189" s="8" t="s">
        <v>841</v>
      </c>
      <c r="AL189" s="8" t="s">
        <v>167</v>
      </c>
      <c r="AM189" s="8" t="s">
        <v>209</v>
      </c>
      <c r="AN189" s="8" t="s">
        <v>784</v>
      </c>
      <c r="AO189" s="8" t="s">
        <v>785</v>
      </c>
      <c r="AP189" s="8" t="s">
        <v>786</v>
      </c>
      <c r="AQ189" s="8" t="s">
        <v>74</v>
      </c>
    </row>
    <row r="190" spans="1:43" x14ac:dyDescent="0.25">
      <c r="A190" s="8" t="s">
        <v>58</v>
      </c>
      <c r="B190" s="8" t="s">
        <v>59</v>
      </c>
      <c r="C190" s="8" t="s">
        <v>60</v>
      </c>
      <c r="D190" s="8" t="s">
        <v>779</v>
      </c>
      <c r="E190" s="8">
        <v>4141010400</v>
      </c>
      <c r="F190" s="8">
        <v>2893</v>
      </c>
      <c r="G190" s="8">
        <v>19</v>
      </c>
      <c r="H190" s="8">
        <v>1994.09</v>
      </c>
      <c r="I190" s="8">
        <v>930</v>
      </c>
      <c r="J190" s="8">
        <v>18</v>
      </c>
      <c r="K190" s="8">
        <v>2</v>
      </c>
      <c r="L190" s="8">
        <v>22</v>
      </c>
      <c r="M190" s="8">
        <v>21</v>
      </c>
      <c r="N190" s="8" t="s">
        <v>770</v>
      </c>
      <c r="O190" s="8">
        <v>181.07</v>
      </c>
      <c r="P190" s="8">
        <v>54.77</v>
      </c>
      <c r="Q190" s="8">
        <v>151.38999999999999</v>
      </c>
      <c r="R190" s="8">
        <v>45.79</v>
      </c>
      <c r="S190" s="8">
        <v>14</v>
      </c>
      <c r="T190" s="8" t="s">
        <v>177</v>
      </c>
      <c r="U190" s="8" t="s">
        <v>177</v>
      </c>
      <c r="V190" s="8" t="s">
        <v>177</v>
      </c>
      <c r="W190" s="8" t="s">
        <v>177</v>
      </c>
      <c r="X190" s="8" t="s">
        <v>177</v>
      </c>
      <c r="Y190" s="8" t="s">
        <v>177</v>
      </c>
      <c r="Z190" s="11" t="s">
        <v>177</v>
      </c>
      <c r="AA190" s="8" t="s">
        <v>177</v>
      </c>
      <c r="AB190" s="8" t="s">
        <v>177</v>
      </c>
      <c r="AC190" s="8" t="s">
        <v>177</v>
      </c>
      <c r="AD190" s="8" t="s">
        <v>177</v>
      </c>
      <c r="AE190" s="8" t="s">
        <v>177</v>
      </c>
      <c r="AF190" s="8" t="s">
        <v>177</v>
      </c>
      <c r="AG190" s="8" t="s">
        <v>177</v>
      </c>
      <c r="AH190" s="8" t="s">
        <v>177</v>
      </c>
      <c r="AI190" s="8" t="s">
        <v>177</v>
      </c>
      <c r="AJ190" s="8" t="s">
        <v>177</v>
      </c>
      <c r="AK190" s="8" t="s">
        <v>177</v>
      </c>
      <c r="AL190" s="8" t="s">
        <v>177</v>
      </c>
      <c r="AM190" s="8" t="s">
        <v>177</v>
      </c>
      <c r="AN190" s="8" t="s">
        <v>177</v>
      </c>
      <c r="AO190" s="8" t="s">
        <v>177</v>
      </c>
      <c r="AP190" s="8" t="s">
        <v>177</v>
      </c>
      <c r="AQ190" s="8" t="s">
        <v>230</v>
      </c>
    </row>
    <row r="191" spans="1:43" x14ac:dyDescent="0.25">
      <c r="A191" s="8" t="s">
        <v>58</v>
      </c>
      <c r="B191" s="8" t="s">
        <v>59</v>
      </c>
      <c r="C191" s="8" t="s">
        <v>60</v>
      </c>
      <c r="D191" s="8" t="s">
        <v>779</v>
      </c>
      <c r="E191" s="8">
        <v>4141010400</v>
      </c>
      <c r="F191" s="8">
        <v>2893</v>
      </c>
      <c r="G191" s="8">
        <v>20</v>
      </c>
      <c r="H191" s="8">
        <v>1994.09</v>
      </c>
      <c r="I191" s="8">
        <v>930</v>
      </c>
      <c r="J191" s="8">
        <v>18</v>
      </c>
      <c r="K191" s="8">
        <v>2</v>
      </c>
      <c r="L191" s="8">
        <v>22</v>
      </c>
      <c r="M191" s="8">
        <v>21</v>
      </c>
      <c r="N191" s="8" t="s">
        <v>792</v>
      </c>
      <c r="O191" s="8">
        <v>181.07</v>
      </c>
      <c r="P191" s="8">
        <v>54.77</v>
      </c>
      <c r="Q191" s="8">
        <v>151.38999999999999</v>
      </c>
      <c r="R191" s="8">
        <v>45.79</v>
      </c>
      <c r="S191" s="8">
        <v>29</v>
      </c>
      <c r="T191" s="8" t="s">
        <v>177</v>
      </c>
      <c r="U191" s="8" t="s">
        <v>177</v>
      </c>
      <c r="V191" s="8" t="s">
        <v>177</v>
      </c>
      <c r="W191" s="8" t="s">
        <v>177</v>
      </c>
      <c r="X191" s="8" t="s">
        <v>177</v>
      </c>
      <c r="Y191" s="8" t="s">
        <v>177</v>
      </c>
      <c r="Z191" s="11" t="s">
        <v>177</v>
      </c>
      <c r="AA191" s="8" t="s">
        <v>177</v>
      </c>
      <c r="AB191" s="8" t="s">
        <v>177</v>
      </c>
      <c r="AC191" s="8" t="s">
        <v>177</v>
      </c>
      <c r="AD191" s="8" t="s">
        <v>177</v>
      </c>
      <c r="AE191" s="8" t="s">
        <v>177</v>
      </c>
      <c r="AF191" s="8" t="s">
        <v>177</v>
      </c>
      <c r="AG191" s="8" t="s">
        <v>177</v>
      </c>
      <c r="AH191" s="8" t="s">
        <v>177</v>
      </c>
      <c r="AI191" s="8" t="s">
        <v>177</v>
      </c>
      <c r="AJ191" s="8" t="s">
        <v>177</v>
      </c>
      <c r="AK191" s="8" t="s">
        <v>177</v>
      </c>
      <c r="AL191" s="8" t="s">
        <v>177</v>
      </c>
      <c r="AM191" s="8" t="s">
        <v>177</v>
      </c>
      <c r="AN191" s="8" t="s">
        <v>177</v>
      </c>
      <c r="AO191" s="8" t="s">
        <v>177</v>
      </c>
      <c r="AP191" s="8" t="s">
        <v>177</v>
      </c>
      <c r="AQ191" s="8" t="s">
        <v>230</v>
      </c>
    </row>
    <row r="192" spans="1:43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11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</row>
    <row r="193" spans="1:43" x14ac:dyDescent="0.25">
      <c r="A193" s="8" t="s">
        <v>58</v>
      </c>
      <c r="B193" s="8" t="s">
        <v>59</v>
      </c>
      <c r="C193" s="8" t="s">
        <v>60</v>
      </c>
      <c r="D193" s="8" t="s">
        <v>793</v>
      </c>
      <c r="E193" s="8">
        <v>4141010400</v>
      </c>
      <c r="F193" s="8">
        <v>7963</v>
      </c>
      <c r="G193" s="8">
        <v>1</v>
      </c>
      <c r="H193" s="8">
        <v>1994.07</v>
      </c>
      <c r="I193" s="8">
        <v>1342</v>
      </c>
      <c r="J193" s="8">
        <v>26</v>
      </c>
      <c r="K193" s="8">
        <v>1.39</v>
      </c>
      <c r="L193" s="8">
        <v>31</v>
      </c>
      <c r="M193" s="8">
        <v>22</v>
      </c>
      <c r="N193" s="8" t="s">
        <v>794</v>
      </c>
      <c r="O193" s="8">
        <v>100.03</v>
      </c>
      <c r="P193" s="8">
        <v>30.25</v>
      </c>
      <c r="Q193" s="8">
        <v>81.05</v>
      </c>
      <c r="R193" s="8">
        <v>24.51</v>
      </c>
      <c r="S193" s="8">
        <v>6</v>
      </c>
      <c r="T193" s="8" t="s">
        <v>177</v>
      </c>
      <c r="U193" s="8" t="s">
        <v>177</v>
      </c>
      <c r="V193" s="8" t="s">
        <v>177</v>
      </c>
      <c r="W193" s="8" t="s">
        <v>177</v>
      </c>
      <c r="X193" s="8" t="s">
        <v>177</v>
      </c>
      <c r="Y193" s="8" t="s">
        <v>177</v>
      </c>
      <c r="Z193" s="11" t="s">
        <v>177</v>
      </c>
      <c r="AA193" s="8" t="s">
        <v>177</v>
      </c>
      <c r="AB193" s="8" t="s">
        <v>177</v>
      </c>
      <c r="AC193" s="8" t="s">
        <v>177</v>
      </c>
      <c r="AD193" s="8" t="s">
        <v>177</v>
      </c>
      <c r="AE193" s="8" t="s">
        <v>177</v>
      </c>
      <c r="AF193" s="8" t="s">
        <v>177</v>
      </c>
      <c r="AG193" s="8" t="s">
        <v>177</v>
      </c>
      <c r="AH193" s="8" t="s">
        <v>177</v>
      </c>
      <c r="AI193" s="8" t="s">
        <v>177</v>
      </c>
      <c r="AJ193" s="8" t="s">
        <v>177</v>
      </c>
      <c r="AK193" s="8" t="s">
        <v>177</v>
      </c>
      <c r="AL193" s="8" t="s">
        <v>177</v>
      </c>
      <c r="AM193" s="8" t="s">
        <v>177</v>
      </c>
      <c r="AN193" s="8" t="s">
        <v>177</v>
      </c>
      <c r="AO193" s="8" t="s">
        <v>177</v>
      </c>
      <c r="AP193" s="8" t="s">
        <v>177</v>
      </c>
      <c r="AQ193" s="8" t="s">
        <v>230</v>
      </c>
    </row>
    <row r="194" spans="1:43" x14ac:dyDescent="0.25">
      <c r="A194" s="8" t="s">
        <v>58</v>
      </c>
      <c r="B194" s="8" t="s">
        <v>59</v>
      </c>
      <c r="C194" s="8" t="s">
        <v>60</v>
      </c>
      <c r="D194" s="8" t="s">
        <v>793</v>
      </c>
      <c r="E194" s="8">
        <v>4141010400</v>
      </c>
      <c r="F194" s="8">
        <v>7963</v>
      </c>
      <c r="G194" s="8">
        <v>23</v>
      </c>
      <c r="H194" s="8">
        <v>1994.07</v>
      </c>
      <c r="I194" s="8">
        <v>1342</v>
      </c>
      <c r="J194" s="8">
        <v>26</v>
      </c>
      <c r="K194" s="8">
        <v>1.39</v>
      </c>
      <c r="L194" s="8">
        <v>31</v>
      </c>
      <c r="M194" s="8">
        <v>22</v>
      </c>
      <c r="N194" s="8" t="s">
        <v>795</v>
      </c>
      <c r="O194" s="8">
        <v>100.03</v>
      </c>
      <c r="P194" s="8">
        <v>30.25</v>
      </c>
      <c r="Q194" s="8">
        <v>81.05</v>
      </c>
      <c r="R194" s="8">
        <v>24.51</v>
      </c>
      <c r="S194" s="8">
        <v>3</v>
      </c>
      <c r="T194" s="8" t="s">
        <v>177</v>
      </c>
      <c r="U194" s="8" t="s">
        <v>177</v>
      </c>
      <c r="V194" s="8" t="s">
        <v>177</v>
      </c>
      <c r="W194" s="8" t="s">
        <v>177</v>
      </c>
      <c r="X194" s="8" t="s">
        <v>177</v>
      </c>
      <c r="Y194" s="8" t="s">
        <v>177</v>
      </c>
      <c r="Z194" s="11" t="s">
        <v>177</v>
      </c>
      <c r="AA194" s="8" t="s">
        <v>177</v>
      </c>
      <c r="AB194" s="8" t="s">
        <v>177</v>
      </c>
      <c r="AC194" s="8" t="s">
        <v>177</v>
      </c>
      <c r="AD194" s="8" t="s">
        <v>177</v>
      </c>
      <c r="AE194" s="8" t="s">
        <v>177</v>
      </c>
      <c r="AF194" s="8" t="s">
        <v>177</v>
      </c>
      <c r="AG194" s="8" t="s">
        <v>177</v>
      </c>
      <c r="AH194" s="8" t="s">
        <v>177</v>
      </c>
      <c r="AI194" s="8" t="s">
        <v>177</v>
      </c>
      <c r="AJ194" s="8" t="s">
        <v>177</v>
      </c>
      <c r="AK194" s="8" t="s">
        <v>177</v>
      </c>
      <c r="AL194" s="8" t="s">
        <v>177</v>
      </c>
      <c r="AM194" s="8" t="s">
        <v>177</v>
      </c>
      <c r="AN194" s="8" t="s">
        <v>177</v>
      </c>
      <c r="AO194" s="8" t="s">
        <v>177</v>
      </c>
      <c r="AP194" s="8" t="s">
        <v>177</v>
      </c>
      <c r="AQ194" s="8" t="s">
        <v>230</v>
      </c>
    </row>
    <row r="195" spans="1:43" x14ac:dyDescent="0.25">
      <c r="A195" s="8" t="s">
        <v>58</v>
      </c>
      <c r="B195" s="8" t="s">
        <v>59</v>
      </c>
      <c r="C195" s="8" t="s">
        <v>60</v>
      </c>
      <c r="D195" s="8" t="s">
        <v>793</v>
      </c>
      <c r="E195" s="8">
        <v>4141010400</v>
      </c>
      <c r="F195" s="8">
        <v>7963</v>
      </c>
      <c r="G195" s="8">
        <v>2</v>
      </c>
      <c r="H195" s="8">
        <v>1994.07</v>
      </c>
      <c r="I195" s="8">
        <v>1342</v>
      </c>
      <c r="J195" s="8">
        <v>26</v>
      </c>
      <c r="K195" s="8">
        <v>1.39</v>
      </c>
      <c r="L195" s="8">
        <v>31</v>
      </c>
      <c r="M195" s="8">
        <v>22</v>
      </c>
      <c r="N195" s="8" t="s">
        <v>796</v>
      </c>
      <c r="O195" s="8">
        <v>103.72</v>
      </c>
      <c r="P195" s="8">
        <v>31.37</v>
      </c>
      <c r="Q195" s="8">
        <v>84.2</v>
      </c>
      <c r="R195" s="8">
        <v>25.47</v>
      </c>
      <c r="S195" s="8">
        <v>1</v>
      </c>
      <c r="T195" s="8" t="s">
        <v>177</v>
      </c>
      <c r="U195" s="8" t="s">
        <v>177</v>
      </c>
      <c r="V195" s="8" t="s">
        <v>177</v>
      </c>
      <c r="W195" s="8" t="s">
        <v>177</v>
      </c>
      <c r="X195" s="8" t="s">
        <v>177</v>
      </c>
      <c r="Y195" s="8" t="s">
        <v>177</v>
      </c>
      <c r="Z195" s="11" t="s">
        <v>177</v>
      </c>
      <c r="AA195" s="8" t="s">
        <v>177</v>
      </c>
      <c r="AB195" s="8" t="s">
        <v>177</v>
      </c>
      <c r="AC195" s="8" t="s">
        <v>177</v>
      </c>
      <c r="AD195" s="8" t="s">
        <v>177</v>
      </c>
      <c r="AE195" s="8" t="s">
        <v>177</v>
      </c>
      <c r="AF195" s="8" t="s">
        <v>177</v>
      </c>
      <c r="AG195" s="8" t="s">
        <v>177</v>
      </c>
      <c r="AH195" s="8" t="s">
        <v>177</v>
      </c>
      <c r="AI195" s="8" t="s">
        <v>177</v>
      </c>
      <c r="AJ195" s="8" t="s">
        <v>177</v>
      </c>
      <c r="AK195" s="8" t="s">
        <v>177</v>
      </c>
      <c r="AL195" s="8" t="s">
        <v>177</v>
      </c>
      <c r="AM195" s="8" t="s">
        <v>177</v>
      </c>
      <c r="AN195" s="8" t="s">
        <v>177</v>
      </c>
      <c r="AO195" s="8" t="s">
        <v>177</v>
      </c>
      <c r="AP195" s="8" t="s">
        <v>177</v>
      </c>
      <c r="AQ195" s="8" t="s">
        <v>230</v>
      </c>
    </row>
    <row r="196" spans="1:43" x14ac:dyDescent="0.25">
      <c r="A196" s="8" t="s">
        <v>58</v>
      </c>
      <c r="B196" s="8" t="s">
        <v>59</v>
      </c>
      <c r="C196" s="8" t="s">
        <v>60</v>
      </c>
      <c r="D196" s="8" t="s">
        <v>793</v>
      </c>
      <c r="E196" s="8">
        <v>4141010400</v>
      </c>
      <c r="F196" s="8">
        <v>7963</v>
      </c>
      <c r="G196" s="8">
        <v>3</v>
      </c>
      <c r="H196" s="8">
        <v>1994.07</v>
      </c>
      <c r="I196" s="8">
        <v>1342</v>
      </c>
      <c r="J196" s="8">
        <v>26</v>
      </c>
      <c r="K196" s="8">
        <v>1.39</v>
      </c>
      <c r="L196" s="8">
        <v>31</v>
      </c>
      <c r="M196" s="8">
        <v>22</v>
      </c>
      <c r="N196" s="8" t="s">
        <v>743</v>
      </c>
      <c r="O196" s="8">
        <v>107.92</v>
      </c>
      <c r="P196" s="8">
        <v>32.64</v>
      </c>
      <c r="Q196" s="8">
        <v>87.44</v>
      </c>
      <c r="R196" s="8">
        <v>26.45</v>
      </c>
      <c r="S196" s="8">
        <v>2</v>
      </c>
      <c r="T196" s="8" t="s">
        <v>177</v>
      </c>
      <c r="U196" s="8" t="s">
        <v>177</v>
      </c>
      <c r="V196" s="8" t="s">
        <v>177</v>
      </c>
      <c r="W196" s="8" t="s">
        <v>177</v>
      </c>
      <c r="X196" s="8" t="s">
        <v>177</v>
      </c>
      <c r="Y196" s="8" t="s">
        <v>177</v>
      </c>
      <c r="Z196" s="11" t="s">
        <v>177</v>
      </c>
      <c r="AA196" s="8" t="s">
        <v>177</v>
      </c>
      <c r="AB196" s="8" t="s">
        <v>177</v>
      </c>
      <c r="AC196" s="8" t="s">
        <v>177</v>
      </c>
      <c r="AD196" s="8" t="s">
        <v>177</v>
      </c>
      <c r="AE196" s="8" t="s">
        <v>177</v>
      </c>
      <c r="AF196" s="8" t="s">
        <v>177</v>
      </c>
      <c r="AG196" s="8" t="s">
        <v>177</v>
      </c>
      <c r="AH196" s="8" t="s">
        <v>177</v>
      </c>
      <c r="AI196" s="8" t="s">
        <v>177</v>
      </c>
      <c r="AJ196" s="8" t="s">
        <v>177</v>
      </c>
      <c r="AK196" s="9" t="s">
        <v>177</v>
      </c>
      <c r="AL196" s="8" t="s">
        <v>177</v>
      </c>
      <c r="AM196" s="8" t="s">
        <v>177</v>
      </c>
      <c r="AN196" s="8" t="s">
        <v>177</v>
      </c>
      <c r="AO196" s="8" t="s">
        <v>177</v>
      </c>
      <c r="AP196" s="8" t="s">
        <v>177</v>
      </c>
      <c r="AQ196" s="8" t="s">
        <v>230</v>
      </c>
    </row>
    <row r="197" spans="1:43" x14ac:dyDescent="0.25">
      <c r="A197" s="8" t="s">
        <v>58</v>
      </c>
      <c r="B197" s="8" t="s">
        <v>59</v>
      </c>
      <c r="C197" s="8" t="s">
        <v>60</v>
      </c>
      <c r="D197" s="8" t="s">
        <v>793</v>
      </c>
      <c r="E197" s="8">
        <v>4141010400</v>
      </c>
      <c r="F197" s="8">
        <v>7963</v>
      </c>
      <c r="G197" s="8">
        <v>4</v>
      </c>
      <c r="H197" s="8">
        <v>1994.07</v>
      </c>
      <c r="I197" s="8">
        <v>1342</v>
      </c>
      <c r="J197" s="8">
        <v>26</v>
      </c>
      <c r="K197" s="8">
        <v>1.39</v>
      </c>
      <c r="L197" s="8">
        <v>31</v>
      </c>
      <c r="M197" s="8">
        <v>22</v>
      </c>
      <c r="N197" s="8" t="s">
        <v>746</v>
      </c>
      <c r="O197" s="8">
        <v>118.92</v>
      </c>
      <c r="P197" s="8">
        <v>35.97</v>
      </c>
      <c r="Q197" s="8">
        <v>96.35</v>
      </c>
      <c r="R197" s="8">
        <v>29.14</v>
      </c>
      <c r="S197" s="8">
        <v>264</v>
      </c>
      <c r="T197" s="8">
        <v>12</v>
      </c>
      <c r="U197" s="8">
        <v>10</v>
      </c>
      <c r="V197" s="8">
        <v>46000</v>
      </c>
      <c r="W197" s="8" t="s">
        <v>797</v>
      </c>
      <c r="X197" s="8">
        <v>5</v>
      </c>
      <c r="Y197" s="8">
        <v>25</v>
      </c>
      <c r="Z197" s="11" t="s">
        <v>894</v>
      </c>
      <c r="AA197" s="8">
        <v>52500</v>
      </c>
      <c r="AB197" s="8">
        <v>43000</v>
      </c>
      <c r="AC197" s="8">
        <v>3</v>
      </c>
      <c r="AD197" s="8">
        <v>2</v>
      </c>
      <c r="AE197" s="8" t="s">
        <v>112</v>
      </c>
      <c r="AF197" s="8" t="s">
        <v>66</v>
      </c>
      <c r="AG197" s="8" t="s">
        <v>78</v>
      </c>
      <c r="AH197" s="8">
        <v>39000</v>
      </c>
      <c r="AI197" s="8">
        <v>35000</v>
      </c>
      <c r="AJ197" s="8" t="s">
        <v>799</v>
      </c>
      <c r="AK197" s="9" t="s">
        <v>851</v>
      </c>
      <c r="AL197" s="8" t="s">
        <v>67</v>
      </c>
      <c r="AM197" s="8" t="s">
        <v>209</v>
      </c>
      <c r="AN197" s="8" t="s">
        <v>800</v>
      </c>
      <c r="AO197" s="8" t="s">
        <v>801</v>
      </c>
      <c r="AP197" s="8" t="s">
        <v>802</v>
      </c>
      <c r="AQ197" s="8" t="s">
        <v>74</v>
      </c>
    </row>
    <row r="198" spans="1:43" x14ac:dyDescent="0.25">
      <c r="A198" s="8" t="s">
        <v>58</v>
      </c>
      <c r="B198" s="8" t="s">
        <v>59</v>
      </c>
      <c r="C198" s="8" t="s">
        <v>60</v>
      </c>
      <c r="D198" s="8" t="s">
        <v>793</v>
      </c>
      <c r="E198" s="8">
        <v>4141010400</v>
      </c>
      <c r="F198" s="8">
        <v>7963</v>
      </c>
      <c r="G198" s="8">
        <v>5</v>
      </c>
      <c r="H198" s="8">
        <v>1994.07</v>
      </c>
      <c r="I198" s="8">
        <v>1342</v>
      </c>
      <c r="J198" s="8">
        <v>26</v>
      </c>
      <c r="K198" s="8">
        <v>1.39</v>
      </c>
      <c r="L198" s="8">
        <v>31</v>
      </c>
      <c r="M198" s="8">
        <v>22</v>
      </c>
      <c r="N198" s="8" t="s">
        <v>753</v>
      </c>
      <c r="O198" s="8">
        <v>118.92</v>
      </c>
      <c r="P198" s="8">
        <v>35.97</v>
      </c>
      <c r="Q198" s="8">
        <v>96.35</v>
      </c>
      <c r="R198" s="8">
        <v>29.14</v>
      </c>
      <c r="S198" s="8">
        <v>276</v>
      </c>
      <c r="T198" s="8">
        <v>3</v>
      </c>
      <c r="U198" s="8">
        <v>1</v>
      </c>
      <c r="V198" s="8">
        <v>46000</v>
      </c>
      <c r="W198" s="8" t="s">
        <v>803</v>
      </c>
      <c r="X198" s="8">
        <v>8</v>
      </c>
      <c r="Y198" s="8">
        <v>25</v>
      </c>
      <c r="Z198" s="11" t="s">
        <v>942</v>
      </c>
      <c r="AA198" s="8">
        <v>50000</v>
      </c>
      <c r="AB198" s="8">
        <v>46000</v>
      </c>
      <c r="AC198" s="8">
        <v>3</v>
      </c>
      <c r="AD198" s="8">
        <v>2</v>
      </c>
      <c r="AE198" s="8" t="s">
        <v>112</v>
      </c>
      <c r="AF198" s="8" t="s">
        <v>574</v>
      </c>
      <c r="AG198" s="8" t="s">
        <v>167</v>
      </c>
      <c r="AH198" s="8">
        <v>39000</v>
      </c>
      <c r="AI198" s="8">
        <v>39000</v>
      </c>
      <c r="AJ198" s="8" t="s">
        <v>805</v>
      </c>
      <c r="AK198" s="9" t="s">
        <v>894</v>
      </c>
      <c r="AL198" s="8" t="s">
        <v>78</v>
      </c>
      <c r="AM198" s="8" t="s">
        <v>237</v>
      </c>
      <c r="AN198" s="8" t="s">
        <v>238</v>
      </c>
      <c r="AO198" s="8" t="s">
        <v>239</v>
      </c>
      <c r="AP198" s="8" t="s">
        <v>240</v>
      </c>
      <c r="AQ198" s="8" t="s">
        <v>74</v>
      </c>
    </row>
    <row r="199" spans="1:43" x14ac:dyDescent="0.25">
      <c r="A199" s="8" t="s">
        <v>58</v>
      </c>
      <c r="B199" s="8" t="s">
        <v>59</v>
      </c>
      <c r="C199" s="8" t="s">
        <v>60</v>
      </c>
      <c r="D199" s="8" t="s">
        <v>793</v>
      </c>
      <c r="E199" s="8">
        <v>4141010400</v>
      </c>
      <c r="F199" s="8">
        <v>7963</v>
      </c>
      <c r="G199" s="8">
        <v>6</v>
      </c>
      <c r="H199" s="8">
        <v>1994.07</v>
      </c>
      <c r="I199" s="8">
        <v>1342</v>
      </c>
      <c r="J199" s="8">
        <v>26</v>
      </c>
      <c r="K199" s="8">
        <v>1.39</v>
      </c>
      <c r="L199" s="8">
        <v>31</v>
      </c>
      <c r="M199" s="8">
        <v>22</v>
      </c>
      <c r="N199" s="8">
        <v>130</v>
      </c>
      <c r="O199" s="8">
        <v>130.30000000000001</v>
      </c>
      <c r="P199" s="8">
        <v>39.409999999999997</v>
      </c>
      <c r="Q199" s="8">
        <v>108.31</v>
      </c>
      <c r="R199" s="8">
        <v>32.76</v>
      </c>
      <c r="S199" s="8">
        <v>4</v>
      </c>
      <c r="T199" s="8">
        <v>0</v>
      </c>
      <c r="U199" s="8">
        <v>1</v>
      </c>
      <c r="V199" s="8" t="s">
        <v>177</v>
      </c>
      <c r="W199" s="8" t="s">
        <v>177</v>
      </c>
      <c r="X199" s="8" t="s">
        <v>177</v>
      </c>
      <c r="Y199" s="8" t="s">
        <v>177</v>
      </c>
      <c r="Z199" s="11" t="s">
        <v>177</v>
      </c>
      <c r="AA199" s="8" t="s">
        <v>177</v>
      </c>
      <c r="AB199" s="8" t="s">
        <v>177</v>
      </c>
      <c r="AC199" s="8" t="s">
        <v>177</v>
      </c>
      <c r="AD199" s="8" t="s">
        <v>177</v>
      </c>
      <c r="AE199" s="8" t="s">
        <v>177</v>
      </c>
      <c r="AF199" s="8" t="s">
        <v>177</v>
      </c>
      <c r="AG199" s="8" t="s">
        <v>177</v>
      </c>
      <c r="AH199" s="8">
        <v>34000</v>
      </c>
      <c r="AI199" s="8">
        <v>34000</v>
      </c>
      <c r="AJ199" s="8" t="s">
        <v>806</v>
      </c>
      <c r="AK199" s="8" t="s">
        <v>943</v>
      </c>
      <c r="AL199" s="8" t="s">
        <v>67</v>
      </c>
      <c r="AM199" s="8" t="s">
        <v>177</v>
      </c>
      <c r="AN199" s="8" t="s">
        <v>177</v>
      </c>
      <c r="AO199" s="8" t="s">
        <v>177</v>
      </c>
      <c r="AP199" s="8" t="s">
        <v>177</v>
      </c>
      <c r="AQ199" s="8" t="s">
        <v>248</v>
      </c>
    </row>
    <row r="200" spans="1:43" x14ac:dyDescent="0.25">
      <c r="A200" s="8" t="s">
        <v>58</v>
      </c>
      <c r="B200" s="8" t="s">
        <v>59</v>
      </c>
      <c r="C200" s="8" t="s">
        <v>60</v>
      </c>
      <c r="D200" s="8" t="s">
        <v>793</v>
      </c>
      <c r="E200" s="8">
        <v>4141010400</v>
      </c>
      <c r="F200" s="8">
        <v>7963</v>
      </c>
      <c r="G200" s="8">
        <v>7</v>
      </c>
      <c r="H200" s="8">
        <v>1994.07</v>
      </c>
      <c r="I200" s="8">
        <v>1342</v>
      </c>
      <c r="J200" s="8">
        <v>26</v>
      </c>
      <c r="K200" s="8">
        <v>1.39</v>
      </c>
      <c r="L200" s="8">
        <v>31</v>
      </c>
      <c r="M200" s="8">
        <v>22</v>
      </c>
      <c r="N200" s="8">
        <v>133</v>
      </c>
      <c r="O200" s="8">
        <v>133.22</v>
      </c>
      <c r="P200" s="8">
        <v>40.29</v>
      </c>
      <c r="Q200" s="8">
        <v>109.55</v>
      </c>
      <c r="R200" s="8">
        <v>33.130000000000003</v>
      </c>
      <c r="S200" s="8">
        <v>3</v>
      </c>
      <c r="T200" s="8" t="s">
        <v>177</v>
      </c>
      <c r="U200" s="8" t="s">
        <v>177</v>
      </c>
      <c r="V200" s="8" t="s">
        <v>177</v>
      </c>
      <c r="W200" s="8" t="s">
        <v>177</v>
      </c>
      <c r="X200" s="8" t="s">
        <v>177</v>
      </c>
      <c r="Y200" s="8" t="s">
        <v>177</v>
      </c>
      <c r="Z200" s="11" t="s">
        <v>177</v>
      </c>
      <c r="AA200" s="8" t="s">
        <v>177</v>
      </c>
      <c r="AB200" s="8" t="s">
        <v>177</v>
      </c>
      <c r="AC200" s="8" t="s">
        <v>177</v>
      </c>
      <c r="AD200" s="8" t="s">
        <v>177</v>
      </c>
      <c r="AE200" s="8" t="s">
        <v>177</v>
      </c>
      <c r="AF200" s="8" t="s">
        <v>177</v>
      </c>
      <c r="AG200" s="8" t="s">
        <v>177</v>
      </c>
      <c r="AH200" s="8" t="s">
        <v>177</v>
      </c>
      <c r="AI200" s="8" t="s">
        <v>177</v>
      </c>
      <c r="AJ200" s="8" t="s">
        <v>177</v>
      </c>
      <c r="AK200" s="8" t="s">
        <v>177</v>
      </c>
      <c r="AL200" s="8" t="s">
        <v>177</v>
      </c>
      <c r="AM200" s="8" t="s">
        <v>177</v>
      </c>
      <c r="AN200" s="8" t="s">
        <v>177</v>
      </c>
      <c r="AO200" s="8" t="s">
        <v>177</v>
      </c>
      <c r="AP200" s="8" t="s">
        <v>177</v>
      </c>
      <c r="AQ200" s="8" t="s">
        <v>230</v>
      </c>
    </row>
    <row r="201" spans="1:43" x14ac:dyDescent="0.25">
      <c r="A201" s="8" t="s">
        <v>58</v>
      </c>
      <c r="B201" s="8" t="s">
        <v>59</v>
      </c>
      <c r="C201" s="8" t="s">
        <v>60</v>
      </c>
      <c r="D201" s="8" t="s">
        <v>793</v>
      </c>
      <c r="E201" s="8">
        <v>4141010400</v>
      </c>
      <c r="F201" s="8">
        <v>7963</v>
      </c>
      <c r="G201" s="8">
        <v>8</v>
      </c>
      <c r="H201" s="8">
        <v>1994.07</v>
      </c>
      <c r="I201" s="8">
        <v>1342</v>
      </c>
      <c r="J201" s="8">
        <v>26</v>
      </c>
      <c r="K201" s="8">
        <v>1.39</v>
      </c>
      <c r="L201" s="8">
        <v>31</v>
      </c>
      <c r="M201" s="8">
        <v>22</v>
      </c>
      <c r="N201" s="8">
        <v>137</v>
      </c>
      <c r="O201" s="8">
        <v>137.74</v>
      </c>
      <c r="P201" s="8">
        <v>41.66</v>
      </c>
      <c r="Q201" s="8">
        <v>114.43</v>
      </c>
      <c r="R201" s="8">
        <v>34.61</v>
      </c>
      <c r="S201" s="8">
        <v>2</v>
      </c>
      <c r="T201" s="8" t="s">
        <v>177</v>
      </c>
      <c r="U201" s="8" t="s">
        <v>177</v>
      </c>
      <c r="V201" s="8" t="s">
        <v>177</v>
      </c>
      <c r="W201" s="8" t="s">
        <v>177</v>
      </c>
      <c r="X201" s="8" t="s">
        <v>177</v>
      </c>
      <c r="Y201" s="8" t="s">
        <v>177</v>
      </c>
      <c r="Z201" s="11" t="s">
        <v>177</v>
      </c>
      <c r="AA201" s="8" t="s">
        <v>177</v>
      </c>
      <c r="AB201" s="8" t="s">
        <v>177</v>
      </c>
      <c r="AC201" s="8" t="s">
        <v>177</v>
      </c>
      <c r="AD201" s="8" t="s">
        <v>177</v>
      </c>
      <c r="AE201" s="8" t="s">
        <v>177</v>
      </c>
      <c r="AF201" s="8" t="s">
        <v>177</v>
      </c>
      <c r="AG201" s="8" t="s">
        <v>177</v>
      </c>
      <c r="AH201" s="8" t="s">
        <v>177</v>
      </c>
      <c r="AI201" s="8" t="s">
        <v>177</v>
      </c>
      <c r="AJ201" s="8" t="s">
        <v>177</v>
      </c>
      <c r="AK201" s="8" t="s">
        <v>177</v>
      </c>
      <c r="AL201" s="8" t="s">
        <v>177</v>
      </c>
      <c r="AM201" s="8" t="s">
        <v>177</v>
      </c>
      <c r="AN201" s="8" t="s">
        <v>177</v>
      </c>
      <c r="AO201" s="8" t="s">
        <v>177</v>
      </c>
      <c r="AP201" s="8" t="s">
        <v>177</v>
      </c>
      <c r="AQ201" s="8" t="s">
        <v>230</v>
      </c>
    </row>
    <row r="202" spans="1:43" x14ac:dyDescent="0.25">
      <c r="A202" s="8" t="s">
        <v>58</v>
      </c>
      <c r="B202" s="8" t="s">
        <v>59</v>
      </c>
      <c r="C202" s="8" t="s">
        <v>60</v>
      </c>
      <c r="D202" s="8" t="s">
        <v>793</v>
      </c>
      <c r="E202" s="8">
        <v>4141010400</v>
      </c>
      <c r="F202" s="8">
        <v>7963</v>
      </c>
      <c r="G202" s="8">
        <v>10</v>
      </c>
      <c r="H202" s="8">
        <v>1994.07</v>
      </c>
      <c r="I202" s="8">
        <v>1342</v>
      </c>
      <c r="J202" s="8">
        <v>26</v>
      </c>
      <c r="K202" s="8">
        <v>1.39</v>
      </c>
      <c r="L202" s="8">
        <v>31</v>
      </c>
      <c r="M202" s="8">
        <v>22</v>
      </c>
      <c r="N202" s="8" t="s">
        <v>764</v>
      </c>
      <c r="O202" s="8">
        <v>154.15</v>
      </c>
      <c r="P202" s="8">
        <v>46.63</v>
      </c>
      <c r="Q202" s="8">
        <v>127.08</v>
      </c>
      <c r="R202" s="8">
        <v>38.44</v>
      </c>
      <c r="S202" s="8">
        <v>2</v>
      </c>
      <c r="T202" s="8" t="s">
        <v>177</v>
      </c>
      <c r="U202" s="8" t="s">
        <v>177</v>
      </c>
      <c r="V202" s="8" t="s">
        <v>177</v>
      </c>
      <c r="W202" s="8" t="s">
        <v>177</v>
      </c>
      <c r="X202" s="8" t="s">
        <v>177</v>
      </c>
      <c r="Y202" s="8" t="s">
        <v>177</v>
      </c>
      <c r="Z202" s="11" t="s">
        <v>177</v>
      </c>
      <c r="AA202" s="8" t="s">
        <v>177</v>
      </c>
      <c r="AB202" s="8" t="s">
        <v>177</v>
      </c>
      <c r="AC202" s="8" t="s">
        <v>177</v>
      </c>
      <c r="AD202" s="8" t="s">
        <v>177</v>
      </c>
      <c r="AE202" s="8" t="s">
        <v>177</v>
      </c>
      <c r="AF202" s="8" t="s">
        <v>177</v>
      </c>
      <c r="AG202" s="8" t="s">
        <v>177</v>
      </c>
      <c r="AH202" s="8" t="s">
        <v>177</v>
      </c>
      <c r="AI202" s="8" t="s">
        <v>177</v>
      </c>
      <c r="AJ202" s="8" t="s">
        <v>177</v>
      </c>
      <c r="AK202" s="8" t="s">
        <v>177</v>
      </c>
      <c r="AL202" s="8" t="s">
        <v>177</v>
      </c>
      <c r="AM202" s="8" t="s">
        <v>177</v>
      </c>
      <c r="AN202" s="8" t="s">
        <v>177</v>
      </c>
      <c r="AO202" s="8" t="s">
        <v>177</v>
      </c>
      <c r="AP202" s="8" t="s">
        <v>177</v>
      </c>
      <c r="AQ202" s="8" t="s">
        <v>230</v>
      </c>
    </row>
    <row r="203" spans="1:43" x14ac:dyDescent="0.25">
      <c r="A203" s="8" t="s">
        <v>58</v>
      </c>
      <c r="B203" s="8" t="s">
        <v>59</v>
      </c>
      <c r="C203" s="8" t="s">
        <v>60</v>
      </c>
      <c r="D203" s="8" t="s">
        <v>793</v>
      </c>
      <c r="E203" s="8">
        <v>4141010400</v>
      </c>
      <c r="F203" s="8">
        <v>7963</v>
      </c>
      <c r="G203" s="8">
        <v>9</v>
      </c>
      <c r="H203" s="8">
        <v>1994.07</v>
      </c>
      <c r="I203" s="8">
        <v>1342</v>
      </c>
      <c r="J203" s="8">
        <v>26</v>
      </c>
      <c r="K203" s="8">
        <v>1.39</v>
      </c>
      <c r="L203" s="8">
        <v>31</v>
      </c>
      <c r="M203" s="8">
        <v>22</v>
      </c>
      <c r="N203" s="8" t="s">
        <v>807</v>
      </c>
      <c r="O203" s="8">
        <v>154.31</v>
      </c>
      <c r="P203" s="8">
        <v>46.67</v>
      </c>
      <c r="Q203" s="8">
        <v>126.83</v>
      </c>
      <c r="R203" s="8">
        <v>38.36</v>
      </c>
      <c r="S203" s="8">
        <v>131</v>
      </c>
      <c r="T203" s="8">
        <v>3</v>
      </c>
      <c r="U203" s="8">
        <v>3</v>
      </c>
      <c r="V203" s="8">
        <v>53000</v>
      </c>
      <c r="W203" s="8" t="s">
        <v>808</v>
      </c>
      <c r="X203" s="8">
        <v>11</v>
      </c>
      <c r="Y203" s="8">
        <v>25</v>
      </c>
      <c r="Z203" s="11" t="s">
        <v>917</v>
      </c>
      <c r="AA203" s="8">
        <v>54000</v>
      </c>
      <c r="AB203" s="8">
        <v>53000</v>
      </c>
      <c r="AC203" s="8">
        <v>4</v>
      </c>
      <c r="AD203" s="8">
        <v>2</v>
      </c>
      <c r="AE203" s="8" t="s">
        <v>112</v>
      </c>
      <c r="AF203" s="8" t="s">
        <v>66</v>
      </c>
      <c r="AG203" s="8" t="s">
        <v>78</v>
      </c>
      <c r="AH203" s="8">
        <v>43000</v>
      </c>
      <c r="AI203" s="8">
        <v>40000</v>
      </c>
      <c r="AJ203" s="8" t="s">
        <v>809</v>
      </c>
      <c r="AK203" s="8" t="s">
        <v>944</v>
      </c>
      <c r="AL203" s="8" t="s">
        <v>78</v>
      </c>
      <c r="AM203" s="8" t="s">
        <v>209</v>
      </c>
      <c r="AN203" s="8" t="s">
        <v>800</v>
      </c>
      <c r="AO203" s="8" t="s">
        <v>811</v>
      </c>
      <c r="AP203" s="8" t="s">
        <v>802</v>
      </c>
      <c r="AQ203" s="8" t="s">
        <v>74</v>
      </c>
    </row>
    <row r="204" spans="1:43" x14ac:dyDescent="0.25">
      <c r="A204" s="8" t="s">
        <v>58</v>
      </c>
      <c r="B204" s="8" t="s">
        <v>59</v>
      </c>
      <c r="C204" s="8" t="s">
        <v>60</v>
      </c>
      <c r="D204" s="8" t="s">
        <v>793</v>
      </c>
      <c r="E204" s="8">
        <v>4141010400</v>
      </c>
      <c r="F204" s="8">
        <v>7963</v>
      </c>
      <c r="G204" s="8">
        <v>11</v>
      </c>
      <c r="H204" s="8">
        <v>1994.07</v>
      </c>
      <c r="I204" s="8">
        <v>1342</v>
      </c>
      <c r="J204" s="8">
        <v>26</v>
      </c>
      <c r="K204" s="8">
        <v>1.39</v>
      </c>
      <c r="L204" s="8">
        <v>31</v>
      </c>
      <c r="M204" s="8">
        <v>22</v>
      </c>
      <c r="N204" s="8" t="s">
        <v>812</v>
      </c>
      <c r="O204" s="8">
        <v>154.36000000000001</v>
      </c>
      <c r="P204" s="8">
        <v>46.69</v>
      </c>
      <c r="Q204" s="8">
        <v>128.11000000000001</v>
      </c>
      <c r="R204" s="8">
        <v>38.75</v>
      </c>
      <c r="S204" s="8">
        <v>239</v>
      </c>
      <c r="T204" s="8">
        <v>6</v>
      </c>
      <c r="U204" s="8">
        <v>4</v>
      </c>
      <c r="V204" s="8">
        <v>52500</v>
      </c>
      <c r="W204" s="8" t="s">
        <v>813</v>
      </c>
      <c r="X204" s="8">
        <v>8</v>
      </c>
      <c r="Y204" s="8">
        <v>21</v>
      </c>
      <c r="Z204" s="11" t="s">
        <v>903</v>
      </c>
      <c r="AA204" s="8">
        <v>57000</v>
      </c>
      <c r="AB204" s="8">
        <v>52500</v>
      </c>
      <c r="AC204" s="8">
        <v>4</v>
      </c>
      <c r="AD204" s="8">
        <v>2</v>
      </c>
      <c r="AE204" s="8" t="s">
        <v>112</v>
      </c>
      <c r="AF204" s="8" t="s">
        <v>66</v>
      </c>
      <c r="AG204" s="8" t="s">
        <v>167</v>
      </c>
      <c r="AH204" s="8">
        <v>43000</v>
      </c>
      <c r="AI204" s="8">
        <v>38000</v>
      </c>
      <c r="AJ204" s="8" t="s">
        <v>809</v>
      </c>
      <c r="AK204" s="8" t="s">
        <v>944</v>
      </c>
      <c r="AL204" s="8" t="s">
        <v>78</v>
      </c>
      <c r="AM204" s="8" t="s">
        <v>237</v>
      </c>
      <c r="AN204" s="8" t="s">
        <v>238</v>
      </c>
      <c r="AO204" s="8" t="s">
        <v>239</v>
      </c>
      <c r="AP204" s="8" t="s">
        <v>240</v>
      </c>
      <c r="AQ204" s="8" t="s">
        <v>74</v>
      </c>
    </row>
    <row r="205" spans="1:43" x14ac:dyDescent="0.25">
      <c r="A205" s="8" t="s">
        <v>58</v>
      </c>
      <c r="B205" s="8" t="s">
        <v>59</v>
      </c>
      <c r="C205" s="8" t="s">
        <v>60</v>
      </c>
      <c r="D205" s="8" t="s">
        <v>793</v>
      </c>
      <c r="E205" s="8">
        <v>4141010400</v>
      </c>
      <c r="F205" s="8">
        <v>7963</v>
      </c>
      <c r="G205" s="8">
        <v>24</v>
      </c>
      <c r="H205" s="8">
        <v>1994.07</v>
      </c>
      <c r="I205" s="8">
        <v>1342</v>
      </c>
      <c r="J205" s="8">
        <v>26</v>
      </c>
      <c r="K205" s="8">
        <v>1.39</v>
      </c>
      <c r="L205" s="8">
        <v>31</v>
      </c>
      <c r="M205" s="8">
        <v>22</v>
      </c>
      <c r="N205" s="8" t="s">
        <v>814</v>
      </c>
      <c r="O205" s="8">
        <v>154.36000000000001</v>
      </c>
      <c r="P205" s="8">
        <v>46.69</v>
      </c>
      <c r="Q205" s="8">
        <v>128.11000000000001</v>
      </c>
      <c r="R205" s="8">
        <v>38.75</v>
      </c>
      <c r="S205" s="8">
        <v>49</v>
      </c>
      <c r="T205" s="8">
        <v>1</v>
      </c>
      <c r="U205" s="8">
        <v>0</v>
      </c>
      <c r="V205" s="8" t="s">
        <v>177</v>
      </c>
      <c r="W205" s="8" t="s">
        <v>177</v>
      </c>
      <c r="X205" s="8" t="s">
        <v>177</v>
      </c>
      <c r="Y205" s="8" t="s">
        <v>177</v>
      </c>
      <c r="Z205" s="11" t="s">
        <v>177</v>
      </c>
      <c r="AA205" s="8" t="s">
        <v>177</v>
      </c>
      <c r="AB205" s="8" t="s">
        <v>177</v>
      </c>
      <c r="AC205" s="8" t="s">
        <v>177</v>
      </c>
      <c r="AD205" s="8" t="s">
        <v>177</v>
      </c>
      <c r="AE205" s="8" t="s">
        <v>177</v>
      </c>
      <c r="AF205" s="8" t="s">
        <v>177</v>
      </c>
      <c r="AG205" s="8" t="s">
        <v>177</v>
      </c>
      <c r="AH205" s="8" t="s">
        <v>177</v>
      </c>
      <c r="AI205" s="8" t="s">
        <v>177</v>
      </c>
      <c r="AJ205" s="8" t="s">
        <v>177</v>
      </c>
      <c r="AK205" s="8" t="s">
        <v>177</v>
      </c>
      <c r="AL205" s="8" t="s">
        <v>177</v>
      </c>
      <c r="AM205" s="8" t="s">
        <v>177</v>
      </c>
      <c r="AN205" s="8" t="s">
        <v>177</v>
      </c>
      <c r="AO205" s="8" t="s">
        <v>177</v>
      </c>
      <c r="AP205" s="8" t="s">
        <v>177</v>
      </c>
      <c r="AQ205" s="8" t="s">
        <v>406</v>
      </c>
    </row>
    <row r="206" spans="1:43" x14ac:dyDescent="0.25">
      <c r="A206" s="8" t="s">
        <v>58</v>
      </c>
      <c r="B206" s="8" t="s">
        <v>59</v>
      </c>
      <c r="C206" s="8" t="s">
        <v>60</v>
      </c>
      <c r="D206" s="8" t="s">
        <v>793</v>
      </c>
      <c r="E206" s="8">
        <v>4141010400</v>
      </c>
      <c r="F206" s="8">
        <v>7963</v>
      </c>
      <c r="G206" s="8">
        <v>12</v>
      </c>
      <c r="H206" s="8">
        <v>1994.07</v>
      </c>
      <c r="I206" s="8">
        <v>1342</v>
      </c>
      <c r="J206" s="8">
        <v>26</v>
      </c>
      <c r="K206" s="8">
        <v>1.39</v>
      </c>
      <c r="L206" s="8">
        <v>31</v>
      </c>
      <c r="M206" s="8">
        <v>22</v>
      </c>
      <c r="N206" s="8">
        <v>156</v>
      </c>
      <c r="O206" s="8">
        <v>156.30000000000001</v>
      </c>
      <c r="P206" s="8">
        <v>47.28</v>
      </c>
      <c r="Q206" s="8">
        <v>130.31</v>
      </c>
      <c r="R206" s="8">
        <v>39.409999999999997</v>
      </c>
      <c r="S206" s="8">
        <v>5</v>
      </c>
      <c r="T206" s="8" t="s">
        <v>177</v>
      </c>
      <c r="U206" s="8" t="s">
        <v>177</v>
      </c>
      <c r="V206" s="8" t="s">
        <v>177</v>
      </c>
      <c r="W206" s="8" t="s">
        <v>177</v>
      </c>
      <c r="X206" s="8" t="s">
        <v>177</v>
      </c>
      <c r="Y206" s="8" t="s">
        <v>177</v>
      </c>
      <c r="Z206" s="11" t="s">
        <v>177</v>
      </c>
      <c r="AA206" s="8" t="s">
        <v>177</v>
      </c>
      <c r="AB206" s="8" t="s">
        <v>177</v>
      </c>
      <c r="AC206" s="8" t="s">
        <v>177</v>
      </c>
      <c r="AD206" s="8" t="s">
        <v>177</v>
      </c>
      <c r="AE206" s="8" t="s">
        <v>177</v>
      </c>
      <c r="AF206" s="8" t="s">
        <v>177</v>
      </c>
      <c r="AG206" s="8" t="s">
        <v>177</v>
      </c>
      <c r="AH206" s="8" t="s">
        <v>177</v>
      </c>
      <c r="AI206" s="8" t="s">
        <v>177</v>
      </c>
      <c r="AJ206" s="8" t="s">
        <v>177</v>
      </c>
      <c r="AK206" s="8" t="s">
        <v>177</v>
      </c>
      <c r="AL206" s="8" t="s">
        <v>177</v>
      </c>
      <c r="AM206" s="8" t="s">
        <v>177</v>
      </c>
      <c r="AN206" s="8" t="s">
        <v>177</v>
      </c>
      <c r="AO206" s="8" t="s">
        <v>177</v>
      </c>
      <c r="AP206" s="8" t="s">
        <v>177</v>
      </c>
      <c r="AQ206" s="8" t="s">
        <v>230</v>
      </c>
    </row>
    <row r="207" spans="1:43" x14ac:dyDescent="0.25">
      <c r="A207" s="8" t="s">
        <v>58</v>
      </c>
      <c r="B207" s="8" t="s">
        <v>59</v>
      </c>
      <c r="C207" s="8" t="s">
        <v>60</v>
      </c>
      <c r="D207" s="8" t="s">
        <v>793</v>
      </c>
      <c r="E207" s="8">
        <v>4141010400</v>
      </c>
      <c r="F207" s="8">
        <v>7963</v>
      </c>
      <c r="G207" s="8">
        <v>14</v>
      </c>
      <c r="H207" s="8">
        <v>1994.07</v>
      </c>
      <c r="I207" s="8">
        <v>1342</v>
      </c>
      <c r="J207" s="8">
        <v>26</v>
      </c>
      <c r="K207" s="8">
        <v>1.39</v>
      </c>
      <c r="L207" s="8">
        <v>31</v>
      </c>
      <c r="M207" s="8">
        <v>22</v>
      </c>
      <c r="N207" s="8" t="s">
        <v>341</v>
      </c>
      <c r="O207" s="8">
        <v>180.77</v>
      </c>
      <c r="P207" s="8">
        <v>54.68</v>
      </c>
      <c r="Q207" s="8">
        <v>149.16</v>
      </c>
      <c r="R207" s="8">
        <v>45.12</v>
      </c>
      <c r="S207" s="8">
        <v>29</v>
      </c>
      <c r="T207" s="8" t="s">
        <v>177</v>
      </c>
      <c r="U207" s="8" t="s">
        <v>177</v>
      </c>
      <c r="V207" s="8" t="s">
        <v>177</v>
      </c>
      <c r="W207" s="8" t="s">
        <v>177</v>
      </c>
      <c r="X207" s="8" t="s">
        <v>177</v>
      </c>
      <c r="Y207" s="8" t="s">
        <v>177</v>
      </c>
      <c r="Z207" s="11" t="s">
        <v>177</v>
      </c>
      <c r="AA207" s="8" t="s">
        <v>177</v>
      </c>
      <c r="AB207" s="8" t="s">
        <v>177</v>
      </c>
      <c r="AC207" s="8" t="s">
        <v>177</v>
      </c>
      <c r="AD207" s="8" t="s">
        <v>177</v>
      </c>
      <c r="AE207" s="8" t="s">
        <v>177</v>
      </c>
      <c r="AF207" s="8" t="s">
        <v>177</v>
      </c>
      <c r="AG207" s="8" t="s">
        <v>177</v>
      </c>
      <c r="AH207" s="8" t="s">
        <v>177</v>
      </c>
      <c r="AI207" s="8" t="s">
        <v>177</v>
      </c>
      <c r="AJ207" s="8" t="s">
        <v>177</v>
      </c>
      <c r="AK207" s="8" t="s">
        <v>177</v>
      </c>
      <c r="AL207" s="8" t="s">
        <v>177</v>
      </c>
      <c r="AM207" s="8" t="s">
        <v>177</v>
      </c>
      <c r="AN207" s="8" t="s">
        <v>177</v>
      </c>
      <c r="AO207" s="8" t="s">
        <v>177</v>
      </c>
      <c r="AP207" s="8" t="s">
        <v>177</v>
      </c>
      <c r="AQ207" s="8" t="s">
        <v>230</v>
      </c>
    </row>
    <row r="208" spans="1:43" x14ac:dyDescent="0.25">
      <c r="A208" s="8" t="s">
        <v>58</v>
      </c>
      <c r="B208" s="8" t="s">
        <v>59</v>
      </c>
      <c r="C208" s="8" t="s">
        <v>60</v>
      </c>
      <c r="D208" s="8" t="s">
        <v>793</v>
      </c>
      <c r="E208" s="8">
        <v>4141010400</v>
      </c>
      <c r="F208" s="8">
        <v>7963</v>
      </c>
      <c r="G208" s="8">
        <v>15</v>
      </c>
      <c r="H208" s="8">
        <v>1994.07</v>
      </c>
      <c r="I208" s="8">
        <v>1342</v>
      </c>
      <c r="J208" s="8">
        <v>26</v>
      </c>
      <c r="K208" s="8">
        <v>1.39</v>
      </c>
      <c r="L208" s="8">
        <v>31</v>
      </c>
      <c r="M208" s="8">
        <v>22</v>
      </c>
      <c r="N208" s="8" t="s">
        <v>792</v>
      </c>
      <c r="O208" s="8">
        <v>181.37</v>
      </c>
      <c r="P208" s="8">
        <v>54.86</v>
      </c>
      <c r="Q208" s="8">
        <v>149.76</v>
      </c>
      <c r="R208" s="8">
        <v>45.3</v>
      </c>
      <c r="S208" s="8">
        <v>90</v>
      </c>
      <c r="T208" s="8">
        <v>2</v>
      </c>
      <c r="U208" s="8">
        <v>1</v>
      </c>
      <c r="V208" s="8">
        <v>54000</v>
      </c>
      <c r="W208" s="8" t="s">
        <v>815</v>
      </c>
      <c r="X208" s="8">
        <v>13</v>
      </c>
      <c r="Y208" s="8">
        <v>15</v>
      </c>
      <c r="Z208" s="11" t="s">
        <v>899</v>
      </c>
      <c r="AA208" s="8">
        <v>57000</v>
      </c>
      <c r="AB208" s="8">
        <v>54000</v>
      </c>
      <c r="AC208" s="8">
        <v>4</v>
      </c>
      <c r="AD208" s="8">
        <v>2</v>
      </c>
      <c r="AE208" s="8" t="s">
        <v>112</v>
      </c>
      <c r="AF208" s="8" t="s">
        <v>66</v>
      </c>
      <c r="AG208" s="8" t="s">
        <v>167</v>
      </c>
      <c r="AH208" s="8">
        <v>44000</v>
      </c>
      <c r="AI208" s="8">
        <v>44000</v>
      </c>
      <c r="AJ208" s="8" t="s">
        <v>816</v>
      </c>
      <c r="AK208" s="8" t="s">
        <v>935</v>
      </c>
      <c r="AL208" s="8" t="s">
        <v>78</v>
      </c>
      <c r="AM208" s="8" t="s">
        <v>209</v>
      </c>
      <c r="AN208" s="8" t="s">
        <v>210</v>
      </c>
      <c r="AO208" s="8" t="s">
        <v>211</v>
      </c>
      <c r="AP208" s="8" t="s">
        <v>212</v>
      </c>
      <c r="AQ208" s="8" t="s">
        <v>74</v>
      </c>
    </row>
    <row r="209" spans="1:43" x14ac:dyDescent="0.25">
      <c r="A209" s="8" t="s">
        <v>58</v>
      </c>
      <c r="B209" s="8" t="s">
        <v>59</v>
      </c>
      <c r="C209" s="8" t="s">
        <v>60</v>
      </c>
      <c r="D209" s="8" t="s">
        <v>793</v>
      </c>
      <c r="E209" s="8">
        <v>4141010400</v>
      </c>
      <c r="F209" s="8">
        <v>7963</v>
      </c>
      <c r="G209" s="8">
        <v>13</v>
      </c>
      <c r="H209" s="8">
        <v>1994.07</v>
      </c>
      <c r="I209" s="8">
        <v>1342</v>
      </c>
      <c r="J209" s="8">
        <v>26</v>
      </c>
      <c r="K209" s="8">
        <v>1.39</v>
      </c>
      <c r="L209" s="8">
        <v>31</v>
      </c>
      <c r="M209" s="8">
        <v>22</v>
      </c>
      <c r="N209" s="8" t="s">
        <v>768</v>
      </c>
      <c r="O209" s="8">
        <v>181.43</v>
      </c>
      <c r="P209" s="8">
        <v>54.88</v>
      </c>
      <c r="Q209" s="8">
        <v>151.38999999999999</v>
      </c>
      <c r="R209" s="8">
        <v>45.79</v>
      </c>
      <c r="S209" s="8">
        <v>176</v>
      </c>
      <c r="T209" s="8">
        <v>2</v>
      </c>
      <c r="U209" s="8">
        <v>2</v>
      </c>
      <c r="V209" s="8">
        <v>52500</v>
      </c>
      <c r="W209" s="8" t="s">
        <v>817</v>
      </c>
      <c r="X209" s="8">
        <v>13</v>
      </c>
      <c r="Y209" s="8">
        <v>15</v>
      </c>
      <c r="Z209" s="11" t="s">
        <v>899</v>
      </c>
      <c r="AA209" s="8">
        <v>55000</v>
      </c>
      <c r="AB209" s="8">
        <v>52500</v>
      </c>
      <c r="AC209" s="8">
        <v>4</v>
      </c>
      <c r="AD209" s="8">
        <v>2</v>
      </c>
      <c r="AE209" s="8" t="s">
        <v>112</v>
      </c>
      <c r="AF209" s="8" t="s">
        <v>120</v>
      </c>
      <c r="AG209" s="8"/>
      <c r="AH209" s="8">
        <v>41000</v>
      </c>
      <c r="AI209" s="8">
        <v>41000</v>
      </c>
      <c r="AJ209" s="8" t="s">
        <v>819</v>
      </c>
      <c r="AK209" s="8" t="s">
        <v>929</v>
      </c>
      <c r="AL209" s="8" t="s">
        <v>78</v>
      </c>
      <c r="AM209" s="8" t="s">
        <v>160</v>
      </c>
      <c r="AN209" s="8" t="s">
        <v>161</v>
      </c>
      <c r="AO209" s="8" t="s">
        <v>162</v>
      </c>
      <c r="AP209" s="8" t="s">
        <v>163</v>
      </c>
      <c r="AQ209" s="8" t="s">
        <v>74</v>
      </c>
    </row>
    <row r="210" spans="1:43" x14ac:dyDescent="0.25">
      <c r="A210" s="8" t="s">
        <v>58</v>
      </c>
      <c r="B210" s="8" t="s">
        <v>59</v>
      </c>
      <c r="C210" s="8" t="s">
        <v>60</v>
      </c>
      <c r="D210" s="8" t="s">
        <v>793</v>
      </c>
      <c r="E210" s="8">
        <v>4141010400</v>
      </c>
      <c r="F210" s="8">
        <v>7963</v>
      </c>
      <c r="G210" s="8">
        <v>16</v>
      </c>
      <c r="H210" s="8">
        <v>1994.07</v>
      </c>
      <c r="I210" s="8">
        <v>1342</v>
      </c>
      <c r="J210" s="8">
        <v>26</v>
      </c>
      <c r="K210" s="8">
        <v>1.39</v>
      </c>
      <c r="L210" s="8">
        <v>31</v>
      </c>
      <c r="M210" s="8">
        <v>22</v>
      </c>
      <c r="N210" s="8" t="s">
        <v>820</v>
      </c>
      <c r="O210" s="8">
        <v>191.71</v>
      </c>
      <c r="P210" s="8">
        <v>57.99</v>
      </c>
      <c r="Q210" s="8">
        <v>163.9</v>
      </c>
      <c r="R210" s="8">
        <v>49.57</v>
      </c>
      <c r="S210" s="8">
        <v>1</v>
      </c>
      <c r="T210" s="8" t="s">
        <v>177</v>
      </c>
      <c r="U210" s="8" t="s">
        <v>177</v>
      </c>
      <c r="V210" s="8" t="s">
        <v>177</v>
      </c>
      <c r="W210" s="8" t="s">
        <v>177</v>
      </c>
      <c r="X210" s="8" t="s">
        <v>177</v>
      </c>
      <c r="Y210" s="8" t="s">
        <v>177</v>
      </c>
      <c r="Z210" s="11" t="s">
        <v>177</v>
      </c>
      <c r="AA210" s="8" t="s">
        <v>177</v>
      </c>
      <c r="AB210" s="8" t="s">
        <v>177</v>
      </c>
      <c r="AC210" s="8" t="s">
        <v>177</v>
      </c>
      <c r="AD210" s="8" t="s">
        <v>177</v>
      </c>
      <c r="AE210" s="8" t="s">
        <v>177</v>
      </c>
      <c r="AF210" s="8" t="s">
        <v>177</v>
      </c>
      <c r="AG210" s="8" t="s">
        <v>177</v>
      </c>
      <c r="AH210" s="8" t="s">
        <v>177</v>
      </c>
      <c r="AI210" s="8" t="s">
        <v>177</v>
      </c>
      <c r="AJ210" s="8" t="s">
        <v>177</v>
      </c>
      <c r="AK210" s="8" t="s">
        <v>177</v>
      </c>
      <c r="AL210" s="8" t="s">
        <v>177</v>
      </c>
      <c r="AM210" s="8" t="s">
        <v>177</v>
      </c>
      <c r="AN210" s="8" t="s">
        <v>177</v>
      </c>
      <c r="AO210" s="8" t="s">
        <v>177</v>
      </c>
      <c r="AP210" s="8" t="s">
        <v>177</v>
      </c>
      <c r="AQ210" s="8" t="s">
        <v>230</v>
      </c>
    </row>
    <row r="211" spans="1:43" x14ac:dyDescent="0.25">
      <c r="A211" s="8" t="s">
        <v>58</v>
      </c>
      <c r="B211" s="8" t="s">
        <v>59</v>
      </c>
      <c r="C211" s="8" t="s">
        <v>60</v>
      </c>
      <c r="D211" s="8" t="s">
        <v>793</v>
      </c>
      <c r="E211" s="8">
        <v>4141010400</v>
      </c>
      <c r="F211" s="8">
        <v>7963</v>
      </c>
      <c r="G211" s="8">
        <v>22</v>
      </c>
      <c r="H211" s="8">
        <v>1994.07</v>
      </c>
      <c r="I211" s="8">
        <v>1342</v>
      </c>
      <c r="J211" s="8">
        <v>26</v>
      </c>
      <c r="K211" s="8">
        <v>1.39</v>
      </c>
      <c r="L211" s="8">
        <v>31</v>
      </c>
      <c r="M211" s="8">
        <v>22</v>
      </c>
      <c r="N211" s="8" t="s">
        <v>821</v>
      </c>
      <c r="O211" s="8">
        <v>192.71</v>
      </c>
      <c r="P211" s="8">
        <v>58.29</v>
      </c>
      <c r="Q211" s="8">
        <v>164.77</v>
      </c>
      <c r="R211" s="8">
        <v>49.84</v>
      </c>
      <c r="S211" s="8">
        <v>1</v>
      </c>
      <c r="T211" s="8" t="s">
        <v>177</v>
      </c>
      <c r="U211" s="8" t="s">
        <v>177</v>
      </c>
      <c r="V211" s="8" t="s">
        <v>177</v>
      </c>
      <c r="W211" s="8" t="s">
        <v>177</v>
      </c>
      <c r="X211" s="8" t="s">
        <v>177</v>
      </c>
      <c r="Y211" s="8" t="s">
        <v>177</v>
      </c>
      <c r="Z211" s="11" t="s">
        <v>177</v>
      </c>
      <c r="AA211" s="8" t="s">
        <v>177</v>
      </c>
      <c r="AB211" s="8" t="s">
        <v>177</v>
      </c>
      <c r="AC211" s="8" t="s">
        <v>177</v>
      </c>
      <c r="AD211" s="8" t="s">
        <v>177</v>
      </c>
      <c r="AE211" s="8" t="s">
        <v>177</v>
      </c>
      <c r="AF211" s="8" t="s">
        <v>177</v>
      </c>
      <c r="AG211" s="8" t="s">
        <v>177</v>
      </c>
      <c r="AH211" s="8" t="s">
        <v>177</v>
      </c>
      <c r="AI211" s="8" t="s">
        <v>177</v>
      </c>
      <c r="AJ211" s="8" t="s">
        <v>177</v>
      </c>
      <c r="AK211" s="8" t="s">
        <v>177</v>
      </c>
      <c r="AL211" s="8" t="s">
        <v>177</v>
      </c>
      <c r="AM211" s="8" t="s">
        <v>177</v>
      </c>
      <c r="AN211" s="8" t="s">
        <v>177</v>
      </c>
      <c r="AO211" s="8" t="s">
        <v>177</v>
      </c>
      <c r="AP211" s="8" t="s">
        <v>177</v>
      </c>
      <c r="AQ211" s="8" t="s">
        <v>230</v>
      </c>
    </row>
    <row r="212" spans="1:43" x14ac:dyDescent="0.25">
      <c r="A212" s="8" t="s">
        <v>58</v>
      </c>
      <c r="B212" s="8" t="s">
        <v>59</v>
      </c>
      <c r="C212" s="8" t="s">
        <v>60</v>
      </c>
      <c r="D212" s="8" t="s">
        <v>793</v>
      </c>
      <c r="E212" s="8">
        <v>4141010400</v>
      </c>
      <c r="F212" s="8">
        <v>7963</v>
      </c>
      <c r="G212" s="8">
        <v>17</v>
      </c>
      <c r="H212" s="8">
        <v>1994.07</v>
      </c>
      <c r="I212" s="8">
        <v>1342</v>
      </c>
      <c r="J212" s="8">
        <v>26</v>
      </c>
      <c r="K212" s="8">
        <v>1.39</v>
      </c>
      <c r="L212" s="8">
        <v>31</v>
      </c>
      <c r="M212" s="8">
        <v>22</v>
      </c>
      <c r="N212" s="8" t="s">
        <v>822</v>
      </c>
      <c r="O212" s="8">
        <v>214.48</v>
      </c>
      <c r="P212" s="8">
        <v>64.88</v>
      </c>
      <c r="Q212" s="8">
        <v>183.61</v>
      </c>
      <c r="R212" s="8">
        <v>55.54</v>
      </c>
      <c r="S212" s="8">
        <v>29</v>
      </c>
      <c r="T212" s="8">
        <v>1</v>
      </c>
      <c r="U212" s="8">
        <v>0</v>
      </c>
      <c r="V212" s="8">
        <v>61000</v>
      </c>
      <c r="W212" s="8" t="s">
        <v>823</v>
      </c>
      <c r="X212" s="8">
        <v>6</v>
      </c>
      <c r="Y212" s="8">
        <v>15</v>
      </c>
      <c r="Z212" s="11" t="s">
        <v>938</v>
      </c>
      <c r="AA212" s="8">
        <v>61000</v>
      </c>
      <c r="AB212" s="8">
        <v>61000</v>
      </c>
      <c r="AC212" s="8">
        <v>5</v>
      </c>
      <c r="AD212" s="8">
        <v>2</v>
      </c>
      <c r="AE212" s="8" t="s">
        <v>112</v>
      </c>
      <c r="AF212" s="8" t="s">
        <v>825</v>
      </c>
      <c r="AG212" s="8" t="s">
        <v>67</v>
      </c>
      <c r="AH212" s="8" t="s">
        <v>177</v>
      </c>
      <c r="AI212" s="8" t="s">
        <v>177</v>
      </c>
      <c r="AJ212" s="8" t="s">
        <v>177</v>
      </c>
      <c r="AK212" s="8" t="s">
        <v>177</v>
      </c>
      <c r="AL212" s="8" t="s">
        <v>177</v>
      </c>
      <c r="AM212" s="8" t="s">
        <v>237</v>
      </c>
      <c r="AN212" s="8" t="s">
        <v>238</v>
      </c>
      <c r="AO212" s="8" t="s">
        <v>239</v>
      </c>
      <c r="AP212" s="8" t="s">
        <v>240</v>
      </c>
      <c r="AQ212" s="8" t="s">
        <v>182</v>
      </c>
    </row>
    <row r="213" spans="1:43" x14ac:dyDescent="0.25">
      <c r="A213" s="8" t="s">
        <v>58</v>
      </c>
      <c r="B213" s="8" t="s">
        <v>59</v>
      </c>
      <c r="C213" s="8" t="s">
        <v>60</v>
      </c>
      <c r="D213" s="8" t="s">
        <v>793</v>
      </c>
      <c r="E213" s="8">
        <v>4141010400</v>
      </c>
      <c r="F213" s="8">
        <v>7963</v>
      </c>
      <c r="G213" s="8">
        <v>19</v>
      </c>
      <c r="H213" s="8">
        <v>1994.07</v>
      </c>
      <c r="I213" s="8">
        <v>1342</v>
      </c>
      <c r="J213" s="8">
        <v>26</v>
      </c>
      <c r="K213" s="8">
        <v>1.39</v>
      </c>
      <c r="L213" s="8">
        <v>31</v>
      </c>
      <c r="M213" s="8">
        <v>22</v>
      </c>
      <c r="N213" s="8" t="s">
        <v>826</v>
      </c>
      <c r="O213" s="8">
        <v>214.88</v>
      </c>
      <c r="P213" s="8">
        <v>65</v>
      </c>
      <c r="Q213" s="8">
        <v>183.79</v>
      </c>
      <c r="R213" s="8">
        <v>55.59</v>
      </c>
      <c r="S213" s="8">
        <v>29</v>
      </c>
      <c r="T213" s="8">
        <v>1</v>
      </c>
      <c r="U213" s="8">
        <v>0</v>
      </c>
      <c r="V213" s="8">
        <v>62000</v>
      </c>
      <c r="W213" s="8" t="s">
        <v>827</v>
      </c>
      <c r="X213" s="8">
        <v>12</v>
      </c>
      <c r="Y213" s="8">
        <v>15</v>
      </c>
      <c r="Z213" s="11" t="s">
        <v>852</v>
      </c>
      <c r="AA213" s="8">
        <v>62000</v>
      </c>
      <c r="AB213" s="8">
        <v>62000</v>
      </c>
      <c r="AC213" s="8">
        <v>5</v>
      </c>
      <c r="AD213" s="8">
        <v>3</v>
      </c>
      <c r="AE213" s="8" t="s">
        <v>112</v>
      </c>
      <c r="AF213" s="8" t="s">
        <v>66</v>
      </c>
      <c r="AG213" s="8" t="s">
        <v>67</v>
      </c>
      <c r="AH213" s="8" t="s">
        <v>177</v>
      </c>
      <c r="AI213" s="8" t="s">
        <v>177</v>
      </c>
      <c r="AJ213" s="8" t="s">
        <v>177</v>
      </c>
      <c r="AK213" s="8" t="s">
        <v>177</v>
      </c>
      <c r="AL213" s="8" t="s">
        <v>177</v>
      </c>
      <c r="AM213" s="8" t="s">
        <v>237</v>
      </c>
      <c r="AN213" s="8" t="s">
        <v>238</v>
      </c>
      <c r="AO213" s="8" t="s">
        <v>239</v>
      </c>
      <c r="AP213" s="8" t="s">
        <v>240</v>
      </c>
      <c r="AQ213" s="10" t="s">
        <v>182</v>
      </c>
    </row>
  </sheetData>
  <mergeCells count="6">
    <mergeCell ref="A4:G4"/>
    <mergeCell ref="AH4:AL4"/>
    <mergeCell ref="V4:AG4"/>
    <mergeCell ref="AM4:AQ4"/>
    <mergeCell ref="H4:M4"/>
    <mergeCell ref="N4:U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270"/>
  <sheetViews>
    <sheetView tabSelected="1" topLeftCell="C1" workbookViewId="0">
      <selection activeCell="U17" sqref="U17"/>
    </sheetView>
  </sheetViews>
  <sheetFormatPr baseColWidth="10" defaultRowHeight="18" x14ac:dyDescent="0.25"/>
  <cols>
    <col min="1" max="1" width="16.28515625" hidden="1" customWidth="1"/>
    <col min="2" max="2" width="6.42578125" hidden="1" customWidth="1"/>
    <col min="3" max="3" width="15.140625" bestFit="1" customWidth="1"/>
    <col min="4" max="4" width="8.7109375" customWidth="1"/>
    <col min="6" max="10" width="7.7109375" customWidth="1"/>
    <col min="11" max="11" width="1.140625" style="30" customWidth="1"/>
    <col min="12" max="17" width="7.140625" customWidth="1"/>
    <col min="18" max="21" width="7.5703125" customWidth="1"/>
    <col min="22" max="22" width="1.42578125" style="30" customWidth="1"/>
    <col min="23" max="23" width="12.85546875" hidden="1" customWidth="1"/>
    <col min="24" max="24" width="5.28515625" hidden="1" customWidth="1"/>
    <col min="25" max="27" width="8" hidden="1" customWidth="1"/>
    <col min="28" max="28" width="5.140625" hidden="1" customWidth="1"/>
    <col min="29" max="29" width="3.7109375" hidden="1" customWidth="1"/>
    <col min="30" max="30" width="6.5703125" hidden="1" customWidth="1"/>
    <col min="31" max="31" width="12.28515625" hidden="1" customWidth="1"/>
    <col min="32" max="32" width="6.85546875" hidden="1" customWidth="1"/>
    <col min="33" max="33" width="1.7109375" style="30" hidden="1" customWidth="1"/>
    <col min="34" max="38" width="7.140625" hidden="1" customWidth="1"/>
    <col min="39" max="39" width="1.5703125" style="30" customWidth="1"/>
    <col min="40" max="40" width="12.7109375" customWidth="1"/>
    <col min="42" max="44" width="9.85546875" customWidth="1"/>
    <col min="45" max="45" width="8.5703125" customWidth="1"/>
    <col min="46" max="46" width="7.85546875" customWidth="1"/>
    <col min="47" max="47" width="9.28515625" customWidth="1"/>
    <col min="48" max="48" width="8.28515625" customWidth="1"/>
    <col min="49" max="49" width="2.140625" style="30" customWidth="1"/>
    <col min="50" max="50" width="23.140625" customWidth="1"/>
    <col min="51" max="52" width="15.140625" customWidth="1"/>
    <col min="53" max="53" width="52.7109375" customWidth="1"/>
  </cols>
  <sheetData>
    <row r="2" spans="1:53" x14ac:dyDescent="0.25">
      <c r="A2" s="1"/>
    </row>
    <row r="4" spans="1:53" s="29" customFormat="1" ht="28" customHeight="1" x14ac:dyDescent="0.25">
      <c r="A4" s="83" t="s">
        <v>949</v>
      </c>
      <c r="B4" s="83"/>
      <c r="C4" s="83"/>
      <c r="D4" s="83"/>
      <c r="E4" s="83"/>
      <c r="F4" s="83"/>
      <c r="G4" s="83"/>
      <c r="H4" s="83"/>
      <c r="I4" s="83"/>
      <c r="J4" s="83"/>
      <c r="K4" s="31"/>
      <c r="L4" s="84" t="s">
        <v>948</v>
      </c>
      <c r="M4" s="84"/>
      <c r="N4" s="84"/>
      <c r="O4" s="84"/>
      <c r="P4" s="84"/>
      <c r="Q4" s="84"/>
      <c r="R4" s="84"/>
      <c r="S4" s="84"/>
      <c r="T4" s="84"/>
      <c r="U4" s="84"/>
      <c r="V4" s="31"/>
      <c r="W4" s="85" t="s">
        <v>950</v>
      </c>
      <c r="X4" s="85"/>
      <c r="Y4" s="85"/>
      <c r="Z4" s="85"/>
      <c r="AA4" s="85"/>
      <c r="AB4" s="85"/>
      <c r="AC4" s="85"/>
      <c r="AD4" s="85"/>
      <c r="AE4" s="85"/>
      <c r="AF4" s="85"/>
      <c r="AG4" s="31"/>
      <c r="AH4" s="86" t="s">
        <v>3</v>
      </c>
      <c r="AI4" s="86"/>
      <c r="AJ4" s="86"/>
      <c r="AK4" s="86"/>
      <c r="AL4" s="86"/>
      <c r="AM4" s="31"/>
      <c r="AN4" s="87" t="s">
        <v>955</v>
      </c>
      <c r="AO4" s="87"/>
      <c r="AP4" s="87"/>
      <c r="AQ4" s="87"/>
      <c r="AR4" s="87"/>
      <c r="AS4" s="87"/>
      <c r="AT4" s="87"/>
      <c r="AU4" s="87"/>
      <c r="AV4" s="87"/>
      <c r="AW4" s="31"/>
      <c r="AX4" s="82" t="s">
        <v>982</v>
      </c>
      <c r="AY4" s="82"/>
      <c r="AZ4" s="82"/>
      <c r="BA4" s="82"/>
    </row>
    <row r="5" spans="1:53" s="24" customFormat="1" ht="54" customHeight="1" x14ac:dyDescent="0.25">
      <c r="A5" s="35" t="s">
        <v>945</v>
      </c>
      <c r="B5" s="35" t="s">
        <v>9</v>
      </c>
      <c r="C5" s="35" t="s">
        <v>0</v>
      </c>
      <c r="D5" s="35" t="s">
        <v>946</v>
      </c>
      <c r="E5" s="35" t="s">
        <v>947</v>
      </c>
      <c r="F5" s="35" t="s">
        <v>959</v>
      </c>
      <c r="G5" s="35" t="s">
        <v>960</v>
      </c>
      <c r="H5" s="35" t="s">
        <v>961</v>
      </c>
      <c r="I5" s="35" t="s">
        <v>962</v>
      </c>
      <c r="J5" s="35" t="s">
        <v>963</v>
      </c>
      <c r="K5" s="32"/>
      <c r="L5" s="36" t="s">
        <v>964</v>
      </c>
      <c r="M5" s="36" t="s">
        <v>965</v>
      </c>
      <c r="N5" s="36" t="s">
        <v>966</v>
      </c>
      <c r="O5" s="36" t="s">
        <v>967</v>
      </c>
      <c r="P5" s="36" t="s">
        <v>968</v>
      </c>
      <c r="Q5" s="36" t="s">
        <v>969</v>
      </c>
      <c r="R5" s="36" t="s">
        <v>970</v>
      </c>
      <c r="S5" s="36" t="s">
        <v>971</v>
      </c>
      <c r="T5" s="36" t="s">
        <v>972</v>
      </c>
      <c r="U5" s="36" t="s">
        <v>973</v>
      </c>
      <c r="V5" s="32"/>
      <c r="W5" s="37" t="s">
        <v>951</v>
      </c>
      <c r="X5" s="37" t="s">
        <v>953</v>
      </c>
      <c r="Y5" s="37" t="s">
        <v>974</v>
      </c>
      <c r="Z5" s="37" t="s">
        <v>975</v>
      </c>
      <c r="AA5" s="37" t="s">
        <v>976</v>
      </c>
      <c r="AB5" s="37" t="s">
        <v>5</v>
      </c>
      <c r="AC5" s="37" t="s">
        <v>6</v>
      </c>
      <c r="AD5" s="37" t="s">
        <v>954</v>
      </c>
      <c r="AE5" s="37" t="s">
        <v>17</v>
      </c>
      <c r="AF5" s="37" t="s">
        <v>19</v>
      </c>
      <c r="AG5" s="32"/>
      <c r="AH5" s="38" t="s">
        <v>977</v>
      </c>
      <c r="AI5" s="38" t="s">
        <v>978</v>
      </c>
      <c r="AJ5" s="38" t="s">
        <v>25</v>
      </c>
      <c r="AK5" s="38" t="s">
        <v>953</v>
      </c>
      <c r="AL5" s="38" t="s">
        <v>19</v>
      </c>
      <c r="AM5" s="32"/>
      <c r="AN5" s="39" t="s">
        <v>951</v>
      </c>
      <c r="AO5" s="39" t="s">
        <v>958</v>
      </c>
      <c r="AP5" s="39" t="s">
        <v>952</v>
      </c>
      <c r="AQ5" s="39" t="s">
        <v>956</v>
      </c>
      <c r="AR5" s="39" t="s">
        <v>4</v>
      </c>
      <c r="AS5" s="39" t="s">
        <v>979</v>
      </c>
      <c r="AT5" s="39" t="s">
        <v>980</v>
      </c>
      <c r="AU5" s="39" t="s">
        <v>957</v>
      </c>
      <c r="AV5" s="39" t="s">
        <v>954</v>
      </c>
      <c r="AW5" s="32"/>
      <c r="AX5" s="40" t="s">
        <v>7</v>
      </c>
      <c r="AY5" s="40" t="s">
        <v>8</v>
      </c>
      <c r="AZ5" s="40" t="s">
        <v>22</v>
      </c>
      <c r="BA5" s="40" t="s">
        <v>981</v>
      </c>
    </row>
    <row r="6" spans="1:53" s="41" customFormat="1" x14ac:dyDescent="0.25">
      <c r="A6" s="41" t="str">
        <f>CONCATENATE(data!A6," ", data!B6)</f>
        <v xml:space="preserve"> </v>
      </c>
      <c r="B6" s="42">
        <f>data!C6</f>
        <v>0</v>
      </c>
      <c r="C6" s="41">
        <f>data!D6</f>
        <v>0</v>
      </c>
      <c r="D6" s="41">
        <f>data!H6</f>
        <v>0</v>
      </c>
      <c r="E6" s="43" t="str">
        <f>CONCATENATE(TEXT(data!I6,"#,##0"),"세대")</f>
        <v>0세대</v>
      </c>
      <c r="F6" s="41">
        <f>data!L6</f>
        <v>0</v>
      </c>
      <c r="G6" s="44" t="e">
        <f>(data!L6/data!I6)*100</f>
        <v>#DIV/0!</v>
      </c>
      <c r="H6" s="41">
        <f>data!M6</f>
        <v>0</v>
      </c>
      <c r="I6" s="44" t="e">
        <f>(data!M6/data!I6)*100</f>
        <v>#DIV/0!</v>
      </c>
      <c r="J6" s="41">
        <f>data!K6</f>
        <v>0</v>
      </c>
      <c r="K6" s="45"/>
      <c r="L6" s="46">
        <f>data!N6</f>
        <v>0</v>
      </c>
      <c r="M6" s="47">
        <f>data!O6</f>
        <v>0</v>
      </c>
      <c r="N6" s="47">
        <f>data!P6</f>
        <v>0</v>
      </c>
      <c r="O6" s="41">
        <f>data!Q6</f>
        <v>0</v>
      </c>
      <c r="P6" s="41">
        <f>data!R6</f>
        <v>0</v>
      </c>
      <c r="Q6" s="41">
        <f>data!S6</f>
        <v>0</v>
      </c>
      <c r="R6" s="41">
        <f>data!T6</f>
        <v>0</v>
      </c>
      <c r="S6" s="48" t="str">
        <f>IF(ISERROR(R6/Q6),"",R6/Q6)</f>
        <v/>
      </c>
      <c r="T6" s="41">
        <f>data!U6</f>
        <v>0</v>
      </c>
      <c r="U6" s="48" t="str">
        <f>IF(ISERROR(T6/Q6),"",T6/Q6)</f>
        <v/>
      </c>
      <c r="V6" s="45"/>
      <c r="W6" s="46">
        <f>data!W6</f>
        <v>0</v>
      </c>
      <c r="X6" s="46" t="str">
        <f>CONCATENATE(data!X6,"/",data!Y6)</f>
        <v>/</v>
      </c>
      <c r="Y6" s="49">
        <f>data!V6</f>
        <v>0</v>
      </c>
      <c r="Z6" s="49">
        <f>data!AB6</f>
        <v>0</v>
      </c>
      <c r="AA6" s="49">
        <f>data!AA6</f>
        <v>0</v>
      </c>
      <c r="AB6" s="41">
        <f>data!AC6</f>
        <v>0</v>
      </c>
      <c r="AC6" s="41">
        <f>data!AD6</f>
        <v>0</v>
      </c>
      <c r="AD6" s="46">
        <f>data!AE6</f>
        <v>0</v>
      </c>
      <c r="AE6" s="46">
        <f>data!AF6</f>
        <v>0</v>
      </c>
      <c r="AF6" s="46">
        <f>data!AL6</f>
        <v>0</v>
      </c>
      <c r="AG6" s="45"/>
      <c r="AH6" s="49">
        <f>data!AH6</f>
        <v>0</v>
      </c>
      <c r="AI6" s="49">
        <f>data!AI6</f>
        <v>0</v>
      </c>
      <c r="AJ6" s="46">
        <f>data!AJ6</f>
        <v>0</v>
      </c>
      <c r="AK6" s="46">
        <f>data!AK6</f>
        <v>0</v>
      </c>
      <c r="AL6" s="46">
        <f>data!AL6</f>
        <v>0</v>
      </c>
      <c r="AM6" s="45"/>
      <c r="AN6" s="46">
        <f>data!W6</f>
        <v>0</v>
      </c>
      <c r="AO6" s="43">
        <f>data!P6</f>
        <v>0</v>
      </c>
      <c r="AP6" s="43">
        <f>data!V6</f>
        <v>0</v>
      </c>
      <c r="AQ6" s="43">
        <f>data!AH6</f>
        <v>0</v>
      </c>
      <c r="AR6" s="43">
        <f t="shared" ref="AR6" si="0">IF(ISERROR(AP6-AQ6),"",AP6-AQ6)</f>
        <v>0</v>
      </c>
      <c r="AS6" s="50" t="str">
        <f t="shared" ref="AS6" si="1">IF(ISERROR(AQ6/AP6),"",AQ6/AP6)</f>
        <v/>
      </c>
      <c r="AT6" s="43" t="str">
        <f t="shared" ref="AT6" si="2">IF(ISERROR(AP6/AO6),"",AP6/AO6)</f>
        <v/>
      </c>
      <c r="AU6" s="46" t="str">
        <f>CONCATENATE("방",data!AC6,",욕실",data!AD6)</f>
        <v>방,욕실</v>
      </c>
      <c r="AV6" s="46">
        <f>data!AE6</f>
        <v>0</v>
      </c>
      <c r="AW6" s="45"/>
      <c r="AX6" s="46">
        <f>data!AM6</f>
        <v>0</v>
      </c>
      <c r="AY6" s="46">
        <f>data!AN6</f>
        <v>0</v>
      </c>
      <c r="AZ6" s="46">
        <f>data!AO6</f>
        <v>0</v>
      </c>
      <c r="BA6" s="41">
        <f>data!AP6</f>
        <v>0</v>
      </c>
    </row>
    <row r="7" spans="1:53" x14ac:dyDescent="0.25">
      <c r="A7" s="25" t="str">
        <f>CONCATENATE(data!A8," ", data!B8)</f>
        <v>경기도 군포시</v>
      </c>
      <c r="B7" s="33" t="str">
        <f>data!C8</f>
        <v>산본동</v>
      </c>
      <c r="C7" s="25" t="str">
        <f>data!D8</f>
        <v>가야주공5단지1차</v>
      </c>
      <c r="D7" s="25">
        <f>data!H8</f>
        <v>1993.06</v>
      </c>
      <c r="E7" s="34" t="str">
        <f>CONCATENATE(TEXT(data!I8,"#,##0"),"세대")</f>
        <v>1,601세대</v>
      </c>
      <c r="F7" s="25">
        <f>data!L8</f>
        <v>34</v>
      </c>
      <c r="G7" s="26">
        <f>(data!L8/data!I8)*100</f>
        <v>2.1236727045596502</v>
      </c>
      <c r="H7" s="25">
        <f>data!M8</f>
        <v>44</v>
      </c>
      <c r="I7" s="26">
        <f>(data!M8/data!I8)*100</f>
        <v>2.7482823235477825</v>
      </c>
      <c r="J7" s="25">
        <f>data!K8</f>
        <v>0.75</v>
      </c>
      <c r="L7" s="7">
        <f>data!N8</f>
        <v>62</v>
      </c>
      <c r="M7" s="21">
        <f>data!O8</f>
        <v>62.35</v>
      </c>
      <c r="N7" s="21">
        <f>data!P8</f>
        <v>18.86</v>
      </c>
      <c r="O7">
        <f>data!Q8</f>
        <v>42.75</v>
      </c>
      <c r="P7">
        <f>data!R8</f>
        <v>12.93</v>
      </c>
      <c r="Q7">
        <f>data!S8</f>
        <v>238</v>
      </c>
      <c r="R7">
        <f>data!T8</f>
        <v>4</v>
      </c>
      <c r="S7" s="23">
        <f t="shared" ref="S7:S11" si="3">IF(ISERROR(R7/Q7),"",R7/Q7)</f>
        <v>1.680672268907563E-2</v>
      </c>
      <c r="T7">
        <f>data!U8</f>
        <v>6</v>
      </c>
      <c r="U7" s="23">
        <f t="shared" ref="U7:U11" si="4">IF(ISERROR(T7/Q7),"",T7/Q7)</f>
        <v>2.5210084033613446E-2</v>
      </c>
      <c r="W7" s="7" t="str">
        <f>data!W8</f>
        <v>503동 1206호</v>
      </c>
      <c r="X7" s="7" t="str">
        <f>CONCATENATE(data!X8,"/",data!Y8)</f>
        <v>12/20</v>
      </c>
      <c r="Y7" s="19">
        <f>data!V8</f>
        <v>20000</v>
      </c>
      <c r="Z7" s="19">
        <f>data!AB8</f>
        <v>18500</v>
      </c>
      <c r="AA7" s="19">
        <f>data!AA8</f>
        <v>20000</v>
      </c>
      <c r="AB7">
        <f>data!AC8</f>
        <v>2</v>
      </c>
      <c r="AC7">
        <f>data!AD8</f>
        <v>1</v>
      </c>
      <c r="AD7" s="7" t="str">
        <f>data!AE8</f>
        <v>복도식</v>
      </c>
      <c r="AE7" s="7" t="str">
        <f>data!AF8</f>
        <v>즉시입주</v>
      </c>
      <c r="AF7" s="7" t="str">
        <f>data!AL8</f>
        <v>동향</v>
      </c>
      <c r="AH7">
        <f>data!AH8</f>
        <v>15500</v>
      </c>
      <c r="AI7">
        <f>data!AI8</f>
        <v>10500</v>
      </c>
      <c r="AJ7" s="7" t="str">
        <f>data!AJ8</f>
        <v>503동</v>
      </c>
      <c r="AK7" s="7" t="str">
        <f>data!AK8</f>
        <v>"13/20"</v>
      </c>
      <c r="AL7" s="7" t="str">
        <f>data!AL8</f>
        <v>동향</v>
      </c>
      <c r="AN7" s="7" t="str">
        <f>data!W8</f>
        <v>503동 1206호</v>
      </c>
      <c r="AO7" s="27">
        <f>data!P8</f>
        <v>18.86</v>
      </c>
      <c r="AP7" s="27">
        <f>data!V8</f>
        <v>20000</v>
      </c>
      <c r="AQ7" s="27">
        <f>data!AH8</f>
        <v>15500</v>
      </c>
      <c r="AR7" s="27">
        <f t="shared" ref="AR7:AR11" si="5">IF(ISERROR(AP7-AQ7),"",AP7-AQ7)</f>
        <v>4500</v>
      </c>
      <c r="AS7" s="28">
        <f t="shared" ref="AS7:AS11" si="6">IF(ISERROR(AQ7/AP7),"",AQ7/AP7)</f>
        <v>0.77500000000000002</v>
      </c>
      <c r="AT7" s="27">
        <f t="shared" ref="AT7:AT11" si="7">IF(ISERROR(AP7/AO7),"",AP7/AO7)</f>
        <v>1060.4453870625664</v>
      </c>
      <c r="AU7" s="7" t="str">
        <f>CONCATENATE("방",data!AC8,",욕실",data!AD8)</f>
        <v>방2,욕실1</v>
      </c>
      <c r="AV7" s="7" t="str">
        <f>data!AE8</f>
        <v>복도식</v>
      </c>
      <c r="AX7" s="7" t="str">
        <f>data!AM8</f>
        <v>명지공인중개사사무소</v>
      </c>
      <c r="AY7" s="7" t="str">
        <f>data!AN8</f>
        <v>031-395-0600</v>
      </c>
      <c r="AZ7" s="7" t="str">
        <f>data!AO8</f>
        <v>010-8395-5155</v>
      </c>
      <c r="BA7" t="str">
        <f>data!AP8</f>
        <v>경기 군포시 산본동 1155-1 가야주공종합상가 101호</v>
      </c>
    </row>
    <row r="8" spans="1:53" x14ac:dyDescent="0.25">
      <c r="A8" s="25" t="str">
        <f>CONCATENATE(data!A9," ", data!B9)</f>
        <v>경기도 군포시</v>
      </c>
      <c r="B8" s="33" t="str">
        <f>data!C9</f>
        <v>산본동</v>
      </c>
      <c r="C8" s="25" t="str">
        <f>data!D9</f>
        <v>가야주공5단지1차</v>
      </c>
      <c r="D8" s="25">
        <f>data!H9</f>
        <v>1993.06</v>
      </c>
      <c r="E8" s="34" t="str">
        <f>CONCATENATE(TEXT(data!I9,"#,##0"),"세대")</f>
        <v>1,601세대</v>
      </c>
      <c r="F8" s="25">
        <f>data!L9</f>
        <v>34</v>
      </c>
      <c r="G8" s="26">
        <f>(data!L9/data!I9)*100</f>
        <v>2.1236727045596502</v>
      </c>
      <c r="H8" s="25">
        <f>data!M9</f>
        <v>44</v>
      </c>
      <c r="I8" s="26">
        <f>(data!M9/data!I9)*100</f>
        <v>2.7482823235477825</v>
      </c>
      <c r="J8" s="25">
        <f>data!K9</f>
        <v>0.75</v>
      </c>
      <c r="L8" s="7" t="str">
        <f>data!N9</f>
        <v>63C</v>
      </c>
      <c r="M8" s="21">
        <f>data!O9</f>
        <v>63.57</v>
      </c>
      <c r="N8" s="21">
        <f>data!P9</f>
        <v>19.22</v>
      </c>
      <c r="O8">
        <f>data!Q9</f>
        <v>41.4</v>
      </c>
      <c r="P8">
        <f>data!R9</f>
        <v>12.52</v>
      </c>
      <c r="Q8">
        <f>data!S9</f>
        <v>160</v>
      </c>
      <c r="R8">
        <f>data!T9</f>
        <v>2</v>
      </c>
      <c r="S8" s="23">
        <f t="shared" si="3"/>
        <v>1.2500000000000001E-2</v>
      </c>
      <c r="T8">
        <f>data!U9</f>
        <v>3</v>
      </c>
      <c r="U8" s="23">
        <f t="shared" si="4"/>
        <v>1.8749999999999999E-2</v>
      </c>
      <c r="W8" s="7" t="str">
        <f>data!W9</f>
        <v>505동 901호</v>
      </c>
      <c r="X8" s="7" t="str">
        <f>CONCATENATE(data!X9,"/",data!Y9)</f>
        <v>9/20</v>
      </c>
      <c r="Y8" s="19">
        <f>data!V9</f>
        <v>21000</v>
      </c>
      <c r="Z8" s="19">
        <f>data!AB9</f>
        <v>21000</v>
      </c>
      <c r="AA8" s="19">
        <f>data!AA9</f>
        <v>21000</v>
      </c>
      <c r="AB8">
        <f>data!AC9</f>
        <v>2</v>
      </c>
      <c r="AC8">
        <f>data!AD9</f>
        <v>1</v>
      </c>
      <c r="AD8" s="7" t="str">
        <f>data!AE9</f>
        <v>복도식</v>
      </c>
      <c r="AE8" s="7" t="str">
        <f>data!AF9</f>
        <v>즉시입주</v>
      </c>
      <c r="AF8" s="7" t="str">
        <f>data!AL9</f>
        <v>동향</v>
      </c>
      <c r="AH8">
        <f>data!AH9</f>
        <v>15000</v>
      </c>
      <c r="AI8">
        <f>data!AI9</f>
        <v>12000</v>
      </c>
      <c r="AJ8" s="7" t="str">
        <f>data!AJ9</f>
        <v>505동</v>
      </c>
      <c r="AK8" s="7" t="str">
        <f>data!AK9</f>
        <v>"8/20"</v>
      </c>
      <c r="AL8" s="7" t="str">
        <f>data!AL9</f>
        <v>동향</v>
      </c>
      <c r="AN8" s="7" t="str">
        <f>data!W9</f>
        <v>505동 901호</v>
      </c>
      <c r="AO8" s="27">
        <f>data!P9</f>
        <v>19.22</v>
      </c>
      <c r="AP8" s="27">
        <f>data!V9</f>
        <v>21000</v>
      </c>
      <c r="AQ8" s="27">
        <f>data!AH9</f>
        <v>15000</v>
      </c>
      <c r="AR8" s="27">
        <f t="shared" si="5"/>
        <v>6000</v>
      </c>
      <c r="AS8" s="28">
        <f t="shared" si="6"/>
        <v>0.7142857142857143</v>
      </c>
      <c r="AT8" s="27">
        <f t="shared" si="7"/>
        <v>1092.6118626430803</v>
      </c>
      <c r="AU8" s="7" t="str">
        <f>CONCATENATE("방",data!AC9,",욕실",data!AD9)</f>
        <v>방2,욕실1</v>
      </c>
      <c r="AV8" s="7" t="str">
        <f>data!AE9</f>
        <v>복도식</v>
      </c>
      <c r="AX8" s="7" t="str">
        <f>data!AM9</f>
        <v>부동산뱅크공인중개사사무소</v>
      </c>
      <c r="AY8" s="7" t="str">
        <f>data!AN9</f>
        <v>031-398-0003</v>
      </c>
      <c r="AZ8" s="7" t="str">
        <f>data!AO9</f>
        <v>010-7266-0003</v>
      </c>
      <c r="BA8" t="str">
        <f>data!AP9</f>
        <v>경기 군포시 산본동 1155-1 가야종합상가 108호</v>
      </c>
    </row>
    <row r="9" spans="1:53" x14ac:dyDescent="0.25">
      <c r="A9" s="25" t="str">
        <f>CONCATENATE(data!A10," ", data!B10)</f>
        <v>경기도 군포시</v>
      </c>
      <c r="B9" s="33" t="str">
        <f>data!C10</f>
        <v>산본동</v>
      </c>
      <c r="C9" s="25" t="str">
        <f>data!D10</f>
        <v>가야주공5단지1차</v>
      </c>
      <c r="D9" s="25">
        <f>data!H10</f>
        <v>1993.06</v>
      </c>
      <c r="E9" s="34" t="str">
        <f>CONCATENATE(TEXT(data!I10,"#,##0"),"세대")</f>
        <v>1,601세대</v>
      </c>
      <c r="F9" s="25">
        <f>data!L10</f>
        <v>34</v>
      </c>
      <c r="G9" s="26">
        <f>(data!L10/data!I10)*100</f>
        <v>2.1236727045596502</v>
      </c>
      <c r="H9" s="25">
        <f>data!M10</f>
        <v>44</v>
      </c>
      <c r="I9" s="26">
        <f>(data!M10/data!I10)*100</f>
        <v>2.7482823235477825</v>
      </c>
      <c r="J9" s="25">
        <f>data!K10</f>
        <v>0.75</v>
      </c>
      <c r="L9" s="7" t="str">
        <f>data!N10</f>
        <v>79B</v>
      </c>
      <c r="M9" s="21">
        <f>data!O10</f>
        <v>79.22</v>
      </c>
      <c r="N9" s="21">
        <f>data!P10</f>
        <v>23.96</v>
      </c>
      <c r="O9">
        <f>data!Q10</f>
        <v>51.59</v>
      </c>
      <c r="P9">
        <f>data!R10</f>
        <v>15.6</v>
      </c>
      <c r="Q9">
        <f>data!S10</f>
        <v>316</v>
      </c>
      <c r="R9">
        <f>data!T10</f>
        <v>8</v>
      </c>
      <c r="S9" s="23">
        <f t="shared" si="3"/>
        <v>2.5316455696202531E-2</v>
      </c>
      <c r="T9">
        <f>data!U10</f>
        <v>3</v>
      </c>
      <c r="U9" s="23">
        <f t="shared" si="4"/>
        <v>9.4936708860759497E-3</v>
      </c>
      <c r="W9" s="7" t="str">
        <f>data!W10</f>
        <v>507동 1005호</v>
      </c>
      <c r="X9" s="7" t="str">
        <f>CONCATENATE(data!X10,"/",data!Y10)</f>
        <v>10/20</v>
      </c>
      <c r="Y9" s="19">
        <f>data!V10</f>
        <v>24300</v>
      </c>
      <c r="Z9" s="19">
        <f>data!AB10</f>
        <v>21000</v>
      </c>
      <c r="AA9" s="19">
        <f>data!AA10</f>
        <v>26500</v>
      </c>
      <c r="AB9">
        <f>data!AC10</f>
        <v>2</v>
      </c>
      <c r="AC9">
        <f>data!AD10</f>
        <v>1</v>
      </c>
      <c r="AD9" s="7" t="str">
        <f>data!AE10</f>
        <v>복도식</v>
      </c>
      <c r="AE9" s="7" t="str">
        <f>data!AF10</f>
        <v>즉시입주</v>
      </c>
      <c r="AF9" s="7">
        <f>data!AL10</f>
        <v>0</v>
      </c>
      <c r="AH9">
        <f>data!AH10</f>
        <v>17000</v>
      </c>
      <c r="AI9">
        <f>data!AI10</f>
        <v>16500</v>
      </c>
      <c r="AJ9" s="7" t="str">
        <f>data!AJ10</f>
        <v>507동</v>
      </c>
      <c r="AK9" s="7" t="str">
        <f>data!AK10</f>
        <v>"15/20"</v>
      </c>
      <c r="AL9" s="7">
        <f>data!AL10</f>
        <v>0</v>
      </c>
      <c r="AN9" s="7" t="str">
        <f>data!W10</f>
        <v>507동 1005호</v>
      </c>
      <c r="AO9" s="27">
        <f>data!P10</f>
        <v>23.96</v>
      </c>
      <c r="AP9" s="27">
        <f>data!V10</f>
        <v>24300</v>
      </c>
      <c r="AQ9" s="27">
        <f>data!AH10</f>
        <v>17000</v>
      </c>
      <c r="AR9" s="27">
        <f t="shared" si="5"/>
        <v>7300</v>
      </c>
      <c r="AS9" s="28">
        <f t="shared" si="6"/>
        <v>0.69958847736625518</v>
      </c>
      <c r="AT9" s="27">
        <f t="shared" si="7"/>
        <v>1014.1903171953255</v>
      </c>
      <c r="AU9" s="7" t="str">
        <f>CONCATENATE("방",data!AC10,",욕실",data!AD10)</f>
        <v>방2,욕실1</v>
      </c>
      <c r="AV9" s="7" t="str">
        <f>data!AE10</f>
        <v>복도식</v>
      </c>
      <c r="AX9" s="7" t="str">
        <f>data!AM10</f>
        <v>명지공인중개사사무소</v>
      </c>
      <c r="AY9" s="7" t="str">
        <f>data!AN10</f>
        <v>031-395-0600</v>
      </c>
      <c r="AZ9" s="7" t="str">
        <f>data!AO10</f>
        <v>010-8395-5155</v>
      </c>
      <c r="BA9" t="str">
        <f>data!AP10</f>
        <v>경기 군포시 산본동 1155-1 가야주공종합상가 101호</v>
      </c>
    </row>
    <row r="10" spans="1:53" x14ac:dyDescent="0.25">
      <c r="A10" s="25" t="str">
        <f>CONCATENATE(data!A11," ", data!B11)</f>
        <v>경기도 군포시</v>
      </c>
      <c r="B10" s="33" t="str">
        <f>data!C11</f>
        <v>산본동</v>
      </c>
      <c r="C10" s="25" t="str">
        <f>data!D11</f>
        <v>가야주공5단지1차</v>
      </c>
      <c r="D10" s="25">
        <f>data!H11</f>
        <v>1993.06</v>
      </c>
      <c r="E10" s="34" t="str">
        <f>CONCATENATE(TEXT(data!I11,"#,##0"),"세대")</f>
        <v>1,601세대</v>
      </c>
      <c r="F10" s="25">
        <f>data!L11</f>
        <v>34</v>
      </c>
      <c r="G10" s="26">
        <f>(data!L11/data!I11)*100</f>
        <v>2.1236727045596502</v>
      </c>
      <c r="H10" s="25">
        <f>data!M11</f>
        <v>44</v>
      </c>
      <c r="I10" s="26">
        <f>(data!M11/data!I11)*100</f>
        <v>2.7482823235477825</v>
      </c>
      <c r="J10" s="25">
        <f>data!K11</f>
        <v>0.75</v>
      </c>
      <c r="L10" s="7" t="str">
        <f>data!N11</f>
        <v>80A</v>
      </c>
      <c r="M10" s="21">
        <f>data!O11</f>
        <v>80.260000000000005</v>
      </c>
      <c r="N10" s="21">
        <f>data!P11</f>
        <v>24.27</v>
      </c>
      <c r="O10">
        <f>data!Q11</f>
        <v>58.46</v>
      </c>
      <c r="P10">
        <f>data!R11</f>
        <v>17.68</v>
      </c>
      <c r="Q10">
        <f>data!S11</f>
        <v>264</v>
      </c>
      <c r="R10">
        <f>data!T11</f>
        <v>8</v>
      </c>
      <c r="S10" s="23">
        <f t="shared" si="3"/>
        <v>3.0303030303030304E-2</v>
      </c>
      <c r="T10">
        <f>data!U11</f>
        <v>4</v>
      </c>
      <c r="U10" s="23">
        <f t="shared" si="4"/>
        <v>1.5151515151515152E-2</v>
      </c>
      <c r="W10" s="7" t="str">
        <f>data!W11</f>
        <v>516동 306호</v>
      </c>
      <c r="X10" s="7" t="str">
        <f>CONCATENATE(data!X11,"/",data!Y11)</f>
        <v>4/15</v>
      </c>
      <c r="Y10" s="19">
        <f>data!V11</f>
        <v>28500</v>
      </c>
      <c r="Z10" s="19">
        <f>data!AB11</f>
        <v>28500</v>
      </c>
      <c r="AA10" s="19">
        <f>data!AA11</f>
        <v>31000</v>
      </c>
      <c r="AB10">
        <f>data!AC11</f>
        <v>2</v>
      </c>
      <c r="AC10">
        <f>data!AD11</f>
        <v>1</v>
      </c>
      <c r="AD10" s="7" t="str">
        <f>data!AE11</f>
        <v>복도식</v>
      </c>
      <c r="AE10" s="7" t="str">
        <f>data!AF11</f>
        <v>1개월이내</v>
      </c>
      <c r="AF10" s="7">
        <f>data!AL11</f>
        <v>0</v>
      </c>
      <c r="AH10">
        <f>data!AH11</f>
        <v>22000</v>
      </c>
      <c r="AI10">
        <f>data!AI11</f>
        <v>17000</v>
      </c>
      <c r="AJ10" s="7" t="str">
        <f>data!AJ11</f>
        <v>516동</v>
      </c>
      <c r="AK10" s="7" t="str">
        <f>data!AK11</f>
        <v>"8/15"</v>
      </c>
      <c r="AL10" s="7">
        <f>data!AL11</f>
        <v>0</v>
      </c>
      <c r="AN10" s="7" t="str">
        <f>data!W11</f>
        <v>516동 306호</v>
      </c>
      <c r="AO10" s="27">
        <f>data!P11</f>
        <v>24.27</v>
      </c>
      <c r="AP10" s="27">
        <f>data!V11</f>
        <v>28500</v>
      </c>
      <c r="AQ10" s="27">
        <f>data!AH11</f>
        <v>22000</v>
      </c>
      <c r="AR10" s="27">
        <f t="shared" si="5"/>
        <v>6500</v>
      </c>
      <c r="AS10" s="28">
        <f t="shared" si="6"/>
        <v>0.77192982456140347</v>
      </c>
      <c r="AT10" s="27">
        <f t="shared" si="7"/>
        <v>1174.2892459826946</v>
      </c>
      <c r="AU10" s="7" t="str">
        <f>CONCATENATE("방",data!AC11,",욕실",data!AD11)</f>
        <v>방2,욕실1</v>
      </c>
      <c r="AV10" s="7" t="str">
        <f>data!AE11</f>
        <v>복도식</v>
      </c>
      <c r="AX10" s="7" t="str">
        <f>data!AM11</f>
        <v>우리공인중개사사무소</v>
      </c>
      <c r="AY10" s="7" t="str">
        <f>data!AN11</f>
        <v>031-399-6262</v>
      </c>
      <c r="AZ10" s="7" t="str">
        <f>data!AO11</f>
        <v>010-3424-0926</v>
      </c>
      <c r="BA10" t="str">
        <f>data!AP11</f>
        <v>경기도 군포시 산본동 1155 일반상가 104호</v>
      </c>
    </row>
    <row r="11" spans="1:53" s="41" customFormat="1" x14ac:dyDescent="0.25">
      <c r="A11" s="41" t="str">
        <f>CONCATENATE(data!A13," ", data!B13)</f>
        <v>경기도 군포시</v>
      </c>
      <c r="B11" s="42" t="str">
        <f>data!C13</f>
        <v>산본동</v>
      </c>
      <c r="C11" s="41" t="str">
        <f>data!D13</f>
        <v>가야주공5단지3차</v>
      </c>
      <c r="D11" s="41">
        <f>data!H13</f>
        <v>1993.08</v>
      </c>
      <c r="E11" s="43" t="str">
        <f>CONCATENATE(TEXT(data!I13,"#,##0"),"세대")</f>
        <v>949세대</v>
      </c>
      <c r="F11" s="41">
        <f>data!L13</f>
        <v>24</v>
      </c>
      <c r="G11" s="44">
        <f>(data!L13/data!I13)*100</f>
        <v>2.5289778714436251</v>
      </c>
      <c r="H11" s="41">
        <f>data!M13</f>
        <v>12</v>
      </c>
      <c r="I11" s="44">
        <f>(data!M13/data!I13)*100</f>
        <v>1.2644889357218125</v>
      </c>
      <c r="J11" s="41">
        <f>data!K13</f>
        <v>0.87</v>
      </c>
      <c r="K11" s="45"/>
      <c r="L11" s="46">
        <f>data!N13</f>
        <v>61</v>
      </c>
      <c r="M11" s="47">
        <f>data!O13</f>
        <v>61.83</v>
      </c>
      <c r="N11" s="47">
        <f>data!P13</f>
        <v>18.7</v>
      </c>
      <c r="O11" s="41">
        <f>data!Q13</f>
        <v>42.75</v>
      </c>
      <c r="P11" s="41">
        <f>data!R13</f>
        <v>12.93</v>
      </c>
      <c r="Q11" s="41">
        <f>data!S13</f>
        <v>949</v>
      </c>
      <c r="R11" s="41">
        <f>data!T13</f>
        <v>24</v>
      </c>
      <c r="S11" s="48">
        <f t="shared" si="3"/>
        <v>2.5289778714436249E-2</v>
      </c>
      <c r="T11" s="41">
        <f>data!U13</f>
        <v>12</v>
      </c>
      <c r="U11" s="48">
        <f t="shared" si="4"/>
        <v>1.2644889357218124E-2</v>
      </c>
      <c r="V11" s="45"/>
      <c r="W11" s="46" t="str">
        <f>data!W13</f>
        <v>524동 1501호</v>
      </c>
      <c r="X11" s="46" t="str">
        <f>CONCATENATE(data!X13,"/",data!Y13)</f>
        <v>15/20</v>
      </c>
      <c r="Y11" s="49">
        <f>data!V13</f>
        <v>14900</v>
      </c>
      <c r="Z11" s="49">
        <f>data!AB13</f>
        <v>14900</v>
      </c>
      <c r="AA11" s="49">
        <f>data!AA13</f>
        <v>17500</v>
      </c>
      <c r="AB11" s="41">
        <f>data!AC13</f>
        <v>2</v>
      </c>
      <c r="AC11" s="41">
        <f>data!AD13</f>
        <v>1</v>
      </c>
      <c r="AD11" s="46" t="str">
        <f>data!AE13</f>
        <v>계단식</v>
      </c>
      <c r="AE11" s="46" t="str">
        <f>data!AF13</f>
        <v>즉시입주</v>
      </c>
      <c r="AF11" s="46" t="str">
        <f>data!AL13</f>
        <v>남동향</v>
      </c>
      <c r="AG11" s="45"/>
      <c r="AH11" s="41">
        <f>data!AH13</f>
        <v>12000</v>
      </c>
      <c r="AI11" s="41">
        <f>data!AI13</f>
        <v>10000</v>
      </c>
      <c r="AJ11" s="46" t="str">
        <f>data!AJ13</f>
        <v>526동</v>
      </c>
      <c r="AK11" s="46" t="str">
        <f>data!AK13</f>
        <v>"19/25"</v>
      </c>
      <c r="AL11" s="46" t="str">
        <f>data!AL13</f>
        <v>남동향</v>
      </c>
      <c r="AM11" s="45"/>
      <c r="AN11" s="46" t="str">
        <f>data!W13</f>
        <v>524동 1501호</v>
      </c>
      <c r="AO11" s="43">
        <f>data!P13</f>
        <v>18.7</v>
      </c>
      <c r="AP11" s="43">
        <f>data!V13</f>
        <v>14900</v>
      </c>
      <c r="AQ11" s="43">
        <f>data!AH13</f>
        <v>12000</v>
      </c>
      <c r="AR11" s="43">
        <f t="shared" si="5"/>
        <v>2900</v>
      </c>
      <c r="AS11" s="50">
        <f t="shared" si="6"/>
        <v>0.80536912751677847</v>
      </c>
      <c r="AT11" s="43">
        <f t="shared" si="7"/>
        <v>796.79144385026746</v>
      </c>
      <c r="AU11" s="46" t="str">
        <f>CONCATENATE("방",data!AC13,",욕실",data!AD13)</f>
        <v>방2,욕실1</v>
      </c>
      <c r="AV11" s="46" t="str">
        <f>data!AE13</f>
        <v>계단식</v>
      </c>
      <c r="AW11" s="45"/>
      <c r="AX11" s="46" t="str">
        <f>data!AM13</f>
        <v>명지공인중개사사무소</v>
      </c>
      <c r="AY11" s="46" t="str">
        <f>data!AN13</f>
        <v>031-395-0600</v>
      </c>
      <c r="AZ11" s="46" t="str">
        <f>data!AO13</f>
        <v>010-8395-5155</v>
      </c>
      <c r="BA11" s="41" t="str">
        <f>data!AP13</f>
        <v>경기 군포시 산본동 1155-1 가야주공종합상가 101호</v>
      </c>
    </row>
    <row r="12" spans="1:53" s="41" customFormat="1" x14ac:dyDescent="0.25">
      <c r="A12" s="51" t="str">
        <f>CONCATENATE(data!A149," ", data!B149)</f>
        <v>경기도 군포시</v>
      </c>
      <c r="B12" s="53" t="str">
        <f>data!C149</f>
        <v>산본동</v>
      </c>
      <c r="C12" s="65" t="str">
        <f>data!D149</f>
        <v>한라주공4단지2차</v>
      </c>
      <c r="D12" s="51">
        <f>data!H149</f>
        <v>1997.11</v>
      </c>
      <c r="E12" s="66" t="str">
        <f>CONCATENATE(TEXT(data!I149,"#,##0"),"세대")</f>
        <v>1,639세대</v>
      </c>
      <c r="F12" s="65">
        <f>data!L149</f>
        <v>39</v>
      </c>
      <c r="G12" s="67">
        <f>(data!L149/data!I149)*100</f>
        <v>2.3794996949359364</v>
      </c>
      <c r="H12" s="65">
        <f>data!M149</f>
        <v>40</v>
      </c>
      <c r="I12" s="67">
        <f>(data!M149/data!I149)*100</f>
        <v>2.4405125076266017</v>
      </c>
      <c r="J12" s="65">
        <f>data!K149</f>
        <v>0.69</v>
      </c>
      <c r="K12" s="45"/>
      <c r="L12" s="46" t="str">
        <f>data!N149</f>
        <v>85A</v>
      </c>
      <c r="M12" s="47">
        <f>data!O149</f>
        <v>85.59</v>
      </c>
      <c r="N12" s="47">
        <f>data!P149</f>
        <v>25.89</v>
      </c>
      <c r="O12" s="41">
        <f>data!Q149</f>
        <v>59.99</v>
      </c>
      <c r="P12" s="41">
        <f>data!R149</f>
        <v>18.14</v>
      </c>
      <c r="Q12" s="41">
        <f>data!S149</f>
        <v>590</v>
      </c>
      <c r="R12" s="41">
        <f>data!T149</f>
        <v>24</v>
      </c>
      <c r="S12" s="48">
        <f t="shared" ref="S12:S43" si="8">IF(ISERROR(R12/Q12),"",R12/Q12)</f>
        <v>4.0677966101694912E-2</v>
      </c>
      <c r="T12" s="41">
        <f>data!U149</f>
        <v>30</v>
      </c>
      <c r="U12" s="48">
        <f t="shared" ref="U12:U43" si="9">IF(ISERROR(T12/Q12),"",T12/Q12)</f>
        <v>5.0847457627118647E-2</v>
      </c>
      <c r="V12" s="45"/>
      <c r="W12" s="46" t="str">
        <f>data!W149</f>
        <v>423동 604호</v>
      </c>
      <c r="X12" s="46" t="str">
        <f>CONCATENATE(data!X149,"/",data!Y149)</f>
        <v>6/20</v>
      </c>
      <c r="Y12" s="49">
        <f>data!V149</f>
        <v>24000</v>
      </c>
      <c r="Z12" s="49">
        <f>data!AB149</f>
        <v>24000</v>
      </c>
      <c r="AA12" s="49">
        <f>data!AA149</f>
        <v>27200</v>
      </c>
      <c r="AB12" s="41">
        <f>data!AC149</f>
        <v>3</v>
      </c>
      <c r="AC12" s="41">
        <f>data!AD149</f>
        <v>1</v>
      </c>
      <c r="AD12" s="46" t="str">
        <f>data!AE149</f>
        <v>복도식</v>
      </c>
      <c r="AE12" s="46" t="str">
        <f>data!AF149</f>
        <v>2개월이내</v>
      </c>
      <c r="AF12" s="46" t="str">
        <f>data!AL149</f>
        <v>남서향</v>
      </c>
      <c r="AG12" s="45"/>
      <c r="AH12" s="41">
        <f>data!AH149</f>
        <v>22500</v>
      </c>
      <c r="AI12" s="41">
        <f>data!AI149</f>
        <v>17000</v>
      </c>
      <c r="AJ12" s="46" t="str">
        <f>data!AJ149</f>
        <v>420동</v>
      </c>
      <c r="AK12" s="46" t="str">
        <f>data!AK149</f>
        <v>"5/23"</v>
      </c>
      <c r="AL12" s="46" t="str">
        <f>data!AL149</f>
        <v>남서향</v>
      </c>
      <c r="AM12" s="45"/>
      <c r="AN12" s="46" t="str">
        <f>data!W149</f>
        <v>423동 604호</v>
      </c>
      <c r="AO12" s="43">
        <f>data!P149</f>
        <v>25.89</v>
      </c>
      <c r="AP12" s="43">
        <f>data!V149</f>
        <v>24000</v>
      </c>
      <c r="AQ12" s="43">
        <f>data!AH149</f>
        <v>22500</v>
      </c>
      <c r="AR12" s="43">
        <f t="shared" ref="AR12:AR43" si="10">IF(ISERROR(AP12-AQ12),"",AP12-AQ12)</f>
        <v>1500</v>
      </c>
      <c r="AS12" s="50">
        <f t="shared" ref="AS12:AS43" si="11">IF(ISERROR(AQ12/AP12),"",AQ12/AP12)</f>
        <v>0.9375</v>
      </c>
      <c r="AT12" s="43">
        <f t="shared" ref="AT12:AT43" si="12">IF(ISERROR(AP12/AO12),"",AP12/AO12)</f>
        <v>926.99884125144843</v>
      </c>
      <c r="AU12" s="46" t="str">
        <f>CONCATENATE("방",data!AC149,",욕실",data!AD149)</f>
        <v>방3,욕실1</v>
      </c>
      <c r="AV12" s="46" t="str">
        <f>data!AE149</f>
        <v>복도식</v>
      </c>
      <c r="AW12" s="45"/>
      <c r="AX12" s="46" t="str">
        <f>data!AM149</f>
        <v>굿모닝한라공인중개사사무소</v>
      </c>
      <c r="AY12" s="46" t="str">
        <f>data!AN149</f>
        <v>031-396-4080</v>
      </c>
      <c r="AZ12" s="46" t="str">
        <f>data!AO149</f>
        <v>010-6526-3578</v>
      </c>
      <c r="BA12" s="41" t="str">
        <f>data!AP149</f>
        <v>경기도 군포시 산본동 1156-25 한라2차아파트종합상가103호</v>
      </c>
    </row>
    <row r="13" spans="1:53" x14ac:dyDescent="0.25">
      <c r="A13" s="25" t="str">
        <f>CONCATENATE(data!A16," ", data!B16)</f>
        <v>경기도 군포시</v>
      </c>
      <c r="B13" s="33" t="str">
        <f>data!C16</f>
        <v>산본동</v>
      </c>
      <c r="C13" s="25" t="str">
        <f>data!D16</f>
        <v>개나리주공13단지</v>
      </c>
      <c r="D13" s="25">
        <f>data!H16</f>
        <v>1995.11</v>
      </c>
      <c r="E13" s="34" t="str">
        <f>CONCATENATE(TEXT(data!I16,"#,##0"),"세대")</f>
        <v>1,778세대</v>
      </c>
      <c r="F13" s="25">
        <f>data!L16</f>
        <v>40</v>
      </c>
      <c r="G13" s="26">
        <f>(data!L16/data!I16)*100</f>
        <v>2.2497187851518561</v>
      </c>
      <c r="H13" s="25">
        <f>data!M16</f>
        <v>45</v>
      </c>
      <c r="I13" s="26">
        <f>(data!M16/data!I16)*100</f>
        <v>2.5309336332958381</v>
      </c>
      <c r="J13" s="25">
        <f>data!K16</f>
        <v>0.5</v>
      </c>
      <c r="L13" s="7">
        <f>data!N16</f>
        <v>79</v>
      </c>
      <c r="M13" s="21">
        <f>data!O16</f>
        <v>79.13</v>
      </c>
      <c r="N13" s="21">
        <f>data!P16</f>
        <v>23.93</v>
      </c>
      <c r="O13">
        <f>data!Q16</f>
        <v>58.14</v>
      </c>
      <c r="P13">
        <f>data!R16</f>
        <v>17.579999999999998</v>
      </c>
      <c r="Q13">
        <f>data!S16</f>
        <v>296</v>
      </c>
      <c r="R13">
        <f>data!T16</f>
        <v>7</v>
      </c>
      <c r="S13" s="23">
        <f t="shared" si="8"/>
        <v>2.364864864864865E-2</v>
      </c>
      <c r="T13">
        <f>data!U16</f>
        <v>11</v>
      </c>
      <c r="U13" s="23">
        <f t="shared" si="9"/>
        <v>3.7162162162162164E-2</v>
      </c>
      <c r="W13" s="7" t="str">
        <f>data!W16</f>
        <v>1336동 702호</v>
      </c>
      <c r="X13" s="7" t="str">
        <f>CONCATENATE(data!X16,"/",data!Y16)</f>
        <v>7/15</v>
      </c>
      <c r="Y13" s="19">
        <f>data!V16</f>
        <v>26500</v>
      </c>
      <c r="Z13" s="19">
        <f>data!AB16</f>
        <v>26000</v>
      </c>
      <c r="AA13" s="19">
        <f>data!AA16</f>
        <v>29000</v>
      </c>
      <c r="AB13">
        <f>data!AC16</f>
        <v>3</v>
      </c>
      <c r="AC13">
        <f>data!AD16</f>
        <v>1</v>
      </c>
      <c r="AD13" s="7" t="str">
        <f>data!AE16</f>
        <v>복도식</v>
      </c>
      <c r="AE13" s="7" t="str">
        <f>data!AF16</f>
        <v>즉시입주</v>
      </c>
      <c r="AF13" s="7" t="str">
        <f>data!AL16</f>
        <v>남동향</v>
      </c>
      <c r="AH13">
        <f>data!AH16</f>
        <v>23000</v>
      </c>
      <c r="AI13">
        <f>data!AI16</f>
        <v>19000</v>
      </c>
      <c r="AJ13" s="7" t="str">
        <f>data!AJ16</f>
        <v>1336동</v>
      </c>
      <c r="AK13" s="7" t="str">
        <f>data!AK16</f>
        <v>"10/15"</v>
      </c>
      <c r="AL13" s="7" t="str">
        <f>data!AL16</f>
        <v>남동향</v>
      </c>
      <c r="AN13" s="7" t="str">
        <f>data!W16</f>
        <v>1336동 702호</v>
      </c>
      <c r="AO13" s="27">
        <f>data!P16</f>
        <v>23.93</v>
      </c>
      <c r="AP13" s="27">
        <f>data!V16</f>
        <v>26500</v>
      </c>
      <c r="AQ13" s="27">
        <f>data!AH16</f>
        <v>23000</v>
      </c>
      <c r="AR13" s="27">
        <f t="shared" si="10"/>
        <v>3500</v>
      </c>
      <c r="AS13" s="28">
        <f t="shared" si="11"/>
        <v>0.86792452830188682</v>
      </c>
      <c r="AT13" s="27">
        <f t="shared" si="12"/>
        <v>1107.3965733389052</v>
      </c>
      <c r="AU13" s="7" t="str">
        <f>CONCATENATE("방",data!AC16,",욕실",data!AD16)</f>
        <v>방3,욕실1</v>
      </c>
      <c r="AV13" s="7" t="str">
        <f>data!AE16</f>
        <v>복도식</v>
      </c>
      <c r="AX13" s="7" t="str">
        <f>data!AM16</f>
        <v>개나리공인중개사사무소</v>
      </c>
      <c r="AY13" s="7" t="str">
        <f>data!AN16</f>
        <v>031-398-8800</v>
      </c>
      <c r="AZ13" s="7" t="str">
        <f>data!AO16</f>
        <v>010-9074-8800</v>
      </c>
      <c r="BA13" t="str">
        <f>data!AP16</f>
        <v>경기 군포시 산본동 1066</v>
      </c>
    </row>
    <row r="14" spans="1:53" x14ac:dyDescent="0.25">
      <c r="A14" s="25" t="str">
        <f>CONCATENATE(data!A17," ", data!B17)</f>
        <v>경기도 군포시</v>
      </c>
      <c r="B14" s="33" t="str">
        <f>data!C17</f>
        <v>산본동</v>
      </c>
      <c r="C14" s="25" t="str">
        <f>data!D17</f>
        <v>개나리주공13단지</v>
      </c>
      <c r="D14" s="25">
        <f>data!H17</f>
        <v>1995.11</v>
      </c>
      <c r="E14" s="34" t="str">
        <f>CONCATENATE(TEXT(data!I17,"#,##0"),"세대")</f>
        <v>1,778세대</v>
      </c>
      <c r="F14" s="25">
        <f>data!L17</f>
        <v>40</v>
      </c>
      <c r="G14" s="26">
        <f>(data!L17/data!I17)*100</f>
        <v>2.2497187851518561</v>
      </c>
      <c r="H14" s="25">
        <f>data!M17</f>
        <v>45</v>
      </c>
      <c r="I14" s="26">
        <f>(data!M17/data!I17)*100</f>
        <v>2.5309336332958381</v>
      </c>
      <c r="J14" s="25">
        <f>data!K17</f>
        <v>0.5</v>
      </c>
      <c r="L14" s="7">
        <f>data!N17</f>
        <v>81</v>
      </c>
      <c r="M14" s="21">
        <f>data!O17</f>
        <v>81.540000000000006</v>
      </c>
      <c r="N14" s="21">
        <f>data!P17</f>
        <v>24.66</v>
      </c>
      <c r="O14">
        <f>data!Q17</f>
        <v>59.98</v>
      </c>
      <c r="P14">
        <f>data!R17</f>
        <v>18.14</v>
      </c>
      <c r="Q14">
        <f>data!S17</f>
        <v>716</v>
      </c>
      <c r="R14">
        <f>data!T17</f>
        <v>16</v>
      </c>
      <c r="S14" s="23">
        <f t="shared" si="8"/>
        <v>2.23463687150838E-2</v>
      </c>
      <c r="T14">
        <f>data!U17</f>
        <v>12</v>
      </c>
      <c r="U14" s="23">
        <f t="shared" si="9"/>
        <v>1.6759776536312849E-2</v>
      </c>
      <c r="W14" s="7" t="str">
        <f>data!W17</f>
        <v>1326동 1001호</v>
      </c>
      <c r="X14" s="7" t="str">
        <f>CONCATENATE(data!X17,"/",data!Y17)</f>
        <v>10/20</v>
      </c>
      <c r="Y14" s="19">
        <f>data!V17</f>
        <v>27000</v>
      </c>
      <c r="Z14" s="19">
        <f>data!AB17</f>
        <v>24500</v>
      </c>
      <c r="AA14" s="19">
        <f>data!AA17</f>
        <v>28500</v>
      </c>
      <c r="AB14">
        <f>data!AC17</f>
        <v>3</v>
      </c>
      <c r="AC14">
        <f>data!AD17</f>
        <v>1</v>
      </c>
      <c r="AD14" s="7" t="str">
        <f>data!AE17</f>
        <v>복도식</v>
      </c>
      <c r="AE14" s="7" t="str">
        <f>data!AF17</f>
        <v>즉시입주</v>
      </c>
      <c r="AF14" s="7" t="str">
        <f>data!AL17</f>
        <v>남향</v>
      </c>
      <c r="AH14">
        <f>data!AH17</f>
        <v>22000</v>
      </c>
      <c r="AI14">
        <f>data!AI17</f>
        <v>19000</v>
      </c>
      <c r="AJ14" s="7" t="str">
        <f>data!AJ17</f>
        <v>1329동</v>
      </c>
      <c r="AK14" s="7" t="str">
        <f>data!AK17</f>
        <v>"3/25"</v>
      </c>
      <c r="AL14" s="7" t="str">
        <f>data!AL17</f>
        <v>남향</v>
      </c>
      <c r="AN14" s="7" t="str">
        <f>data!W17</f>
        <v>1326동 1001호</v>
      </c>
      <c r="AO14" s="27">
        <f>data!P17</f>
        <v>24.66</v>
      </c>
      <c r="AP14" s="27">
        <f>data!V17</f>
        <v>27000</v>
      </c>
      <c r="AQ14" s="27">
        <f>data!AH17</f>
        <v>22000</v>
      </c>
      <c r="AR14" s="27">
        <f t="shared" si="10"/>
        <v>5000</v>
      </c>
      <c r="AS14" s="28">
        <f t="shared" si="11"/>
        <v>0.81481481481481477</v>
      </c>
      <c r="AT14" s="27">
        <f t="shared" si="12"/>
        <v>1094.8905109489051</v>
      </c>
      <c r="AU14" s="7" t="str">
        <f>CONCATENATE("방",data!AC17,",욕실",data!AD17)</f>
        <v>방3,욕실1</v>
      </c>
      <c r="AV14" s="7" t="str">
        <f>data!AE17</f>
        <v>복도식</v>
      </c>
      <c r="AX14" s="7" t="str">
        <f>data!AM17</f>
        <v>우성공인중개사</v>
      </c>
      <c r="AY14" s="7" t="str">
        <f>data!AN17</f>
        <v>031-392-9988</v>
      </c>
      <c r="AZ14" s="7" t="str">
        <f>data!AO17</f>
        <v>010-2397-2593</v>
      </c>
      <c r="BA14" t="str">
        <f>data!AP17</f>
        <v>경기 군포시 산본2동 1059 동백우성상가 A동 102호</v>
      </c>
    </row>
    <row r="15" spans="1:53" x14ac:dyDescent="0.25">
      <c r="A15" s="25" t="str">
        <f>CONCATENATE(data!A18," ", data!B18)</f>
        <v>경기도 군포시</v>
      </c>
      <c r="B15" s="33" t="str">
        <f>data!C18</f>
        <v>산본동</v>
      </c>
      <c r="C15" s="25" t="str">
        <f>data!D18</f>
        <v>개나리주공13단지</v>
      </c>
      <c r="D15" s="25">
        <f>data!H18</f>
        <v>1995.11</v>
      </c>
      <c r="E15" s="34" t="str">
        <f>CONCATENATE(TEXT(data!I18,"#,##0"),"세대")</f>
        <v>1,778세대</v>
      </c>
      <c r="F15" s="25">
        <f>data!L18</f>
        <v>40</v>
      </c>
      <c r="G15" s="26">
        <f>(data!L18/data!I18)*100</f>
        <v>2.2497187851518561</v>
      </c>
      <c r="H15" s="25">
        <f>data!M18</f>
        <v>45</v>
      </c>
      <c r="I15" s="26">
        <f>(data!M18/data!I18)*100</f>
        <v>2.5309336332958381</v>
      </c>
      <c r="J15" s="25">
        <f>data!K18</f>
        <v>0.5</v>
      </c>
      <c r="L15" s="7">
        <f>data!N18</f>
        <v>85</v>
      </c>
      <c r="M15" s="21">
        <f>data!O18</f>
        <v>85.55</v>
      </c>
      <c r="N15" s="21">
        <f>data!P18</f>
        <v>25.87</v>
      </c>
      <c r="O15">
        <f>data!Q18</f>
        <v>59.76</v>
      </c>
      <c r="P15">
        <f>data!R18</f>
        <v>18.07</v>
      </c>
      <c r="Q15">
        <f>data!S18</f>
        <v>240</v>
      </c>
      <c r="R15">
        <f>data!T18</f>
        <v>10</v>
      </c>
      <c r="S15" s="23">
        <f t="shared" si="8"/>
        <v>4.1666666666666664E-2</v>
      </c>
      <c r="T15">
        <f>data!U18</f>
        <v>6</v>
      </c>
      <c r="U15" s="23">
        <f t="shared" si="9"/>
        <v>2.5000000000000001E-2</v>
      </c>
      <c r="W15" s="7" t="str">
        <f>data!W18</f>
        <v>1333동 501호</v>
      </c>
      <c r="X15" s="7" t="str">
        <f>CONCATENATE(data!X18,"/",data!Y18)</f>
        <v>5/20</v>
      </c>
      <c r="Y15" s="19">
        <f>data!V18</f>
        <v>26500</v>
      </c>
      <c r="Z15" s="19">
        <f>data!AB18</f>
        <v>25500</v>
      </c>
      <c r="AA15" s="19">
        <f>data!AA18</f>
        <v>33000</v>
      </c>
      <c r="AB15">
        <f>data!AC18</f>
        <v>3</v>
      </c>
      <c r="AC15">
        <f>data!AD18</f>
        <v>1</v>
      </c>
      <c r="AD15" s="7" t="str">
        <f>data!AE18</f>
        <v>복도식</v>
      </c>
      <c r="AE15" s="7" t="str">
        <f>data!AF18</f>
        <v>2개월이내</v>
      </c>
      <c r="AF15" s="7" t="str">
        <f>data!AL18</f>
        <v>남동향</v>
      </c>
      <c r="AH15">
        <f>data!AH18</f>
        <v>22000</v>
      </c>
      <c r="AI15">
        <f>data!AI18</f>
        <v>18000</v>
      </c>
      <c r="AJ15" s="7" t="str">
        <f>data!AJ18</f>
        <v>1333동</v>
      </c>
      <c r="AK15" s="7" t="str">
        <f>data!AK18</f>
        <v>"2/20"</v>
      </c>
      <c r="AL15" s="7" t="str">
        <f>data!AL18</f>
        <v>남동향</v>
      </c>
      <c r="AN15" s="7" t="str">
        <f>data!W18</f>
        <v>1333동 501호</v>
      </c>
      <c r="AO15" s="27">
        <f>data!P18</f>
        <v>25.87</v>
      </c>
      <c r="AP15" s="27">
        <f>data!V18</f>
        <v>26500</v>
      </c>
      <c r="AQ15" s="27">
        <f>data!AH18</f>
        <v>22000</v>
      </c>
      <c r="AR15" s="27">
        <f t="shared" si="10"/>
        <v>4500</v>
      </c>
      <c r="AS15" s="28">
        <f t="shared" si="11"/>
        <v>0.83018867924528306</v>
      </c>
      <c r="AT15" s="27">
        <f t="shared" si="12"/>
        <v>1024.3525318902202</v>
      </c>
      <c r="AU15" s="7" t="str">
        <f>CONCATENATE("방",data!AC18,",욕실",data!AD18)</f>
        <v>방3,욕실1</v>
      </c>
      <c r="AV15" s="7" t="str">
        <f>data!AE18</f>
        <v>복도식</v>
      </c>
      <c r="AX15" s="7" t="str">
        <f>data!AM18</f>
        <v>동백공인중개사사무소</v>
      </c>
      <c r="AY15" s="7" t="str">
        <f>data!AN18</f>
        <v>031-397-8000</v>
      </c>
      <c r="AZ15" s="7" t="str">
        <f>data!AO18</f>
        <v>010-5406-7783</v>
      </c>
      <c r="BA15" t="str">
        <f>data!AP18</f>
        <v>경기도 군포시 산본2동 1059번지 동백우성아파트 제A동 20호</v>
      </c>
    </row>
    <row r="16" spans="1:53" s="41" customFormat="1" x14ac:dyDescent="0.25">
      <c r="A16" s="41" t="str">
        <f>CONCATENATE(data!A20," ", data!B20)</f>
        <v>경기도 군포시</v>
      </c>
      <c r="B16" s="42" t="str">
        <f>data!C20</f>
        <v>산본동</v>
      </c>
      <c r="C16" s="41" t="str">
        <f>data!D20</f>
        <v>계룡</v>
      </c>
      <c r="D16" s="41">
        <f>data!H20</f>
        <v>1993.08</v>
      </c>
      <c r="E16" s="43" t="str">
        <f>CONCATENATE(TEXT(data!I20,"#,##0"),"세대")</f>
        <v>604세대</v>
      </c>
      <c r="F16" s="41">
        <f>data!L20</f>
        <v>23</v>
      </c>
      <c r="G16" s="44">
        <f>(data!L20/data!I20)*100</f>
        <v>3.8079470198675498</v>
      </c>
      <c r="H16" s="41">
        <f>data!M20</f>
        <v>13</v>
      </c>
      <c r="I16" s="44">
        <f>(data!M20/data!I20)*100</f>
        <v>2.1523178807947021</v>
      </c>
      <c r="J16" s="41">
        <f>data!K20</f>
        <v>1.01</v>
      </c>
      <c r="K16" s="45"/>
      <c r="L16" s="46">
        <f>data!N20</f>
        <v>121</v>
      </c>
      <c r="M16" s="47">
        <f>data!O20</f>
        <v>121.34</v>
      </c>
      <c r="N16" s="47">
        <f>data!P20</f>
        <v>36.700000000000003</v>
      </c>
      <c r="O16" s="41">
        <f>data!Q20</f>
        <v>103.15</v>
      </c>
      <c r="P16" s="41">
        <f>data!R20</f>
        <v>31.2</v>
      </c>
      <c r="Q16" s="41">
        <f>data!S20</f>
        <v>312</v>
      </c>
      <c r="R16" s="41">
        <f>data!T20</f>
        <v>13</v>
      </c>
      <c r="S16" s="48">
        <f t="shared" si="8"/>
        <v>4.1666666666666664E-2</v>
      </c>
      <c r="T16" s="41">
        <f>data!U20</f>
        <v>9</v>
      </c>
      <c r="U16" s="48">
        <f t="shared" si="9"/>
        <v>2.8846153846153848E-2</v>
      </c>
      <c r="V16" s="45"/>
      <c r="W16" s="46" t="str">
        <f>data!W20</f>
        <v>838동 602호</v>
      </c>
      <c r="X16" s="46" t="str">
        <f>CONCATENATE(data!X20,"/",data!Y20)</f>
        <v>6/28</v>
      </c>
      <c r="Y16" s="49">
        <f>data!V20</f>
        <v>47500</v>
      </c>
      <c r="Z16" s="49">
        <f>data!AB20</f>
        <v>42500</v>
      </c>
      <c r="AA16" s="49">
        <f>data!AA20</f>
        <v>50000</v>
      </c>
      <c r="AB16" s="41">
        <f>data!AC20</f>
        <v>4</v>
      </c>
      <c r="AC16" s="41">
        <f>data!AD20</f>
        <v>2</v>
      </c>
      <c r="AD16" s="46" t="str">
        <f>data!AE20</f>
        <v>계단식</v>
      </c>
      <c r="AE16" s="46" t="str">
        <f>data!AF20</f>
        <v>3개월이내</v>
      </c>
      <c r="AF16" s="46" t="str">
        <f>data!AL20</f>
        <v>남향</v>
      </c>
      <c r="AG16" s="45"/>
      <c r="AH16" s="41">
        <f>data!AH20</f>
        <v>40000</v>
      </c>
      <c r="AI16" s="41">
        <f>data!AI20</f>
        <v>37000</v>
      </c>
      <c r="AJ16" s="46" t="str">
        <f>data!AJ20</f>
        <v>838동</v>
      </c>
      <c r="AK16" s="46" t="str">
        <f>data!AK20</f>
        <v>"15/28"</v>
      </c>
      <c r="AL16" s="46" t="str">
        <f>data!AL20</f>
        <v>남향</v>
      </c>
      <c r="AM16" s="45"/>
      <c r="AN16" s="46" t="str">
        <f>data!W20</f>
        <v>838동 602호</v>
      </c>
      <c r="AO16" s="43">
        <f>data!P20</f>
        <v>36.700000000000003</v>
      </c>
      <c r="AP16" s="43">
        <f>data!V20</f>
        <v>47500</v>
      </c>
      <c r="AQ16" s="43">
        <f>data!AH20</f>
        <v>40000</v>
      </c>
      <c r="AR16" s="43">
        <f t="shared" si="10"/>
        <v>7500</v>
      </c>
      <c r="AS16" s="50">
        <f t="shared" si="11"/>
        <v>0.84210526315789469</v>
      </c>
      <c r="AT16" s="43">
        <f t="shared" si="12"/>
        <v>1294.2779291553134</v>
      </c>
      <c r="AU16" s="46" t="str">
        <f>CONCATENATE("방",data!AC20,",욕실",data!AD20)</f>
        <v>방4,욕실2</v>
      </c>
      <c r="AV16" s="46" t="str">
        <f>data!AE20</f>
        <v>계단식</v>
      </c>
      <c r="AW16" s="45"/>
      <c r="AX16" s="46" t="str">
        <f>data!AM20</f>
        <v>가이드공인중개사사무소</v>
      </c>
      <c r="AY16" s="46" t="str">
        <f>data!AN20</f>
        <v>031-399-7700</v>
      </c>
      <c r="AZ16" s="46" t="str">
        <f>data!AO20</f>
        <v>010-7760-7749</v>
      </c>
      <c r="BA16" s="41" t="str">
        <f>data!AP20</f>
        <v>경기 군포시 산본동 1152-7번지 계룡아파트상가 104호</v>
      </c>
    </row>
    <row r="17" spans="1:54" x14ac:dyDescent="0.25">
      <c r="A17" s="25" t="str">
        <f>CONCATENATE(data!A21," ", data!B21)</f>
        <v>경기도 군포시</v>
      </c>
      <c r="B17" s="33" t="str">
        <f>data!C21</f>
        <v>산본동</v>
      </c>
      <c r="C17" s="25" t="str">
        <f>data!D21</f>
        <v>계룡</v>
      </c>
      <c r="D17" s="25">
        <f>data!H21</f>
        <v>1993.08</v>
      </c>
      <c r="E17" s="34" t="str">
        <f>CONCATENATE(TEXT(data!I21,"#,##0"),"세대")</f>
        <v>604세대</v>
      </c>
      <c r="F17" s="25">
        <f>data!L21</f>
        <v>23</v>
      </c>
      <c r="G17" s="26">
        <f>(data!L21/data!I21)*100</f>
        <v>3.8079470198675498</v>
      </c>
      <c r="H17" s="25">
        <f>data!M21</f>
        <v>13</v>
      </c>
      <c r="I17" s="26">
        <f>(data!M21/data!I21)*100</f>
        <v>2.1523178807947021</v>
      </c>
      <c r="J17" s="25">
        <f>data!K21</f>
        <v>1.01</v>
      </c>
      <c r="L17" s="7">
        <f>data!N21</f>
        <v>132</v>
      </c>
      <c r="M17" s="21">
        <f>data!O21</f>
        <v>132.21</v>
      </c>
      <c r="N17" s="21">
        <f>data!P21</f>
        <v>39.99</v>
      </c>
      <c r="O17">
        <f>data!Q21</f>
        <v>115.51</v>
      </c>
      <c r="P17">
        <f>data!R21</f>
        <v>34.94</v>
      </c>
      <c r="Q17">
        <f>data!S21</f>
        <v>194</v>
      </c>
      <c r="R17">
        <f>data!T21</f>
        <v>5</v>
      </c>
      <c r="S17" s="23">
        <f t="shared" si="8"/>
        <v>2.5773195876288658E-2</v>
      </c>
      <c r="T17">
        <f>data!U21</f>
        <v>4</v>
      </c>
      <c r="U17" s="23">
        <f t="shared" si="9"/>
        <v>2.0618556701030927E-2</v>
      </c>
      <c r="W17" s="7" t="str">
        <f>data!W21</f>
        <v>843동 502호</v>
      </c>
      <c r="X17" s="7" t="str">
        <f>CONCATENATE(data!X21,"/",data!Y21)</f>
        <v>5/15</v>
      </c>
      <c r="Y17" s="19">
        <f>data!V21</f>
        <v>44500</v>
      </c>
      <c r="Z17" s="19">
        <f>data!AB21</f>
        <v>44500</v>
      </c>
      <c r="AA17" s="19">
        <f>data!AA21</f>
        <v>45000</v>
      </c>
      <c r="AB17">
        <f>data!AC21</f>
        <v>4</v>
      </c>
      <c r="AC17">
        <f>data!AD21</f>
        <v>2</v>
      </c>
      <c r="AD17" s="7" t="str">
        <f>data!AE21</f>
        <v>계단식</v>
      </c>
      <c r="AE17" s="7" t="str">
        <f>data!AF21</f>
        <v>즉시입주</v>
      </c>
      <c r="AF17" s="7" t="str">
        <f>data!AL21</f>
        <v>남향</v>
      </c>
      <c r="AH17">
        <f>data!AH21</f>
        <v>38000</v>
      </c>
      <c r="AI17">
        <f>data!AI21</f>
        <v>37000</v>
      </c>
      <c r="AJ17" s="7" t="str">
        <f>data!AJ21</f>
        <v>843동</v>
      </c>
      <c r="AK17" s="7" t="str">
        <f>data!AK21</f>
        <v>"5/15"</v>
      </c>
      <c r="AL17" s="7" t="str">
        <f>data!AL21</f>
        <v>남향</v>
      </c>
      <c r="AN17" s="7" t="str">
        <f>data!W21</f>
        <v>843동 502호</v>
      </c>
      <c r="AO17" s="27">
        <f>data!P21</f>
        <v>39.99</v>
      </c>
      <c r="AP17" s="27">
        <f>data!V21</f>
        <v>44500</v>
      </c>
      <c r="AQ17" s="27">
        <f>data!AH21</f>
        <v>38000</v>
      </c>
      <c r="AR17" s="27">
        <f t="shared" si="10"/>
        <v>6500</v>
      </c>
      <c r="AS17" s="28">
        <f t="shared" si="11"/>
        <v>0.8539325842696629</v>
      </c>
      <c r="AT17" s="27">
        <f t="shared" si="12"/>
        <v>1112.7781945486372</v>
      </c>
      <c r="AU17" s="7" t="str">
        <f>CONCATENATE("방",data!AC21,",욕실",data!AD21)</f>
        <v>방4,욕실2</v>
      </c>
      <c r="AV17" s="7" t="str">
        <f>data!AE21</f>
        <v>계단식</v>
      </c>
      <c r="AX17" s="7" t="str">
        <f>data!AM21</f>
        <v>YES공인중개사사무소</v>
      </c>
      <c r="AY17" s="7" t="str">
        <f>data!AN21</f>
        <v>031-398-4700</v>
      </c>
      <c r="AZ17" s="7" t="str">
        <f>data!AO21</f>
        <v>010-2727-4814</v>
      </c>
      <c r="BA17" t="str">
        <f>data!AP21</f>
        <v>경기도 군포시 산본동 1151-12 주공설악악아파트 상가 101호(산본동)</v>
      </c>
    </row>
    <row r="18" spans="1:54" x14ac:dyDescent="0.25">
      <c r="A18" s="25" t="str">
        <f>CONCATENATE(data!A22," ", data!B22)</f>
        <v>경기도 군포시</v>
      </c>
      <c r="B18" s="33" t="str">
        <f>data!C22</f>
        <v>산본동</v>
      </c>
      <c r="C18" s="25" t="str">
        <f>data!D22</f>
        <v>계룡</v>
      </c>
      <c r="D18" s="25">
        <f>data!H22</f>
        <v>1993.08</v>
      </c>
      <c r="E18" s="34" t="str">
        <f>CONCATENATE(TEXT(data!I22,"#,##0"),"세대")</f>
        <v>604세대</v>
      </c>
      <c r="F18" s="25">
        <f>data!L22</f>
        <v>23</v>
      </c>
      <c r="G18" s="26">
        <f>(data!L22/data!I22)*100</f>
        <v>3.8079470198675498</v>
      </c>
      <c r="H18" s="25">
        <f>data!M22</f>
        <v>13</v>
      </c>
      <c r="I18" s="26">
        <f>(data!M22/data!I22)*100</f>
        <v>2.1523178807947021</v>
      </c>
      <c r="J18" s="25">
        <f>data!K22</f>
        <v>1.01</v>
      </c>
      <c r="L18" s="7">
        <f>data!N22</f>
        <v>151</v>
      </c>
      <c r="M18" s="21">
        <f>data!O22</f>
        <v>151.19</v>
      </c>
      <c r="N18" s="21">
        <f>data!P22</f>
        <v>45.73</v>
      </c>
      <c r="O18">
        <f>data!Q22</f>
        <v>129.55000000000001</v>
      </c>
      <c r="P18">
        <f>data!R22</f>
        <v>39.18</v>
      </c>
      <c r="Q18">
        <f>data!S22</f>
        <v>98</v>
      </c>
      <c r="R18">
        <f>data!T22</f>
        <v>5</v>
      </c>
      <c r="S18" s="23">
        <f t="shared" si="8"/>
        <v>5.1020408163265307E-2</v>
      </c>
      <c r="T18">
        <f>data!U22</f>
        <v>0</v>
      </c>
      <c r="U18" s="23">
        <f t="shared" si="9"/>
        <v>0</v>
      </c>
      <c r="W18" s="7" t="str">
        <f>data!W22</f>
        <v>844동 1501호</v>
      </c>
      <c r="X18" s="7" t="str">
        <f>CONCATENATE(data!X22,"/",data!Y22)</f>
        <v>15/17</v>
      </c>
      <c r="Y18" s="19">
        <f>data!V22</f>
        <v>49000</v>
      </c>
      <c r="Z18" s="19">
        <f>data!AB22</f>
        <v>46700</v>
      </c>
      <c r="AA18" s="19">
        <f>data!AA22</f>
        <v>60000</v>
      </c>
      <c r="AB18">
        <f>data!AC22</f>
        <v>4</v>
      </c>
      <c r="AC18">
        <f>data!AD22</f>
        <v>2</v>
      </c>
      <c r="AD18" s="7" t="str">
        <f>data!AE22</f>
        <v>계단식</v>
      </c>
      <c r="AE18" s="7" t="str">
        <f>data!AF22</f>
        <v>3개월이내</v>
      </c>
      <c r="AF18" s="7" t="str">
        <f>data!AL22</f>
        <v>-</v>
      </c>
      <c r="AH18" t="str">
        <f>data!AH22</f>
        <v>-</v>
      </c>
      <c r="AI18" t="str">
        <f>data!AI22</f>
        <v>-</v>
      </c>
      <c r="AJ18" s="7" t="str">
        <f>data!AJ22</f>
        <v>-</v>
      </c>
      <c r="AK18" s="7" t="str">
        <f>data!AK22</f>
        <v>-</v>
      </c>
      <c r="AL18" s="7" t="str">
        <f>data!AL22</f>
        <v>-</v>
      </c>
      <c r="AN18" s="7" t="str">
        <f>data!W22</f>
        <v>844동 1501호</v>
      </c>
      <c r="AO18" s="27">
        <f>data!P22</f>
        <v>45.73</v>
      </c>
      <c r="AP18" s="27">
        <f>data!V22</f>
        <v>49000</v>
      </c>
      <c r="AQ18" s="27" t="str">
        <f>data!AH22</f>
        <v>-</v>
      </c>
      <c r="AR18" s="27" t="str">
        <f t="shared" si="10"/>
        <v/>
      </c>
      <c r="AS18" s="28" t="str">
        <f t="shared" si="11"/>
        <v/>
      </c>
      <c r="AT18" s="27">
        <f t="shared" si="12"/>
        <v>1071.5066695823311</v>
      </c>
      <c r="AU18" s="7" t="str">
        <f>CONCATENATE("방",data!AC22,",욕실",data!AD22)</f>
        <v>방4,욕실2</v>
      </c>
      <c r="AV18" s="7" t="str">
        <f>data!AE22</f>
        <v>계단식</v>
      </c>
      <c r="AX18" s="7" t="str">
        <f>data!AM22</f>
        <v>계룡공인중개사사무소</v>
      </c>
      <c r="AY18" s="7" t="str">
        <f>data!AN22</f>
        <v>031-393-6600</v>
      </c>
      <c r="AZ18" s="7" t="str">
        <f>data!AO22</f>
        <v>010-7370-7788</v>
      </c>
      <c r="BA18" t="str">
        <f>data!AP22</f>
        <v>경기도 군포시 산본동 1152-7 계룡아파트 상가</v>
      </c>
    </row>
    <row r="19" spans="1:54" s="41" customFormat="1" x14ac:dyDescent="0.25">
      <c r="A19" s="41" t="str">
        <f>CONCATENATE(data!A24," ", data!B24)</f>
        <v>경기도 군포시</v>
      </c>
      <c r="B19" s="42" t="str">
        <f>data!C24</f>
        <v>산본동</v>
      </c>
      <c r="C19" s="41" t="str">
        <f>data!D24</f>
        <v>금강주공9단지1차</v>
      </c>
      <c r="D19" s="41">
        <f>data!H24</f>
        <v>1994.07</v>
      </c>
      <c r="E19" s="43" t="str">
        <f>CONCATENATE(TEXT(data!I24,"#,##0"),"세대")</f>
        <v>1,318세대</v>
      </c>
      <c r="F19" s="41">
        <f>data!L24</f>
        <v>70</v>
      </c>
      <c r="G19" s="44">
        <f>(data!L24/data!I24)*100</f>
        <v>5.3110773899848249</v>
      </c>
      <c r="H19" s="41">
        <f>data!M24</f>
        <v>29</v>
      </c>
      <c r="I19" s="44">
        <f>(data!M24/data!I24)*100</f>
        <v>2.2003034901365703</v>
      </c>
      <c r="J19" s="41">
        <f>data!K24</f>
        <v>0.42</v>
      </c>
      <c r="K19" s="45"/>
      <c r="L19" s="46">
        <f>data!N24</f>
        <v>57</v>
      </c>
      <c r="M19" s="47">
        <f>data!O24</f>
        <v>57.28</v>
      </c>
      <c r="N19" s="47">
        <f>data!P24</f>
        <v>17.32</v>
      </c>
      <c r="O19" s="41">
        <f>data!Q24</f>
        <v>41.85</v>
      </c>
      <c r="P19" s="41">
        <f>data!R24</f>
        <v>12.65</v>
      </c>
      <c r="Q19" s="41">
        <f>data!S24</f>
        <v>356</v>
      </c>
      <c r="R19" s="41">
        <f>data!T24</f>
        <v>23</v>
      </c>
      <c r="S19" s="48">
        <f t="shared" si="8"/>
        <v>6.4606741573033713E-2</v>
      </c>
      <c r="T19" s="41">
        <f>data!U24</f>
        <v>9</v>
      </c>
      <c r="U19" s="48">
        <f t="shared" si="9"/>
        <v>2.5280898876404494E-2</v>
      </c>
      <c r="V19" s="45"/>
      <c r="W19" s="46" t="str">
        <f>data!W24</f>
        <v>915동 1002호</v>
      </c>
      <c r="X19" s="46" t="str">
        <f>CONCATENATE(data!X24,"/",data!Y24)</f>
        <v>10/15</v>
      </c>
      <c r="Y19" s="49">
        <f>data!V24</f>
        <v>16000</v>
      </c>
      <c r="Z19" s="49">
        <f>data!AB24</f>
        <v>16000</v>
      </c>
      <c r="AA19" s="49">
        <f>data!AA24</f>
        <v>18500</v>
      </c>
      <c r="AB19" s="41">
        <f>data!AC24</f>
        <v>2</v>
      </c>
      <c r="AC19" s="41">
        <f>data!AD24</f>
        <v>1</v>
      </c>
      <c r="AD19" s="46" t="str">
        <f>data!AE24</f>
        <v>복도식</v>
      </c>
      <c r="AE19" s="46" t="str">
        <f>data!AF24</f>
        <v>즉시입주</v>
      </c>
      <c r="AF19" s="46" t="str">
        <f>data!AL24</f>
        <v>남향</v>
      </c>
      <c r="AG19" s="45"/>
      <c r="AH19" s="41">
        <f>data!AH24</f>
        <v>14000</v>
      </c>
      <c r="AI19" s="41">
        <f>data!AI24</f>
        <v>12000</v>
      </c>
      <c r="AJ19" s="46" t="str">
        <f>data!AJ24</f>
        <v>914동</v>
      </c>
      <c r="AK19" s="46" t="str">
        <f>data!AK24</f>
        <v>"8/15"</v>
      </c>
      <c r="AL19" s="46" t="str">
        <f>data!AL24</f>
        <v>남향</v>
      </c>
      <c r="AM19" s="45"/>
      <c r="AN19" s="46" t="str">
        <f>data!W24</f>
        <v>915동 1002호</v>
      </c>
      <c r="AO19" s="43">
        <f>data!P24</f>
        <v>17.32</v>
      </c>
      <c r="AP19" s="43">
        <f>data!V24</f>
        <v>16000</v>
      </c>
      <c r="AQ19" s="43">
        <f>data!AH24</f>
        <v>14000</v>
      </c>
      <c r="AR19" s="43">
        <f t="shared" si="10"/>
        <v>2000</v>
      </c>
      <c r="AS19" s="50">
        <f t="shared" si="11"/>
        <v>0.875</v>
      </c>
      <c r="AT19" s="43">
        <f t="shared" si="12"/>
        <v>923.78752886836025</v>
      </c>
      <c r="AU19" s="46" t="str">
        <f>CONCATENATE("방",data!AC24,",욕실",data!AD24)</f>
        <v>방2,욕실1</v>
      </c>
      <c r="AV19" s="46" t="str">
        <f>data!AE24</f>
        <v>복도식</v>
      </c>
      <c r="AW19" s="45"/>
      <c r="AX19" s="46" t="str">
        <f>data!AM24</f>
        <v>오렌지공인중개사사무소</v>
      </c>
      <c r="AY19" s="46" t="str">
        <f>data!AN24</f>
        <v>031-392-8888</v>
      </c>
      <c r="AZ19" s="46" t="str">
        <f>data!AO24</f>
        <v>010-4092-7860</v>
      </c>
      <c r="BA19" s="41" t="str">
        <f>data!AP24</f>
        <v>경기도 군포시 산본동 1148-5 금강주공종합상가 101호</v>
      </c>
    </row>
    <row r="20" spans="1:54" x14ac:dyDescent="0.25">
      <c r="A20" s="25" t="str">
        <f>CONCATENATE(data!A30," ", data!B30)</f>
        <v>경기도 군포시</v>
      </c>
      <c r="B20" s="33" t="str">
        <f>data!C30</f>
        <v>산본동</v>
      </c>
      <c r="C20" s="68" t="str">
        <f>data!D30</f>
        <v>금강주공9단지2차</v>
      </c>
      <c r="D20" s="25">
        <f>data!H30</f>
        <v>1996.06</v>
      </c>
      <c r="E20" s="69" t="str">
        <f>CONCATENATE(TEXT(data!I30,"#,##0"),"세대")</f>
        <v>340세대</v>
      </c>
      <c r="F20" s="68">
        <f>data!L30</f>
        <v>21</v>
      </c>
      <c r="G20" s="70">
        <f>(data!L30/data!I30)*100</f>
        <v>6.1764705882352944</v>
      </c>
      <c r="H20" s="68">
        <f>data!M30</f>
        <v>13</v>
      </c>
      <c r="I20" s="70">
        <f>(data!M30/data!I30)*100</f>
        <v>3.8235294117647061</v>
      </c>
      <c r="J20" s="68">
        <f>data!K30</f>
        <v>1.0900000000000001</v>
      </c>
      <c r="L20" s="7" t="str">
        <f>data!N30</f>
        <v>81A</v>
      </c>
      <c r="M20" s="21">
        <f>data!O30</f>
        <v>81.040000000000006</v>
      </c>
      <c r="N20" s="21">
        <f>data!P30</f>
        <v>24.51</v>
      </c>
      <c r="O20">
        <f>data!Q30</f>
        <v>58.48</v>
      </c>
      <c r="P20">
        <f>data!R30</f>
        <v>17.690000000000001</v>
      </c>
      <c r="Q20">
        <f>data!S30</f>
        <v>170</v>
      </c>
      <c r="R20">
        <f>data!T30</f>
        <v>20</v>
      </c>
      <c r="S20" s="23">
        <f t="shared" si="8"/>
        <v>0.11764705882352941</v>
      </c>
      <c r="T20">
        <f>data!U30</f>
        <v>12</v>
      </c>
      <c r="U20" s="23">
        <f t="shared" si="9"/>
        <v>7.0588235294117646E-2</v>
      </c>
      <c r="W20" s="7" t="str">
        <f>data!W30</f>
        <v>921동 405호</v>
      </c>
      <c r="X20" s="7" t="str">
        <f>CONCATENATE(data!X30,"/",data!Y30)</f>
        <v>4/15</v>
      </c>
      <c r="Y20" s="19">
        <f>data!V30</f>
        <v>23500</v>
      </c>
      <c r="Z20" s="19">
        <f>data!AB30</f>
        <v>23500</v>
      </c>
      <c r="AA20" s="19">
        <f>data!AA30</f>
        <v>26500</v>
      </c>
      <c r="AB20">
        <f>data!AC30</f>
        <v>2</v>
      </c>
      <c r="AC20">
        <f>data!AD30</f>
        <v>1</v>
      </c>
      <c r="AD20" s="7" t="str">
        <f>data!AE30</f>
        <v>복도식</v>
      </c>
      <c r="AE20" s="7" t="str">
        <f>data!AF30</f>
        <v>즉시입주</v>
      </c>
      <c r="AF20" s="7">
        <f>data!AL30</f>
        <v>0</v>
      </c>
      <c r="AH20">
        <f>data!AH30</f>
        <v>22000</v>
      </c>
      <c r="AI20">
        <f>data!AI30</f>
        <v>16500</v>
      </c>
      <c r="AJ20" s="7" t="str">
        <f>data!AJ30</f>
        <v>922동</v>
      </c>
      <c r="AK20" s="7" t="str">
        <f>data!AK30</f>
        <v>"5/15"</v>
      </c>
      <c r="AL20" s="7">
        <f>data!AL30</f>
        <v>0</v>
      </c>
      <c r="AN20" s="7" t="str">
        <f>data!W30</f>
        <v>921동 405호</v>
      </c>
      <c r="AO20" s="27">
        <f>data!P30</f>
        <v>24.51</v>
      </c>
      <c r="AP20" s="27">
        <f>data!V30</f>
        <v>23500</v>
      </c>
      <c r="AQ20" s="27">
        <f>data!AH30</f>
        <v>22000</v>
      </c>
      <c r="AR20" s="27">
        <f t="shared" si="10"/>
        <v>1500</v>
      </c>
      <c r="AS20" s="28">
        <f t="shared" si="11"/>
        <v>0.93617021276595747</v>
      </c>
      <c r="AT20" s="27">
        <f t="shared" si="12"/>
        <v>958.7923296613626</v>
      </c>
      <c r="AU20" s="7" t="str">
        <f>CONCATENATE("방",data!AC30,",욕실",data!AD30)</f>
        <v>방2,욕실1</v>
      </c>
      <c r="AV20" s="7" t="str">
        <f>data!AE30</f>
        <v>복도식</v>
      </c>
      <c r="AX20" s="7" t="str">
        <f>data!AM30</f>
        <v>청솔공인중개사사무소</v>
      </c>
      <c r="AY20" s="7" t="str">
        <f>data!AN30</f>
        <v>031-397-8877</v>
      </c>
      <c r="AZ20" s="7" t="str">
        <f>data!AO30</f>
        <v>010-5755-9123</v>
      </c>
      <c r="BA20" t="str">
        <f>data!AP30</f>
        <v>경기도 군포시 산본동 1147 금강주상복합상가 113호</v>
      </c>
    </row>
    <row r="21" spans="1:54" x14ac:dyDescent="0.25">
      <c r="A21" s="25" t="str">
        <f>CONCATENATE(data!A26," ", data!B26)</f>
        <v>경기도 군포시</v>
      </c>
      <c r="B21" s="33" t="str">
        <f>data!C26</f>
        <v>산본동</v>
      </c>
      <c r="C21" s="25" t="str">
        <f>data!D26</f>
        <v>금강주공9단지1차</v>
      </c>
      <c r="D21" s="25">
        <f>data!H26</f>
        <v>1994.07</v>
      </c>
      <c r="E21" s="34" t="str">
        <f>CONCATENATE(TEXT(data!I26,"#,##0"),"세대")</f>
        <v>1,318세대</v>
      </c>
      <c r="F21" s="25">
        <f>data!L26</f>
        <v>70</v>
      </c>
      <c r="G21" s="26">
        <f>(data!L26/data!I26)*100</f>
        <v>5.3110773899848249</v>
      </c>
      <c r="H21" s="25">
        <f>data!M26</f>
        <v>29</v>
      </c>
      <c r="I21" s="26">
        <f>(data!M26/data!I26)*100</f>
        <v>2.2003034901365703</v>
      </c>
      <c r="J21" s="25">
        <f>data!K26</f>
        <v>0.42</v>
      </c>
      <c r="L21" s="7">
        <f>data!N26</f>
        <v>80</v>
      </c>
      <c r="M21" s="21">
        <f>data!O26</f>
        <v>80.930000000000007</v>
      </c>
      <c r="N21" s="21">
        <f>data!P26</f>
        <v>24.48</v>
      </c>
      <c r="O21">
        <f>data!Q26</f>
        <v>58.19</v>
      </c>
      <c r="P21">
        <f>data!R26</f>
        <v>17.600000000000001</v>
      </c>
      <c r="Q21">
        <f>data!S26</f>
        <v>177</v>
      </c>
      <c r="R21">
        <f>data!T26</f>
        <v>9</v>
      </c>
      <c r="S21" s="23">
        <f t="shared" si="8"/>
        <v>5.0847457627118647E-2</v>
      </c>
      <c r="T21">
        <f>data!U26</f>
        <v>4</v>
      </c>
      <c r="U21" s="23">
        <f t="shared" si="9"/>
        <v>2.2598870056497175E-2</v>
      </c>
      <c r="W21" s="7" t="str">
        <f>data!W26</f>
        <v>901동 1202호</v>
      </c>
      <c r="X21" s="7" t="str">
        <f>CONCATENATE(data!X26,"/",data!Y26)</f>
        <v>12/15</v>
      </c>
      <c r="Y21" s="19">
        <f>data!V26</f>
        <v>27800</v>
      </c>
      <c r="Z21" s="19">
        <f>data!AB26</f>
        <v>26000</v>
      </c>
      <c r="AA21" s="19">
        <f>data!AA26</f>
        <v>30000</v>
      </c>
      <c r="AB21">
        <f>data!AC26</f>
        <v>2</v>
      </c>
      <c r="AC21">
        <f>data!AD26</f>
        <v>1</v>
      </c>
      <c r="AD21" s="7" t="str">
        <f>data!AE26</f>
        <v>복도식</v>
      </c>
      <c r="AE21" s="7" t="str">
        <f>data!AF26</f>
        <v>즉시입주</v>
      </c>
      <c r="AF21" s="7" t="str">
        <f>data!AL26</f>
        <v>남향</v>
      </c>
      <c r="AH21">
        <f>data!AH26</f>
        <v>24000</v>
      </c>
      <c r="AI21">
        <f>data!AI26</f>
        <v>21000</v>
      </c>
      <c r="AJ21" s="7" t="str">
        <f>data!AJ26</f>
        <v>903동</v>
      </c>
      <c r="AK21" s="7" t="str">
        <f>data!AK26</f>
        <v>"10/15"</v>
      </c>
      <c r="AL21" s="7" t="str">
        <f>data!AL26</f>
        <v>남향</v>
      </c>
      <c r="AN21" s="7" t="str">
        <f>data!W26</f>
        <v>901동 1202호</v>
      </c>
      <c r="AO21" s="27">
        <f>data!P26</f>
        <v>24.48</v>
      </c>
      <c r="AP21" s="27">
        <f>data!V26</f>
        <v>27800</v>
      </c>
      <c r="AQ21" s="27">
        <f>data!AH26</f>
        <v>24000</v>
      </c>
      <c r="AR21" s="27">
        <f t="shared" si="10"/>
        <v>3800</v>
      </c>
      <c r="AS21" s="28">
        <f t="shared" si="11"/>
        <v>0.86330935251798557</v>
      </c>
      <c r="AT21" s="27">
        <f t="shared" si="12"/>
        <v>1135.6209150326797</v>
      </c>
      <c r="AU21" s="7" t="str">
        <f>CONCATENATE("방",data!AC26,",욕실",data!AD26)</f>
        <v>방2,욕실1</v>
      </c>
      <c r="AV21" s="7" t="str">
        <f>data!AE26</f>
        <v>복도식</v>
      </c>
      <c r="AX21" s="7" t="str">
        <f>data!AM26</f>
        <v>동아공인중개사사무소</v>
      </c>
      <c r="AY21" s="7" t="str">
        <f>data!AN26</f>
        <v>031-393-8484</v>
      </c>
      <c r="AZ21" s="7" t="str">
        <f>data!AO26</f>
        <v>010-7388-8020</v>
      </c>
      <c r="BA21" t="str">
        <f>data!AP26</f>
        <v>경기도 군포시 산본동 1148-5</v>
      </c>
    </row>
    <row r="22" spans="1:54" x14ac:dyDescent="0.25">
      <c r="A22" s="25" t="str">
        <f>CONCATENATE(data!A25," ", data!B25)</f>
        <v>경기도 군포시</v>
      </c>
      <c r="B22" s="33" t="str">
        <f>data!C25</f>
        <v>산본동</v>
      </c>
      <c r="C22" s="68" t="str">
        <f>data!D25</f>
        <v>금강주공9단지1차</v>
      </c>
      <c r="D22" s="25">
        <f>data!H25</f>
        <v>1994.07</v>
      </c>
      <c r="E22" s="69" t="str">
        <f>CONCATENATE(TEXT(data!I25,"#,##0"),"세대")</f>
        <v>1,318세대</v>
      </c>
      <c r="F22" s="68">
        <f>data!L25</f>
        <v>70</v>
      </c>
      <c r="G22" s="70">
        <f>(data!L25/data!I25)*100</f>
        <v>5.3110773899848249</v>
      </c>
      <c r="H22" s="68">
        <f>data!M25</f>
        <v>29</v>
      </c>
      <c r="I22" s="70">
        <f>(data!M25/data!I25)*100</f>
        <v>2.2003034901365703</v>
      </c>
      <c r="J22" s="68">
        <f>data!K25</f>
        <v>0.42</v>
      </c>
      <c r="L22" s="7">
        <f>data!N25</f>
        <v>61</v>
      </c>
      <c r="M22" s="21">
        <f>data!O25</f>
        <v>61.03</v>
      </c>
      <c r="N22" s="21">
        <f>data!P25</f>
        <v>18.46</v>
      </c>
      <c r="O22">
        <f>data!Q25</f>
        <v>42.75</v>
      </c>
      <c r="P22">
        <f>data!R25</f>
        <v>12.93</v>
      </c>
      <c r="Q22">
        <f>data!S25</f>
        <v>267</v>
      </c>
      <c r="R22">
        <f>data!T25</f>
        <v>14</v>
      </c>
      <c r="S22" s="23">
        <f t="shared" si="8"/>
        <v>5.2434456928838954E-2</v>
      </c>
      <c r="T22">
        <f>data!U25</f>
        <v>10</v>
      </c>
      <c r="U22" s="23">
        <f t="shared" si="9"/>
        <v>3.7453183520599252E-2</v>
      </c>
      <c r="W22" s="7" t="str">
        <f>data!W25</f>
        <v>911동 701호</v>
      </c>
      <c r="X22" s="7" t="str">
        <f>CONCATENATE(data!X25,"/",data!Y25)</f>
        <v>7/20</v>
      </c>
      <c r="Y22" s="19">
        <f>data!V25</f>
        <v>18000</v>
      </c>
      <c r="Z22" s="19">
        <f>data!AB25</f>
        <v>17500</v>
      </c>
      <c r="AA22" s="19">
        <f>data!AA25</f>
        <v>22000</v>
      </c>
      <c r="AB22">
        <f>data!AC25</f>
        <v>2</v>
      </c>
      <c r="AC22">
        <f>data!AD25</f>
        <v>1</v>
      </c>
      <c r="AD22" s="7" t="str">
        <f>data!AE25</f>
        <v>복도식</v>
      </c>
      <c r="AE22" s="7" t="str">
        <f>data!AF25</f>
        <v>2개월이내</v>
      </c>
      <c r="AF22" s="7" t="str">
        <f>data!AL25</f>
        <v>남향</v>
      </c>
      <c r="AH22">
        <f>data!AH25</f>
        <v>16000</v>
      </c>
      <c r="AI22">
        <f>data!AI25</f>
        <v>12000</v>
      </c>
      <c r="AJ22" s="7" t="str">
        <f>data!AJ25</f>
        <v>911동</v>
      </c>
      <c r="AK22" s="7" t="str">
        <f>data!AK25</f>
        <v>"6/20"</v>
      </c>
      <c r="AL22" s="7" t="str">
        <f>data!AL25</f>
        <v>남향</v>
      </c>
      <c r="AN22" s="7" t="str">
        <f>data!W25</f>
        <v>911동 701호</v>
      </c>
      <c r="AO22" s="27">
        <f>data!P25</f>
        <v>18.46</v>
      </c>
      <c r="AP22" s="27">
        <f>data!V25</f>
        <v>18000</v>
      </c>
      <c r="AQ22" s="27">
        <f>data!AH25</f>
        <v>16000</v>
      </c>
      <c r="AR22" s="27">
        <f t="shared" si="10"/>
        <v>2000</v>
      </c>
      <c r="AS22" s="28">
        <f t="shared" si="11"/>
        <v>0.88888888888888884</v>
      </c>
      <c r="AT22" s="27">
        <f t="shared" si="12"/>
        <v>975.08125677139753</v>
      </c>
      <c r="AU22" s="7" t="str">
        <f>CONCATENATE("방",data!AC25,",욕실",data!AD25)</f>
        <v>방2,욕실1</v>
      </c>
      <c r="AV22" s="7" t="str">
        <f>data!AE25</f>
        <v>복도식</v>
      </c>
      <c r="AX22" s="7" t="str">
        <f>data!AM25</f>
        <v>롯데공인중개사사무소</v>
      </c>
      <c r="AY22" s="7" t="str">
        <f>data!AN25</f>
        <v>031-397-5550</v>
      </c>
      <c r="AZ22" s="7" t="str">
        <f>data!AO25</f>
        <v>010-8731-5050</v>
      </c>
      <c r="BA22" t="str">
        <f>data!AP25</f>
        <v>경기도 군포시 산본동 1148 묘향롯데아파트 상가 103호</v>
      </c>
    </row>
    <row r="23" spans="1:54" s="41" customFormat="1" x14ac:dyDescent="0.25">
      <c r="A23" s="41" t="str">
        <f>CONCATENATE(data!A29," ", data!B29)</f>
        <v>경기도 군포시</v>
      </c>
      <c r="B23" s="42" t="str">
        <f>data!C29</f>
        <v>산본동</v>
      </c>
      <c r="C23" s="41" t="str">
        <f>data!D29</f>
        <v>금강주공9단지2차</v>
      </c>
      <c r="D23" s="41">
        <f>data!H29</f>
        <v>1996.06</v>
      </c>
      <c r="E23" s="43" t="str">
        <f>CONCATENATE(TEXT(data!I29,"#,##0"),"세대")</f>
        <v>340세대</v>
      </c>
      <c r="F23" s="41">
        <f>data!L29</f>
        <v>21</v>
      </c>
      <c r="G23" s="44">
        <f>(data!L29/data!I29)*100</f>
        <v>6.1764705882352944</v>
      </c>
      <c r="H23" s="41">
        <f>data!M29</f>
        <v>13</v>
      </c>
      <c r="I23" s="44">
        <f>(data!M29/data!I29)*100</f>
        <v>3.8235294117647061</v>
      </c>
      <c r="J23" s="41">
        <f>data!K29</f>
        <v>1.0900000000000001</v>
      </c>
      <c r="K23" s="45"/>
      <c r="L23" s="46">
        <f>data!N29</f>
        <v>52</v>
      </c>
      <c r="M23" s="47">
        <f>data!O29</f>
        <v>52.31</v>
      </c>
      <c r="N23" s="47">
        <f>data!P29</f>
        <v>15.82</v>
      </c>
      <c r="O23" s="41">
        <f>data!Q29</f>
        <v>37.75</v>
      </c>
      <c r="P23" s="41">
        <f>data!R29</f>
        <v>11.41</v>
      </c>
      <c r="Q23" s="41">
        <f>data!S29</f>
        <v>44</v>
      </c>
      <c r="R23" s="41">
        <f>data!T29</f>
        <v>1</v>
      </c>
      <c r="S23" s="48">
        <f t="shared" si="8"/>
        <v>2.2727272727272728E-2</v>
      </c>
      <c r="T23" s="41">
        <f>data!U29</f>
        <v>1</v>
      </c>
      <c r="U23" s="48">
        <f t="shared" si="9"/>
        <v>2.2727272727272728E-2</v>
      </c>
      <c r="V23" s="45"/>
      <c r="W23" s="46" t="str">
        <f>data!W29</f>
        <v>922동 1005호</v>
      </c>
      <c r="X23" s="46" t="str">
        <f>CONCATENATE(data!X29,"/",data!Y29)</f>
        <v>10/15</v>
      </c>
      <c r="Y23" s="49">
        <f>data!V29</f>
        <v>16300</v>
      </c>
      <c r="Z23" s="49">
        <f>data!AB29</f>
        <v>16300</v>
      </c>
      <c r="AA23" s="49">
        <f>data!AA29</f>
        <v>16300</v>
      </c>
      <c r="AB23" s="41">
        <f>data!AC29</f>
        <v>2</v>
      </c>
      <c r="AC23" s="41">
        <f>data!AD29</f>
        <v>1</v>
      </c>
      <c r="AD23" s="46" t="str">
        <f>data!AE29</f>
        <v>복도식</v>
      </c>
      <c r="AE23" s="46" t="str">
        <f>data!AF29</f>
        <v>4개월이내</v>
      </c>
      <c r="AF23" s="46" t="str">
        <f>data!AL29</f>
        <v>동향</v>
      </c>
      <c r="AG23" s="45"/>
      <c r="AH23" s="41">
        <f>data!AH29</f>
        <v>13000</v>
      </c>
      <c r="AI23" s="41">
        <f>data!AI29</f>
        <v>13000</v>
      </c>
      <c r="AJ23" s="46" t="str">
        <f>data!AJ29</f>
        <v>922동</v>
      </c>
      <c r="AK23" s="46" t="str">
        <f>data!AK29</f>
        <v>"7/15"</v>
      </c>
      <c r="AL23" s="46" t="str">
        <f>data!AL29</f>
        <v>동향</v>
      </c>
      <c r="AM23" s="45"/>
      <c r="AN23" s="46" t="str">
        <f>data!W29</f>
        <v>922동 1005호</v>
      </c>
      <c r="AO23" s="43">
        <f>data!P29</f>
        <v>15.82</v>
      </c>
      <c r="AP23" s="43">
        <f>data!V29</f>
        <v>16300</v>
      </c>
      <c r="AQ23" s="43">
        <f>data!AH29</f>
        <v>13000</v>
      </c>
      <c r="AR23" s="43">
        <f t="shared" si="10"/>
        <v>3300</v>
      </c>
      <c r="AS23" s="50">
        <f t="shared" si="11"/>
        <v>0.7975460122699386</v>
      </c>
      <c r="AT23" s="43">
        <f t="shared" si="12"/>
        <v>1030.3413400758534</v>
      </c>
      <c r="AU23" s="46" t="str">
        <f>CONCATENATE("방",data!AC29,",욕실",data!AD29)</f>
        <v>방2,욕실1</v>
      </c>
      <c r="AV23" s="46" t="str">
        <f>data!AE29</f>
        <v>복도식</v>
      </c>
      <c r="AW23" s="45"/>
      <c r="AX23" s="46" t="str">
        <f>data!AM29</f>
        <v>행운공인중개사</v>
      </c>
      <c r="AY23" s="46" t="str">
        <f>data!AN29</f>
        <v>031-398-8924</v>
      </c>
      <c r="AZ23" s="46" t="str">
        <f>data!AO29</f>
        <v>010-6341-9809</v>
      </c>
      <c r="BA23" s="41" t="str">
        <f>data!AP29</f>
        <v>경기 군포시 산본2동 1066-3 개나리아파트상가 101호</v>
      </c>
    </row>
    <row r="24" spans="1:54" x14ac:dyDescent="0.25">
      <c r="A24" s="63" t="str">
        <f>CONCATENATE(data!A94," ", data!B94)</f>
        <v>경기도 군포시</v>
      </c>
      <c r="B24" s="64" t="str">
        <f>data!C94</f>
        <v>산본동</v>
      </c>
      <c r="C24" s="71" t="str">
        <f>data!D94</f>
        <v>설악주공8단지</v>
      </c>
      <c r="D24" s="63">
        <f>data!H94</f>
        <v>1996.06</v>
      </c>
      <c r="E24" s="72" t="str">
        <f>CONCATENATE(TEXT(data!I94,"#,##0"),"세대")</f>
        <v>1,471세대</v>
      </c>
      <c r="F24" s="71">
        <f>data!L94</f>
        <v>75</v>
      </c>
      <c r="G24" s="73">
        <f>(data!L94/data!I94)*100</f>
        <v>5.0985723997280763</v>
      </c>
      <c r="H24" s="71">
        <f>data!M94</f>
        <v>47</v>
      </c>
      <c r="I24" s="73">
        <f>(data!M94/data!I94)*100</f>
        <v>3.1951053704962611</v>
      </c>
      <c r="J24" s="71">
        <f>data!K94</f>
        <v>1.2</v>
      </c>
      <c r="K24" s="57"/>
      <c r="L24" s="58">
        <f>data!N94</f>
        <v>60</v>
      </c>
      <c r="M24" s="59">
        <f>data!O94</f>
        <v>60.74</v>
      </c>
      <c r="N24" s="59">
        <f>data!P94</f>
        <v>18.37</v>
      </c>
      <c r="O24" s="52">
        <f>data!Q94</f>
        <v>43.56</v>
      </c>
      <c r="P24" s="52">
        <f>data!R94</f>
        <v>13.17</v>
      </c>
      <c r="Q24" s="52">
        <f>data!S94</f>
        <v>538</v>
      </c>
      <c r="R24" s="52">
        <f>data!T94</f>
        <v>33</v>
      </c>
      <c r="S24" s="60">
        <f t="shared" si="8"/>
        <v>6.1338289962825282E-2</v>
      </c>
      <c r="T24" s="52">
        <f>data!U94</f>
        <v>17</v>
      </c>
      <c r="U24" s="60">
        <f t="shared" si="9"/>
        <v>3.1598513011152414E-2</v>
      </c>
      <c r="V24" s="57"/>
      <c r="W24" s="58" t="str">
        <f>data!W94</f>
        <v>852동 401호</v>
      </c>
      <c r="X24" s="58" t="str">
        <f>CONCATENATE(data!X94,"/",data!Y94)</f>
        <v>4/15</v>
      </c>
      <c r="Y24" s="61">
        <f>data!V94</f>
        <v>18300</v>
      </c>
      <c r="Z24" s="61">
        <f>data!AB94</f>
        <v>17000</v>
      </c>
      <c r="AA24" s="61">
        <f>data!AA94</f>
        <v>20000</v>
      </c>
      <c r="AB24" s="52">
        <f>data!AC94</f>
        <v>2</v>
      </c>
      <c r="AC24" s="52">
        <f>data!AD94</f>
        <v>1</v>
      </c>
      <c r="AD24" s="58" t="str">
        <f>data!AE94</f>
        <v>복도식</v>
      </c>
      <c r="AE24" s="58" t="str">
        <f>data!AF94</f>
        <v>즉시입주</v>
      </c>
      <c r="AF24" s="58" t="str">
        <f>data!AL94</f>
        <v>남동향</v>
      </c>
      <c r="AG24" s="57"/>
      <c r="AH24" s="52">
        <f>data!AH94</f>
        <v>16500</v>
      </c>
      <c r="AI24" s="52">
        <f>data!AI94</f>
        <v>12500</v>
      </c>
      <c r="AJ24" s="58" t="str">
        <f>data!AJ94</f>
        <v>853동</v>
      </c>
      <c r="AK24" s="58" t="str">
        <f>data!AK94</f>
        <v>"3/15"</v>
      </c>
      <c r="AL24" s="58" t="str">
        <f>data!AL94</f>
        <v>남동향</v>
      </c>
      <c r="AM24" s="57"/>
      <c r="AN24" s="58" t="str">
        <f>data!W94</f>
        <v>852동 401호</v>
      </c>
      <c r="AO24" s="55">
        <f>data!P94</f>
        <v>18.37</v>
      </c>
      <c r="AP24" s="55">
        <f>data!V94</f>
        <v>18300</v>
      </c>
      <c r="AQ24" s="55">
        <f>data!AH94</f>
        <v>16500</v>
      </c>
      <c r="AR24" s="55">
        <f t="shared" si="10"/>
        <v>1800</v>
      </c>
      <c r="AS24" s="62">
        <f t="shared" si="11"/>
        <v>0.90163934426229508</v>
      </c>
      <c r="AT24" s="55">
        <f t="shared" si="12"/>
        <v>996.18943930321166</v>
      </c>
      <c r="AU24" s="58" t="str">
        <f>CONCATENATE("방",data!AC94,",욕실",data!AD94)</f>
        <v>방2,욕실1</v>
      </c>
      <c r="AV24" s="58" t="str">
        <f>data!AE94</f>
        <v>복도식</v>
      </c>
      <c r="AW24" s="57"/>
      <c r="AX24" s="58" t="str">
        <f>data!AM94</f>
        <v>중앙 공인중개사</v>
      </c>
      <c r="AY24" s="58" t="str">
        <f>data!AN94</f>
        <v>031-391-5500</v>
      </c>
      <c r="AZ24" s="58" t="str">
        <f>data!AO94</f>
        <v>010-5691-5400</v>
      </c>
      <c r="BA24" s="52" t="str">
        <f>data!AP94</f>
        <v>경기도 군포시 산본동 1151-9 설악분산상가 102</v>
      </c>
      <c r="BB24" s="52"/>
    </row>
    <row r="25" spans="1:54" x14ac:dyDescent="0.25">
      <c r="A25" s="25" t="str">
        <f>CONCATENATE(data!A31," ", data!B31)</f>
        <v>경기도 군포시</v>
      </c>
      <c r="B25" s="33" t="str">
        <f>data!C31</f>
        <v>산본동</v>
      </c>
      <c r="C25" s="25" t="str">
        <f>data!D31</f>
        <v>금강주공9단지2차</v>
      </c>
      <c r="D25" s="25">
        <f>data!H31</f>
        <v>1996.06</v>
      </c>
      <c r="E25" s="34" t="str">
        <f>CONCATENATE(TEXT(data!I31,"#,##0"),"세대")</f>
        <v>340세대</v>
      </c>
      <c r="F25" s="25">
        <f>data!L31</f>
        <v>21</v>
      </c>
      <c r="G25" s="26">
        <f>(data!L31/data!I31)*100</f>
        <v>6.1764705882352944</v>
      </c>
      <c r="H25" s="25">
        <f>data!M31</f>
        <v>13</v>
      </c>
      <c r="I25" s="26">
        <f>(data!M31/data!I31)*100</f>
        <v>3.8235294117647061</v>
      </c>
      <c r="J25" s="25">
        <f>data!K31</f>
        <v>1.0900000000000001</v>
      </c>
      <c r="L25" s="7" t="str">
        <f>data!N31</f>
        <v>81B</v>
      </c>
      <c r="M25" s="21">
        <f>data!O31</f>
        <v>81.040000000000006</v>
      </c>
      <c r="N25" s="21">
        <f>data!P31</f>
        <v>24.51</v>
      </c>
      <c r="O25">
        <f>data!Q31</f>
        <v>58.48</v>
      </c>
      <c r="P25">
        <f>data!R31</f>
        <v>17.690000000000001</v>
      </c>
      <c r="Q25">
        <f>data!S31</f>
        <v>126</v>
      </c>
      <c r="R25" t="str">
        <f>data!T31</f>
        <v>-</v>
      </c>
      <c r="S25" s="23" t="str">
        <f t="shared" si="8"/>
        <v/>
      </c>
      <c r="T25" t="str">
        <f>data!U31</f>
        <v>-</v>
      </c>
      <c r="U25" s="23" t="str">
        <f t="shared" si="9"/>
        <v/>
      </c>
      <c r="W25" s="7" t="str">
        <f>data!W31</f>
        <v>-</v>
      </c>
      <c r="X25" s="7" t="str">
        <f>CONCATENATE(data!X31,"/",data!Y31)</f>
        <v>-/-</v>
      </c>
      <c r="Y25" s="19" t="str">
        <f>data!V31</f>
        <v>-</v>
      </c>
      <c r="Z25" s="19" t="str">
        <f>data!AB31</f>
        <v>-</v>
      </c>
      <c r="AA25" s="19" t="str">
        <f>data!AA31</f>
        <v>-</v>
      </c>
      <c r="AB25" t="str">
        <f>data!AC31</f>
        <v>-</v>
      </c>
      <c r="AC25" t="str">
        <f>data!AD31</f>
        <v>-</v>
      </c>
      <c r="AD25" s="7" t="str">
        <f>data!AE31</f>
        <v>-</v>
      </c>
      <c r="AE25" s="7" t="str">
        <f>data!AF31</f>
        <v>-</v>
      </c>
      <c r="AF25" s="7" t="str">
        <f>data!AL31</f>
        <v>-</v>
      </c>
      <c r="AH25" t="str">
        <f>data!AH31</f>
        <v>-</v>
      </c>
      <c r="AI25" t="str">
        <f>data!AI31</f>
        <v>-</v>
      </c>
      <c r="AJ25" s="7" t="str">
        <f>data!AJ31</f>
        <v>-</v>
      </c>
      <c r="AK25" s="7" t="str">
        <f>data!AK31</f>
        <v>-</v>
      </c>
      <c r="AL25" s="7" t="str">
        <f>data!AL31</f>
        <v>-</v>
      </c>
      <c r="AN25" s="7" t="str">
        <f>data!W31</f>
        <v>-</v>
      </c>
      <c r="AO25" s="27">
        <f>data!P31</f>
        <v>24.51</v>
      </c>
      <c r="AP25" s="27" t="str">
        <f>data!V31</f>
        <v>-</v>
      </c>
      <c r="AQ25" s="27" t="str">
        <f>data!AH31</f>
        <v>-</v>
      </c>
      <c r="AR25" s="27" t="str">
        <f t="shared" si="10"/>
        <v/>
      </c>
      <c r="AS25" s="28" t="str">
        <f t="shared" si="11"/>
        <v/>
      </c>
      <c r="AT25" s="27" t="str">
        <f t="shared" si="12"/>
        <v/>
      </c>
      <c r="AU25" s="7" t="str">
        <f>CONCATENATE("방",data!AC31,",욕실",data!AD31)</f>
        <v>방-,욕실-</v>
      </c>
      <c r="AV25" s="7" t="str">
        <f>data!AE31</f>
        <v>-</v>
      </c>
      <c r="AX25" s="7" t="str">
        <f>data!AM31</f>
        <v>-</v>
      </c>
      <c r="AY25" s="7" t="str">
        <f>data!AN31</f>
        <v>-</v>
      </c>
      <c r="AZ25" s="7" t="str">
        <f>data!AO31</f>
        <v>-</v>
      </c>
      <c r="BA25" t="str">
        <f>data!AP31</f>
        <v>-</v>
      </c>
    </row>
    <row r="26" spans="1:54" s="41" customFormat="1" x14ac:dyDescent="0.25">
      <c r="A26" s="51" t="str">
        <f>CONCATENATE(data!A27," ", data!B27)</f>
        <v>경기도 군포시</v>
      </c>
      <c r="B26" s="53" t="str">
        <f>data!C27</f>
        <v>산본동</v>
      </c>
      <c r="C26" s="65" t="str">
        <f>data!D27</f>
        <v>금강주공9단지1차</v>
      </c>
      <c r="D26" s="51">
        <f>data!H27</f>
        <v>1994.07</v>
      </c>
      <c r="E26" s="66" t="str">
        <f>CONCATENATE(TEXT(data!I27,"#,##0"),"세대")</f>
        <v>1,318세대</v>
      </c>
      <c r="F26" s="65">
        <f>data!L27</f>
        <v>70</v>
      </c>
      <c r="G26" s="67">
        <f>(data!L27/data!I27)*100</f>
        <v>5.3110773899848249</v>
      </c>
      <c r="H26" s="65">
        <f>data!M27</f>
        <v>29</v>
      </c>
      <c r="I26" s="67">
        <f>(data!M27/data!I27)*100</f>
        <v>2.2003034901365703</v>
      </c>
      <c r="J26" s="65">
        <f>data!K27</f>
        <v>0.42</v>
      </c>
      <c r="K26" s="45"/>
      <c r="L26" s="46">
        <f>data!N27</f>
        <v>85</v>
      </c>
      <c r="M26" s="47">
        <f>data!O27</f>
        <v>85.35</v>
      </c>
      <c r="N26" s="47">
        <f>data!P27</f>
        <v>25.81</v>
      </c>
      <c r="O26" s="41">
        <f>data!Q27</f>
        <v>58.71</v>
      </c>
      <c r="P26" s="41">
        <f>data!R27</f>
        <v>17.75</v>
      </c>
      <c r="Q26" s="41">
        <f>data!S27</f>
        <v>518</v>
      </c>
      <c r="R26" s="41">
        <f>data!T27</f>
        <v>24</v>
      </c>
      <c r="S26" s="48">
        <f t="shared" si="8"/>
        <v>4.633204633204633E-2</v>
      </c>
      <c r="T26" s="41">
        <f>data!U27</f>
        <v>6</v>
      </c>
      <c r="U26" s="48">
        <f t="shared" si="9"/>
        <v>1.1583011583011582E-2</v>
      </c>
      <c r="V26" s="45"/>
      <c r="W26" s="46" t="str">
        <f>data!W27</f>
        <v>905동 1001호</v>
      </c>
      <c r="X26" s="46" t="str">
        <f>CONCATENATE(data!X27,"/",data!Y27)</f>
        <v>10/20</v>
      </c>
      <c r="Y26" s="49">
        <f>data!V27</f>
        <v>27000</v>
      </c>
      <c r="Z26" s="49">
        <f>data!AB27</f>
        <v>24500</v>
      </c>
      <c r="AA26" s="49">
        <f>data!AA27</f>
        <v>31000</v>
      </c>
      <c r="AB26" s="41">
        <f>data!AC27</f>
        <v>2</v>
      </c>
      <c r="AC26" s="41">
        <f>data!AD27</f>
        <v>1</v>
      </c>
      <c r="AD26" s="46" t="str">
        <f>data!AE27</f>
        <v>복도식</v>
      </c>
      <c r="AE26" s="46" t="str">
        <f>data!AF27</f>
        <v>즉시입주</v>
      </c>
      <c r="AF26" s="46" t="str">
        <f>data!AL27</f>
        <v>남향</v>
      </c>
      <c r="AG26" s="45"/>
      <c r="AH26" s="41">
        <f>data!AH27</f>
        <v>26000</v>
      </c>
      <c r="AI26" s="41">
        <f>data!AI27</f>
        <v>19500</v>
      </c>
      <c r="AJ26" s="46" t="str">
        <f>data!AJ27</f>
        <v>907동</v>
      </c>
      <c r="AK26" s="46" t="str">
        <f>data!AK27</f>
        <v>"9/20"</v>
      </c>
      <c r="AL26" s="46" t="str">
        <f>data!AL27</f>
        <v>남향</v>
      </c>
      <c r="AM26" s="45"/>
      <c r="AN26" s="46" t="str">
        <f>data!W27</f>
        <v>905동 1001호</v>
      </c>
      <c r="AO26" s="43">
        <f>data!P27</f>
        <v>25.81</v>
      </c>
      <c r="AP26" s="43">
        <f>data!V27</f>
        <v>27000</v>
      </c>
      <c r="AQ26" s="43">
        <f>data!AH27</f>
        <v>26000</v>
      </c>
      <c r="AR26" s="43">
        <f t="shared" si="10"/>
        <v>1000</v>
      </c>
      <c r="AS26" s="50">
        <f t="shared" si="11"/>
        <v>0.96296296296296291</v>
      </c>
      <c r="AT26" s="43">
        <f t="shared" si="12"/>
        <v>1046.1061604029446</v>
      </c>
      <c r="AU26" s="46" t="str">
        <f>CONCATENATE("방",data!AC27,",욕실",data!AD27)</f>
        <v>방2,욕실1</v>
      </c>
      <c r="AV26" s="46" t="str">
        <f>data!AE27</f>
        <v>복도식</v>
      </c>
      <c r="AW26" s="45"/>
      <c r="AX26" s="46" t="str">
        <f>data!AM27</f>
        <v>한양공인중개사사무소</v>
      </c>
      <c r="AY26" s="46" t="str">
        <f>data!AN27</f>
        <v>031-394-5100</v>
      </c>
      <c r="AZ26" s="46" t="str">
        <f>data!AO27</f>
        <v>010-3352-1801</v>
      </c>
      <c r="BA26" s="41" t="str">
        <f>data!AP27</f>
        <v>경기도 군포시 산본동 1088 한양목련아파트상가 106호</v>
      </c>
    </row>
    <row r="27" spans="1:54" s="41" customFormat="1" x14ac:dyDescent="0.25">
      <c r="A27" s="41" t="str">
        <f>CONCATENATE(data!A35," ", data!B35)</f>
        <v>경기도 군포시</v>
      </c>
      <c r="B27" s="42" t="str">
        <f>data!C35</f>
        <v>산본동</v>
      </c>
      <c r="C27" s="41" t="str">
        <f>data!D35</f>
        <v>동백우성</v>
      </c>
      <c r="D27" s="41">
        <f>data!H35</f>
        <v>1993.08</v>
      </c>
      <c r="E27" s="43" t="str">
        <f>CONCATENATE(TEXT(data!I35,"#,##0"),"세대")</f>
        <v>624세대</v>
      </c>
      <c r="F27" s="41">
        <f>data!L35</f>
        <v>12</v>
      </c>
      <c r="G27" s="44">
        <f>(data!L35/data!I35)*100</f>
        <v>1.9230769230769231</v>
      </c>
      <c r="H27" s="41">
        <f>data!M35</f>
        <v>7</v>
      </c>
      <c r="I27" s="44">
        <f>(data!M35/data!I35)*100</f>
        <v>1.1217948717948718</v>
      </c>
      <c r="J27" s="41">
        <f>data!K35</f>
        <v>1</v>
      </c>
      <c r="K27" s="45"/>
      <c r="L27" s="46">
        <f>data!N35</f>
        <v>127</v>
      </c>
      <c r="M27" s="47">
        <f>data!O35</f>
        <v>127.14</v>
      </c>
      <c r="N27" s="47">
        <f>data!P35</f>
        <v>38.450000000000003</v>
      </c>
      <c r="O27" s="41">
        <f>data!Q35</f>
        <v>101.52</v>
      </c>
      <c r="P27" s="41">
        <f>data!R35</f>
        <v>30.7</v>
      </c>
      <c r="Q27" s="41">
        <f>data!S35</f>
        <v>528</v>
      </c>
      <c r="R27" s="41">
        <f>data!T35</f>
        <v>12</v>
      </c>
      <c r="S27" s="48">
        <f t="shared" si="8"/>
        <v>2.2727272727272728E-2</v>
      </c>
      <c r="T27" s="41">
        <f>data!U35</f>
        <v>6</v>
      </c>
      <c r="U27" s="48">
        <f t="shared" si="9"/>
        <v>1.1363636363636364E-2</v>
      </c>
      <c r="V27" s="45"/>
      <c r="W27" s="46" t="str">
        <f>data!W35</f>
        <v>1311동 402호</v>
      </c>
      <c r="X27" s="46" t="str">
        <f>CONCATENATE(data!X35,"/",data!Y35)</f>
        <v>4/16</v>
      </c>
      <c r="Y27" s="49">
        <f>data!V35</f>
        <v>44000</v>
      </c>
      <c r="Z27" s="49">
        <f>data!AB35</f>
        <v>44000</v>
      </c>
      <c r="AA27" s="49">
        <f>data!AA35</f>
        <v>48000</v>
      </c>
      <c r="AB27" s="41">
        <f>data!AC35</f>
        <v>3</v>
      </c>
      <c r="AC27" s="41">
        <f>data!AD35</f>
        <v>2</v>
      </c>
      <c r="AD27" s="46" t="str">
        <f>data!AE35</f>
        <v>계단식</v>
      </c>
      <c r="AE27" s="46" t="str">
        <f>data!AF35</f>
        <v>2개월이내</v>
      </c>
      <c r="AF27" s="46">
        <f>data!AL35</f>
        <v>0</v>
      </c>
      <c r="AG27" s="45"/>
      <c r="AH27" s="41">
        <f>data!AH35</f>
        <v>35000</v>
      </c>
      <c r="AI27" s="41">
        <f>data!AI35</f>
        <v>35000</v>
      </c>
      <c r="AJ27" s="46" t="str">
        <f>data!AJ35</f>
        <v>1312동</v>
      </c>
      <c r="AK27" s="46" t="str">
        <f>data!AK35</f>
        <v>"9/15"</v>
      </c>
      <c r="AL27" s="46">
        <f>data!AL35</f>
        <v>0</v>
      </c>
      <c r="AM27" s="45"/>
      <c r="AN27" s="46" t="str">
        <f>data!W35</f>
        <v>1311동 402호</v>
      </c>
      <c r="AO27" s="43">
        <f>data!P35</f>
        <v>38.450000000000003</v>
      </c>
      <c r="AP27" s="43">
        <f>data!V35</f>
        <v>44000</v>
      </c>
      <c r="AQ27" s="43">
        <f>data!AH35</f>
        <v>35000</v>
      </c>
      <c r="AR27" s="43">
        <f t="shared" si="10"/>
        <v>9000</v>
      </c>
      <c r="AS27" s="50">
        <f t="shared" si="11"/>
        <v>0.79545454545454541</v>
      </c>
      <c r="AT27" s="43">
        <f t="shared" si="12"/>
        <v>1144.3433029908972</v>
      </c>
      <c r="AU27" s="46" t="str">
        <f>CONCATENATE("방",data!AC35,",욕실",data!AD35)</f>
        <v>방3,욕실2</v>
      </c>
      <c r="AV27" s="46" t="str">
        <f>data!AE35</f>
        <v>계단식</v>
      </c>
      <c r="AW27" s="45"/>
      <c r="AX27" s="46" t="str">
        <f>data!AM35</f>
        <v>우성공인중개사</v>
      </c>
      <c r="AY27" s="46" t="str">
        <f>data!AN35</f>
        <v>031-392-9988</v>
      </c>
      <c r="AZ27" s="46" t="str">
        <f>data!AO35</f>
        <v>010-2397-2593</v>
      </c>
      <c r="BA27" s="41" t="str">
        <f>data!AP35</f>
        <v>경기 군포시 산본2동 1059 동백우성상가 A동 102호</v>
      </c>
    </row>
    <row r="28" spans="1:54" x14ac:dyDescent="0.25">
      <c r="A28" s="25" t="str">
        <f>CONCATENATE(data!A36," ", data!B36)</f>
        <v>경기도 군포시</v>
      </c>
      <c r="B28" s="33" t="str">
        <f>data!C36</f>
        <v>산본동</v>
      </c>
      <c r="C28" s="25" t="str">
        <f>data!D36</f>
        <v>동백우성</v>
      </c>
      <c r="D28" s="25">
        <f>data!H36</f>
        <v>1993.08</v>
      </c>
      <c r="E28" s="34" t="str">
        <f>CONCATENATE(TEXT(data!I36,"#,##0"),"세대")</f>
        <v>624세대</v>
      </c>
      <c r="F28" s="25">
        <f>data!L36</f>
        <v>12</v>
      </c>
      <c r="G28" s="26">
        <f>(data!L36/data!I36)*100</f>
        <v>1.9230769230769231</v>
      </c>
      <c r="H28" s="25">
        <f>data!M36</f>
        <v>7</v>
      </c>
      <c r="I28" s="26">
        <f>(data!M36/data!I36)*100</f>
        <v>1.1217948717948718</v>
      </c>
      <c r="J28" s="25">
        <f>data!K36</f>
        <v>1</v>
      </c>
      <c r="L28" s="7">
        <f>data!N36</f>
        <v>163</v>
      </c>
      <c r="M28" s="21">
        <f>data!O36</f>
        <v>163.44999999999999</v>
      </c>
      <c r="N28" s="21">
        <f>data!P36</f>
        <v>49.44</v>
      </c>
      <c r="O28">
        <f>data!Q36</f>
        <v>134.97</v>
      </c>
      <c r="P28">
        <f>data!R36</f>
        <v>40.82</v>
      </c>
      <c r="Q28">
        <f>data!S36</f>
        <v>96</v>
      </c>
      <c r="R28">
        <f>data!T36</f>
        <v>0</v>
      </c>
      <c r="S28" s="23">
        <f t="shared" si="8"/>
        <v>0</v>
      </c>
      <c r="T28">
        <f>data!U36</f>
        <v>1</v>
      </c>
      <c r="U28" s="23">
        <f t="shared" si="9"/>
        <v>1.0416666666666666E-2</v>
      </c>
      <c r="W28" s="7" t="str">
        <f>data!W36</f>
        <v>-</v>
      </c>
      <c r="X28" s="7" t="str">
        <f>CONCATENATE(data!X36,"/",data!Y36)</f>
        <v>-/-</v>
      </c>
      <c r="Y28" s="19" t="str">
        <f>data!V36</f>
        <v>-</v>
      </c>
      <c r="Z28" s="19" t="str">
        <f>data!AB36</f>
        <v>-</v>
      </c>
      <c r="AA28" s="19" t="str">
        <f>data!AA36</f>
        <v>-</v>
      </c>
      <c r="AB28" t="str">
        <f>data!AC36</f>
        <v>-</v>
      </c>
      <c r="AC28" t="str">
        <f>data!AD36</f>
        <v>-</v>
      </c>
      <c r="AD28" s="7" t="str">
        <f>data!AE36</f>
        <v>-</v>
      </c>
      <c r="AE28" s="7" t="str">
        <f>data!AF36</f>
        <v>-</v>
      </c>
      <c r="AF28" s="7" t="str">
        <f>data!AL36</f>
        <v>남서향</v>
      </c>
      <c r="AH28">
        <f>data!AH36</f>
        <v>30000</v>
      </c>
      <c r="AI28">
        <f>data!AI36</f>
        <v>30000</v>
      </c>
      <c r="AJ28" s="7" t="str">
        <f>data!AJ36</f>
        <v>1316동</v>
      </c>
      <c r="AK28" s="7" t="str">
        <f>data!AK36</f>
        <v>"1/24"</v>
      </c>
      <c r="AL28" s="7" t="str">
        <f>data!AL36</f>
        <v>남서향</v>
      </c>
      <c r="AN28" s="7" t="str">
        <f>data!W36</f>
        <v>-</v>
      </c>
      <c r="AO28" s="27">
        <f>data!P36</f>
        <v>49.44</v>
      </c>
      <c r="AP28" s="27" t="str">
        <f>data!V36</f>
        <v>-</v>
      </c>
      <c r="AQ28" s="27">
        <f>data!AH36</f>
        <v>30000</v>
      </c>
      <c r="AR28" s="27" t="str">
        <f t="shared" si="10"/>
        <v/>
      </c>
      <c r="AS28" s="28" t="str">
        <f t="shared" si="11"/>
        <v/>
      </c>
      <c r="AT28" s="27" t="str">
        <f t="shared" si="12"/>
        <v/>
      </c>
      <c r="AU28" s="7" t="str">
        <f>CONCATENATE("방",data!AC36,",욕실",data!AD36)</f>
        <v>방-,욕실-</v>
      </c>
      <c r="AV28" s="7" t="str">
        <f>data!AE36</f>
        <v>-</v>
      </c>
      <c r="AX28" s="7" t="str">
        <f>data!AM36</f>
        <v>-</v>
      </c>
      <c r="AY28" s="7" t="str">
        <f>data!AN36</f>
        <v>-</v>
      </c>
      <c r="AZ28" s="7" t="str">
        <f>data!AO36</f>
        <v>-</v>
      </c>
      <c r="BA28" t="str">
        <f>data!AP36</f>
        <v>-</v>
      </c>
    </row>
    <row r="29" spans="1:54" s="41" customFormat="1" x14ac:dyDescent="0.25">
      <c r="A29" s="41" t="str">
        <f>CONCATENATE(data!A38," ", data!B38)</f>
        <v>경기도 군포시</v>
      </c>
      <c r="B29" s="42" t="str">
        <f>data!C38</f>
        <v>산본동</v>
      </c>
      <c r="C29" s="41" t="str">
        <f>data!D38</f>
        <v>동성백두</v>
      </c>
      <c r="D29" s="41">
        <f>data!H38</f>
        <v>1993.03</v>
      </c>
      <c r="E29" s="43" t="str">
        <f>CONCATENATE(TEXT(data!I38,"#,##0"),"세대")</f>
        <v>460세대</v>
      </c>
      <c r="F29" s="41">
        <f>data!L38</f>
        <v>21</v>
      </c>
      <c r="G29" s="44">
        <f>(data!L38/data!I38)*100</f>
        <v>4.5652173913043477</v>
      </c>
      <c r="H29" s="41">
        <f>data!M38</f>
        <v>19</v>
      </c>
      <c r="I29" s="44">
        <f>(data!M38/data!I38)*100</f>
        <v>4.1304347826086953</v>
      </c>
      <c r="J29" s="41">
        <f>data!K38</f>
        <v>0</v>
      </c>
      <c r="K29" s="45"/>
      <c r="L29" s="46">
        <f>data!N38</f>
        <v>109</v>
      </c>
      <c r="M29" s="47">
        <f>data!O38</f>
        <v>109.25</v>
      </c>
      <c r="N29" s="47">
        <f>data!P38</f>
        <v>33.04</v>
      </c>
      <c r="O29" s="41">
        <f>data!Q38</f>
        <v>89.73</v>
      </c>
      <c r="P29" s="41">
        <f>data!R38</f>
        <v>27.14</v>
      </c>
      <c r="Q29" s="41">
        <f>data!S38</f>
        <v>140</v>
      </c>
      <c r="R29" s="41">
        <f>data!T38</f>
        <v>6</v>
      </c>
      <c r="S29" s="48">
        <f t="shared" si="8"/>
        <v>4.2857142857142858E-2</v>
      </c>
      <c r="T29" s="41">
        <f>data!U38</f>
        <v>8</v>
      </c>
      <c r="U29" s="48">
        <f t="shared" si="9"/>
        <v>5.7142857142857141E-2</v>
      </c>
      <c r="V29" s="45"/>
      <c r="W29" s="46" t="str">
        <f>data!W38</f>
        <v>951동 1201호</v>
      </c>
      <c r="X29" s="46" t="str">
        <f>CONCATENATE(data!X38,"/",data!Y38)</f>
        <v>12/15</v>
      </c>
      <c r="Y29" s="49">
        <f>data!V38</f>
        <v>46000</v>
      </c>
      <c r="Z29" s="49">
        <f>data!AB38</f>
        <v>42000</v>
      </c>
      <c r="AA29" s="49">
        <f>data!AA38</f>
        <v>50000</v>
      </c>
      <c r="AB29" s="41">
        <f>data!AC38</f>
        <v>3</v>
      </c>
      <c r="AC29" s="41">
        <f>data!AD38</f>
        <v>2</v>
      </c>
      <c r="AD29" s="46" t="str">
        <f>data!AE38</f>
        <v>계단식</v>
      </c>
      <c r="AE29" s="46" t="str">
        <f>data!AF38</f>
        <v>즉시입주</v>
      </c>
      <c r="AF29" s="46" t="str">
        <f>data!AL38</f>
        <v>남동향</v>
      </c>
      <c r="AG29" s="45"/>
      <c r="AH29" s="41">
        <f>data!AH38</f>
        <v>36500</v>
      </c>
      <c r="AI29" s="41">
        <f>data!AI38</f>
        <v>35000</v>
      </c>
      <c r="AJ29" s="46" t="str">
        <f>data!AJ38</f>
        <v>951동</v>
      </c>
      <c r="AK29" s="46" t="str">
        <f>data!AK38</f>
        <v>"4/15"</v>
      </c>
      <c r="AL29" s="46" t="str">
        <f>data!AL38</f>
        <v>남동향</v>
      </c>
      <c r="AM29" s="45"/>
      <c r="AN29" s="46" t="str">
        <f>data!W38</f>
        <v>951동 1201호</v>
      </c>
      <c r="AO29" s="43">
        <f>data!P38</f>
        <v>33.04</v>
      </c>
      <c r="AP29" s="43">
        <f>data!V38</f>
        <v>46000</v>
      </c>
      <c r="AQ29" s="43">
        <f>data!AH38</f>
        <v>36500</v>
      </c>
      <c r="AR29" s="43">
        <f t="shared" si="10"/>
        <v>9500</v>
      </c>
      <c r="AS29" s="50">
        <f t="shared" si="11"/>
        <v>0.79347826086956519</v>
      </c>
      <c r="AT29" s="43">
        <f t="shared" si="12"/>
        <v>1392.2518159806295</v>
      </c>
      <c r="AU29" s="46" t="str">
        <f>CONCATENATE("방",data!AC38,",욕실",data!AD38)</f>
        <v>방3,욕실2</v>
      </c>
      <c r="AV29" s="46" t="str">
        <f>data!AE38</f>
        <v>계단식</v>
      </c>
      <c r="AW29" s="45"/>
      <c r="AX29" s="46" t="str">
        <f>data!AM38</f>
        <v>극동공인중개사사무소</v>
      </c>
      <c r="AY29" s="46" t="str">
        <f>data!AN38</f>
        <v>031-393-3333</v>
      </c>
      <c r="AZ29" s="46" t="str">
        <f>data!AO38</f>
        <v>010-4444-6777</v>
      </c>
      <c r="BA29" s="41" t="str">
        <f>data!AP38</f>
        <v>경기도 군포시 산본동 1119-3 백두(극동)아파트 상가 112호</v>
      </c>
    </row>
    <row r="30" spans="1:54" x14ac:dyDescent="0.25">
      <c r="A30" s="25" t="str">
        <f>CONCATENATE(data!A39," ", data!B39)</f>
        <v>경기도 군포시</v>
      </c>
      <c r="B30" s="33" t="str">
        <f>data!C39</f>
        <v>산본동</v>
      </c>
      <c r="C30" s="25" t="str">
        <f>data!D39</f>
        <v>동성백두</v>
      </c>
      <c r="D30" s="25">
        <f>data!H39</f>
        <v>1993.03</v>
      </c>
      <c r="E30" s="34" t="str">
        <f>CONCATENATE(TEXT(data!I39,"#,##0"),"세대")</f>
        <v>460세대</v>
      </c>
      <c r="F30" s="25">
        <f>data!L39</f>
        <v>21</v>
      </c>
      <c r="G30" s="26">
        <f>(data!L39/data!I39)*100</f>
        <v>4.5652173913043477</v>
      </c>
      <c r="H30" s="25">
        <f>data!M39</f>
        <v>19</v>
      </c>
      <c r="I30" s="26">
        <f>(data!M39/data!I39)*100</f>
        <v>4.1304347826086953</v>
      </c>
      <c r="J30" s="25">
        <f>data!K39</f>
        <v>0</v>
      </c>
      <c r="L30" s="7">
        <f>data!N39</f>
        <v>121</v>
      </c>
      <c r="M30" s="21">
        <f>data!O39</f>
        <v>121.63</v>
      </c>
      <c r="N30" s="21">
        <f>data!P39</f>
        <v>36.79</v>
      </c>
      <c r="O30">
        <f>data!Q39</f>
        <v>101.88</v>
      </c>
      <c r="P30">
        <f>data!R39</f>
        <v>30.81</v>
      </c>
      <c r="Q30">
        <f>data!S39</f>
        <v>220</v>
      </c>
      <c r="R30">
        <f>data!T39</f>
        <v>10</v>
      </c>
      <c r="S30" s="23">
        <f t="shared" si="8"/>
        <v>4.5454545454545456E-2</v>
      </c>
      <c r="T30">
        <f>data!U39</f>
        <v>9</v>
      </c>
      <c r="U30" s="23">
        <f t="shared" si="9"/>
        <v>4.0909090909090909E-2</v>
      </c>
      <c r="W30" s="7" t="str">
        <f>data!W39</f>
        <v>953동 601호</v>
      </c>
      <c r="X30" s="7" t="str">
        <f>CONCATENATE(data!X39,"/",data!Y39)</f>
        <v>6/20</v>
      </c>
      <c r="Y30" s="19">
        <f>data!V39</f>
        <v>48000</v>
      </c>
      <c r="Z30" s="19">
        <f>data!AB39</f>
        <v>47000</v>
      </c>
      <c r="AA30" s="19">
        <f>data!AA39</f>
        <v>51000</v>
      </c>
      <c r="AB30">
        <f>data!AC39</f>
        <v>4</v>
      </c>
      <c r="AC30">
        <f>data!AD39</f>
        <v>2</v>
      </c>
      <c r="AD30" s="7" t="str">
        <f>data!AE39</f>
        <v>계단식</v>
      </c>
      <c r="AE30" s="7" t="str">
        <f>data!AF39</f>
        <v>즉시입주</v>
      </c>
      <c r="AF30" s="7" t="str">
        <f>data!AL39</f>
        <v>남향</v>
      </c>
      <c r="AH30">
        <f>data!AH39</f>
        <v>40000</v>
      </c>
      <c r="AI30">
        <f>data!AI39</f>
        <v>36000</v>
      </c>
      <c r="AJ30" s="7" t="str">
        <f>data!AJ39</f>
        <v>957동</v>
      </c>
      <c r="AK30" s="7" t="str">
        <f>data!AK39</f>
        <v>"2/20"</v>
      </c>
      <c r="AL30" s="7" t="str">
        <f>data!AL39</f>
        <v>남향</v>
      </c>
      <c r="AN30" s="7" t="str">
        <f>data!W39</f>
        <v>953동 601호</v>
      </c>
      <c r="AO30" s="27">
        <f>data!P39</f>
        <v>36.79</v>
      </c>
      <c r="AP30" s="27">
        <f>data!V39</f>
        <v>48000</v>
      </c>
      <c r="AQ30" s="27">
        <f>data!AH39</f>
        <v>40000</v>
      </c>
      <c r="AR30" s="27">
        <f t="shared" si="10"/>
        <v>8000</v>
      </c>
      <c r="AS30" s="28">
        <f t="shared" si="11"/>
        <v>0.83333333333333337</v>
      </c>
      <c r="AT30" s="27">
        <f t="shared" si="12"/>
        <v>1304.7023647730362</v>
      </c>
      <c r="AU30" s="7" t="str">
        <f>CONCATENATE("방",data!AC39,",욕실",data!AD39)</f>
        <v>방4,욕실2</v>
      </c>
      <c r="AV30" s="7" t="str">
        <f>data!AE39</f>
        <v>계단식</v>
      </c>
      <c r="AX30" s="7" t="str">
        <f>data!AM39</f>
        <v>신한공인중개사사무소</v>
      </c>
      <c r="AY30" s="7" t="str">
        <f>data!AN39</f>
        <v>031-397-3600</v>
      </c>
      <c r="AZ30" s="7" t="str">
        <f>data!AO39</f>
        <v>010-7656-1272</v>
      </c>
      <c r="BA30" t="str">
        <f>data!AP39</f>
        <v>경기도 군포시 산본동 1148 묘향롯데아파트 상가 109호</v>
      </c>
    </row>
    <row r="31" spans="1:54" x14ac:dyDescent="0.25">
      <c r="A31" s="25" t="str">
        <f>CONCATENATE(data!A40," ", data!B40)</f>
        <v>경기도 군포시</v>
      </c>
      <c r="B31" s="33" t="str">
        <f>data!C40</f>
        <v>산본동</v>
      </c>
      <c r="C31" s="25" t="str">
        <f>data!D40</f>
        <v>동성백두</v>
      </c>
      <c r="D31" s="25">
        <f>data!H40</f>
        <v>1993.03</v>
      </c>
      <c r="E31" s="34" t="str">
        <f>CONCATENATE(TEXT(data!I40,"#,##0"),"세대")</f>
        <v>460세대</v>
      </c>
      <c r="F31" s="25">
        <f>data!L40</f>
        <v>21</v>
      </c>
      <c r="G31" s="26">
        <f>(data!L40/data!I40)*100</f>
        <v>4.5652173913043477</v>
      </c>
      <c r="H31" s="25">
        <f>data!M40</f>
        <v>19</v>
      </c>
      <c r="I31" s="26">
        <f>(data!M40/data!I40)*100</f>
        <v>4.1304347826086953</v>
      </c>
      <c r="J31" s="25">
        <f>data!K40</f>
        <v>0</v>
      </c>
      <c r="L31" s="7">
        <f>data!N40</f>
        <v>155</v>
      </c>
      <c r="M31" s="21">
        <f>data!O40</f>
        <v>155.27000000000001</v>
      </c>
      <c r="N31" s="21">
        <f>data!P40</f>
        <v>46.96</v>
      </c>
      <c r="O31">
        <f>data!Q40</f>
        <v>134.76</v>
      </c>
      <c r="P31">
        <f>data!R40</f>
        <v>40.76</v>
      </c>
      <c r="Q31">
        <f>data!S40</f>
        <v>100</v>
      </c>
      <c r="R31">
        <f>data!T40</f>
        <v>5</v>
      </c>
      <c r="S31" s="23">
        <f t="shared" si="8"/>
        <v>0.05</v>
      </c>
      <c r="T31">
        <f>data!U40</f>
        <v>2</v>
      </c>
      <c r="U31" s="23">
        <f t="shared" si="9"/>
        <v>0.02</v>
      </c>
      <c r="W31" s="7" t="str">
        <f>data!W40</f>
        <v>955동 2101호</v>
      </c>
      <c r="X31" s="7" t="str">
        <f>CONCATENATE(data!X40,"/",data!Y40)</f>
        <v>21/25</v>
      </c>
      <c r="Y31" s="19">
        <f>data!V40</f>
        <v>53000</v>
      </c>
      <c r="Z31" s="19">
        <f>data!AB40</f>
        <v>50000</v>
      </c>
      <c r="AA31" s="19">
        <f>data!AA40</f>
        <v>53000</v>
      </c>
      <c r="AB31">
        <f>data!AC40</f>
        <v>4</v>
      </c>
      <c r="AC31">
        <f>data!AD40</f>
        <v>2</v>
      </c>
      <c r="AD31" s="7" t="str">
        <f>data!AE40</f>
        <v>계단식</v>
      </c>
      <c r="AE31" s="7" t="str">
        <f>data!AF40</f>
        <v>즉시입주</v>
      </c>
      <c r="AF31" s="7" t="str">
        <f>data!AL40</f>
        <v>남향</v>
      </c>
      <c r="AH31">
        <f>data!AH40</f>
        <v>40000</v>
      </c>
      <c r="AI31">
        <f>data!AI40</f>
        <v>40000</v>
      </c>
      <c r="AJ31" s="7" t="str">
        <f>data!AJ40</f>
        <v>956동</v>
      </c>
      <c r="AK31" s="7" t="str">
        <f>data!AK40</f>
        <v>"12/25"</v>
      </c>
      <c r="AL31" s="7" t="str">
        <f>data!AL40</f>
        <v>남향</v>
      </c>
      <c r="AN31" s="7" t="str">
        <f>data!W40</f>
        <v>955동 2101호</v>
      </c>
      <c r="AO31" s="27">
        <f>data!P40</f>
        <v>46.96</v>
      </c>
      <c r="AP31" s="27">
        <f>data!V40</f>
        <v>53000</v>
      </c>
      <c r="AQ31" s="27">
        <f>data!AH40</f>
        <v>40000</v>
      </c>
      <c r="AR31" s="27">
        <f t="shared" si="10"/>
        <v>13000</v>
      </c>
      <c r="AS31" s="28">
        <f t="shared" si="11"/>
        <v>0.75471698113207553</v>
      </c>
      <c r="AT31" s="27">
        <f t="shared" si="12"/>
        <v>1128.6201022146508</v>
      </c>
      <c r="AU31" s="7" t="str">
        <f>CONCATENATE("방",data!AC40,",욕실",data!AD40)</f>
        <v>방4,욕실2</v>
      </c>
      <c r="AV31" s="7" t="str">
        <f>data!AE40</f>
        <v>계단식</v>
      </c>
      <c r="AX31" s="7" t="str">
        <f>data!AM40</f>
        <v>궁내공인중개사사무소</v>
      </c>
      <c r="AY31" s="7" t="str">
        <f>data!AN40</f>
        <v>031-396-8989</v>
      </c>
      <c r="AZ31" s="7" t="str">
        <f>data!AO40</f>
        <v>010-3712-3720</v>
      </c>
      <c r="BA31" t="str">
        <f>data!AP40</f>
        <v>경기도 군포시 산본동 1119-4</v>
      </c>
    </row>
    <row r="32" spans="1:54" s="41" customFormat="1" x14ac:dyDescent="0.25">
      <c r="A32" s="41" t="str">
        <f>CONCATENATE(data!A42," ", data!B42)</f>
        <v>경기도 군포시</v>
      </c>
      <c r="B32" s="42" t="str">
        <f>data!C42</f>
        <v>산본동</v>
      </c>
      <c r="C32" s="41" t="str">
        <f>data!D42</f>
        <v>래미안하이어스</v>
      </c>
      <c r="D32" s="41">
        <f>data!H42</f>
        <v>2010.09</v>
      </c>
      <c r="E32" s="43" t="str">
        <f>CONCATENATE(TEXT(data!I42,"#,##0"),"세대")</f>
        <v>2,644세대</v>
      </c>
      <c r="F32" s="41">
        <f>data!L42</f>
        <v>54</v>
      </c>
      <c r="G32" s="44">
        <f>(data!L42/data!I42)*100</f>
        <v>2.0423600605143721</v>
      </c>
      <c r="H32" s="41">
        <f>data!M42</f>
        <v>41</v>
      </c>
      <c r="I32" s="44">
        <f>(data!M42/data!I42)*100</f>
        <v>1.5506807866868382</v>
      </c>
      <c r="J32" s="41">
        <f>data!K42</f>
        <v>1.53</v>
      </c>
      <c r="K32" s="45"/>
      <c r="L32" s="46" t="str">
        <f>data!N42</f>
        <v>84A</v>
      </c>
      <c r="M32" s="47">
        <f>data!O42</f>
        <v>84.9</v>
      </c>
      <c r="N32" s="47">
        <f>data!P42</f>
        <v>25.68</v>
      </c>
      <c r="O32" s="41">
        <f>data!Q42</f>
        <v>59.94</v>
      </c>
      <c r="P32" s="41">
        <f>data!R42</f>
        <v>18.13</v>
      </c>
      <c r="Q32" s="41">
        <f>data!S42</f>
        <v>30</v>
      </c>
      <c r="R32" s="41">
        <f>data!T42</f>
        <v>2</v>
      </c>
      <c r="S32" s="48">
        <f t="shared" si="8"/>
        <v>6.6666666666666666E-2</v>
      </c>
      <c r="T32" s="41">
        <f>data!U42</f>
        <v>3</v>
      </c>
      <c r="U32" s="48">
        <f t="shared" si="9"/>
        <v>0.1</v>
      </c>
      <c r="V32" s="45"/>
      <c r="W32" s="46" t="str">
        <f>data!W42</f>
        <v>115동 901호</v>
      </c>
      <c r="X32" s="46" t="str">
        <f>CONCATENATE(data!X42,"/",data!Y42)</f>
        <v>9/15</v>
      </c>
      <c r="Y32" s="49">
        <f>data!V42</f>
        <v>65000</v>
      </c>
      <c r="Z32" s="49">
        <f>data!AB42</f>
        <v>65000</v>
      </c>
      <c r="AA32" s="49">
        <f>data!AA42</f>
        <v>68000</v>
      </c>
      <c r="AB32" s="41">
        <f>data!AC42</f>
        <v>3</v>
      </c>
      <c r="AC32" s="41">
        <f>data!AD42</f>
        <v>2</v>
      </c>
      <c r="AD32" s="46" t="str">
        <f>data!AE42</f>
        <v>계단식</v>
      </c>
      <c r="AE32" s="46" t="str">
        <f>data!AF42</f>
        <v>즉시입주</v>
      </c>
      <c r="AF32" s="46" t="str">
        <f>data!AL42</f>
        <v>남서향</v>
      </c>
      <c r="AG32" s="45"/>
      <c r="AH32" s="41">
        <f>data!AH42</f>
        <v>41000</v>
      </c>
      <c r="AI32" s="41">
        <f>data!AI42</f>
        <v>39500</v>
      </c>
      <c r="AJ32" s="46" t="str">
        <f>data!AJ42</f>
        <v>114동</v>
      </c>
      <c r="AK32" s="46" t="str">
        <f>data!AK42</f>
        <v>"고/28"</v>
      </c>
      <c r="AL32" s="46" t="str">
        <f>data!AL42</f>
        <v>남서향</v>
      </c>
      <c r="AM32" s="45"/>
      <c r="AN32" s="46" t="str">
        <f>data!W42</f>
        <v>115동 901호</v>
      </c>
      <c r="AO32" s="43">
        <f>data!P42</f>
        <v>25.68</v>
      </c>
      <c r="AP32" s="43">
        <f>data!V42</f>
        <v>65000</v>
      </c>
      <c r="AQ32" s="43">
        <f>data!AH42</f>
        <v>41000</v>
      </c>
      <c r="AR32" s="43">
        <f t="shared" si="10"/>
        <v>24000</v>
      </c>
      <c r="AS32" s="50">
        <f t="shared" si="11"/>
        <v>0.63076923076923075</v>
      </c>
      <c r="AT32" s="43">
        <f t="shared" si="12"/>
        <v>2531.1526479750778</v>
      </c>
      <c r="AU32" s="46" t="str">
        <f>CONCATENATE("방",data!AC42,",욕실",data!AD42)</f>
        <v>방3,욕실2</v>
      </c>
      <c r="AV32" s="46" t="str">
        <f>data!AE42</f>
        <v>계단식</v>
      </c>
      <c r="AW32" s="45"/>
      <c r="AX32" s="46" t="str">
        <f>data!AM42</f>
        <v>삼성카네기공인중개사사무소</v>
      </c>
      <c r="AY32" s="46" t="str">
        <f>data!AN42</f>
        <v>031-399-9114</v>
      </c>
      <c r="AZ32" s="46" t="str">
        <f>data!AO42</f>
        <v>010-3387-7039</v>
      </c>
      <c r="BA32" s="41" t="str">
        <f>data!AP42</f>
        <v>경기도 군포시 산본동 1240 145동 1111호</v>
      </c>
    </row>
    <row r="33" spans="1:53" x14ac:dyDescent="0.25">
      <c r="A33" s="25" t="str">
        <f>CONCATENATE(data!A43," ", data!B43)</f>
        <v>경기도 군포시</v>
      </c>
      <c r="B33" s="33" t="str">
        <f>data!C43</f>
        <v>산본동</v>
      </c>
      <c r="C33" s="25" t="str">
        <f>data!D43</f>
        <v>래미안하이어스</v>
      </c>
      <c r="D33" s="25">
        <f>data!H43</f>
        <v>2010.09</v>
      </c>
      <c r="E33" s="34" t="str">
        <f>CONCATENATE(TEXT(data!I43,"#,##0"),"세대")</f>
        <v>2,644세대</v>
      </c>
      <c r="F33" s="25">
        <f>data!L43</f>
        <v>54</v>
      </c>
      <c r="G33" s="26">
        <f>(data!L43/data!I43)*100</f>
        <v>2.0423600605143721</v>
      </c>
      <c r="H33" s="25">
        <f>data!M43</f>
        <v>41</v>
      </c>
      <c r="I33" s="26">
        <f>(data!M43/data!I43)*100</f>
        <v>1.5506807866868382</v>
      </c>
      <c r="J33" s="25">
        <f>data!K43</f>
        <v>1.53</v>
      </c>
      <c r="L33" s="7" t="str">
        <f>data!N43</f>
        <v>87B</v>
      </c>
      <c r="M33" s="21">
        <f>data!O43</f>
        <v>87.65</v>
      </c>
      <c r="N33" s="21">
        <f>data!P43</f>
        <v>26.51</v>
      </c>
      <c r="O33">
        <f>data!Q43</f>
        <v>59.94</v>
      </c>
      <c r="P33">
        <f>data!R43</f>
        <v>18.13</v>
      </c>
      <c r="Q33">
        <f>data!S43</f>
        <v>251</v>
      </c>
      <c r="R33">
        <f>data!T43</f>
        <v>2</v>
      </c>
      <c r="S33" s="23">
        <f t="shared" si="8"/>
        <v>7.9681274900398405E-3</v>
      </c>
      <c r="T33">
        <f>data!U43</f>
        <v>4</v>
      </c>
      <c r="U33" s="23">
        <f t="shared" si="9"/>
        <v>1.5936254980079681E-2</v>
      </c>
      <c r="W33" s="7" t="str">
        <f>data!W43</f>
        <v>115동 902호</v>
      </c>
      <c r="X33" s="7" t="str">
        <f>CONCATENATE(data!X43,"/",data!Y43)</f>
        <v>9/15</v>
      </c>
      <c r="Y33" s="19">
        <f>data!V43</f>
        <v>65000</v>
      </c>
      <c r="Z33" s="19">
        <f>data!AB43</f>
        <v>65000</v>
      </c>
      <c r="AA33" s="19">
        <f>data!AA43</f>
        <v>73000</v>
      </c>
      <c r="AB33">
        <f>data!AC43</f>
        <v>3</v>
      </c>
      <c r="AC33">
        <f>data!AD43</f>
        <v>2</v>
      </c>
      <c r="AD33" s="7" t="str">
        <f>data!AE43</f>
        <v>계단식</v>
      </c>
      <c r="AE33" s="7" t="str">
        <f>data!AF43</f>
        <v>즉시입주</v>
      </c>
      <c r="AF33" s="7" t="str">
        <f>data!AL43</f>
        <v>남동향</v>
      </c>
      <c r="AH33">
        <f>data!AH43</f>
        <v>41000</v>
      </c>
      <c r="AI33">
        <f>data!AI43</f>
        <v>39000</v>
      </c>
      <c r="AJ33" s="7" t="str">
        <f>data!AJ43</f>
        <v>121동</v>
      </c>
      <c r="AK33" s="7" t="str">
        <f>data!AK43</f>
        <v>"26/32"</v>
      </c>
      <c r="AL33" s="7" t="str">
        <f>data!AL43</f>
        <v>남동향</v>
      </c>
      <c r="AN33" s="7" t="str">
        <f>data!W43</f>
        <v>115동 902호</v>
      </c>
      <c r="AO33" s="27">
        <f>data!P43</f>
        <v>26.51</v>
      </c>
      <c r="AP33" s="27">
        <f>data!V43</f>
        <v>65000</v>
      </c>
      <c r="AQ33" s="27">
        <f>data!AH43</f>
        <v>41000</v>
      </c>
      <c r="AR33" s="27">
        <f t="shared" si="10"/>
        <v>24000</v>
      </c>
      <c r="AS33" s="28">
        <f t="shared" si="11"/>
        <v>0.63076923076923075</v>
      </c>
      <c r="AT33" s="27">
        <f t="shared" si="12"/>
        <v>2451.9049415314976</v>
      </c>
      <c r="AU33" s="7" t="str">
        <f>CONCATENATE("방",data!AC43,",욕실",data!AD43)</f>
        <v>방3,욕실2</v>
      </c>
      <c r="AV33" s="7" t="str">
        <f>data!AE43</f>
        <v>계단식</v>
      </c>
      <c r="AX33" s="7" t="str">
        <f>data!AM43</f>
        <v>LBA산본공인중개사사무소</v>
      </c>
      <c r="AY33" s="7" t="str">
        <f>data!AN43</f>
        <v>031-395-8949</v>
      </c>
      <c r="AZ33" s="7" t="str">
        <f>data!AO43</f>
        <v>010-6277-1221</v>
      </c>
      <c r="BA33" t="str">
        <f>data!AP43</f>
        <v>경기도 군포시 산본동 1240번지 래미안하이어스 147동 3121호</v>
      </c>
    </row>
    <row r="34" spans="1:53" x14ac:dyDescent="0.25">
      <c r="A34" s="25" t="str">
        <f>CONCATENATE(data!A44," ", data!B44)</f>
        <v>경기도 군포시</v>
      </c>
      <c r="B34" s="33" t="str">
        <f>data!C44</f>
        <v>산본동</v>
      </c>
      <c r="C34" s="25" t="str">
        <f>data!D44</f>
        <v>래미안하이어스</v>
      </c>
      <c r="D34" s="25">
        <f>data!H44</f>
        <v>2010.09</v>
      </c>
      <c r="E34" s="34" t="str">
        <f>CONCATENATE(TEXT(data!I44,"#,##0"),"세대")</f>
        <v>2,644세대</v>
      </c>
      <c r="F34" s="25">
        <f>data!L44</f>
        <v>54</v>
      </c>
      <c r="G34" s="26">
        <f>(data!L44/data!I44)*100</f>
        <v>2.0423600605143721</v>
      </c>
      <c r="H34" s="25">
        <f>data!M44</f>
        <v>41</v>
      </c>
      <c r="I34" s="26">
        <f>(data!M44/data!I44)*100</f>
        <v>1.5506807866868382</v>
      </c>
      <c r="J34" s="25">
        <f>data!K44</f>
        <v>1.53</v>
      </c>
      <c r="L34" s="7" t="str">
        <f>data!N44</f>
        <v>112C</v>
      </c>
      <c r="M34" s="21">
        <f>data!O44</f>
        <v>112.87</v>
      </c>
      <c r="N34" s="21">
        <f>data!P44</f>
        <v>34.14</v>
      </c>
      <c r="O34">
        <f>data!Q44</f>
        <v>84.95</v>
      </c>
      <c r="P34">
        <f>data!R44</f>
        <v>25.69</v>
      </c>
      <c r="Q34">
        <f>data!S44</f>
        <v>244</v>
      </c>
      <c r="R34">
        <f>data!T44</f>
        <v>4</v>
      </c>
      <c r="S34" s="23">
        <f t="shared" si="8"/>
        <v>1.6393442622950821E-2</v>
      </c>
      <c r="T34">
        <f>data!U44</f>
        <v>6</v>
      </c>
      <c r="U34" s="23">
        <f t="shared" si="9"/>
        <v>2.4590163934426229E-2</v>
      </c>
      <c r="W34" s="7" t="str">
        <f>data!W44</f>
        <v>111동 1503호</v>
      </c>
      <c r="X34" s="7" t="str">
        <f>CONCATENATE(data!X44,"/",data!Y44)</f>
        <v>15/33</v>
      </c>
      <c r="Y34" s="19">
        <f>data!V44</f>
        <v>75000</v>
      </c>
      <c r="Z34" s="19">
        <f>data!AB44</f>
        <v>75000</v>
      </c>
      <c r="AA34" s="19">
        <f>data!AA44</f>
        <v>79000</v>
      </c>
      <c r="AB34">
        <f>data!AC44</f>
        <v>3</v>
      </c>
      <c r="AC34">
        <f>data!AD44</f>
        <v>2</v>
      </c>
      <c r="AD34" s="7" t="str">
        <f>data!AE44</f>
        <v>계단식</v>
      </c>
      <c r="AE34" s="7" t="str">
        <f>data!AF44</f>
        <v>즉시입주</v>
      </c>
      <c r="AF34" s="7" t="str">
        <f>data!AL44</f>
        <v>남서향</v>
      </c>
      <c r="AH34">
        <f>data!AH44</f>
        <v>50000</v>
      </c>
      <c r="AI34">
        <f>data!AI44</f>
        <v>48000</v>
      </c>
      <c r="AJ34" s="7" t="str">
        <f>data!AJ44</f>
        <v>108동</v>
      </c>
      <c r="AK34" s="7" t="str">
        <f>data!AK44</f>
        <v>"17/33"</v>
      </c>
      <c r="AL34" s="7" t="str">
        <f>data!AL44</f>
        <v>남서향</v>
      </c>
      <c r="AN34" s="7" t="str">
        <f>data!W44</f>
        <v>111동 1503호</v>
      </c>
      <c r="AO34" s="27">
        <f>data!P44</f>
        <v>34.14</v>
      </c>
      <c r="AP34" s="27">
        <f>data!V44</f>
        <v>75000</v>
      </c>
      <c r="AQ34" s="27">
        <f>data!AH44</f>
        <v>50000</v>
      </c>
      <c r="AR34" s="27">
        <f t="shared" si="10"/>
        <v>25000</v>
      </c>
      <c r="AS34" s="28">
        <f t="shared" si="11"/>
        <v>0.66666666666666663</v>
      </c>
      <c r="AT34" s="27">
        <f t="shared" si="12"/>
        <v>2196.8365553602812</v>
      </c>
      <c r="AU34" s="7" t="str">
        <f>CONCATENATE("방",data!AC44,",욕실",data!AD44)</f>
        <v>방3,욕실2</v>
      </c>
      <c r="AV34" s="7" t="str">
        <f>data!AE44</f>
        <v>계단식</v>
      </c>
      <c r="AX34" s="7" t="str">
        <f>data!AM44</f>
        <v>LBA산본공인중개사사무소</v>
      </c>
      <c r="AY34" s="7" t="str">
        <f>data!AN44</f>
        <v>031-395-8949</v>
      </c>
      <c r="AZ34" s="7" t="str">
        <f>data!AO44</f>
        <v>010-6277-1221</v>
      </c>
      <c r="BA34" t="str">
        <f>data!AP44</f>
        <v>경기도 군포시 산본동 1240번지 래미안하이어스 147동 3121호</v>
      </c>
    </row>
    <row r="35" spans="1:53" x14ac:dyDescent="0.25">
      <c r="A35" s="25" t="str">
        <f>CONCATENATE(data!A45," ", data!B45)</f>
        <v>경기도 군포시</v>
      </c>
      <c r="B35" s="33" t="str">
        <f>data!C45</f>
        <v>산본동</v>
      </c>
      <c r="C35" s="25" t="str">
        <f>data!D45</f>
        <v>래미안하이어스</v>
      </c>
      <c r="D35" s="25">
        <f>data!H45</f>
        <v>2010.09</v>
      </c>
      <c r="E35" s="34" t="str">
        <f>CONCATENATE(TEXT(data!I45,"#,##0"),"세대")</f>
        <v>2,644세대</v>
      </c>
      <c r="F35" s="25">
        <f>data!L45</f>
        <v>54</v>
      </c>
      <c r="G35" s="26">
        <f>(data!L45/data!I45)*100</f>
        <v>2.0423600605143721</v>
      </c>
      <c r="H35" s="25">
        <f>data!M45</f>
        <v>41</v>
      </c>
      <c r="I35" s="26">
        <f>(data!M45/data!I45)*100</f>
        <v>1.5506807866868382</v>
      </c>
      <c r="J35" s="25">
        <f>data!K45</f>
        <v>1.53</v>
      </c>
      <c r="L35" s="7" t="str">
        <f>data!N45</f>
        <v>113B</v>
      </c>
      <c r="M35" s="21">
        <f>data!O45</f>
        <v>113.34</v>
      </c>
      <c r="N35" s="21">
        <f>data!P45</f>
        <v>34.28</v>
      </c>
      <c r="O35">
        <f>data!Q45</f>
        <v>84.95</v>
      </c>
      <c r="P35">
        <f>data!R45</f>
        <v>25.69</v>
      </c>
      <c r="Q35">
        <f>data!S45</f>
        <v>260</v>
      </c>
      <c r="R35">
        <f>data!T45</f>
        <v>4</v>
      </c>
      <c r="S35" s="23">
        <f t="shared" si="8"/>
        <v>1.5384615384615385E-2</v>
      </c>
      <c r="T35">
        <f>data!U45</f>
        <v>3</v>
      </c>
      <c r="U35" s="23">
        <f t="shared" si="9"/>
        <v>1.1538461538461539E-2</v>
      </c>
      <c r="W35" s="7" t="str">
        <f>data!W45</f>
        <v>108동 2502호</v>
      </c>
      <c r="X35" s="7" t="str">
        <f>CONCATENATE(data!X45,"/",data!Y45)</f>
        <v>25/33</v>
      </c>
      <c r="Y35" s="19">
        <f>data!V45</f>
        <v>78500</v>
      </c>
      <c r="Z35" s="19">
        <f>data!AB45</f>
        <v>78500</v>
      </c>
      <c r="AA35" s="19">
        <f>data!AA45</f>
        <v>82000</v>
      </c>
      <c r="AB35">
        <f>data!AC45</f>
        <v>3</v>
      </c>
      <c r="AC35">
        <f>data!AD45</f>
        <v>2</v>
      </c>
      <c r="AD35" s="7" t="str">
        <f>data!AE45</f>
        <v>계단식</v>
      </c>
      <c r="AE35" s="7" t="str">
        <f>data!AF45</f>
        <v>3개월이내</v>
      </c>
      <c r="AF35" s="7" t="str">
        <f>data!AL45</f>
        <v>남향</v>
      </c>
      <c r="AH35">
        <f>data!AH45</f>
        <v>55000</v>
      </c>
      <c r="AI35">
        <f>data!AI45</f>
        <v>49000</v>
      </c>
      <c r="AJ35" s="7" t="str">
        <f>data!AJ45</f>
        <v>120동</v>
      </c>
      <c r="AK35" s="7" t="str">
        <f>data!AK45</f>
        <v>"27/33"</v>
      </c>
      <c r="AL35" s="7" t="str">
        <f>data!AL45</f>
        <v>남향</v>
      </c>
      <c r="AN35" s="7" t="str">
        <f>data!W45</f>
        <v>108동 2502호</v>
      </c>
      <c r="AO35" s="27">
        <f>data!P45</f>
        <v>34.28</v>
      </c>
      <c r="AP35" s="27">
        <f>data!V45</f>
        <v>78500</v>
      </c>
      <c r="AQ35" s="27">
        <f>data!AH45</f>
        <v>55000</v>
      </c>
      <c r="AR35" s="27">
        <f t="shared" si="10"/>
        <v>23500</v>
      </c>
      <c r="AS35" s="28">
        <f t="shared" si="11"/>
        <v>0.70063694267515919</v>
      </c>
      <c r="AT35" s="27">
        <f t="shared" si="12"/>
        <v>2289.9649941656944</v>
      </c>
      <c r="AU35" s="7" t="str">
        <f>CONCATENATE("방",data!AC45,",욕실",data!AD45)</f>
        <v>방3,욕실2</v>
      </c>
      <c r="AV35" s="7" t="str">
        <f>data!AE45</f>
        <v>계단식</v>
      </c>
      <c r="AX35" s="7" t="str">
        <f>data!AM45</f>
        <v>행복래미안공인중개사사무소</v>
      </c>
      <c r="AY35" s="7" t="str">
        <f>data!AN45</f>
        <v>031-348-8949</v>
      </c>
      <c r="AZ35" s="7" t="str">
        <f>data!AO45</f>
        <v>010-8631-3982</v>
      </c>
      <c r="BA35" t="str">
        <f>data!AP45</f>
        <v>경기도 군포시 산본동 1240 146동 2103호</v>
      </c>
    </row>
    <row r="36" spans="1:53" x14ac:dyDescent="0.25">
      <c r="A36" s="25" t="str">
        <f>CONCATENATE(data!A46," ", data!B46)</f>
        <v>경기도 군포시</v>
      </c>
      <c r="B36" s="33" t="str">
        <f>data!C46</f>
        <v>산본동</v>
      </c>
      <c r="C36" s="25" t="str">
        <f>data!D46</f>
        <v>래미안하이어스</v>
      </c>
      <c r="D36" s="25">
        <f>data!H46</f>
        <v>2010.09</v>
      </c>
      <c r="E36" s="34" t="str">
        <f>CONCATENATE(TEXT(data!I46,"#,##0"),"세대")</f>
        <v>2,644세대</v>
      </c>
      <c r="F36" s="25">
        <f>data!L46</f>
        <v>54</v>
      </c>
      <c r="G36" s="26">
        <f>(data!L46/data!I46)*100</f>
        <v>2.0423600605143721</v>
      </c>
      <c r="H36" s="25">
        <f>data!M46</f>
        <v>41</v>
      </c>
      <c r="I36" s="26">
        <f>(data!M46/data!I46)*100</f>
        <v>1.5506807866868382</v>
      </c>
      <c r="J36" s="25">
        <f>data!K46</f>
        <v>1.53</v>
      </c>
      <c r="L36" s="7" t="str">
        <f>data!N46</f>
        <v>114A</v>
      </c>
      <c r="M36" s="21">
        <f>data!O46</f>
        <v>114.74</v>
      </c>
      <c r="N36" s="21">
        <f>data!P46</f>
        <v>34.700000000000003</v>
      </c>
      <c r="O36">
        <f>data!Q46</f>
        <v>84.97</v>
      </c>
      <c r="P36">
        <f>data!R46</f>
        <v>25.7</v>
      </c>
      <c r="Q36">
        <f>data!S46</f>
        <v>596</v>
      </c>
      <c r="R36">
        <f>data!T46</f>
        <v>15</v>
      </c>
      <c r="S36" s="23">
        <f t="shared" si="8"/>
        <v>2.5167785234899327E-2</v>
      </c>
      <c r="T36">
        <f>data!U46</f>
        <v>9</v>
      </c>
      <c r="U36" s="23">
        <f t="shared" si="9"/>
        <v>1.5100671140939598E-2</v>
      </c>
      <c r="W36" s="7" t="str">
        <f>data!W46</f>
        <v>125동 1702호</v>
      </c>
      <c r="X36" s="7" t="str">
        <f>CONCATENATE(data!X46,"/",data!Y46)</f>
        <v>중/33</v>
      </c>
      <c r="Y36" s="19">
        <f>data!V46</f>
        <v>74000</v>
      </c>
      <c r="Z36" s="19">
        <f>data!AB46</f>
        <v>74000</v>
      </c>
      <c r="AA36" s="19">
        <f>data!AA46</f>
        <v>82000</v>
      </c>
      <c r="AB36">
        <f>data!AC46</f>
        <v>3</v>
      </c>
      <c r="AC36">
        <f>data!AD46</f>
        <v>2</v>
      </c>
      <c r="AD36" s="7" t="str">
        <f>data!AE46</f>
        <v>계단식</v>
      </c>
      <c r="AE36" s="7" t="str">
        <f>data!AF46</f>
        <v>즉시입주</v>
      </c>
      <c r="AF36" s="7" t="str">
        <f>data!AL46</f>
        <v>남동향</v>
      </c>
      <c r="AH36">
        <f>data!AH46</f>
        <v>52000</v>
      </c>
      <c r="AI36">
        <f>data!AI46</f>
        <v>47500</v>
      </c>
      <c r="AJ36" s="7" t="str">
        <f>data!AJ46</f>
        <v>106동</v>
      </c>
      <c r="AK36" s="7" t="str">
        <f>data!AK46</f>
        <v>"중/33"</v>
      </c>
      <c r="AL36" s="7" t="str">
        <f>data!AL46</f>
        <v>남동향</v>
      </c>
      <c r="AN36" s="7" t="str">
        <f>data!W46</f>
        <v>125동 1702호</v>
      </c>
      <c r="AO36" s="27">
        <f>data!P46</f>
        <v>34.700000000000003</v>
      </c>
      <c r="AP36" s="27">
        <f>data!V46</f>
        <v>74000</v>
      </c>
      <c r="AQ36" s="27">
        <f>data!AH46</f>
        <v>52000</v>
      </c>
      <c r="AR36" s="27">
        <f t="shared" si="10"/>
        <v>22000</v>
      </c>
      <c r="AS36" s="28">
        <f t="shared" si="11"/>
        <v>0.70270270270270274</v>
      </c>
      <c r="AT36" s="27">
        <f t="shared" si="12"/>
        <v>2132.564841498559</v>
      </c>
      <c r="AU36" s="7" t="str">
        <f>CONCATENATE("방",data!AC46,",욕실",data!AD46)</f>
        <v>방3,욕실2</v>
      </c>
      <c r="AV36" s="7" t="str">
        <f>data!AE46</f>
        <v>계단식</v>
      </c>
      <c r="AX36" s="7" t="str">
        <f>data!AM46</f>
        <v>한양공인중개사사무소</v>
      </c>
      <c r="AY36" s="7" t="str">
        <f>data!AN46</f>
        <v>031-395-3000</v>
      </c>
      <c r="AZ36" s="7" t="str">
        <f>data!AO46</f>
        <v>010-4250-7735</v>
      </c>
      <c r="BA36" t="str">
        <f>data!AP46</f>
        <v>경기도 군포시 산본동 1240 래미안 하이어스 아파트상가 145동 1117호</v>
      </c>
    </row>
    <row r="37" spans="1:53" x14ac:dyDescent="0.25">
      <c r="A37" s="25" t="str">
        <f>CONCATENATE(data!A47," ", data!B47)</f>
        <v>경기도 군포시</v>
      </c>
      <c r="B37" s="33" t="str">
        <f>data!C47</f>
        <v>산본동</v>
      </c>
      <c r="C37" s="25" t="str">
        <f>data!D47</f>
        <v>래미안하이어스</v>
      </c>
      <c r="D37" s="25">
        <f>data!H47</f>
        <v>2010.09</v>
      </c>
      <c r="E37" s="34" t="str">
        <f>CONCATENATE(TEXT(data!I47,"#,##0"),"세대")</f>
        <v>2,644세대</v>
      </c>
      <c r="F37" s="25">
        <f>data!L47</f>
        <v>54</v>
      </c>
      <c r="G37" s="26">
        <f>(data!L47/data!I47)*100</f>
        <v>2.0423600605143721</v>
      </c>
      <c r="H37" s="25">
        <f>data!M47</f>
        <v>41</v>
      </c>
      <c r="I37" s="26">
        <f>(data!M47/data!I47)*100</f>
        <v>1.5506807866868382</v>
      </c>
      <c r="J37" s="25">
        <f>data!K47</f>
        <v>1.53</v>
      </c>
      <c r="L37" s="7" t="str">
        <f>data!N47</f>
        <v>142A</v>
      </c>
      <c r="M37" s="21">
        <f>data!O47</f>
        <v>142.5</v>
      </c>
      <c r="N37" s="21">
        <f>data!P47</f>
        <v>43.1</v>
      </c>
      <c r="O37">
        <f>data!Q47</f>
        <v>112.24</v>
      </c>
      <c r="P37">
        <f>data!R47</f>
        <v>33.950000000000003</v>
      </c>
      <c r="Q37">
        <f>data!S47</f>
        <v>176</v>
      </c>
      <c r="R37">
        <f>data!T47</f>
        <v>2</v>
      </c>
      <c r="S37" s="23">
        <f t="shared" si="8"/>
        <v>1.1363636363636364E-2</v>
      </c>
      <c r="T37">
        <f>data!U47</f>
        <v>2</v>
      </c>
      <c r="U37" s="23">
        <f t="shared" si="9"/>
        <v>1.1363636363636364E-2</v>
      </c>
      <c r="W37" s="7" t="str">
        <f>data!W47</f>
        <v>124동 902호</v>
      </c>
      <c r="X37" s="7" t="str">
        <f>CONCATENATE(data!X47,"/",data!Y47)</f>
        <v>9/29</v>
      </c>
      <c r="Y37" s="19">
        <f>data!V47</f>
        <v>90000</v>
      </c>
      <c r="Z37" s="19">
        <f>data!AB47</f>
        <v>90000</v>
      </c>
      <c r="AA37" s="19">
        <f>data!AA47</f>
        <v>90000</v>
      </c>
      <c r="AB37">
        <f>data!AC47</f>
        <v>3</v>
      </c>
      <c r="AC37">
        <f>data!AD47</f>
        <v>2</v>
      </c>
      <c r="AD37" s="7" t="str">
        <f>data!AE47</f>
        <v>계단식</v>
      </c>
      <c r="AE37" s="7" t="str">
        <f>data!AF47</f>
        <v>즉시입주</v>
      </c>
      <c r="AF37" s="7" t="str">
        <f>data!AL47</f>
        <v>남향</v>
      </c>
      <c r="AH37">
        <f>data!AH47</f>
        <v>61000</v>
      </c>
      <c r="AI37">
        <f>data!AI47</f>
        <v>56000</v>
      </c>
      <c r="AJ37" s="7" t="str">
        <f>data!AJ47</f>
        <v>107동</v>
      </c>
      <c r="AK37" s="7" t="str">
        <f>data!AK47</f>
        <v>"28/34"</v>
      </c>
      <c r="AL37" s="7" t="str">
        <f>data!AL47</f>
        <v>남향</v>
      </c>
      <c r="AN37" s="7" t="str">
        <f>data!W47</f>
        <v>124동 902호</v>
      </c>
      <c r="AO37" s="27">
        <f>data!P47</f>
        <v>43.1</v>
      </c>
      <c r="AP37" s="27">
        <f>data!V47</f>
        <v>90000</v>
      </c>
      <c r="AQ37" s="27">
        <f>data!AH47</f>
        <v>61000</v>
      </c>
      <c r="AR37" s="27">
        <f t="shared" si="10"/>
        <v>29000</v>
      </c>
      <c r="AS37" s="28">
        <f t="shared" si="11"/>
        <v>0.67777777777777781</v>
      </c>
      <c r="AT37" s="27">
        <f t="shared" si="12"/>
        <v>2088.1670533642691</v>
      </c>
      <c r="AU37" s="7" t="str">
        <f>CONCATENATE("방",data!AC47,",욕실",data!AD47)</f>
        <v>방3,욕실2</v>
      </c>
      <c r="AV37" s="7" t="str">
        <f>data!AE47</f>
        <v>계단식</v>
      </c>
      <c r="AX37" s="7" t="str">
        <f>data!AM47</f>
        <v>한양공인중개사사무소</v>
      </c>
      <c r="AY37" s="7" t="str">
        <f>data!AN47</f>
        <v>031-395-3000</v>
      </c>
      <c r="AZ37" s="7" t="str">
        <f>data!AO47</f>
        <v>010-4250-7735</v>
      </c>
      <c r="BA37" t="str">
        <f>data!AP47</f>
        <v>경기도 군포시 산본동 1240 래미안 하이어스 아파트상가 145동 1117호</v>
      </c>
    </row>
    <row r="38" spans="1:53" x14ac:dyDescent="0.25">
      <c r="A38" s="25" t="str">
        <f>CONCATENATE(data!A48," ", data!B48)</f>
        <v>경기도 군포시</v>
      </c>
      <c r="B38" s="33" t="str">
        <f>data!C48</f>
        <v>산본동</v>
      </c>
      <c r="C38" s="25" t="str">
        <f>data!D48</f>
        <v>래미안하이어스</v>
      </c>
      <c r="D38" s="25">
        <f>data!H48</f>
        <v>2010.09</v>
      </c>
      <c r="E38" s="34" t="str">
        <f>CONCATENATE(TEXT(data!I48,"#,##0"),"세대")</f>
        <v>2,644세대</v>
      </c>
      <c r="F38" s="25">
        <f>data!L48</f>
        <v>54</v>
      </c>
      <c r="G38" s="26">
        <f>(data!L48/data!I48)*100</f>
        <v>2.0423600605143721</v>
      </c>
      <c r="H38" s="25">
        <f>data!M48</f>
        <v>41</v>
      </c>
      <c r="I38" s="26">
        <f>(data!M48/data!I48)*100</f>
        <v>1.5506807866868382</v>
      </c>
      <c r="J38" s="25">
        <f>data!K48</f>
        <v>1.53</v>
      </c>
      <c r="L38" s="7" t="str">
        <f>data!N48</f>
        <v>143B</v>
      </c>
      <c r="M38" s="21">
        <f>data!O48</f>
        <v>143.01</v>
      </c>
      <c r="N38" s="21">
        <f>data!P48</f>
        <v>43.26</v>
      </c>
      <c r="O38">
        <f>data!Q48</f>
        <v>114.6</v>
      </c>
      <c r="P38">
        <f>data!R48</f>
        <v>34.659999999999997</v>
      </c>
      <c r="Q38">
        <f>data!S48</f>
        <v>187</v>
      </c>
      <c r="R38">
        <f>data!T48</f>
        <v>5</v>
      </c>
      <c r="S38" s="23">
        <f t="shared" si="8"/>
        <v>2.6737967914438502E-2</v>
      </c>
      <c r="T38">
        <f>data!U48</f>
        <v>0</v>
      </c>
      <c r="U38" s="23">
        <f t="shared" si="9"/>
        <v>0</v>
      </c>
      <c r="W38" s="7" t="str">
        <f>data!W48</f>
        <v>107동 2401호</v>
      </c>
      <c r="X38" s="7" t="str">
        <f>CONCATENATE(data!X48,"/",data!Y48)</f>
        <v>24/34</v>
      </c>
      <c r="Y38" s="19">
        <f>data!V48</f>
        <v>86000</v>
      </c>
      <c r="Z38" s="19">
        <f>data!AB48</f>
        <v>86000</v>
      </c>
      <c r="AA38" s="19">
        <f>data!AA48</f>
        <v>90000</v>
      </c>
      <c r="AB38">
        <f>data!AC48</f>
        <v>4</v>
      </c>
      <c r="AC38">
        <f>data!AD48</f>
        <v>2</v>
      </c>
      <c r="AD38" s="7" t="str">
        <f>data!AE48</f>
        <v>계단식</v>
      </c>
      <c r="AE38" s="7" t="str">
        <f>data!AF48</f>
        <v>즉시입주</v>
      </c>
      <c r="AF38" s="7" t="str">
        <f>data!AL48</f>
        <v>-</v>
      </c>
      <c r="AH38" t="str">
        <f>data!AH48</f>
        <v>-</v>
      </c>
      <c r="AI38" t="str">
        <f>data!AI48</f>
        <v>-</v>
      </c>
      <c r="AJ38" s="7" t="str">
        <f>data!AJ48</f>
        <v>-</v>
      </c>
      <c r="AK38" s="7" t="str">
        <f>data!AK48</f>
        <v>-</v>
      </c>
      <c r="AL38" s="7" t="str">
        <f>data!AL48</f>
        <v>-</v>
      </c>
      <c r="AN38" s="7" t="str">
        <f>data!W48</f>
        <v>107동 2401호</v>
      </c>
      <c r="AO38" s="27">
        <f>data!P48</f>
        <v>43.26</v>
      </c>
      <c r="AP38" s="27">
        <f>data!V48</f>
        <v>86000</v>
      </c>
      <c r="AQ38" s="27" t="str">
        <f>data!AH48</f>
        <v>-</v>
      </c>
      <c r="AR38" s="27" t="str">
        <f t="shared" si="10"/>
        <v/>
      </c>
      <c r="AS38" s="28" t="str">
        <f t="shared" si="11"/>
        <v/>
      </c>
      <c r="AT38" s="27">
        <f t="shared" si="12"/>
        <v>1987.9796578825706</v>
      </c>
      <c r="AU38" s="7" t="str">
        <f>CONCATENATE("방",data!AC48,",욕실",data!AD48)</f>
        <v>방4,욕실2</v>
      </c>
      <c r="AV38" s="7" t="str">
        <f>data!AE48</f>
        <v>계단식</v>
      </c>
      <c r="AX38" s="7" t="str">
        <f>data!AM48</f>
        <v>삼성카네기공인중개사사무소</v>
      </c>
      <c r="AY38" s="7" t="str">
        <f>data!AN48</f>
        <v>031-399-9114</v>
      </c>
      <c r="AZ38" s="7" t="str">
        <f>data!AO48</f>
        <v>010-3387-7039</v>
      </c>
      <c r="BA38" t="str">
        <f>data!AP48</f>
        <v>경기도 군포시 산본동 1240 145동 1111호</v>
      </c>
    </row>
    <row r="39" spans="1:53" x14ac:dyDescent="0.25">
      <c r="A39" s="25" t="str">
        <f>CONCATENATE(data!A49," ", data!B49)</f>
        <v>경기도 군포시</v>
      </c>
      <c r="B39" s="33" t="str">
        <f>data!C49</f>
        <v>산본동</v>
      </c>
      <c r="C39" s="25" t="str">
        <f>data!D49</f>
        <v>래미안하이어스</v>
      </c>
      <c r="D39" s="25">
        <f>data!H49</f>
        <v>2010.09</v>
      </c>
      <c r="E39" s="34" t="str">
        <f>CONCATENATE(TEXT(data!I49,"#,##0"),"세대")</f>
        <v>2,644세대</v>
      </c>
      <c r="F39" s="25">
        <f>data!L49</f>
        <v>54</v>
      </c>
      <c r="G39" s="26">
        <f>(data!L49/data!I49)*100</f>
        <v>2.0423600605143721</v>
      </c>
      <c r="H39" s="25">
        <f>data!M49</f>
        <v>41</v>
      </c>
      <c r="I39" s="26">
        <f>(data!M49/data!I49)*100</f>
        <v>1.5506807866868382</v>
      </c>
      <c r="J39" s="25">
        <f>data!K49</f>
        <v>1.53</v>
      </c>
      <c r="L39" s="7">
        <f>data!N49</f>
        <v>159</v>
      </c>
      <c r="M39" s="21">
        <f>data!O49</f>
        <v>159.19999999999999</v>
      </c>
      <c r="N39" s="21">
        <f>data!P49</f>
        <v>48.15</v>
      </c>
      <c r="O39">
        <f>data!Q49</f>
        <v>126.66</v>
      </c>
      <c r="P39">
        <f>data!R49</f>
        <v>38.31</v>
      </c>
      <c r="Q39">
        <f>data!S49</f>
        <v>218</v>
      </c>
      <c r="R39">
        <f>data!T49</f>
        <v>5</v>
      </c>
      <c r="S39" s="23">
        <f t="shared" si="8"/>
        <v>2.2935779816513763E-2</v>
      </c>
      <c r="T39">
        <f>data!U49</f>
        <v>5</v>
      </c>
      <c r="U39" s="23">
        <f t="shared" si="9"/>
        <v>2.2935779816513763E-2</v>
      </c>
      <c r="W39" s="7" t="str">
        <f>data!W49</f>
        <v>118동 2001호</v>
      </c>
      <c r="X39" s="7" t="str">
        <f>CONCATENATE(data!X49,"/",data!Y49)</f>
        <v>20/32</v>
      </c>
      <c r="Y39" s="19">
        <f>data!V49</f>
        <v>99000</v>
      </c>
      <c r="Z39" s="19">
        <f>data!AB49</f>
        <v>99000</v>
      </c>
      <c r="AA39" s="19">
        <f>data!AA49</f>
        <v>110000</v>
      </c>
      <c r="AB39">
        <f>data!AC49</f>
        <v>4</v>
      </c>
      <c r="AC39">
        <f>data!AD49</f>
        <v>2</v>
      </c>
      <c r="AD39" s="7" t="str">
        <f>data!AE49</f>
        <v>계단식</v>
      </c>
      <c r="AE39" s="7" t="str">
        <f>data!AF49</f>
        <v>즉시입주</v>
      </c>
      <c r="AF39" s="7">
        <f>data!AL49</f>
        <v>0</v>
      </c>
      <c r="AH39">
        <f>data!AH49</f>
        <v>65000</v>
      </c>
      <c r="AI39">
        <f>data!AI49</f>
        <v>60000</v>
      </c>
      <c r="AJ39" s="7" t="str">
        <f>data!AJ49</f>
        <v>129동</v>
      </c>
      <c r="AK39" s="7" t="str">
        <f>data!AK49</f>
        <v>"고/24"</v>
      </c>
      <c r="AL39" s="7">
        <f>data!AL49</f>
        <v>0</v>
      </c>
      <c r="AN39" s="7" t="str">
        <f>data!W49</f>
        <v>118동 2001호</v>
      </c>
      <c r="AO39" s="27">
        <f>data!P49</f>
        <v>48.15</v>
      </c>
      <c r="AP39" s="27">
        <f>data!V49</f>
        <v>99000</v>
      </c>
      <c r="AQ39" s="27">
        <f>data!AH49</f>
        <v>65000</v>
      </c>
      <c r="AR39" s="27">
        <f t="shared" si="10"/>
        <v>34000</v>
      </c>
      <c r="AS39" s="28">
        <f t="shared" si="11"/>
        <v>0.65656565656565657</v>
      </c>
      <c r="AT39" s="27">
        <f t="shared" si="12"/>
        <v>2056.0747663551401</v>
      </c>
      <c r="AU39" s="7" t="str">
        <f>CONCATENATE("방",data!AC49,",욕실",data!AD49)</f>
        <v>방4,욕실2</v>
      </c>
      <c r="AV39" s="7" t="str">
        <f>data!AE49</f>
        <v>계단식</v>
      </c>
      <c r="AX39" s="7" t="str">
        <f>data!AM49</f>
        <v>LBA산본공인중개사사무소</v>
      </c>
      <c r="AY39" s="7" t="str">
        <f>data!AN49</f>
        <v>031-395-8949</v>
      </c>
      <c r="AZ39" s="7" t="str">
        <f>data!AO49</f>
        <v>010-6277-1221</v>
      </c>
      <c r="BA39" t="str">
        <f>data!AP49</f>
        <v>경기도 군포시 산본동 1240번지 래미안하이어스 147동 3121호</v>
      </c>
    </row>
    <row r="40" spans="1:53" x14ac:dyDescent="0.25">
      <c r="A40" s="25" t="str">
        <f>CONCATENATE(data!A50," ", data!B50)</f>
        <v>경기도 군포시</v>
      </c>
      <c r="B40" s="33" t="str">
        <f>data!C50</f>
        <v>산본동</v>
      </c>
      <c r="C40" s="25" t="str">
        <f>data!D50</f>
        <v>래미안하이어스</v>
      </c>
      <c r="D40" s="25">
        <f>data!H50</f>
        <v>2010.09</v>
      </c>
      <c r="E40" s="34" t="str">
        <f>CONCATENATE(TEXT(data!I50,"#,##0"),"세대")</f>
        <v>2,644세대</v>
      </c>
      <c r="F40" s="25">
        <f>data!L50</f>
        <v>54</v>
      </c>
      <c r="G40" s="26">
        <f>(data!L50/data!I50)*100</f>
        <v>2.0423600605143721</v>
      </c>
      <c r="H40" s="25">
        <f>data!M50</f>
        <v>41</v>
      </c>
      <c r="I40" s="26">
        <f>(data!M50/data!I50)*100</f>
        <v>1.5506807866868382</v>
      </c>
      <c r="J40" s="25">
        <f>data!K50</f>
        <v>1.53</v>
      </c>
      <c r="L40" s="7" t="str">
        <f>data!N50</f>
        <v>180B</v>
      </c>
      <c r="M40" s="21">
        <f>data!O50</f>
        <v>180.69</v>
      </c>
      <c r="N40" s="21">
        <f>data!P50</f>
        <v>54.65</v>
      </c>
      <c r="O40">
        <f>data!Q50</f>
        <v>148.59</v>
      </c>
      <c r="P40">
        <f>data!R50</f>
        <v>44.94</v>
      </c>
      <c r="Q40">
        <f>data!S50</f>
        <v>122</v>
      </c>
      <c r="R40">
        <f>data!T50</f>
        <v>7</v>
      </c>
      <c r="S40" s="23">
        <f t="shared" si="8"/>
        <v>5.737704918032787E-2</v>
      </c>
      <c r="T40">
        <f>data!U50</f>
        <v>5</v>
      </c>
      <c r="U40" s="23">
        <f t="shared" si="9"/>
        <v>4.0983606557377046E-2</v>
      </c>
      <c r="W40" s="7" t="str">
        <f>data!W50</f>
        <v>122동 2204호</v>
      </c>
      <c r="X40" s="7" t="str">
        <f>CONCATENATE(data!X50,"/",data!Y50)</f>
        <v>22/32</v>
      </c>
      <c r="Y40" s="19">
        <f>data!V50</f>
        <v>98000</v>
      </c>
      <c r="Z40" s="19">
        <f>data!AB50</f>
        <v>98000</v>
      </c>
      <c r="AA40" s="19">
        <f>data!AA50</f>
        <v>110000</v>
      </c>
      <c r="AB40">
        <f>data!AC50</f>
        <v>4</v>
      </c>
      <c r="AC40">
        <f>data!AD50</f>
        <v>2</v>
      </c>
      <c r="AD40" s="7" t="str">
        <f>data!AE50</f>
        <v>계단식</v>
      </c>
      <c r="AE40" s="7" t="str">
        <f>data!AF50</f>
        <v>2개월이내</v>
      </c>
      <c r="AF40" s="7">
        <f>data!AL50</f>
        <v>0</v>
      </c>
      <c r="AH40">
        <f>data!AH50</f>
        <v>69000</v>
      </c>
      <c r="AI40">
        <f>data!AI50</f>
        <v>63000</v>
      </c>
      <c r="AJ40" s="7" t="str">
        <f>data!AJ50</f>
        <v>101동</v>
      </c>
      <c r="AK40" s="7" t="str">
        <f>data!AK50</f>
        <v>"23/34"</v>
      </c>
      <c r="AL40" s="7">
        <f>data!AL50</f>
        <v>0</v>
      </c>
      <c r="AN40" s="7" t="str">
        <f>data!W50</f>
        <v>122동 2204호</v>
      </c>
      <c r="AO40" s="27">
        <f>data!P50</f>
        <v>54.65</v>
      </c>
      <c r="AP40" s="27">
        <f>data!V50</f>
        <v>98000</v>
      </c>
      <c r="AQ40" s="27">
        <f>data!AH50</f>
        <v>69000</v>
      </c>
      <c r="AR40" s="27">
        <f t="shared" si="10"/>
        <v>29000</v>
      </c>
      <c r="AS40" s="28">
        <f t="shared" si="11"/>
        <v>0.70408163265306123</v>
      </c>
      <c r="AT40" s="27">
        <f t="shared" si="12"/>
        <v>1793.2296431838977</v>
      </c>
      <c r="AU40" s="7" t="str">
        <f>CONCATENATE("방",data!AC50,",욕실",data!AD50)</f>
        <v>방4,욕실2</v>
      </c>
      <c r="AV40" s="7" t="str">
        <f>data!AE50</f>
        <v>계단식</v>
      </c>
      <c r="AX40" s="7" t="str">
        <f>data!AM50</f>
        <v>LBA산본공인중개사사무소</v>
      </c>
      <c r="AY40" s="7" t="str">
        <f>data!AN50</f>
        <v>031-395-8949</v>
      </c>
      <c r="AZ40" s="7" t="str">
        <f>data!AO50</f>
        <v>010-6277-1221</v>
      </c>
      <c r="BA40" t="str">
        <f>data!AP50</f>
        <v>경기도 군포시 산본동 1240번지 래미안하이어스 147동 3121호</v>
      </c>
    </row>
    <row r="41" spans="1:53" x14ac:dyDescent="0.25">
      <c r="A41" s="25" t="str">
        <f>CONCATENATE(data!A51," ", data!B51)</f>
        <v>경기도 군포시</v>
      </c>
      <c r="B41" s="33" t="str">
        <f>data!C51</f>
        <v>산본동</v>
      </c>
      <c r="C41" s="25" t="str">
        <f>data!D51</f>
        <v>래미안하이어스</v>
      </c>
      <c r="D41" s="25">
        <f>data!H51</f>
        <v>2010.09</v>
      </c>
      <c r="E41" s="34" t="str">
        <f>CONCATENATE(TEXT(data!I51,"#,##0"),"세대")</f>
        <v>2,644세대</v>
      </c>
      <c r="F41" s="25">
        <f>data!L51</f>
        <v>54</v>
      </c>
      <c r="G41" s="26">
        <f>(data!L51/data!I51)*100</f>
        <v>2.0423600605143721</v>
      </c>
      <c r="H41" s="25">
        <f>data!M51</f>
        <v>41</v>
      </c>
      <c r="I41" s="26">
        <f>(data!M51/data!I51)*100</f>
        <v>1.5506807866868382</v>
      </c>
      <c r="J41" s="25">
        <f>data!K51</f>
        <v>1.53</v>
      </c>
      <c r="L41" s="7" t="str">
        <f>data!N51</f>
        <v>180A</v>
      </c>
      <c r="M41" s="21">
        <f>data!O51</f>
        <v>180.83</v>
      </c>
      <c r="N41" s="21">
        <f>data!P51</f>
        <v>54.7</v>
      </c>
      <c r="O41">
        <f>data!Q51</f>
        <v>146.72</v>
      </c>
      <c r="P41">
        <f>data!R51</f>
        <v>44.38</v>
      </c>
      <c r="Q41">
        <f>data!S51</f>
        <v>128</v>
      </c>
      <c r="R41">
        <f>data!T51</f>
        <v>3</v>
      </c>
      <c r="S41" s="23">
        <f t="shared" si="8"/>
        <v>2.34375E-2</v>
      </c>
      <c r="T41">
        <f>data!U51</f>
        <v>3</v>
      </c>
      <c r="U41" s="23">
        <f t="shared" si="9"/>
        <v>2.34375E-2</v>
      </c>
      <c r="W41" s="7" t="str">
        <f>data!W51</f>
        <v>122동 1902호</v>
      </c>
      <c r="X41" s="7" t="str">
        <f>CONCATENATE(data!X51,"/",data!Y51)</f>
        <v>19/32</v>
      </c>
      <c r="Y41" s="19">
        <f>data!V51</f>
        <v>105000</v>
      </c>
      <c r="Z41" s="19">
        <f>data!AB51</f>
        <v>105000</v>
      </c>
      <c r="AA41" s="19">
        <f>data!AA51</f>
        <v>115000</v>
      </c>
      <c r="AB41">
        <f>data!AC51</f>
        <v>4</v>
      </c>
      <c r="AC41">
        <f>data!AD51</f>
        <v>2</v>
      </c>
      <c r="AD41" s="7" t="str">
        <f>data!AE51</f>
        <v>계단식</v>
      </c>
      <c r="AE41" s="7" t="str">
        <f>data!AF51</f>
        <v>즉시입주</v>
      </c>
      <c r="AF41" s="7" t="str">
        <f>data!AL51</f>
        <v>남향</v>
      </c>
      <c r="AH41">
        <f>data!AH51</f>
        <v>70000</v>
      </c>
      <c r="AI41">
        <f>data!AI51</f>
        <v>65000</v>
      </c>
      <c r="AJ41" s="7" t="str">
        <f>data!AJ51</f>
        <v>101동</v>
      </c>
      <c r="AK41" s="7" t="str">
        <f>data!AK51</f>
        <v>"2/34"</v>
      </c>
      <c r="AL41" s="7" t="str">
        <f>data!AL51</f>
        <v>남향</v>
      </c>
      <c r="AN41" s="7" t="str">
        <f>data!W51</f>
        <v>122동 1902호</v>
      </c>
      <c r="AO41" s="27">
        <f>data!P51</f>
        <v>54.7</v>
      </c>
      <c r="AP41" s="27">
        <f>data!V51</f>
        <v>105000</v>
      </c>
      <c r="AQ41" s="27">
        <f>data!AH51</f>
        <v>70000</v>
      </c>
      <c r="AR41" s="27">
        <f t="shared" si="10"/>
        <v>35000</v>
      </c>
      <c r="AS41" s="28">
        <f t="shared" si="11"/>
        <v>0.66666666666666663</v>
      </c>
      <c r="AT41" s="27">
        <f t="shared" si="12"/>
        <v>1919.561243144424</v>
      </c>
      <c r="AU41" s="7" t="str">
        <f>CONCATENATE("방",data!AC51,",욕실",data!AD51)</f>
        <v>방4,욕실2</v>
      </c>
      <c r="AV41" s="7" t="str">
        <f>data!AE51</f>
        <v>계단식</v>
      </c>
      <c r="AX41" s="7" t="str">
        <f>data!AM51</f>
        <v>래미안알파공인중개사</v>
      </c>
      <c r="AY41" s="7" t="str">
        <f>data!AN51</f>
        <v>031-393-2244</v>
      </c>
      <c r="AZ41" s="7" t="str">
        <f>data!AO51</f>
        <v>010-6396-1177</v>
      </c>
      <c r="BA41" t="str">
        <f>data!AP51</f>
        <v>경기도 군포시 산본동 1240 래미안 하이어스 아파트상가 147동 3107호</v>
      </c>
    </row>
    <row r="42" spans="1:53" x14ac:dyDescent="0.25">
      <c r="A42" s="25" t="str">
        <f>CONCATENATE(data!A52," ", data!B52)</f>
        <v>경기도 군포시</v>
      </c>
      <c r="B42" s="33" t="str">
        <f>data!C52</f>
        <v>산본동</v>
      </c>
      <c r="C42" s="25" t="str">
        <f>data!D52</f>
        <v>래미안하이어스</v>
      </c>
      <c r="D42" s="25">
        <f>data!H52</f>
        <v>2010.09</v>
      </c>
      <c r="E42" s="34" t="str">
        <f>CONCATENATE(TEXT(data!I52,"#,##0"),"세대")</f>
        <v>2,644세대</v>
      </c>
      <c r="F42" s="25">
        <f>data!L52</f>
        <v>54</v>
      </c>
      <c r="G42" s="26">
        <f>(data!L52/data!I52)*100</f>
        <v>2.0423600605143721</v>
      </c>
      <c r="H42" s="25">
        <f>data!M52</f>
        <v>41</v>
      </c>
      <c r="I42" s="26">
        <f>(data!M52/data!I52)*100</f>
        <v>1.5506807866868382</v>
      </c>
      <c r="J42" s="25">
        <f>data!K52</f>
        <v>1.53</v>
      </c>
      <c r="L42" s="7">
        <f>data!N52</f>
        <v>212</v>
      </c>
      <c r="M42" s="21">
        <f>data!O52</f>
        <v>212.54</v>
      </c>
      <c r="N42" s="21">
        <f>data!P52</f>
        <v>64.290000000000006</v>
      </c>
      <c r="O42">
        <f>data!Q52</f>
        <v>178.76</v>
      </c>
      <c r="P42">
        <f>data!R52</f>
        <v>54.07</v>
      </c>
      <c r="Q42">
        <f>data!S52</f>
        <v>182</v>
      </c>
      <c r="R42">
        <f>data!T52</f>
        <v>5</v>
      </c>
      <c r="S42" s="23">
        <f t="shared" si="8"/>
        <v>2.7472527472527472E-2</v>
      </c>
      <c r="T42">
        <f>data!U52</f>
        <v>1</v>
      </c>
      <c r="U42" s="23">
        <f t="shared" si="9"/>
        <v>5.4945054945054949E-3</v>
      </c>
      <c r="W42" s="7" t="str">
        <f>data!W52</f>
        <v>102동 1901호</v>
      </c>
      <c r="X42" s="7" t="str">
        <f>CONCATENATE(data!X52,"/",data!Y52)</f>
        <v>19/30</v>
      </c>
      <c r="Y42" s="19">
        <f>data!V52</f>
        <v>112000</v>
      </c>
      <c r="Z42" s="19">
        <f>data!AB52</f>
        <v>112000</v>
      </c>
      <c r="AA42" s="19">
        <f>data!AA52</f>
        <v>120000</v>
      </c>
      <c r="AB42">
        <f>data!AC52</f>
        <v>4</v>
      </c>
      <c r="AC42">
        <f>data!AD52</f>
        <v>3</v>
      </c>
      <c r="AD42" s="7" t="str">
        <f>data!AE52</f>
        <v>계단식</v>
      </c>
      <c r="AE42" s="7" t="str">
        <f>data!AF52</f>
        <v>즉시입주</v>
      </c>
      <c r="AF42" s="7" t="str">
        <f>data!AL52</f>
        <v>남동향</v>
      </c>
      <c r="AH42">
        <f>data!AH52</f>
        <v>75000</v>
      </c>
      <c r="AI42">
        <f>data!AI52</f>
        <v>75000</v>
      </c>
      <c r="AJ42" s="7" t="str">
        <f>data!AJ52</f>
        <v>102동</v>
      </c>
      <c r="AK42" s="7" t="str">
        <f>data!AK52</f>
        <v>"중/30"</v>
      </c>
      <c r="AL42" s="7" t="str">
        <f>data!AL52</f>
        <v>남동향</v>
      </c>
      <c r="AN42" s="7" t="str">
        <f>data!W52</f>
        <v>102동 1901호</v>
      </c>
      <c r="AO42" s="27">
        <f>data!P52</f>
        <v>64.290000000000006</v>
      </c>
      <c r="AP42" s="27">
        <f>data!V52</f>
        <v>112000</v>
      </c>
      <c r="AQ42" s="27">
        <f>data!AH52</f>
        <v>75000</v>
      </c>
      <c r="AR42" s="27">
        <f t="shared" si="10"/>
        <v>37000</v>
      </c>
      <c r="AS42" s="28">
        <f t="shared" si="11"/>
        <v>0.6696428571428571</v>
      </c>
      <c r="AT42" s="27">
        <f t="shared" si="12"/>
        <v>1742.1060818167675</v>
      </c>
      <c r="AU42" s="7" t="str">
        <f>CONCATENATE("방",data!AC52,",욕실",data!AD52)</f>
        <v>방4,욕실3</v>
      </c>
      <c r="AV42" s="7" t="str">
        <f>data!AE52</f>
        <v>계단식</v>
      </c>
      <c r="AX42" s="7" t="str">
        <f>data!AM52</f>
        <v>삼성공인중개사사무소</v>
      </c>
      <c r="AY42" s="7" t="str">
        <f>data!AN52</f>
        <v>031-395-7777</v>
      </c>
      <c r="AZ42" s="7" t="str">
        <f>data!AO52</f>
        <v>010-7528-2215</v>
      </c>
      <c r="BA42" t="str">
        <f>data!AP52</f>
        <v>경기도 군포시 산본동 1240 래미안하이어스 상가 145동 1109호</v>
      </c>
    </row>
    <row r="43" spans="1:53" s="41" customFormat="1" x14ac:dyDescent="0.25">
      <c r="A43" s="41" t="str">
        <f>CONCATENATE(data!A54," ", data!B54)</f>
        <v>경기도 군포시</v>
      </c>
      <c r="B43" s="42" t="str">
        <f>data!C54</f>
        <v>산본동</v>
      </c>
      <c r="C43" s="41" t="str">
        <f>data!D54</f>
        <v>매화주공14단지</v>
      </c>
      <c r="D43" s="41">
        <f>data!H54</f>
        <v>1995.1</v>
      </c>
      <c r="E43" s="43" t="str">
        <f>CONCATENATE(TEXT(data!I54,"#,##0"),"세대")</f>
        <v>1,847세대</v>
      </c>
      <c r="F43" s="41">
        <f>data!L54</f>
        <v>15</v>
      </c>
      <c r="G43" s="44">
        <f>(data!L54/data!I54)*100</f>
        <v>0.81212777476989717</v>
      </c>
      <c r="H43" s="41">
        <f>data!M54</f>
        <v>30</v>
      </c>
      <c r="I43" s="44">
        <f>(data!M54/data!I54)*100</f>
        <v>1.6242555495397943</v>
      </c>
      <c r="J43" s="41">
        <f>data!K54</f>
        <v>0.28000000000000003</v>
      </c>
      <c r="K43" s="45"/>
      <c r="L43" s="46" t="str">
        <f>data!N54</f>
        <v>68A</v>
      </c>
      <c r="M43" s="47">
        <f>data!O54</f>
        <v>68.930000000000007</v>
      </c>
      <c r="N43" s="47">
        <f>data!P54</f>
        <v>20.85</v>
      </c>
      <c r="O43" s="41">
        <f>data!Q54</f>
        <v>49.69</v>
      </c>
      <c r="P43" s="41">
        <f>data!R54</f>
        <v>15.03</v>
      </c>
      <c r="Q43" s="41">
        <f>data!S54</f>
        <v>267</v>
      </c>
      <c r="R43" s="41">
        <f>data!T54</f>
        <v>6</v>
      </c>
      <c r="S43" s="48">
        <f t="shared" si="8"/>
        <v>2.247191011235955E-2</v>
      </c>
      <c r="T43" s="41">
        <f>data!U54</f>
        <v>17</v>
      </c>
      <c r="U43" s="48">
        <f t="shared" si="9"/>
        <v>6.3670411985018729E-2</v>
      </c>
      <c r="V43" s="45"/>
      <c r="W43" s="46" t="str">
        <f>data!W54</f>
        <v>1404동 1101호</v>
      </c>
      <c r="X43" s="46" t="str">
        <f>CONCATENATE(data!X54,"/",data!Y54)</f>
        <v>11/15</v>
      </c>
      <c r="Y43" s="49">
        <f>data!V54</f>
        <v>22000</v>
      </c>
      <c r="Z43" s="49">
        <f>data!AB54</f>
        <v>22000</v>
      </c>
      <c r="AA43" s="49">
        <f>data!AA54</f>
        <v>23500</v>
      </c>
      <c r="AB43" s="41">
        <f>data!AC54</f>
        <v>2</v>
      </c>
      <c r="AC43" s="41">
        <f>data!AD54</f>
        <v>1</v>
      </c>
      <c r="AD43" s="46" t="str">
        <f>data!AE54</f>
        <v>복도식</v>
      </c>
      <c r="AE43" s="46" t="str">
        <f>data!AF54</f>
        <v>2개월이내</v>
      </c>
      <c r="AF43" s="46" t="str">
        <f>data!AL54</f>
        <v>남향</v>
      </c>
      <c r="AG43" s="45"/>
      <c r="AH43" s="41">
        <f>data!AH54</f>
        <v>17000</v>
      </c>
      <c r="AI43" s="41">
        <f>data!AI54</f>
        <v>14000</v>
      </c>
      <c r="AJ43" s="46" t="str">
        <f>data!AJ54</f>
        <v>1405동</v>
      </c>
      <c r="AK43" s="46" t="str">
        <f>data!AK54</f>
        <v>"12/15"</v>
      </c>
      <c r="AL43" s="46" t="str">
        <f>data!AL54</f>
        <v>남향</v>
      </c>
      <c r="AM43" s="45"/>
      <c r="AN43" s="46" t="str">
        <f>data!W54</f>
        <v>1404동 1101호</v>
      </c>
      <c r="AO43" s="43">
        <f>data!P54</f>
        <v>20.85</v>
      </c>
      <c r="AP43" s="43">
        <f>data!V54</f>
        <v>22000</v>
      </c>
      <c r="AQ43" s="43">
        <f>data!AH54</f>
        <v>17000</v>
      </c>
      <c r="AR43" s="43">
        <f t="shared" si="10"/>
        <v>5000</v>
      </c>
      <c r="AS43" s="50">
        <f t="shared" si="11"/>
        <v>0.77272727272727271</v>
      </c>
      <c r="AT43" s="43">
        <f t="shared" si="12"/>
        <v>1055.1558752997601</v>
      </c>
      <c r="AU43" s="46" t="str">
        <f>CONCATENATE("방",data!AC54,",욕실",data!AD54)</f>
        <v>방2,욕실1</v>
      </c>
      <c r="AV43" s="46" t="str">
        <f>data!AE54</f>
        <v>복도식</v>
      </c>
      <c r="AW43" s="45"/>
      <c r="AX43" s="46" t="str">
        <f>data!AM54</f>
        <v>주공공인중개사사무소</v>
      </c>
      <c r="AY43" s="46" t="str">
        <f>data!AN54</f>
        <v>031-397-7300</v>
      </c>
      <c r="AZ43" s="46" t="str">
        <f>data!AO54</f>
        <v>010-5470-4956</v>
      </c>
      <c r="BA43" s="41" t="str">
        <f>data!AP54</f>
        <v>경기 군포시 산본동 1066-3 개나리아파트상가 가동 107호</v>
      </c>
    </row>
    <row r="44" spans="1:53" x14ac:dyDescent="0.25">
      <c r="A44" s="25" t="str">
        <f>CONCATENATE(data!A55," ", data!B55)</f>
        <v>경기도 군포시</v>
      </c>
      <c r="B44" s="33" t="str">
        <f>data!C55</f>
        <v>산본동</v>
      </c>
      <c r="C44" s="25" t="str">
        <f>data!D55</f>
        <v>매화주공14단지</v>
      </c>
      <c r="D44" s="25">
        <f>data!H55</f>
        <v>1995.1</v>
      </c>
      <c r="E44" s="34" t="str">
        <f>CONCATENATE(TEXT(data!I55,"#,##0"),"세대")</f>
        <v>1,847세대</v>
      </c>
      <c r="F44" s="25">
        <f>data!L55</f>
        <v>15</v>
      </c>
      <c r="G44" s="26">
        <f>(data!L55/data!I55)*100</f>
        <v>0.81212777476989717</v>
      </c>
      <c r="H44" s="25">
        <f>data!M55</f>
        <v>30</v>
      </c>
      <c r="I44" s="26">
        <f>(data!M55/data!I55)*100</f>
        <v>1.6242555495397943</v>
      </c>
      <c r="J44" s="25">
        <f>data!K55</f>
        <v>0.28000000000000003</v>
      </c>
      <c r="L44" s="7" t="str">
        <f>data!N55</f>
        <v>70B</v>
      </c>
      <c r="M44" s="21">
        <f>data!O55</f>
        <v>70.290000000000006</v>
      </c>
      <c r="N44" s="21">
        <f>data!P55</f>
        <v>21.26</v>
      </c>
      <c r="O44">
        <f>data!Q55</f>
        <v>49.67</v>
      </c>
      <c r="P44">
        <f>data!R55</f>
        <v>15.02</v>
      </c>
      <c r="Q44">
        <f>data!S55</f>
        <v>240</v>
      </c>
      <c r="R44">
        <f>data!T55</f>
        <v>9</v>
      </c>
      <c r="S44" s="23">
        <f t="shared" ref="S44:S75" si="13">IF(ISERROR(R44/Q44),"",R44/Q44)</f>
        <v>3.7499999999999999E-2</v>
      </c>
      <c r="T44">
        <f>data!U55</f>
        <v>13</v>
      </c>
      <c r="U44" s="23">
        <f t="shared" ref="U44:U75" si="14">IF(ISERROR(T44/Q44),"",T44/Q44)</f>
        <v>5.4166666666666669E-2</v>
      </c>
      <c r="W44" s="7" t="str">
        <f>data!W55</f>
        <v>1403동 1202호</v>
      </c>
      <c r="X44" s="7" t="str">
        <f>CONCATENATE(data!X55,"/",data!Y55)</f>
        <v>12/20</v>
      </c>
      <c r="Y44" s="19">
        <f>data!V55</f>
        <v>22300</v>
      </c>
      <c r="Z44" s="19">
        <f>data!AB55</f>
        <v>20000</v>
      </c>
      <c r="AA44" s="19">
        <f>data!AA55</f>
        <v>23500</v>
      </c>
      <c r="AB44">
        <f>data!AC55</f>
        <v>2</v>
      </c>
      <c r="AC44">
        <f>data!AD55</f>
        <v>1</v>
      </c>
      <c r="AD44" s="7" t="str">
        <f>data!AE55</f>
        <v>복도식</v>
      </c>
      <c r="AE44" s="7" t="str">
        <f>data!AF55</f>
        <v>3개월이내</v>
      </c>
      <c r="AF44" s="7" t="str">
        <f>data!AL55</f>
        <v>남동향</v>
      </c>
      <c r="AH44">
        <f>data!AH55</f>
        <v>16000</v>
      </c>
      <c r="AI44">
        <f>data!AI55</f>
        <v>15000</v>
      </c>
      <c r="AJ44" s="7" t="str">
        <f>data!AJ55</f>
        <v>1403동</v>
      </c>
      <c r="AK44" s="7" t="str">
        <f>data!AK55</f>
        <v>"14/20"</v>
      </c>
      <c r="AL44" s="7" t="str">
        <f>data!AL55</f>
        <v>남동향</v>
      </c>
      <c r="AN44" s="7" t="str">
        <f>data!W55</f>
        <v>1403동 1202호</v>
      </c>
      <c r="AO44" s="27">
        <f>data!P55</f>
        <v>21.26</v>
      </c>
      <c r="AP44" s="27">
        <f>data!V55</f>
        <v>22300</v>
      </c>
      <c r="AQ44" s="27">
        <f>data!AH55</f>
        <v>16000</v>
      </c>
      <c r="AR44" s="27">
        <f t="shared" ref="AR44:AR75" si="15">IF(ISERROR(AP44-AQ44),"",AP44-AQ44)</f>
        <v>6300</v>
      </c>
      <c r="AS44" s="28">
        <f t="shared" ref="AS44:AS75" si="16">IF(ISERROR(AQ44/AP44),"",AQ44/AP44)</f>
        <v>0.71748878923766812</v>
      </c>
      <c r="AT44" s="27">
        <f t="shared" ref="AT44:AT75" si="17">IF(ISERROR(AP44/AO44),"",AP44/AO44)</f>
        <v>1048.9181561618061</v>
      </c>
      <c r="AU44" s="7" t="str">
        <f>CONCATENATE("방",data!AC55,",욕실",data!AD55)</f>
        <v>방2,욕실1</v>
      </c>
      <c r="AV44" s="7" t="str">
        <f>data!AE55</f>
        <v>복도식</v>
      </c>
      <c r="AX44" s="7" t="str">
        <f>data!AM55</f>
        <v>삼호부동산</v>
      </c>
      <c r="AY44" s="7" t="str">
        <f>data!AN55</f>
        <v>031-446-6200</v>
      </c>
      <c r="AZ44" s="7" t="str">
        <f>data!AO55</f>
        <v>010-2927-6200</v>
      </c>
      <c r="BA44" t="str">
        <f>data!AP55</f>
        <v>경기 안양시 만안구 안양8동 377-1 삼호수정아파트상가101호</v>
      </c>
    </row>
    <row r="45" spans="1:53" s="41" customFormat="1" x14ac:dyDescent="0.25">
      <c r="A45" s="41" t="str">
        <f>CONCATENATE(data!A57," ", data!B57)</f>
        <v>경기도 군포시</v>
      </c>
      <c r="B45" s="42" t="str">
        <f>data!C57</f>
        <v>산본동</v>
      </c>
      <c r="C45" s="41" t="str">
        <f>data!D57</f>
        <v>묘향롯데</v>
      </c>
      <c r="D45" s="41">
        <f>data!H57</f>
        <v>1993.07</v>
      </c>
      <c r="E45" s="43" t="str">
        <f>CONCATENATE(TEXT(data!I57,"#,##0"),"세대")</f>
        <v>784세대</v>
      </c>
      <c r="F45" s="41">
        <f>data!L57</f>
        <v>27</v>
      </c>
      <c r="G45" s="44">
        <f>(data!L57/data!I57)*100</f>
        <v>3.4438775510204076</v>
      </c>
      <c r="H45" s="41">
        <f>data!M57</f>
        <v>12</v>
      </c>
      <c r="I45" s="44">
        <f>(data!M57/data!I57)*100</f>
        <v>1.5306122448979591</v>
      </c>
      <c r="J45" s="41">
        <f>data!K57</f>
        <v>1.01</v>
      </c>
      <c r="K45" s="45"/>
      <c r="L45" s="46">
        <f>data!N57</f>
        <v>114</v>
      </c>
      <c r="M45" s="47">
        <f>data!O57</f>
        <v>114.33</v>
      </c>
      <c r="N45" s="47">
        <f>data!P57</f>
        <v>34.58</v>
      </c>
      <c r="O45" s="41">
        <f>data!Q57</f>
        <v>94.43</v>
      </c>
      <c r="P45" s="41">
        <f>data!R57</f>
        <v>28.56</v>
      </c>
      <c r="Q45" s="41">
        <f>data!S57</f>
        <v>306</v>
      </c>
      <c r="R45" s="41">
        <f>data!T57</f>
        <v>6</v>
      </c>
      <c r="S45" s="48">
        <f t="shared" si="13"/>
        <v>1.9607843137254902E-2</v>
      </c>
      <c r="T45" s="41">
        <f>data!U57</f>
        <v>7</v>
      </c>
      <c r="U45" s="48">
        <f t="shared" si="14"/>
        <v>2.2875816993464051E-2</v>
      </c>
      <c r="V45" s="45"/>
      <c r="W45" s="46" t="str">
        <f>data!W57</f>
        <v>933동 901호</v>
      </c>
      <c r="X45" s="46" t="str">
        <f>CONCATENATE(data!X57,"/",data!Y57)</f>
        <v>9/22</v>
      </c>
      <c r="Y45" s="49">
        <f>data!V57</f>
        <v>48000</v>
      </c>
      <c r="Z45" s="49">
        <f>data!AB57</f>
        <v>48000</v>
      </c>
      <c r="AA45" s="49">
        <f>data!AA57</f>
        <v>48000</v>
      </c>
      <c r="AB45" s="41">
        <f>data!AC57</f>
        <v>3</v>
      </c>
      <c r="AC45" s="41">
        <f>data!AD57</f>
        <v>2</v>
      </c>
      <c r="AD45" s="46" t="str">
        <f>data!AE57</f>
        <v>계단식</v>
      </c>
      <c r="AE45" s="46" t="str">
        <f>data!AF57</f>
        <v>3개월이내</v>
      </c>
      <c r="AF45" s="46" t="str">
        <f>data!AL57</f>
        <v>남동향</v>
      </c>
      <c r="AG45" s="45"/>
      <c r="AH45" s="41">
        <f>data!AH57</f>
        <v>39000</v>
      </c>
      <c r="AI45" s="41">
        <f>data!AI57</f>
        <v>36000</v>
      </c>
      <c r="AJ45" s="46" t="str">
        <f>data!AJ57</f>
        <v>933동</v>
      </c>
      <c r="AK45" s="46" t="str">
        <f>data!AK57</f>
        <v>"2/22"</v>
      </c>
      <c r="AL45" s="46" t="str">
        <f>data!AL57</f>
        <v>남동향</v>
      </c>
      <c r="AM45" s="45"/>
      <c r="AN45" s="46" t="str">
        <f>data!W57</f>
        <v>933동 901호</v>
      </c>
      <c r="AO45" s="43">
        <f>data!P57</f>
        <v>34.58</v>
      </c>
      <c r="AP45" s="43">
        <f>data!V57</f>
        <v>48000</v>
      </c>
      <c r="AQ45" s="43">
        <f>data!AH57</f>
        <v>39000</v>
      </c>
      <c r="AR45" s="43">
        <f t="shared" si="15"/>
        <v>9000</v>
      </c>
      <c r="AS45" s="50">
        <f t="shared" si="16"/>
        <v>0.8125</v>
      </c>
      <c r="AT45" s="43">
        <f t="shared" si="17"/>
        <v>1388.0855986119145</v>
      </c>
      <c r="AU45" s="46" t="str">
        <f>CONCATENATE("방",data!AC57,",욕실",data!AD57)</f>
        <v>방3,욕실2</v>
      </c>
      <c r="AV45" s="46" t="str">
        <f>data!AE57</f>
        <v>계단식</v>
      </c>
      <c r="AW45" s="45"/>
      <c r="AX45" s="46" t="str">
        <f>data!AM57</f>
        <v>롯데공인중개사사무소</v>
      </c>
      <c r="AY45" s="46" t="str">
        <f>data!AN57</f>
        <v>031-397-5550</v>
      </c>
      <c r="AZ45" s="46" t="str">
        <f>data!AO57</f>
        <v>010-8731-5050</v>
      </c>
      <c r="BA45" s="41" t="str">
        <f>data!AP57</f>
        <v>경기도 군포시 산본동 1148 묘향롯데아파트 상가 103호</v>
      </c>
    </row>
    <row r="46" spans="1:53" x14ac:dyDescent="0.25">
      <c r="A46" s="25" t="str">
        <f>CONCATENATE(data!A58," ", data!B58)</f>
        <v>경기도 군포시</v>
      </c>
      <c r="B46" s="33" t="str">
        <f>data!C58</f>
        <v>산본동</v>
      </c>
      <c r="C46" s="25" t="str">
        <f>data!D58</f>
        <v>묘향롯데</v>
      </c>
      <c r="D46" s="25">
        <f>data!H58</f>
        <v>1993.07</v>
      </c>
      <c r="E46" s="34" t="str">
        <f>CONCATENATE(TEXT(data!I58,"#,##0"),"세대")</f>
        <v>784세대</v>
      </c>
      <c r="F46" s="25">
        <f>data!L58</f>
        <v>27</v>
      </c>
      <c r="G46" s="26">
        <f>(data!L58/data!I58)*100</f>
        <v>3.4438775510204076</v>
      </c>
      <c r="H46" s="25">
        <f>data!M58</f>
        <v>12</v>
      </c>
      <c r="I46" s="26">
        <f>(data!M58/data!I58)*100</f>
        <v>1.5306122448979591</v>
      </c>
      <c r="J46" s="25">
        <f>data!K58</f>
        <v>1.01</v>
      </c>
      <c r="L46" s="7">
        <f>data!N58</f>
        <v>122</v>
      </c>
      <c r="M46" s="21">
        <f>data!O58</f>
        <v>122.13</v>
      </c>
      <c r="N46" s="21">
        <f>data!P58</f>
        <v>36.94</v>
      </c>
      <c r="O46">
        <f>data!Q58</f>
        <v>101.8</v>
      </c>
      <c r="P46">
        <f>data!R58</f>
        <v>30.79</v>
      </c>
      <c r="Q46">
        <f>data!S58</f>
        <v>196</v>
      </c>
      <c r="R46">
        <f>data!T58</f>
        <v>5</v>
      </c>
      <c r="S46" s="23">
        <f t="shared" si="13"/>
        <v>2.5510204081632654E-2</v>
      </c>
      <c r="T46">
        <f>data!U58</f>
        <v>2</v>
      </c>
      <c r="U46" s="23">
        <f t="shared" si="14"/>
        <v>1.020408163265306E-2</v>
      </c>
      <c r="W46" s="7" t="str">
        <f>data!W58</f>
        <v>942동 1102호</v>
      </c>
      <c r="X46" s="7" t="str">
        <f>CONCATENATE(data!X58,"/",data!Y58)</f>
        <v>11/20</v>
      </c>
      <c r="Y46" s="19">
        <f>data!V58</f>
        <v>49800</v>
      </c>
      <c r="Z46" s="19">
        <f>data!AB58</f>
        <v>49800</v>
      </c>
      <c r="AA46" s="19">
        <f>data!AA58</f>
        <v>53000</v>
      </c>
      <c r="AB46">
        <f>data!AC58</f>
        <v>4</v>
      </c>
      <c r="AC46">
        <f>data!AD58</f>
        <v>2</v>
      </c>
      <c r="AD46" s="7" t="str">
        <f>data!AE58</f>
        <v>계단식</v>
      </c>
      <c r="AE46" s="7" t="str">
        <f>data!AF58</f>
        <v>3개월이내</v>
      </c>
      <c r="AF46" s="7" t="str">
        <f>data!AL58</f>
        <v>남동향</v>
      </c>
      <c r="AH46">
        <f>data!AH58</f>
        <v>40000</v>
      </c>
      <c r="AI46">
        <f>data!AI58</f>
        <v>39000</v>
      </c>
      <c r="AJ46" s="7" t="str">
        <f>data!AJ58</f>
        <v>938동</v>
      </c>
      <c r="AK46" s="7" t="str">
        <f>data!AK58</f>
        <v>"17/22"</v>
      </c>
      <c r="AL46" s="7" t="str">
        <f>data!AL58</f>
        <v>남동향</v>
      </c>
      <c r="AN46" s="7" t="str">
        <f>data!W58</f>
        <v>942동 1102호</v>
      </c>
      <c r="AO46" s="27">
        <f>data!P58</f>
        <v>36.94</v>
      </c>
      <c r="AP46" s="27">
        <f>data!V58</f>
        <v>49800</v>
      </c>
      <c r="AQ46" s="27">
        <f>data!AH58</f>
        <v>40000</v>
      </c>
      <c r="AR46" s="27">
        <f t="shared" si="15"/>
        <v>9800</v>
      </c>
      <c r="AS46" s="28">
        <f t="shared" si="16"/>
        <v>0.80321285140562249</v>
      </c>
      <c r="AT46" s="27">
        <f t="shared" si="17"/>
        <v>1348.1321061180292</v>
      </c>
      <c r="AU46" s="7" t="str">
        <f>CONCATENATE("방",data!AC58,",욕실",data!AD58)</f>
        <v>방4,욕실2</v>
      </c>
      <c r="AV46" s="7" t="str">
        <f>data!AE58</f>
        <v>계단식</v>
      </c>
      <c r="AX46" s="7" t="str">
        <f>data!AM58</f>
        <v>롯데공인중개사사무소</v>
      </c>
      <c r="AY46" s="7" t="str">
        <f>data!AN58</f>
        <v>031-397-5550</v>
      </c>
      <c r="AZ46" s="7" t="str">
        <f>data!AO58</f>
        <v>010-8731-5050</v>
      </c>
      <c r="BA46" t="str">
        <f>data!AP58</f>
        <v>경기도 군포시 산본동 1148 묘향롯데아파트 상가 103호</v>
      </c>
    </row>
    <row r="47" spans="1:53" x14ac:dyDescent="0.25">
      <c r="A47" s="25" t="str">
        <f>CONCATENATE(data!A59," ", data!B59)</f>
        <v>경기도 군포시</v>
      </c>
      <c r="B47" s="33" t="str">
        <f>data!C59</f>
        <v>산본동</v>
      </c>
      <c r="C47" s="25" t="str">
        <f>data!D59</f>
        <v>묘향롯데</v>
      </c>
      <c r="D47" s="25">
        <f>data!H59</f>
        <v>1993.07</v>
      </c>
      <c r="E47" s="34" t="str">
        <f>CONCATENATE(TEXT(data!I59,"#,##0"),"세대")</f>
        <v>784세대</v>
      </c>
      <c r="F47" s="25">
        <f>data!L59</f>
        <v>27</v>
      </c>
      <c r="G47" s="26">
        <f>(data!L59/data!I59)*100</f>
        <v>3.4438775510204076</v>
      </c>
      <c r="H47" s="25">
        <f>data!M59</f>
        <v>12</v>
      </c>
      <c r="I47" s="26">
        <f>(data!M59/data!I59)*100</f>
        <v>1.5306122448979591</v>
      </c>
      <c r="J47" s="25">
        <f>data!K59</f>
        <v>1.01</v>
      </c>
      <c r="L47" s="7">
        <f>data!N59</f>
        <v>157</v>
      </c>
      <c r="M47" s="21">
        <f>data!O59</f>
        <v>157.01</v>
      </c>
      <c r="N47" s="21">
        <f>data!P59</f>
        <v>47.49</v>
      </c>
      <c r="O47">
        <f>data!Q59</f>
        <v>133.08000000000001</v>
      </c>
      <c r="P47">
        <f>data!R59</f>
        <v>40.25</v>
      </c>
      <c r="Q47">
        <f>data!S59</f>
        <v>248</v>
      </c>
      <c r="R47">
        <f>data!T59</f>
        <v>10</v>
      </c>
      <c r="S47" s="23">
        <f t="shared" si="13"/>
        <v>4.0322580645161289E-2</v>
      </c>
      <c r="T47">
        <f>data!U59</f>
        <v>1</v>
      </c>
      <c r="U47" s="23">
        <f t="shared" si="14"/>
        <v>4.0322580645161289E-3</v>
      </c>
      <c r="W47" s="7" t="str">
        <f>data!W59</f>
        <v>941동 401호</v>
      </c>
      <c r="X47" s="7" t="str">
        <f>CONCATENATE(data!X59,"/",data!Y59)</f>
        <v>4/20</v>
      </c>
      <c r="Y47" s="19">
        <f>data!V59</f>
        <v>54000</v>
      </c>
      <c r="Z47" s="19">
        <f>data!AB59</f>
        <v>52000</v>
      </c>
      <c r="AA47" s="19">
        <f>data!AA59</f>
        <v>60000</v>
      </c>
      <c r="AB47">
        <f>data!AC59</f>
        <v>4</v>
      </c>
      <c r="AC47">
        <f>data!AD59</f>
        <v>2</v>
      </c>
      <c r="AD47" s="7" t="str">
        <f>data!AE59</f>
        <v>계단식</v>
      </c>
      <c r="AE47" s="7" t="str">
        <f>data!AF59</f>
        <v>즉시입주</v>
      </c>
      <c r="AF47" s="7" t="str">
        <f>data!AL59</f>
        <v>남동향</v>
      </c>
      <c r="AH47">
        <f>data!AH59</f>
        <v>43000</v>
      </c>
      <c r="AI47">
        <f>data!AI59</f>
        <v>43000</v>
      </c>
      <c r="AJ47" s="7" t="str">
        <f>data!AJ59</f>
        <v>937동</v>
      </c>
      <c r="AK47" s="7" t="str">
        <f>data!AK59</f>
        <v>"10/22"</v>
      </c>
      <c r="AL47" s="7" t="str">
        <f>data!AL59</f>
        <v>남동향</v>
      </c>
      <c r="AN47" s="7" t="str">
        <f>data!W59</f>
        <v>941동 401호</v>
      </c>
      <c r="AO47" s="27">
        <f>data!P59</f>
        <v>47.49</v>
      </c>
      <c r="AP47" s="27">
        <f>data!V59</f>
        <v>54000</v>
      </c>
      <c r="AQ47" s="27">
        <f>data!AH59</f>
        <v>43000</v>
      </c>
      <c r="AR47" s="27">
        <f t="shared" si="15"/>
        <v>11000</v>
      </c>
      <c r="AS47" s="28">
        <f t="shared" si="16"/>
        <v>0.79629629629629628</v>
      </c>
      <c r="AT47" s="27">
        <f t="shared" si="17"/>
        <v>1137.0814908401769</v>
      </c>
      <c r="AU47" s="7" t="str">
        <f>CONCATENATE("방",data!AC59,",욕실",data!AD59)</f>
        <v>방4,욕실2</v>
      </c>
      <c r="AV47" s="7" t="str">
        <f>data!AE59</f>
        <v>계단식</v>
      </c>
      <c r="AX47" s="7" t="str">
        <f>data!AM59</f>
        <v>백두마을태극공인중개사사무소</v>
      </c>
      <c r="AY47" s="7" t="str">
        <f>data!AN59</f>
        <v>031-396-4242</v>
      </c>
      <c r="AZ47" s="7" t="str">
        <f>data!AO59</f>
        <v>010-6355-9827</v>
      </c>
      <c r="BA47" t="str">
        <f>data!AP59</f>
        <v>경기도 군포시 산본동 1119-3 백두아파트 상가</v>
      </c>
    </row>
    <row r="48" spans="1:53" x14ac:dyDescent="0.25">
      <c r="A48" s="25" t="str">
        <f>CONCATENATE(data!A60," ", data!B60)</f>
        <v>경기도 군포시</v>
      </c>
      <c r="B48" s="33" t="str">
        <f>data!C60</f>
        <v>산본동</v>
      </c>
      <c r="C48" s="25" t="str">
        <f>data!D60</f>
        <v>묘향롯데</v>
      </c>
      <c r="D48" s="25">
        <f>data!H60</f>
        <v>1993.07</v>
      </c>
      <c r="E48" s="34" t="str">
        <f>CONCATENATE(TEXT(data!I60,"#,##0"),"세대")</f>
        <v>784세대</v>
      </c>
      <c r="F48" s="25">
        <f>data!L60</f>
        <v>27</v>
      </c>
      <c r="G48" s="26">
        <f>(data!L60/data!I60)*100</f>
        <v>3.4438775510204076</v>
      </c>
      <c r="H48" s="25">
        <f>data!M60</f>
        <v>12</v>
      </c>
      <c r="I48" s="26">
        <f>(data!M60/data!I60)*100</f>
        <v>1.5306122448979591</v>
      </c>
      <c r="J48" s="25">
        <f>data!K60</f>
        <v>1.01</v>
      </c>
      <c r="L48" s="7">
        <f>data!N60</f>
        <v>172</v>
      </c>
      <c r="M48" s="21">
        <f>data!O60</f>
        <v>172.83</v>
      </c>
      <c r="N48" s="21">
        <f>data!P60</f>
        <v>52.28</v>
      </c>
      <c r="O48">
        <f>data!Q60</f>
        <v>141.05000000000001</v>
      </c>
      <c r="P48">
        <f>data!R60</f>
        <v>42.66</v>
      </c>
      <c r="Q48">
        <f>data!S60</f>
        <v>14</v>
      </c>
      <c r="R48">
        <f>data!T60</f>
        <v>3</v>
      </c>
      <c r="S48" s="23">
        <f t="shared" si="13"/>
        <v>0.21428571428571427</v>
      </c>
      <c r="T48">
        <f>data!U60</f>
        <v>1</v>
      </c>
      <c r="U48" s="23">
        <f t="shared" si="14"/>
        <v>7.1428571428571425E-2</v>
      </c>
      <c r="W48" s="7" t="str">
        <f>data!W60</f>
        <v>935동 1502호</v>
      </c>
      <c r="X48" s="7" t="str">
        <f>CONCATENATE(data!X60,"/",data!Y60)</f>
        <v>15/22</v>
      </c>
      <c r="Y48" s="19">
        <f>data!V60</f>
        <v>60000</v>
      </c>
      <c r="Z48" s="19">
        <f>data!AB60</f>
        <v>55000</v>
      </c>
      <c r="AA48" s="19">
        <f>data!AA60</f>
        <v>60000</v>
      </c>
      <c r="AB48">
        <f>data!AC60</f>
        <v>4</v>
      </c>
      <c r="AC48">
        <f>data!AD60</f>
        <v>2</v>
      </c>
      <c r="AD48" s="7" t="str">
        <f>data!AE60</f>
        <v>계단식</v>
      </c>
      <c r="AE48" s="7" t="str">
        <f>data!AF60</f>
        <v>3개월이내</v>
      </c>
      <c r="AF48" s="7" t="str">
        <f>data!AL60</f>
        <v>남동향</v>
      </c>
      <c r="AH48">
        <f>data!AH60</f>
        <v>43000</v>
      </c>
      <c r="AI48">
        <f>data!AI60</f>
        <v>43000</v>
      </c>
      <c r="AJ48" s="7" t="str">
        <f>data!AJ60</f>
        <v>933동</v>
      </c>
      <c r="AK48" s="7" t="str">
        <f>data!AK60</f>
        <v>"15/22"</v>
      </c>
      <c r="AL48" s="7" t="str">
        <f>data!AL60</f>
        <v>남동향</v>
      </c>
      <c r="AN48" s="7" t="str">
        <f>data!W60</f>
        <v>935동 1502호</v>
      </c>
      <c r="AO48" s="27">
        <f>data!P60</f>
        <v>52.28</v>
      </c>
      <c r="AP48" s="27">
        <f>data!V60</f>
        <v>60000</v>
      </c>
      <c r="AQ48" s="27">
        <f>data!AH60</f>
        <v>43000</v>
      </c>
      <c r="AR48" s="27">
        <f t="shared" si="15"/>
        <v>17000</v>
      </c>
      <c r="AS48" s="28">
        <f t="shared" si="16"/>
        <v>0.71666666666666667</v>
      </c>
      <c r="AT48" s="27">
        <f t="shared" si="17"/>
        <v>1147.6664116296863</v>
      </c>
      <c r="AU48" s="7" t="str">
        <f>CONCATENATE("방",data!AC60,",욕실",data!AD60)</f>
        <v>방4,욕실2</v>
      </c>
      <c r="AV48" s="7" t="str">
        <f>data!AE60</f>
        <v>계단식</v>
      </c>
      <c r="AX48" s="7" t="str">
        <f>data!AM60</f>
        <v>묘향공인중개사사무소</v>
      </c>
      <c r="AY48" s="7" t="str">
        <f>data!AN60</f>
        <v>031-393-1003</v>
      </c>
      <c r="AZ48" s="7" t="str">
        <f>data!AO60</f>
        <v>010-5176-6784</v>
      </c>
      <c r="BA48" t="str">
        <f>data!AP60</f>
        <v>경기도 군포시 산본동 1148 묘향롯데아파트상가 102호</v>
      </c>
    </row>
    <row r="49" spans="1:53" x14ac:dyDescent="0.25">
      <c r="A49" s="25" t="str">
        <f>CONCATENATE(data!A61," ", data!B61)</f>
        <v>경기도 군포시</v>
      </c>
      <c r="B49" s="33" t="str">
        <f>data!C61</f>
        <v>산본동</v>
      </c>
      <c r="C49" s="25" t="str">
        <f>data!D61</f>
        <v>묘향롯데</v>
      </c>
      <c r="D49" s="25">
        <f>data!H61</f>
        <v>1993.07</v>
      </c>
      <c r="E49" s="34" t="str">
        <f>CONCATENATE(TEXT(data!I61,"#,##0"),"세대")</f>
        <v>784세대</v>
      </c>
      <c r="F49" s="25">
        <f>data!L61</f>
        <v>27</v>
      </c>
      <c r="G49" s="26">
        <f>(data!L61/data!I61)*100</f>
        <v>3.4438775510204076</v>
      </c>
      <c r="H49" s="25">
        <f>data!M61</f>
        <v>12</v>
      </c>
      <c r="I49" s="26">
        <f>(data!M61/data!I61)*100</f>
        <v>1.5306122448979591</v>
      </c>
      <c r="J49" s="25">
        <f>data!K61</f>
        <v>1.01</v>
      </c>
      <c r="L49" s="7">
        <f>data!N61</f>
        <v>179</v>
      </c>
      <c r="M49" s="21">
        <f>data!O61</f>
        <v>179.11</v>
      </c>
      <c r="N49" s="21">
        <f>data!P61</f>
        <v>54.18</v>
      </c>
      <c r="O49">
        <f>data!Q61</f>
        <v>148.22999999999999</v>
      </c>
      <c r="P49">
        <f>data!R61</f>
        <v>44.83</v>
      </c>
      <c r="Q49">
        <f>data!S61</f>
        <v>6</v>
      </c>
      <c r="R49">
        <f>data!T61</f>
        <v>0</v>
      </c>
      <c r="S49" s="23">
        <f t="shared" si="13"/>
        <v>0</v>
      </c>
      <c r="T49">
        <f>data!U61</f>
        <v>1</v>
      </c>
      <c r="U49" s="23">
        <f t="shared" si="14"/>
        <v>0.16666666666666666</v>
      </c>
      <c r="W49" s="7" t="str">
        <f>data!W61</f>
        <v>-</v>
      </c>
      <c r="X49" s="7" t="str">
        <f>CONCATENATE(data!X61,"/",data!Y61)</f>
        <v>-/-</v>
      </c>
      <c r="Y49" s="19" t="str">
        <f>data!V61</f>
        <v>-</v>
      </c>
      <c r="Z49" s="19" t="str">
        <f>data!AB61</f>
        <v>-</v>
      </c>
      <c r="AA49" s="19" t="str">
        <f>data!AA61</f>
        <v>-</v>
      </c>
      <c r="AB49" t="str">
        <f>data!AC61</f>
        <v>-</v>
      </c>
      <c r="AC49" t="str">
        <f>data!AD61</f>
        <v>-</v>
      </c>
      <c r="AD49" s="7" t="str">
        <f>data!AE61</f>
        <v>-</v>
      </c>
      <c r="AE49" s="7" t="str">
        <f>data!AF61</f>
        <v>-</v>
      </c>
      <c r="AF49" s="7" t="str">
        <f>data!AL61</f>
        <v>남동향</v>
      </c>
      <c r="AH49">
        <f>data!AH61</f>
        <v>38000</v>
      </c>
      <c r="AI49">
        <f>data!AI61</f>
        <v>38000</v>
      </c>
      <c r="AJ49" s="7" t="str">
        <f>data!AJ61</f>
        <v>938동</v>
      </c>
      <c r="AK49" s="7" t="str">
        <f>data!AK61</f>
        <v>"22/22"</v>
      </c>
      <c r="AL49" s="7" t="str">
        <f>data!AL61</f>
        <v>남동향</v>
      </c>
      <c r="AN49" s="7" t="str">
        <f>data!W61</f>
        <v>-</v>
      </c>
      <c r="AO49" s="27">
        <f>data!P61</f>
        <v>54.18</v>
      </c>
      <c r="AP49" s="27" t="str">
        <f>data!V61</f>
        <v>-</v>
      </c>
      <c r="AQ49" s="27">
        <f>data!AH61</f>
        <v>38000</v>
      </c>
      <c r="AR49" s="27" t="str">
        <f t="shared" si="15"/>
        <v/>
      </c>
      <c r="AS49" s="28" t="str">
        <f t="shared" si="16"/>
        <v/>
      </c>
      <c r="AT49" s="27" t="str">
        <f t="shared" si="17"/>
        <v/>
      </c>
      <c r="AU49" s="7" t="str">
        <f>CONCATENATE("방",data!AC61,",욕실",data!AD61)</f>
        <v>방-,욕실-</v>
      </c>
      <c r="AV49" s="7" t="str">
        <f>data!AE61</f>
        <v>-</v>
      </c>
      <c r="AX49" s="7" t="str">
        <f>data!AM61</f>
        <v>-</v>
      </c>
      <c r="AY49" s="7" t="str">
        <f>data!AN61</f>
        <v>-</v>
      </c>
      <c r="AZ49" s="7" t="str">
        <f>data!AO61</f>
        <v>-</v>
      </c>
      <c r="BA49" t="str">
        <f>data!AP61</f>
        <v>-</v>
      </c>
    </row>
    <row r="50" spans="1:53" x14ac:dyDescent="0.25">
      <c r="A50" s="25" t="str">
        <f>CONCATENATE(data!A62," ", data!B62)</f>
        <v>경기도 군포시</v>
      </c>
      <c r="B50" s="33" t="str">
        <f>data!C62</f>
        <v>산본동</v>
      </c>
      <c r="C50" s="25" t="str">
        <f>data!D62</f>
        <v>묘향롯데</v>
      </c>
      <c r="D50" s="25">
        <f>data!H62</f>
        <v>1993.07</v>
      </c>
      <c r="E50" s="34" t="str">
        <f>CONCATENATE(TEXT(data!I62,"#,##0"),"세대")</f>
        <v>784세대</v>
      </c>
      <c r="F50" s="25">
        <f>data!L62</f>
        <v>27</v>
      </c>
      <c r="G50" s="26">
        <f>(data!L62/data!I62)*100</f>
        <v>3.4438775510204076</v>
      </c>
      <c r="H50" s="25">
        <f>data!M62</f>
        <v>12</v>
      </c>
      <c r="I50" s="26">
        <f>(data!M62/data!I62)*100</f>
        <v>1.5306122448979591</v>
      </c>
      <c r="J50" s="25">
        <f>data!K62</f>
        <v>1.01</v>
      </c>
      <c r="L50" s="7">
        <f>data!N62</f>
        <v>218</v>
      </c>
      <c r="M50" s="21">
        <f>data!O62</f>
        <v>218.5</v>
      </c>
      <c r="N50" s="21">
        <f>data!P62</f>
        <v>66.09</v>
      </c>
      <c r="O50">
        <f>data!Q62</f>
        <v>185.16</v>
      </c>
      <c r="P50">
        <f>data!R62</f>
        <v>56.01</v>
      </c>
      <c r="Q50">
        <f>data!S62</f>
        <v>14</v>
      </c>
      <c r="R50">
        <f>data!T62</f>
        <v>3</v>
      </c>
      <c r="S50" s="23">
        <f t="shared" si="13"/>
        <v>0.21428571428571427</v>
      </c>
      <c r="T50">
        <f>data!U62</f>
        <v>0</v>
      </c>
      <c r="U50" s="23">
        <f t="shared" si="14"/>
        <v>0</v>
      </c>
      <c r="W50" s="7" t="str">
        <f>data!W62</f>
        <v>-</v>
      </c>
      <c r="X50" s="7" t="str">
        <f>CONCATENATE(data!X62,"/",data!Y62)</f>
        <v>-/-</v>
      </c>
      <c r="Y50" s="19" t="str">
        <f>data!V62</f>
        <v>-</v>
      </c>
      <c r="Z50" s="19" t="str">
        <f>data!AB62</f>
        <v>-</v>
      </c>
      <c r="AA50" s="19" t="str">
        <f>data!AA62</f>
        <v>-</v>
      </c>
      <c r="AB50" t="str">
        <f>data!AC62</f>
        <v>-</v>
      </c>
      <c r="AC50" t="str">
        <f>data!AD62</f>
        <v>-</v>
      </c>
      <c r="AD50" s="7" t="str">
        <f>data!AE62</f>
        <v>-</v>
      </c>
      <c r="AE50" s="7" t="str">
        <f>data!AF62</f>
        <v>-</v>
      </c>
      <c r="AF50" s="7" t="str">
        <f>data!AL62</f>
        <v>-</v>
      </c>
      <c r="AH50" t="str">
        <f>data!AH62</f>
        <v>-</v>
      </c>
      <c r="AI50" t="str">
        <f>data!AI62</f>
        <v>-</v>
      </c>
      <c r="AJ50" s="7" t="str">
        <f>data!AJ62</f>
        <v>-</v>
      </c>
      <c r="AK50" s="7" t="str">
        <f>data!AK62</f>
        <v>-</v>
      </c>
      <c r="AL50" s="7" t="str">
        <f>data!AL62</f>
        <v>-</v>
      </c>
      <c r="AN50" s="7" t="str">
        <f>data!W62</f>
        <v>-</v>
      </c>
      <c r="AO50" s="27">
        <f>data!P62</f>
        <v>66.09</v>
      </c>
      <c r="AP50" s="27" t="str">
        <f>data!V62</f>
        <v>-</v>
      </c>
      <c r="AQ50" s="27" t="str">
        <f>data!AH62</f>
        <v>-</v>
      </c>
      <c r="AR50" s="27" t="str">
        <f t="shared" si="15"/>
        <v/>
      </c>
      <c r="AS50" s="28" t="str">
        <f t="shared" si="16"/>
        <v/>
      </c>
      <c r="AT50" s="27" t="str">
        <f t="shared" si="17"/>
        <v/>
      </c>
      <c r="AU50" s="7" t="str">
        <f>CONCATENATE("방",data!AC62,",욕실",data!AD62)</f>
        <v>방-,욕실-</v>
      </c>
      <c r="AV50" s="7" t="str">
        <f>data!AE62</f>
        <v>-</v>
      </c>
      <c r="AX50" s="7" t="str">
        <f>data!AM62</f>
        <v>-</v>
      </c>
      <c r="AY50" s="7" t="str">
        <f>data!AN62</f>
        <v>-</v>
      </c>
      <c r="AZ50" s="7" t="str">
        <f>data!AO62</f>
        <v>-</v>
      </c>
      <c r="BA50" t="str">
        <f>data!AP62</f>
        <v>-</v>
      </c>
    </row>
    <row r="51" spans="1:53" s="41" customFormat="1" x14ac:dyDescent="0.25">
      <c r="A51" s="41" t="str">
        <f>CONCATENATE(data!A64," ", data!B64)</f>
        <v>경기도 군포시</v>
      </c>
      <c r="B51" s="42" t="str">
        <f>data!C64</f>
        <v>산본동</v>
      </c>
      <c r="C51" s="41" t="str">
        <f>data!D64</f>
        <v>백두극동</v>
      </c>
      <c r="D51" s="41">
        <f>data!H64</f>
        <v>1993.09</v>
      </c>
      <c r="E51" s="43" t="str">
        <f>CONCATENATE(TEXT(data!I64,"#,##0"),"세대")</f>
        <v>472세대</v>
      </c>
      <c r="F51" s="41">
        <f>data!L64</f>
        <v>23</v>
      </c>
      <c r="G51" s="44">
        <f>(data!L64/data!I64)*100</f>
        <v>4.8728813559322033</v>
      </c>
      <c r="H51" s="41">
        <f>data!M64</f>
        <v>6</v>
      </c>
      <c r="I51" s="44">
        <f>(data!M64/data!I64)*100</f>
        <v>1.2711864406779663</v>
      </c>
      <c r="J51" s="41">
        <f>data!K64</f>
        <v>0.91</v>
      </c>
      <c r="K51" s="45"/>
      <c r="L51" s="46">
        <f>data!N64</f>
        <v>114</v>
      </c>
      <c r="M51" s="47">
        <f>data!O64</f>
        <v>114.62</v>
      </c>
      <c r="N51" s="47">
        <f>data!P64</f>
        <v>34.67</v>
      </c>
      <c r="O51" s="41">
        <f>data!Q64</f>
        <v>92.31</v>
      </c>
      <c r="P51" s="41">
        <f>data!R64</f>
        <v>27.92</v>
      </c>
      <c r="Q51" s="41">
        <f>data!S64</f>
        <v>160</v>
      </c>
      <c r="R51" s="41">
        <f>data!T64</f>
        <v>7</v>
      </c>
      <c r="S51" s="48">
        <f t="shared" si="13"/>
        <v>4.3749999999999997E-2</v>
      </c>
      <c r="T51" s="41">
        <f>data!U64</f>
        <v>4</v>
      </c>
      <c r="U51" s="48">
        <f t="shared" si="14"/>
        <v>2.5000000000000001E-2</v>
      </c>
      <c r="V51" s="45"/>
      <c r="W51" s="46" t="str">
        <f>data!W64</f>
        <v>967동 1301호</v>
      </c>
      <c r="X51" s="46" t="str">
        <f>CONCATENATE(data!X64,"/",data!Y64)</f>
        <v>13/20</v>
      </c>
      <c r="Y51" s="49">
        <f>data!V64</f>
        <v>47000</v>
      </c>
      <c r="Z51" s="49">
        <f>data!AB64</f>
        <v>42500</v>
      </c>
      <c r="AA51" s="49">
        <f>data!AA64</f>
        <v>49000</v>
      </c>
      <c r="AB51" s="41">
        <f>data!AC64</f>
        <v>3</v>
      </c>
      <c r="AC51" s="41">
        <f>data!AD64</f>
        <v>2</v>
      </c>
      <c r="AD51" s="46" t="str">
        <f>data!AE64</f>
        <v>계단식</v>
      </c>
      <c r="AE51" s="46" t="str">
        <f>data!AF64</f>
        <v>즉시입주</v>
      </c>
      <c r="AF51" s="46" t="str">
        <f>data!AL64</f>
        <v>남동향</v>
      </c>
      <c r="AG51" s="45"/>
      <c r="AH51" s="41">
        <f>data!AH64</f>
        <v>36000</v>
      </c>
      <c r="AI51" s="41">
        <f>data!AI64</f>
        <v>33000</v>
      </c>
      <c r="AJ51" s="46" t="str">
        <f>data!AJ64</f>
        <v>969동</v>
      </c>
      <c r="AK51" s="46" t="str">
        <f>data!AK64</f>
        <v>"2/20"</v>
      </c>
      <c r="AL51" s="46" t="str">
        <f>data!AL64</f>
        <v>남동향</v>
      </c>
      <c r="AM51" s="45"/>
      <c r="AN51" s="46" t="str">
        <f>data!W64</f>
        <v>967동 1301호</v>
      </c>
      <c r="AO51" s="43">
        <f>data!P64</f>
        <v>34.67</v>
      </c>
      <c r="AP51" s="43">
        <f>data!V64</f>
        <v>47000</v>
      </c>
      <c r="AQ51" s="43">
        <f>data!AH64</f>
        <v>36000</v>
      </c>
      <c r="AR51" s="43">
        <f t="shared" si="15"/>
        <v>11000</v>
      </c>
      <c r="AS51" s="50">
        <f t="shared" si="16"/>
        <v>0.76595744680851063</v>
      </c>
      <c r="AT51" s="43">
        <f t="shared" si="17"/>
        <v>1355.6388808768388</v>
      </c>
      <c r="AU51" s="46" t="str">
        <f>CONCATENATE("방",data!AC64,",욕실",data!AD64)</f>
        <v>방3,욕실2</v>
      </c>
      <c r="AV51" s="46" t="str">
        <f>data!AE64</f>
        <v>계단식</v>
      </c>
      <c r="AW51" s="45"/>
      <c r="AX51" s="46" t="str">
        <f>data!AM64</f>
        <v>극동공인중개사사무소</v>
      </c>
      <c r="AY51" s="46" t="str">
        <f>data!AN64</f>
        <v>031-393-3333</v>
      </c>
      <c r="AZ51" s="46" t="str">
        <f>data!AO64</f>
        <v>010-4444-6777</v>
      </c>
      <c r="BA51" s="41" t="str">
        <f>data!AP64</f>
        <v>경기도 군포시 산본동 1119-3 백두(극동)아파트 상가 112호</v>
      </c>
    </row>
    <row r="52" spans="1:53" x14ac:dyDescent="0.25">
      <c r="A52" s="25" t="str">
        <f>CONCATENATE(data!A65," ", data!B65)</f>
        <v>경기도 군포시</v>
      </c>
      <c r="B52" s="33" t="str">
        <f>data!C65</f>
        <v>산본동</v>
      </c>
      <c r="C52" s="25" t="str">
        <f>data!D65</f>
        <v>백두극동</v>
      </c>
      <c r="D52" s="25">
        <f>data!H65</f>
        <v>1993.09</v>
      </c>
      <c r="E52" s="34" t="str">
        <f>CONCATENATE(TEXT(data!I65,"#,##0"),"세대")</f>
        <v>472세대</v>
      </c>
      <c r="F52" s="25">
        <f>data!L65</f>
        <v>23</v>
      </c>
      <c r="G52" s="26">
        <f>(data!L65/data!I65)*100</f>
        <v>4.8728813559322033</v>
      </c>
      <c r="H52" s="25">
        <f>data!M65</f>
        <v>6</v>
      </c>
      <c r="I52" s="26">
        <f>(data!M65/data!I65)*100</f>
        <v>1.2711864406779663</v>
      </c>
      <c r="J52" s="25">
        <f>data!K65</f>
        <v>0.91</v>
      </c>
      <c r="L52" s="7">
        <f>data!N65</f>
        <v>138</v>
      </c>
      <c r="M52" s="21">
        <f>data!O65</f>
        <v>138.06</v>
      </c>
      <c r="N52" s="21">
        <f>data!P65</f>
        <v>41.76</v>
      </c>
      <c r="O52">
        <f>data!Q65</f>
        <v>114.45</v>
      </c>
      <c r="P52">
        <f>data!R65</f>
        <v>34.619999999999997</v>
      </c>
      <c r="Q52">
        <f>data!S65</f>
        <v>212</v>
      </c>
      <c r="R52">
        <f>data!T65</f>
        <v>13</v>
      </c>
      <c r="S52" s="23">
        <f t="shared" si="13"/>
        <v>6.1320754716981132E-2</v>
      </c>
      <c r="T52">
        <f>data!U65</f>
        <v>2</v>
      </c>
      <c r="U52" s="23">
        <f t="shared" si="14"/>
        <v>9.433962264150943E-3</v>
      </c>
      <c r="W52" s="7" t="str">
        <f>data!W65</f>
        <v>966동 703호</v>
      </c>
      <c r="X52" s="7" t="str">
        <f>CONCATENATE(data!X65,"/",data!Y65)</f>
        <v>7/15</v>
      </c>
      <c r="Y52" s="19">
        <f>data!V65</f>
        <v>50000</v>
      </c>
      <c r="Z52" s="19">
        <f>data!AB65</f>
        <v>47000</v>
      </c>
      <c r="AA52" s="19">
        <f>data!AA65</f>
        <v>58000</v>
      </c>
      <c r="AB52">
        <f>data!AC65</f>
        <v>4</v>
      </c>
      <c r="AC52">
        <f>data!AD65</f>
        <v>2</v>
      </c>
      <c r="AD52" s="7" t="str">
        <f>data!AE65</f>
        <v>계단식</v>
      </c>
      <c r="AE52" s="7" t="str">
        <f>data!AF65</f>
        <v>3개월이내</v>
      </c>
      <c r="AF52" s="7" t="str">
        <f>data!AL65</f>
        <v>남서향</v>
      </c>
      <c r="AH52">
        <f>data!AH65</f>
        <v>43000</v>
      </c>
      <c r="AI52">
        <f>data!AI65</f>
        <v>43000</v>
      </c>
      <c r="AJ52" s="7" t="str">
        <f>data!AJ65</f>
        <v>968동</v>
      </c>
      <c r="AK52" s="7" t="str">
        <f>data!AK65</f>
        <v>"3/15"</v>
      </c>
      <c r="AL52" s="7" t="str">
        <f>data!AL65</f>
        <v>남서향</v>
      </c>
      <c r="AN52" s="7" t="str">
        <f>data!W65</f>
        <v>966동 703호</v>
      </c>
      <c r="AO52" s="27">
        <f>data!P65</f>
        <v>41.76</v>
      </c>
      <c r="AP52" s="27">
        <f>data!V65</f>
        <v>50000</v>
      </c>
      <c r="AQ52" s="27">
        <f>data!AH65</f>
        <v>43000</v>
      </c>
      <c r="AR52" s="27">
        <f t="shared" si="15"/>
        <v>7000</v>
      </c>
      <c r="AS52" s="28">
        <f t="shared" si="16"/>
        <v>0.86</v>
      </c>
      <c r="AT52" s="27">
        <f t="shared" si="17"/>
        <v>1197.3180076628353</v>
      </c>
      <c r="AU52" s="7" t="str">
        <f>CONCATENATE("방",data!AC65,",욕실",data!AD65)</f>
        <v>방4,욕실2</v>
      </c>
      <c r="AV52" s="7" t="str">
        <f>data!AE65</f>
        <v>계단식</v>
      </c>
      <c r="AX52" s="7" t="str">
        <f>data!AM65</f>
        <v>묘향공인중개사사무소</v>
      </c>
      <c r="AY52" s="7" t="str">
        <f>data!AN65</f>
        <v>031-393-1003</v>
      </c>
      <c r="AZ52" s="7" t="str">
        <f>data!AO65</f>
        <v>010-5176-6784</v>
      </c>
      <c r="BA52" t="str">
        <f>data!AP65</f>
        <v>경기도 군포시 산본동 1148 묘향롯데아파트상가 102호</v>
      </c>
    </row>
    <row r="53" spans="1:53" x14ac:dyDescent="0.25">
      <c r="A53" s="25" t="str">
        <f>CONCATENATE(data!A66," ", data!B66)</f>
        <v>경기도 군포시</v>
      </c>
      <c r="B53" s="33" t="str">
        <f>data!C66</f>
        <v>산본동</v>
      </c>
      <c r="C53" s="25" t="str">
        <f>data!D66</f>
        <v>백두극동</v>
      </c>
      <c r="D53" s="25">
        <f>data!H66</f>
        <v>1993.09</v>
      </c>
      <c r="E53" s="34" t="str">
        <f>CONCATENATE(TEXT(data!I66,"#,##0"),"세대")</f>
        <v>472세대</v>
      </c>
      <c r="F53" s="25">
        <f>data!L66</f>
        <v>23</v>
      </c>
      <c r="G53" s="26">
        <f>(data!L66/data!I66)*100</f>
        <v>4.8728813559322033</v>
      </c>
      <c r="H53" s="25">
        <f>data!M66</f>
        <v>6</v>
      </c>
      <c r="I53" s="26">
        <f>(data!M66/data!I66)*100</f>
        <v>1.2711864406779663</v>
      </c>
      <c r="J53" s="25">
        <f>data!K66</f>
        <v>0.91</v>
      </c>
      <c r="L53" s="7">
        <f>data!N66</f>
        <v>160</v>
      </c>
      <c r="M53" s="21">
        <f>data!O66</f>
        <v>160.68</v>
      </c>
      <c r="N53" s="21">
        <f>data!P66</f>
        <v>48.6</v>
      </c>
      <c r="O53">
        <f>data!Q66</f>
        <v>134.63999999999999</v>
      </c>
      <c r="P53">
        <f>data!R66</f>
        <v>40.72</v>
      </c>
      <c r="Q53">
        <f>data!S66</f>
        <v>100</v>
      </c>
      <c r="R53">
        <f>data!T66</f>
        <v>3</v>
      </c>
      <c r="S53" s="23">
        <f t="shared" si="13"/>
        <v>0.03</v>
      </c>
      <c r="T53">
        <f>data!U66</f>
        <v>0</v>
      </c>
      <c r="U53" s="23">
        <f t="shared" si="14"/>
        <v>0</v>
      </c>
      <c r="W53" s="7" t="str">
        <f>data!W66</f>
        <v>961동 2401호</v>
      </c>
      <c r="X53" s="7" t="str">
        <f>CONCATENATE(data!X66,"/",data!Y66)</f>
        <v>24/25</v>
      </c>
      <c r="Y53" s="19">
        <f>data!V66</f>
        <v>55000</v>
      </c>
      <c r="Z53" s="19">
        <f>data!AB66</f>
        <v>55000</v>
      </c>
      <c r="AA53" s="19">
        <f>data!AA66</f>
        <v>60000</v>
      </c>
      <c r="AB53">
        <f>data!AC66</f>
        <v>4</v>
      </c>
      <c r="AC53">
        <f>data!AD66</f>
        <v>2</v>
      </c>
      <c r="AD53" s="7" t="str">
        <f>data!AE66</f>
        <v>계단식</v>
      </c>
      <c r="AE53" s="7" t="str">
        <f>data!AF66</f>
        <v>즉시입주</v>
      </c>
      <c r="AF53" s="7" t="str">
        <f>data!AL66</f>
        <v>-</v>
      </c>
      <c r="AH53" t="str">
        <f>data!AH66</f>
        <v>-</v>
      </c>
      <c r="AI53" t="str">
        <f>data!AI66</f>
        <v>-</v>
      </c>
      <c r="AJ53" s="7" t="str">
        <f>data!AJ66</f>
        <v>-</v>
      </c>
      <c r="AK53" s="7" t="str">
        <f>data!AK66</f>
        <v>-</v>
      </c>
      <c r="AL53" s="7" t="str">
        <f>data!AL66</f>
        <v>-</v>
      </c>
      <c r="AN53" s="7" t="str">
        <f>data!W66</f>
        <v>961동 2401호</v>
      </c>
      <c r="AO53" s="27">
        <f>data!P66</f>
        <v>48.6</v>
      </c>
      <c r="AP53" s="27">
        <f>data!V66</f>
        <v>55000</v>
      </c>
      <c r="AQ53" s="27" t="str">
        <f>data!AH66</f>
        <v>-</v>
      </c>
      <c r="AR53" s="27" t="str">
        <f t="shared" si="15"/>
        <v/>
      </c>
      <c r="AS53" s="28" t="str">
        <f t="shared" si="16"/>
        <v/>
      </c>
      <c r="AT53" s="27">
        <f t="shared" si="17"/>
        <v>1131.687242798354</v>
      </c>
      <c r="AU53" s="7" t="str">
        <f>CONCATENATE("방",data!AC66,",욕실",data!AD66)</f>
        <v>방4,욕실2</v>
      </c>
      <c r="AV53" s="7" t="str">
        <f>data!AE66</f>
        <v>계단식</v>
      </c>
      <c r="AX53" s="7" t="str">
        <f>data!AM66</f>
        <v>극동공인중개사사무소</v>
      </c>
      <c r="AY53" s="7" t="str">
        <f>data!AN66</f>
        <v>031-393-3333</v>
      </c>
      <c r="AZ53" s="7" t="str">
        <f>data!AO66</f>
        <v>010-4444-6777</v>
      </c>
      <c r="BA53" t="str">
        <f>data!AP66</f>
        <v>경기도 군포시 산본동 1119-3 백두(극동)아파트 상가 112호</v>
      </c>
    </row>
    <row r="54" spans="1:53" s="41" customFormat="1" x14ac:dyDescent="0.25">
      <c r="A54" s="41" t="str">
        <f>CONCATENATE(data!A68," ", data!B68)</f>
        <v>경기도 군포시</v>
      </c>
      <c r="B54" s="42" t="str">
        <f>data!C68</f>
        <v>산본동</v>
      </c>
      <c r="C54" s="41" t="str">
        <f>data!D68</f>
        <v>백합</v>
      </c>
      <c r="D54" s="41">
        <f>data!H68</f>
        <v>1993.06</v>
      </c>
      <c r="E54" s="43" t="str">
        <f>CONCATENATE(TEXT(data!I68,"#,##0"),"세대")</f>
        <v>536세대</v>
      </c>
      <c r="F54" s="41">
        <f>data!L68</f>
        <v>13</v>
      </c>
      <c r="G54" s="44">
        <f>(data!L68/data!I68)*100</f>
        <v>2.4253731343283582</v>
      </c>
      <c r="H54" s="41">
        <f>data!M68</f>
        <v>13</v>
      </c>
      <c r="I54" s="44">
        <f>(data!M68/data!I68)*100</f>
        <v>2.4253731343283582</v>
      </c>
      <c r="J54" s="41">
        <f>data!K68</f>
        <v>0.92</v>
      </c>
      <c r="K54" s="45"/>
      <c r="L54" s="46">
        <f>data!N68</f>
        <v>121</v>
      </c>
      <c r="M54" s="47">
        <f>data!O68</f>
        <v>121.77</v>
      </c>
      <c r="N54" s="47">
        <f>data!P68</f>
        <v>36.83</v>
      </c>
      <c r="O54" s="41">
        <f>data!Q68</f>
        <v>101.76</v>
      </c>
      <c r="P54" s="41">
        <f>data!R68</f>
        <v>30.78</v>
      </c>
      <c r="Q54" s="41">
        <f>data!S68</f>
        <v>378</v>
      </c>
      <c r="R54" s="41">
        <f>data!T68</f>
        <v>6</v>
      </c>
      <c r="S54" s="48">
        <f t="shared" si="13"/>
        <v>1.5873015873015872E-2</v>
      </c>
      <c r="T54" s="41">
        <f>data!U68</f>
        <v>12</v>
      </c>
      <c r="U54" s="48">
        <f t="shared" si="14"/>
        <v>3.1746031746031744E-2</v>
      </c>
      <c r="V54" s="45"/>
      <c r="W54" s="46" t="str">
        <f>data!W68</f>
        <v>1123동 1002호</v>
      </c>
      <c r="X54" s="46" t="str">
        <f>CONCATENATE(data!X68,"/",data!Y68)</f>
        <v>10/23</v>
      </c>
      <c r="Y54" s="49">
        <f>data!V68</f>
        <v>47500</v>
      </c>
      <c r="Z54" s="49">
        <f>data!AB68</f>
        <v>47500</v>
      </c>
      <c r="AA54" s="49">
        <f>data!AA68</f>
        <v>52000</v>
      </c>
      <c r="AB54" s="41">
        <f>data!AC68</f>
        <v>4</v>
      </c>
      <c r="AC54" s="41">
        <f>data!AD68</f>
        <v>2</v>
      </c>
      <c r="AD54" s="46" t="str">
        <f>data!AE68</f>
        <v>계단식</v>
      </c>
      <c r="AE54" s="46" t="str">
        <f>data!AF68</f>
        <v>2019년03월 이후</v>
      </c>
      <c r="AF54" s="46" t="str">
        <f>data!AL68</f>
        <v>남서향</v>
      </c>
      <c r="AG54" s="45"/>
      <c r="AH54" s="41">
        <f>data!AH68</f>
        <v>38000</v>
      </c>
      <c r="AI54" s="41">
        <f>data!AI68</f>
        <v>30000</v>
      </c>
      <c r="AJ54" s="46" t="str">
        <f>data!AJ68</f>
        <v>1126동</v>
      </c>
      <c r="AK54" s="46" t="str">
        <f>data!AK68</f>
        <v>"10/18"</v>
      </c>
      <c r="AL54" s="46" t="str">
        <f>data!AL68</f>
        <v>남서향</v>
      </c>
      <c r="AM54" s="45"/>
      <c r="AN54" s="46" t="str">
        <f>data!W68</f>
        <v>1123동 1002호</v>
      </c>
      <c r="AO54" s="43">
        <f>data!P68</f>
        <v>36.83</v>
      </c>
      <c r="AP54" s="43">
        <f>data!V68</f>
        <v>47500</v>
      </c>
      <c r="AQ54" s="43">
        <f>data!AH68</f>
        <v>38000</v>
      </c>
      <c r="AR54" s="43">
        <f t="shared" si="15"/>
        <v>9500</v>
      </c>
      <c r="AS54" s="50">
        <f t="shared" si="16"/>
        <v>0.8</v>
      </c>
      <c r="AT54" s="43">
        <f t="shared" si="17"/>
        <v>1289.7094759706761</v>
      </c>
      <c r="AU54" s="46" t="str">
        <f>CONCATENATE("방",data!AC68,",욕실",data!AD68)</f>
        <v>방4,욕실2</v>
      </c>
      <c r="AV54" s="46" t="str">
        <f>data!AE68</f>
        <v>계단식</v>
      </c>
      <c r="AW54" s="45"/>
      <c r="AX54" s="46" t="str">
        <f>data!AM68</f>
        <v>LG백합 공인중개사</v>
      </c>
      <c r="AY54" s="46" t="str">
        <f>data!AN68</f>
        <v>031-397-9300</v>
      </c>
      <c r="AZ54" s="46" t="str">
        <f>data!AO68</f>
        <v>010-7329-3749</v>
      </c>
      <c r="BA54" s="41" t="str">
        <f>data!AP68</f>
        <v>경기 군포시 산본동 1063번지 lg백합상가 103호</v>
      </c>
    </row>
    <row r="55" spans="1:53" x14ac:dyDescent="0.25">
      <c r="A55" s="25" t="str">
        <f>CONCATENATE(data!A69," ", data!B69)</f>
        <v>경기도 군포시</v>
      </c>
      <c r="B55" s="33" t="str">
        <f>data!C69</f>
        <v>산본동</v>
      </c>
      <c r="C55" s="25" t="str">
        <f>data!D69</f>
        <v>백합</v>
      </c>
      <c r="D55" s="25">
        <f>data!H69</f>
        <v>1993.06</v>
      </c>
      <c r="E55" s="34" t="str">
        <f>CONCATENATE(TEXT(data!I69,"#,##0"),"세대")</f>
        <v>536세대</v>
      </c>
      <c r="F55" s="25">
        <f>data!L69</f>
        <v>13</v>
      </c>
      <c r="G55" s="26">
        <f>(data!L69/data!I69)*100</f>
        <v>2.4253731343283582</v>
      </c>
      <c r="H55" s="25">
        <f>data!M69</f>
        <v>13</v>
      </c>
      <c r="I55" s="26">
        <f>(data!M69/data!I69)*100</f>
        <v>2.4253731343283582</v>
      </c>
      <c r="J55" s="25">
        <f>data!K69</f>
        <v>0.92</v>
      </c>
      <c r="L55" s="7">
        <f>data!N69</f>
        <v>154</v>
      </c>
      <c r="M55" s="21">
        <f>data!O69</f>
        <v>154.13999999999999</v>
      </c>
      <c r="N55" s="21">
        <f>data!P69</f>
        <v>46.62</v>
      </c>
      <c r="O55">
        <f>data!Q69</f>
        <v>132.9</v>
      </c>
      <c r="P55">
        <f>data!R69</f>
        <v>40.200000000000003</v>
      </c>
      <c r="Q55">
        <f>data!S69</f>
        <v>158</v>
      </c>
      <c r="R55">
        <f>data!T69</f>
        <v>7</v>
      </c>
      <c r="S55" s="23">
        <f t="shared" si="13"/>
        <v>4.4303797468354431E-2</v>
      </c>
      <c r="T55">
        <f>data!U69</f>
        <v>1</v>
      </c>
      <c r="U55" s="23">
        <f t="shared" si="14"/>
        <v>6.3291139240506328E-3</v>
      </c>
      <c r="W55" s="7" t="str">
        <f>data!W69</f>
        <v>1124동 1501호</v>
      </c>
      <c r="X55" s="7" t="str">
        <f>CONCATENATE(data!X69,"/",data!Y69)</f>
        <v>15/23</v>
      </c>
      <c r="Y55" s="19">
        <f>data!V69</f>
        <v>50000</v>
      </c>
      <c r="Z55" s="19">
        <f>data!AB69</f>
        <v>50000</v>
      </c>
      <c r="AA55" s="19">
        <f>data!AA69</f>
        <v>58000</v>
      </c>
      <c r="AB55">
        <f>data!AC69</f>
        <v>4</v>
      </c>
      <c r="AC55">
        <f>data!AD69</f>
        <v>2</v>
      </c>
      <c r="AD55" s="7" t="str">
        <f>data!AE69</f>
        <v>계단식</v>
      </c>
      <c r="AE55" s="7" t="str">
        <f>data!AF69</f>
        <v>2개월이내</v>
      </c>
      <c r="AF55" s="7" t="str">
        <f>data!AL69</f>
        <v>남동향</v>
      </c>
      <c r="AH55">
        <f>data!AH69</f>
        <v>40000</v>
      </c>
      <c r="AI55">
        <f>data!AI69</f>
        <v>40000</v>
      </c>
      <c r="AJ55" s="7" t="str">
        <f>data!AJ69</f>
        <v>1125동</v>
      </c>
      <c r="AK55" s="7" t="str">
        <f>data!AK69</f>
        <v>"3/18"</v>
      </c>
      <c r="AL55" s="7" t="str">
        <f>data!AL69</f>
        <v>남동향</v>
      </c>
      <c r="AN55" s="7" t="str">
        <f>data!W69</f>
        <v>1124동 1501호</v>
      </c>
      <c r="AO55" s="27">
        <f>data!P69</f>
        <v>46.62</v>
      </c>
      <c r="AP55" s="27">
        <f>data!V69</f>
        <v>50000</v>
      </c>
      <c r="AQ55" s="27">
        <f>data!AH69</f>
        <v>40000</v>
      </c>
      <c r="AR55" s="27">
        <f t="shared" si="15"/>
        <v>10000</v>
      </c>
      <c r="AS55" s="28">
        <f t="shared" si="16"/>
        <v>0.8</v>
      </c>
      <c r="AT55" s="27">
        <f t="shared" si="17"/>
        <v>1072.5010725010725</v>
      </c>
      <c r="AU55" s="7" t="str">
        <f>CONCATENATE("방",data!AC69,",욕실",data!AD69)</f>
        <v>방4,욕실2</v>
      </c>
      <c r="AV55" s="7" t="str">
        <f>data!AE69</f>
        <v>계단식</v>
      </c>
      <c r="AX55" s="7" t="str">
        <f>data!AM69</f>
        <v>동백공인중개사사무소</v>
      </c>
      <c r="AY55" s="7" t="str">
        <f>data!AN69</f>
        <v>031-397-8000</v>
      </c>
      <c r="AZ55" s="7" t="str">
        <f>data!AO69</f>
        <v>010-5406-7783</v>
      </c>
      <c r="BA55" t="str">
        <f>data!AP69</f>
        <v>경기도 군포시 산본2동 1059번지 동백우성아파트 제A동 20호</v>
      </c>
    </row>
    <row r="56" spans="1:53" s="41" customFormat="1" x14ac:dyDescent="0.25">
      <c r="A56" s="41" t="str">
        <f>CONCATENATE(data!A71," ", data!B71)</f>
        <v>경기도 군포시</v>
      </c>
      <c r="B56" s="42" t="str">
        <f>data!C71</f>
        <v>산본동</v>
      </c>
      <c r="C56" s="41" t="str">
        <f>data!D71</f>
        <v>산본e-편한세상2차</v>
      </c>
      <c r="D56" s="41">
        <f>data!H71</f>
        <v>2007.06</v>
      </c>
      <c r="E56" s="43" t="str">
        <f>CONCATENATE(TEXT(data!I71,"#,##0"),"세대")</f>
        <v>677세대</v>
      </c>
      <c r="F56" s="41">
        <f>data!L71</f>
        <v>13</v>
      </c>
      <c r="G56" s="44">
        <f>(data!L71/data!I71)*100</f>
        <v>1.9202363367799113</v>
      </c>
      <c r="H56" s="41">
        <f>data!M71</f>
        <v>8</v>
      </c>
      <c r="I56" s="44">
        <f>(data!M71/data!I71)*100</f>
        <v>1.1816838995568686</v>
      </c>
      <c r="J56" s="41">
        <f>data!K71</f>
        <v>1.1399999999999999</v>
      </c>
      <c r="K56" s="45"/>
      <c r="L56" s="46" t="str">
        <f>data!N71</f>
        <v>80B</v>
      </c>
      <c r="M56" s="47">
        <f>data!O71</f>
        <v>80.209999999999994</v>
      </c>
      <c r="N56" s="47">
        <f>data!P71</f>
        <v>24.26</v>
      </c>
      <c r="O56" s="41">
        <f>data!Q71</f>
        <v>59.99</v>
      </c>
      <c r="P56" s="41">
        <f>data!R71</f>
        <v>18.14</v>
      </c>
      <c r="Q56" s="41">
        <f>data!S71</f>
        <v>106</v>
      </c>
      <c r="R56" s="41">
        <f>data!T71</f>
        <v>3</v>
      </c>
      <c r="S56" s="48">
        <f t="shared" si="13"/>
        <v>2.8301886792452831E-2</v>
      </c>
      <c r="T56" s="41">
        <f>data!U71</f>
        <v>3</v>
      </c>
      <c r="U56" s="48">
        <f t="shared" si="14"/>
        <v>2.8301886792452831E-2</v>
      </c>
      <c r="V56" s="45"/>
      <c r="W56" s="46" t="str">
        <f>data!W71</f>
        <v>103동 1904호</v>
      </c>
      <c r="X56" s="46" t="str">
        <f>CONCATENATE(data!X71,"/",data!Y71)</f>
        <v>19/27</v>
      </c>
      <c r="Y56" s="49">
        <f>data!V71</f>
        <v>55000</v>
      </c>
      <c r="Z56" s="49">
        <f>data!AB71</f>
        <v>52000</v>
      </c>
      <c r="AA56" s="49">
        <f>data!AA71</f>
        <v>55000</v>
      </c>
      <c r="AB56" s="41">
        <f>data!AC71</f>
        <v>3</v>
      </c>
      <c r="AC56" s="41">
        <f>data!AD71</f>
        <v>2</v>
      </c>
      <c r="AD56" s="46" t="str">
        <f>data!AE71</f>
        <v>계단식</v>
      </c>
      <c r="AE56" s="46" t="str">
        <f>data!AF71</f>
        <v>즉시입주</v>
      </c>
      <c r="AF56" s="46" t="str">
        <f>data!AL71</f>
        <v>동향</v>
      </c>
      <c r="AG56" s="45"/>
      <c r="AH56" s="41">
        <f>data!AH71</f>
        <v>37000</v>
      </c>
      <c r="AI56" s="41">
        <f>data!AI71</f>
        <v>35000</v>
      </c>
      <c r="AJ56" s="46" t="str">
        <f>data!AJ71</f>
        <v>103동</v>
      </c>
      <c r="AK56" s="46" t="str">
        <f>data!AK71</f>
        <v>"17/27"</v>
      </c>
      <c r="AL56" s="46" t="str">
        <f>data!AL71</f>
        <v>동향</v>
      </c>
      <c r="AM56" s="45"/>
      <c r="AN56" s="46" t="str">
        <f>data!W71</f>
        <v>103동 1904호</v>
      </c>
      <c r="AO56" s="43">
        <f>data!P71</f>
        <v>24.26</v>
      </c>
      <c r="AP56" s="43">
        <f>data!V71</f>
        <v>55000</v>
      </c>
      <c r="AQ56" s="43">
        <f>data!AH71</f>
        <v>37000</v>
      </c>
      <c r="AR56" s="43">
        <f t="shared" si="15"/>
        <v>18000</v>
      </c>
      <c r="AS56" s="50">
        <f t="shared" si="16"/>
        <v>0.67272727272727273</v>
      </c>
      <c r="AT56" s="43">
        <f t="shared" si="17"/>
        <v>2267.106347897774</v>
      </c>
      <c r="AU56" s="46" t="str">
        <f>CONCATENATE("방",data!AC71,",욕실",data!AD71)</f>
        <v>방3,욕실2</v>
      </c>
      <c r="AV56" s="46" t="str">
        <f>data!AE71</f>
        <v>계단식</v>
      </c>
      <c r="AW56" s="45"/>
      <c r="AX56" s="46" t="str">
        <f>data!AM71</f>
        <v>강남대림공인중개사사무소</v>
      </c>
      <c r="AY56" s="46" t="str">
        <f>data!AN71</f>
        <v>031-393-6000</v>
      </c>
      <c r="AZ56" s="46" t="str">
        <f>data!AO71</f>
        <v>010-9039-5488</v>
      </c>
      <c r="BA56" s="41" t="str">
        <f>data!AP71</f>
        <v>경기 군포시 산본동 310-2</v>
      </c>
    </row>
    <row r="57" spans="1:53" x14ac:dyDescent="0.25">
      <c r="A57" s="25" t="str">
        <f>CONCATENATE(data!A72," ", data!B72)</f>
        <v>경기도 군포시</v>
      </c>
      <c r="B57" s="33" t="str">
        <f>data!C72</f>
        <v>산본동</v>
      </c>
      <c r="C57" s="25" t="str">
        <f>data!D72</f>
        <v>산본e-편한세상2차</v>
      </c>
      <c r="D57" s="25">
        <f>data!H72</f>
        <v>2007.06</v>
      </c>
      <c r="E57" s="34" t="str">
        <f>CONCATENATE(TEXT(data!I72,"#,##0"),"세대")</f>
        <v>677세대</v>
      </c>
      <c r="F57" s="25">
        <f>data!L72</f>
        <v>13</v>
      </c>
      <c r="G57" s="26">
        <f>(data!L72/data!I72)*100</f>
        <v>1.9202363367799113</v>
      </c>
      <c r="H57" s="25">
        <f>data!M72</f>
        <v>8</v>
      </c>
      <c r="I57" s="26">
        <f>(data!M72/data!I72)*100</f>
        <v>1.1816838995568686</v>
      </c>
      <c r="J57" s="25">
        <f>data!K72</f>
        <v>1.1399999999999999</v>
      </c>
      <c r="L57" s="7" t="str">
        <f>data!N72</f>
        <v>80A</v>
      </c>
      <c r="M57" s="21">
        <f>data!O72</f>
        <v>80.52</v>
      </c>
      <c r="N57" s="21">
        <f>data!P72</f>
        <v>24.35</v>
      </c>
      <c r="O57">
        <f>data!Q72</f>
        <v>59.99</v>
      </c>
      <c r="P57">
        <f>data!R72</f>
        <v>18.14</v>
      </c>
      <c r="Q57">
        <f>data!S72</f>
        <v>38</v>
      </c>
      <c r="R57">
        <f>data!T72</f>
        <v>2</v>
      </c>
      <c r="S57" s="23">
        <f t="shared" si="13"/>
        <v>5.2631578947368418E-2</v>
      </c>
      <c r="T57">
        <f>data!U72</f>
        <v>1</v>
      </c>
      <c r="U57" s="23">
        <f t="shared" si="14"/>
        <v>2.6315789473684209E-2</v>
      </c>
      <c r="W57" s="7" t="str">
        <f>data!W72</f>
        <v>101동 403호</v>
      </c>
      <c r="X57" s="7" t="str">
        <f>CONCATENATE(data!X72,"/",data!Y72)</f>
        <v>4/19</v>
      </c>
      <c r="Y57" s="19">
        <f>data!V72</f>
        <v>54000</v>
      </c>
      <c r="Z57" s="19">
        <f>data!AB72</f>
        <v>54000</v>
      </c>
      <c r="AA57" s="19">
        <f>data!AA72</f>
        <v>55000</v>
      </c>
      <c r="AB57">
        <f>data!AC72</f>
        <v>3</v>
      </c>
      <c r="AC57">
        <f>data!AD72</f>
        <v>2</v>
      </c>
      <c r="AD57" s="7" t="str">
        <f>data!AE72</f>
        <v>계단식</v>
      </c>
      <c r="AE57" s="7" t="str">
        <f>data!AF72</f>
        <v>3개월이내</v>
      </c>
      <c r="AF57" s="7" t="str">
        <f>data!AL72</f>
        <v>남향</v>
      </c>
      <c r="AH57">
        <f>data!AH72</f>
        <v>37000</v>
      </c>
      <c r="AI57">
        <f>data!AI72</f>
        <v>37000</v>
      </c>
      <c r="AJ57" s="7" t="str">
        <f>data!AJ72</f>
        <v>101동</v>
      </c>
      <c r="AK57" s="7" t="str">
        <f>data!AK72</f>
        <v>"16/19"</v>
      </c>
      <c r="AL57" s="7" t="str">
        <f>data!AL72</f>
        <v>남향</v>
      </c>
      <c r="AN57" s="7" t="str">
        <f>data!W72</f>
        <v>101동 403호</v>
      </c>
      <c r="AO57" s="27">
        <f>data!P72</f>
        <v>24.35</v>
      </c>
      <c r="AP57" s="27">
        <f>data!V72</f>
        <v>54000</v>
      </c>
      <c r="AQ57" s="27">
        <f>data!AH72</f>
        <v>37000</v>
      </c>
      <c r="AR57" s="27">
        <f t="shared" si="15"/>
        <v>17000</v>
      </c>
      <c r="AS57" s="28">
        <f t="shared" si="16"/>
        <v>0.68518518518518523</v>
      </c>
      <c r="AT57" s="27">
        <f t="shared" si="17"/>
        <v>2217.6591375770017</v>
      </c>
      <c r="AU57" s="7" t="str">
        <f>CONCATENATE("방",data!AC72,",욕실",data!AD72)</f>
        <v>방3,욕실2</v>
      </c>
      <c r="AV57" s="7" t="str">
        <f>data!AE72</f>
        <v>계단식</v>
      </c>
      <c r="AX57" s="7" t="str">
        <f>data!AM72</f>
        <v>부동산랜드뉴타운공인중개사사무소</v>
      </c>
      <c r="AY57" s="7" t="str">
        <f>data!AN72</f>
        <v>031-395-8989</v>
      </c>
      <c r="AZ57" s="7" t="str">
        <f>data!AO72</f>
        <v>010-8414-2414</v>
      </c>
      <c r="BA57" t="str">
        <f>data!AP72</f>
        <v>경기 군포시 산본동 224-2</v>
      </c>
    </row>
    <row r="58" spans="1:53" x14ac:dyDescent="0.25">
      <c r="A58" s="25" t="str">
        <f>CONCATENATE(data!A73," ", data!B73)</f>
        <v>경기도 군포시</v>
      </c>
      <c r="B58" s="33" t="str">
        <f>data!C73</f>
        <v>산본동</v>
      </c>
      <c r="C58" s="25" t="str">
        <f>data!D73</f>
        <v>산본e-편한세상2차</v>
      </c>
      <c r="D58" s="25">
        <f>data!H73</f>
        <v>2007.06</v>
      </c>
      <c r="E58" s="34" t="str">
        <f>CONCATENATE(TEXT(data!I73,"#,##0"),"세대")</f>
        <v>677세대</v>
      </c>
      <c r="F58" s="25">
        <f>data!L73</f>
        <v>13</v>
      </c>
      <c r="G58" s="26">
        <f>(data!L73/data!I73)*100</f>
        <v>1.9202363367799113</v>
      </c>
      <c r="H58" s="25">
        <f>data!M73</f>
        <v>8</v>
      </c>
      <c r="I58" s="26">
        <f>(data!M73/data!I73)*100</f>
        <v>1.1816838995568686</v>
      </c>
      <c r="J58" s="25">
        <f>data!K73</f>
        <v>1.1399999999999999</v>
      </c>
      <c r="L58" s="7" t="str">
        <f>data!N73</f>
        <v>109A</v>
      </c>
      <c r="M58" s="21">
        <f>data!O73</f>
        <v>109.72</v>
      </c>
      <c r="N58" s="21">
        <f>data!P73</f>
        <v>33.19</v>
      </c>
      <c r="O58">
        <f>data!Q73</f>
        <v>84.99</v>
      </c>
      <c r="P58">
        <f>data!R73</f>
        <v>25.7</v>
      </c>
      <c r="Q58">
        <f>data!S73</f>
        <v>185</v>
      </c>
      <c r="R58">
        <f>data!T73</f>
        <v>0</v>
      </c>
      <c r="S58" s="23">
        <f t="shared" si="13"/>
        <v>0</v>
      </c>
      <c r="T58">
        <f>data!U73</f>
        <v>1</v>
      </c>
      <c r="U58" s="23">
        <f t="shared" si="14"/>
        <v>5.4054054054054057E-3</v>
      </c>
      <c r="W58" s="7" t="str">
        <f>data!W73</f>
        <v>-</v>
      </c>
      <c r="X58" s="7" t="str">
        <f>CONCATENATE(data!X73,"/",data!Y73)</f>
        <v>-/-</v>
      </c>
      <c r="Y58" s="19" t="str">
        <f>data!V73</f>
        <v>-</v>
      </c>
      <c r="Z58" s="19" t="str">
        <f>data!AB73</f>
        <v>-</v>
      </c>
      <c r="AA58" s="19" t="str">
        <f>data!AA73</f>
        <v>-</v>
      </c>
      <c r="AB58" t="str">
        <f>data!AC73</f>
        <v>-</v>
      </c>
      <c r="AC58" t="str">
        <f>data!AD73</f>
        <v>-</v>
      </c>
      <c r="AD58" s="7" t="str">
        <f>data!AE73</f>
        <v>-</v>
      </c>
      <c r="AE58" s="7" t="str">
        <f>data!AF73</f>
        <v>-</v>
      </c>
      <c r="AF58" s="7" t="str">
        <f>data!AL73</f>
        <v>남향</v>
      </c>
      <c r="AH58">
        <f>data!AH73</f>
        <v>43000</v>
      </c>
      <c r="AI58">
        <f>data!AI73</f>
        <v>43000</v>
      </c>
      <c r="AJ58" s="7" t="str">
        <f>data!AJ73</f>
        <v>106동</v>
      </c>
      <c r="AK58" s="7" t="str">
        <f>data!AK73</f>
        <v>"5/25"</v>
      </c>
      <c r="AL58" s="7" t="str">
        <f>data!AL73</f>
        <v>남향</v>
      </c>
      <c r="AN58" s="7" t="str">
        <f>data!W73</f>
        <v>-</v>
      </c>
      <c r="AO58" s="27">
        <f>data!P73</f>
        <v>33.19</v>
      </c>
      <c r="AP58" s="27" t="str">
        <f>data!V73</f>
        <v>-</v>
      </c>
      <c r="AQ58" s="27">
        <f>data!AH73</f>
        <v>43000</v>
      </c>
      <c r="AR58" s="27" t="str">
        <f t="shared" si="15"/>
        <v/>
      </c>
      <c r="AS58" s="28" t="str">
        <f t="shared" si="16"/>
        <v/>
      </c>
      <c r="AT58" s="27" t="str">
        <f t="shared" si="17"/>
        <v/>
      </c>
      <c r="AU58" s="7" t="str">
        <f>CONCATENATE("방",data!AC73,",욕실",data!AD73)</f>
        <v>방-,욕실-</v>
      </c>
      <c r="AV58" s="7" t="str">
        <f>data!AE73</f>
        <v>-</v>
      </c>
      <c r="AX58" s="7" t="str">
        <f>data!AM73</f>
        <v>-</v>
      </c>
      <c r="AY58" s="7" t="str">
        <f>data!AN73</f>
        <v>-</v>
      </c>
      <c r="AZ58" s="7" t="str">
        <f>data!AO73</f>
        <v>-</v>
      </c>
      <c r="BA58" t="str">
        <f>data!AP73</f>
        <v>-</v>
      </c>
    </row>
    <row r="59" spans="1:53" x14ac:dyDescent="0.25">
      <c r="A59" s="25" t="str">
        <f>CONCATENATE(data!A74," ", data!B74)</f>
        <v>경기도 군포시</v>
      </c>
      <c r="B59" s="33" t="str">
        <f>data!C74</f>
        <v>산본동</v>
      </c>
      <c r="C59" s="25" t="str">
        <f>data!D74</f>
        <v>산본e-편한세상2차</v>
      </c>
      <c r="D59" s="25">
        <f>data!H74</f>
        <v>2007.06</v>
      </c>
      <c r="E59" s="34" t="str">
        <f>CONCATENATE(TEXT(data!I74,"#,##0"),"세대")</f>
        <v>677세대</v>
      </c>
      <c r="F59" s="25">
        <f>data!L74</f>
        <v>13</v>
      </c>
      <c r="G59" s="26">
        <f>(data!L74/data!I74)*100</f>
        <v>1.9202363367799113</v>
      </c>
      <c r="H59" s="25">
        <f>data!M74</f>
        <v>8</v>
      </c>
      <c r="I59" s="26">
        <f>(data!M74/data!I74)*100</f>
        <v>1.1816838995568686</v>
      </c>
      <c r="J59" s="25">
        <f>data!K74</f>
        <v>1.1399999999999999</v>
      </c>
      <c r="L59" s="7" t="str">
        <f>data!N74</f>
        <v>109B</v>
      </c>
      <c r="M59" s="21">
        <f>data!O74</f>
        <v>109.9</v>
      </c>
      <c r="N59" s="21">
        <f>data!P74</f>
        <v>33.24</v>
      </c>
      <c r="O59">
        <f>data!Q74</f>
        <v>84.99</v>
      </c>
      <c r="P59">
        <f>data!R74</f>
        <v>25.7</v>
      </c>
      <c r="Q59">
        <f>data!S74</f>
        <v>115</v>
      </c>
      <c r="R59">
        <f>data!T74</f>
        <v>2</v>
      </c>
      <c r="S59" s="23">
        <f t="shared" si="13"/>
        <v>1.7391304347826087E-2</v>
      </c>
      <c r="T59">
        <f>data!U74</f>
        <v>3</v>
      </c>
      <c r="U59" s="23">
        <f t="shared" si="14"/>
        <v>2.6086956521739129E-2</v>
      </c>
      <c r="W59" s="7" t="str">
        <f>data!W74</f>
        <v>106동 1703호</v>
      </c>
      <c r="X59" s="7" t="str">
        <f>CONCATENATE(data!X74,"/",data!Y74)</f>
        <v>17/25</v>
      </c>
      <c r="Y59" s="19">
        <f>data!V74</f>
        <v>66000</v>
      </c>
      <c r="Z59" s="19">
        <f>data!AB74</f>
        <v>63000</v>
      </c>
      <c r="AA59" s="19">
        <f>data!AA74</f>
        <v>66000</v>
      </c>
      <c r="AB59">
        <f>data!AC74</f>
        <v>3</v>
      </c>
      <c r="AC59">
        <f>data!AD74</f>
        <v>2</v>
      </c>
      <c r="AD59" s="7" t="str">
        <f>data!AE74</f>
        <v>계단식</v>
      </c>
      <c r="AE59" s="7" t="str">
        <f>data!AF74</f>
        <v>즉시입주</v>
      </c>
      <c r="AF59" s="7" t="str">
        <f>data!AL74</f>
        <v>동향</v>
      </c>
      <c r="AH59">
        <f>data!AH74</f>
        <v>42000</v>
      </c>
      <c r="AI59">
        <f>data!AI74</f>
        <v>42000</v>
      </c>
      <c r="AJ59" s="7" t="str">
        <f>data!AJ74</f>
        <v>106동</v>
      </c>
      <c r="AK59" s="7" t="str">
        <f>data!AK74</f>
        <v>"19/25"</v>
      </c>
      <c r="AL59" s="7" t="str">
        <f>data!AL74</f>
        <v>동향</v>
      </c>
      <c r="AN59" s="7" t="str">
        <f>data!W74</f>
        <v>106동 1703호</v>
      </c>
      <c r="AO59" s="27">
        <f>data!P74</f>
        <v>33.24</v>
      </c>
      <c r="AP59" s="27">
        <f>data!V74</f>
        <v>66000</v>
      </c>
      <c r="AQ59" s="27">
        <f>data!AH74</f>
        <v>42000</v>
      </c>
      <c r="AR59" s="27">
        <f t="shared" si="15"/>
        <v>24000</v>
      </c>
      <c r="AS59" s="28">
        <f t="shared" si="16"/>
        <v>0.63636363636363635</v>
      </c>
      <c r="AT59" s="27">
        <f t="shared" si="17"/>
        <v>1985.5595667870034</v>
      </c>
      <c r="AU59" s="7" t="str">
        <f>CONCATENATE("방",data!AC74,",욕실",data!AD74)</f>
        <v>방3,욕실2</v>
      </c>
      <c r="AV59" s="7" t="str">
        <f>data!AE74</f>
        <v>계단식</v>
      </c>
      <c r="AX59" s="7" t="str">
        <f>data!AM74</f>
        <v>강남대림공인중개사사무소</v>
      </c>
      <c r="AY59" s="7" t="str">
        <f>data!AN74</f>
        <v>031-393-6000</v>
      </c>
      <c r="AZ59" s="7" t="str">
        <f>data!AO74</f>
        <v>010-9039-5488</v>
      </c>
      <c r="BA59" t="str">
        <f>data!AP74</f>
        <v>경기 군포시 산본동 310-2</v>
      </c>
    </row>
    <row r="60" spans="1:53" x14ac:dyDescent="0.25">
      <c r="A60" s="25" t="str">
        <f>CONCATENATE(data!A75," ", data!B75)</f>
        <v>경기도 군포시</v>
      </c>
      <c r="B60" s="33" t="str">
        <f>data!C75</f>
        <v>산본동</v>
      </c>
      <c r="C60" s="25" t="str">
        <f>data!D75</f>
        <v>산본e-편한세상2차</v>
      </c>
      <c r="D60" s="25">
        <f>data!H75</f>
        <v>2007.06</v>
      </c>
      <c r="E60" s="34" t="str">
        <f>CONCATENATE(TEXT(data!I75,"#,##0"),"세대")</f>
        <v>677세대</v>
      </c>
      <c r="F60" s="25">
        <f>data!L75</f>
        <v>13</v>
      </c>
      <c r="G60" s="26">
        <f>(data!L75/data!I75)*100</f>
        <v>1.9202363367799113</v>
      </c>
      <c r="H60" s="25">
        <f>data!M75</f>
        <v>8</v>
      </c>
      <c r="I60" s="26">
        <f>(data!M75/data!I75)*100</f>
        <v>1.1816838995568686</v>
      </c>
      <c r="J60" s="25">
        <f>data!K75</f>
        <v>1.1399999999999999</v>
      </c>
      <c r="L60" s="7" t="str">
        <f>data!N75</f>
        <v>127A</v>
      </c>
      <c r="M60" s="21">
        <f>data!O75</f>
        <v>127.13</v>
      </c>
      <c r="N60" s="21">
        <f>data!P75</f>
        <v>38.450000000000003</v>
      </c>
      <c r="O60">
        <f>data!Q75</f>
        <v>102.92</v>
      </c>
      <c r="P60">
        <f>data!R75</f>
        <v>31.13</v>
      </c>
      <c r="Q60">
        <f>data!S75</f>
        <v>98</v>
      </c>
      <c r="R60">
        <f>data!T75</f>
        <v>1</v>
      </c>
      <c r="S60" s="23">
        <f t="shared" si="13"/>
        <v>1.020408163265306E-2</v>
      </c>
      <c r="T60">
        <f>data!U75</f>
        <v>0</v>
      </c>
      <c r="U60" s="23">
        <f t="shared" si="14"/>
        <v>0</v>
      </c>
      <c r="W60" s="7" t="str">
        <f>data!W75</f>
        <v>108동 402호</v>
      </c>
      <c r="X60" s="7" t="str">
        <f>CONCATENATE(data!X75,"/",data!Y75)</f>
        <v>4/23</v>
      </c>
      <c r="Y60" s="19">
        <f>data!V75</f>
        <v>67500</v>
      </c>
      <c r="Z60" s="19">
        <f>data!AB75</f>
        <v>67500</v>
      </c>
      <c r="AA60" s="19">
        <f>data!AA75</f>
        <v>67500</v>
      </c>
      <c r="AB60">
        <f>data!AC75</f>
        <v>3</v>
      </c>
      <c r="AC60">
        <f>data!AD75</f>
        <v>2</v>
      </c>
      <c r="AD60" s="7" t="str">
        <f>data!AE75</f>
        <v>계단식</v>
      </c>
      <c r="AE60" s="7" t="str">
        <f>data!AF75</f>
        <v>3개월이내</v>
      </c>
      <c r="AF60" s="7" t="str">
        <f>data!AL75</f>
        <v>-</v>
      </c>
      <c r="AH60" t="str">
        <f>data!AH75</f>
        <v>-</v>
      </c>
      <c r="AI60" t="str">
        <f>data!AI75</f>
        <v>-</v>
      </c>
      <c r="AJ60" s="7" t="str">
        <f>data!AJ75</f>
        <v>-</v>
      </c>
      <c r="AK60" s="7" t="str">
        <f>data!AK75</f>
        <v>-</v>
      </c>
      <c r="AL60" s="7" t="str">
        <f>data!AL75</f>
        <v>-</v>
      </c>
      <c r="AN60" s="7" t="str">
        <f>data!W75</f>
        <v>108동 402호</v>
      </c>
      <c r="AO60" s="27">
        <f>data!P75</f>
        <v>38.450000000000003</v>
      </c>
      <c r="AP60" s="27">
        <f>data!V75</f>
        <v>67500</v>
      </c>
      <c r="AQ60" s="27" t="str">
        <f>data!AH75</f>
        <v>-</v>
      </c>
      <c r="AR60" s="27" t="str">
        <f t="shared" si="15"/>
        <v/>
      </c>
      <c r="AS60" s="28" t="str">
        <f t="shared" si="16"/>
        <v/>
      </c>
      <c r="AT60" s="27">
        <f t="shared" si="17"/>
        <v>1755.5266579973991</v>
      </c>
      <c r="AU60" s="7" t="str">
        <f>CONCATENATE("방",data!AC75,",욕실",data!AD75)</f>
        <v>방3,욕실2</v>
      </c>
      <c r="AV60" s="7" t="str">
        <f>data!AE75</f>
        <v>계단식</v>
      </c>
      <c r="AX60" s="7" t="str">
        <f>data!AM75</f>
        <v>효자공인중개사사무소</v>
      </c>
      <c r="AY60" s="7" t="str">
        <f>data!AN75</f>
        <v>031-487-4801</v>
      </c>
      <c r="AZ60" s="7" t="str">
        <f>data!AO75</f>
        <v>010-6315-7402</v>
      </c>
      <c r="BA60" t="str">
        <f>data!AP75</f>
        <v>경기도 안산시 단원구 고잔동 701</v>
      </c>
    </row>
    <row r="61" spans="1:53" x14ac:dyDescent="0.25">
      <c r="A61" s="25" t="str">
        <f>CONCATENATE(data!A76," ", data!B76)</f>
        <v>경기도 군포시</v>
      </c>
      <c r="B61" s="33" t="str">
        <f>data!C76</f>
        <v>산본동</v>
      </c>
      <c r="C61" s="25" t="str">
        <f>data!D76</f>
        <v>산본e-편한세상2차</v>
      </c>
      <c r="D61" s="25">
        <f>data!H76</f>
        <v>2007.06</v>
      </c>
      <c r="E61" s="34" t="str">
        <f>CONCATENATE(TEXT(data!I76,"#,##0"),"세대")</f>
        <v>677세대</v>
      </c>
      <c r="F61" s="25">
        <f>data!L76</f>
        <v>13</v>
      </c>
      <c r="G61" s="26">
        <f>(data!L76/data!I76)*100</f>
        <v>1.9202363367799113</v>
      </c>
      <c r="H61" s="25">
        <f>data!M76</f>
        <v>8</v>
      </c>
      <c r="I61" s="26">
        <f>(data!M76/data!I76)*100</f>
        <v>1.1816838995568686</v>
      </c>
      <c r="J61" s="25">
        <f>data!K76</f>
        <v>1.1399999999999999</v>
      </c>
      <c r="L61" s="7" t="str">
        <f>data!N76</f>
        <v>127B</v>
      </c>
      <c r="M61" s="21">
        <f>data!O76</f>
        <v>127.13</v>
      </c>
      <c r="N61" s="21">
        <f>data!P76</f>
        <v>38.450000000000003</v>
      </c>
      <c r="O61">
        <f>data!Q76</f>
        <v>102.92</v>
      </c>
      <c r="P61">
        <f>data!R76</f>
        <v>31.13</v>
      </c>
      <c r="Q61">
        <f>data!S76</f>
        <v>18</v>
      </c>
      <c r="R61">
        <f>data!T76</f>
        <v>1</v>
      </c>
      <c r="S61" s="23">
        <f t="shared" si="13"/>
        <v>5.5555555555555552E-2</v>
      </c>
      <c r="T61">
        <f>data!U76</f>
        <v>0</v>
      </c>
      <c r="U61" s="23">
        <f t="shared" si="14"/>
        <v>0</v>
      </c>
      <c r="W61" s="7" t="str">
        <f>data!W76</f>
        <v>109동 1303호</v>
      </c>
      <c r="X61" s="7" t="str">
        <f>CONCATENATE(data!X76,"/",data!Y76)</f>
        <v>13/19</v>
      </c>
      <c r="Y61" s="19">
        <f>data!V76</f>
        <v>67000</v>
      </c>
      <c r="Z61" s="19">
        <f>data!AB76</f>
        <v>67000</v>
      </c>
      <c r="AA61" s="19">
        <f>data!AA76</f>
        <v>67000</v>
      </c>
      <c r="AB61">
        <f>data!AC76</f>
        <v>3</v>
      </c>
      <c r="AC61">
        <f>data!AD76</f>
        <v>2</v>
      </c>
      <c r="AD61" s="7" t="str">
        <f>data!AE76</f>
        <v>계단식</v>
      </c>
      <c r="AE61" s="7" t="str">
        <f>data!AF76</f>
        <v>즉시입주</v>
      </c>
      <c r="AF61" s="7" t="str">
        <f>data!AL76</f>
        <v>-</v>
      </c>
      <c r="AH61" t="str">
        <f>data!AH76</f>
        <v>-</v>
      </c>
      <c r="AI61" t="str">
        <f>data!AI76</f>
        <v>-</v>
      </c>
      <c r="AJ61" s="7" t="str">
        <f>data!AJ76</f>
        <v>-</v>
      </c>
      <c r="AK61" s="7" t="str">
        <f>data!AK76</f>
        <v>-</v>
      </c>
      <c r="AL61" s="7" t="str">
        <f>data!AL76</f>
        <v>-</v>
      </c>
      <c r="AN61" s="7" t="str">
        <f>data!W76</f>
        <v>109동 1303호</v>
      </c>
      <c r="AO61" s="27">
        <f>data!P76</f>
        <v>38.450000000000003</v>
      </c>
      <c r="AP61" s="27">
        <f>data!V76</f>
        <v>67000</v>
      </c>
      <c r="AQ61" s="27" t="str">
        <f>data!AH76</f>
        <v>-</v>
      </c>
      <c r="AR61" s="27" t="str">
        <f t="shared" si="15"/>
        <v/>
      </c>
      <c r="AS61" s="28" t="str">
        <f t="shared" si="16"/>
        <v/>
      </c>
      <c r="AT61" s="27">
        <f t="shared" si="17"/>
        <v>1742.5227568270479</v>
      </c>
      <c r="AU61" s="7" t="str">
        <f>CONCATENATE("방",data!AC76,",욕실",data!AD76)</f>
        <v>방3,욕실2</v>
      </c>
      <c r="AV61" s="7" t="str">
        <f>data!AE76</f>
        <v>계단식</v>
      </c>
      <c r="AX61" s="7" t="str">
        <f>data!AM76</f>
        <v>LBA산본공인중개사사무소</v>
      </c>
      <c r="AY61" s="7" t="str">
        <f>data!AN76</f>
        <v>031-395-8949</v>
      </c>
      <c r="AZ61" s="7" t="str">
        <f>data!AO76</f>
        <v>010-6277-1221</v>
      </c>
      <c r="BA61" t="str">
        <f>data!AP76</f>
        <v>경기도 군포시 산본동 1240번지 래미안하이어스 147동 3121호</v>
      </c>
    </row>
    <row r="62" spans="1:53" x14ac:dyDescent="0.25">
      <c r="A62" s="25" t="str">
        <f>CONCATENATE(data!A77," ", data!B77)</f>
        <v>경기도 군포시</v>
      </c>
      <c r="B62" s="33" t="str">
        <f>data!C77</f>
        <v>산본동</v>
      </c>
      <c r="C62" s="25" t="str">
        <f>data!D77</f>
        <v>산본e-편한세상2차</v>
      </c>
      <c r="D62" s="25">
        <f>data!H77</f>
        <v>2007.06</v>
      </c>
      <c r="E62" s="34" t="str">
        <f>CONCATENATE(TEXT(data!I77,"#,##0"),"세대")</f>
        <v>677세대</v>
      </c>
      <c r="F62" s="25">
        <f>data!L77</f>
        <v>13</v>
      </c>
      <c r="G62" s="26">
        <f>(data!L77/data!I77)*100</f>
        <v>1.9202363367799113</v>
      </c>
      <c r="H62" s="25">
        <f>data!M77</f>
        <v>8</v>
      </c>
      <c r="I62" s="26">
        <f>(data!M77/data!I77)*100</f>
        <v>1.1816838995568686</v>
      </c>
      <c r="J62" s="25">
        <f>data!K77</f>
        <v>1.1399999999999999</v>
      </c>
      <c r="L62" s="7" t="str">
        <f>data!N77</f>
        <v>147A</v>
      </c>
      <c r="M62" s="21">
        <f>data!O77</f>
        <v>147.63999999999999</v>
      </c>
      <c r="N62" s="21">
        <f>data!P77</f>
        <v>44.66</v>
      </c>
      <c r="O62">
        <f>data!Q77</f>
        <v>117.99</v>
      </c>
      <c r="P62">
        <f>data!R77</f>
        <v>35.69</v>
      </c>
      <c r="Q62">
        <f>data!S77</f>
        <v>90</v>
      </c>
      <c r="R62">
        <f>data!T77</f>
        <v>4</v>
      </c>
      <c r="S62" s="23">
        <f t="shared" si="13"/>
        <v>4.4444444444444446E-2</v>
      </c>
      <c r="T62">
        <f>data!U77</f>
        <v>0</v>
      </c>
      <c r="U62" s="23">
        <f t="shared" si="14"/>
        <v>0</v>
      </c>
      <c r="W62" s="7" t="str">
        <f>data!W77</f>
        <v>109동 802호</v>
      </c>
      <c r="X62" s="7" t="str">
        <f>CONCATENATE(data!X77,"/",data!Y77)</f>
        <v>8/19</v>
      </c>
      <c r="Y62" s="19">
        <f>data!V77</f>
        <v>72000</v>
      </c>
      <c r="Z62" s="19">
        <f>data!AB77</f>
        <v>72000</v>
      </c>
      <c r="AA62" s="19">
        <f>data!AA77</f>
        <v>73000</v>
      </c>
      <c r="AB62">
        <f>data!AC77</f>
        <v>4</v>
      </c>
      <c r="AC62">
        <f>data!AD77</f>
        <v>2</v>
      </c>
      <c r="AD62" s="7" t="str">
        <f>data!AE77</f>
        <v>계단식</v>
      </c>
      <c r="AE62" s="7" t="str">
        <f>data!AF77</f>
        <v>2020년05월 이후</v>
      </c>
      <c r="AF62" s="7" t="str">
        <f>data!AL77</f>
        <v>-</v>
      </c>
      <c r="AH62" t="str">
        <f>data!AH77</f>
        <v>-</v>
      </c>
      <c r="AI62" t="str">
        <f>data!AI77</f>
        <v>-</v>
      </c>
      <c r="AJ62" s="7" t="str">
        <f>data!AJ77</f>
        <v>-</v>
      </c>
      <c r="AK62" s="7" t="str">
        <f>data!AK77</f>
        <v>-</v>
      </c>
      <c r="AL62" s="7" t="str">
        <f>data!AL77</f>
        <v>-</v>
      </c>
      <c r="AN62" s="7" t="str">
        <f>data!W77</f>
        <v>109동 802호</v>
      </c>
      <c r="AO62" s="27">
        <f>data!P77</f>
        <v>44.66</v>
      </c>
      <c r="AP62" s="27">
        <f>data!V77</f>
        <v>72000</v>
      </c>
      <c r="AQ62" s="27" t="str">
        <f>data!AH77</f>
        <v>-</v>
      </c>
      <c r="AR62" s="27" t="str">
        <f t="shared" si="15"/>
        <v/>
      </c>
      <c r="AS62" s="28" t="str">
        <f t="shared" si="16"/>
        <v/>
      </c>
      <c r="AT62" s="27">
        <f t="shared" si="17"/>
        <v>1612.1809225257502</v>
      </c>
      <c r="AU62" s="7" t="str">
        <f>CONCATENATE("방",data!AC77,",욕실",data!AD77)</f>
        <v>방4,욕실2</v>
      </c>
      <c r="AV62" s="7" t="str">
        <f>data!AE77</f>
        <v>계단식</v>
      </c>
      <c r="AX62" s="7" t="str">
        <f>data!AM77</f>
        <v>효자공인중개사사무소</v>
      </c>
      <c r="AY62" s="7" t="str">
        <f>data!AN77</f>
        <v>031-487-4801</v>
      </c>
      <c r="AZ62" s="7" t="str">
        <f>data!AO77</f>
        <v>010-6315-7402</v>
      </c>
      <c r="BA62" t="str">
        <f>data!AP77</f>
        <v>경기도 안산시 단원구 고잔동 701</v>
      </c>
    </row>
    <row r="63" spans="1:53" x14ac:dyDescent="0.25">
      <c r="A63" s="25" t="str">
        <f>CONCATENATE(data!A78," ", data!B78)</f>
        <v>경기도 군포시</v>
      </c>
      <c r="B63" s="33" t="str">
        <f>data!C78</f>
        <v>산본동</v>
      </c>
      <c r="C63" s="25" t="str">
        <f>data!D78</f>
        <v>산본e-편한세상2차</v>
      </c>
      <c r="D63" s="25">
        <f>data!H78</f>
        <v>2007.06</v>
      </c>
      <c r="E63" s="34" t="str">
        <f>CONCATENATE(TEXT(data!I78,"#,##0"),"세대")</f>
        <v>677세대</v>
      </c>
      <c r="F63" s="25">
        <f>data!L78</f>
        <v>13</v>
      </c>
      <c r="G63" s="26">
        <f>(data!L78/data!I78)*100</f>
        <v>1.9202363367799113</v>
      </c>
      <c r="H63" s="25">
        <f>data!M78</f>
        <v>8</v>
      </c>
      <c r="I63" s="26">
        <f>(data!M78/data!I78)*100</f>
        <v>1.1816838995568686</v>
      </c>
      <c r="J63" s="25">
        <f>data!K78</f>
        <v>1.1399999999999999</v>
      </c>
      <c r="L63" s="7" t="str">
        <f>data!N78</f>
        <v>148B</v>
      </c>
      <c r="M63" s="21">
        <f>data!O78</f>
        <v>148.16999999999999</v>
      </c>
      <c r="N63" s="21">
        <f>data!P78</f>
        <v>44.82</v>
      </c>
      <c r="O63">
        <f>data!Q78</f>
        <v>117.99</v>
      </c>
      <c r="P63">
        <f>data!R78</f>
        <v>35.69</v>
      </c>
      <c r="Q63">
        <f>data!S78</f>
        <v>27</v>
      </c>
      <c r="R63" t="str">
        <f>data!T78</f>
        <v>-</v>
      </c>
      <c r="S63" s="23" t="str">
        <f t="shared" si="13"/>
        <v/>
      </c>
      <c r="T63" t="str">
        <f>data!U78</f>
        <v>-</v>
      </c>
      <c r="U63" s="23" t="str">
        <f t="shared" si="14"/>
        <v/>
      </c>
      <c r="W63" s="7" t="str">
        <f>data!W78</f>
        <v>-</v>
      </c>
      <c r="X63" s="7" t="str">
        <f>CONCATENATE(data!X78,"/",data!Y78)</f>
        <v>-/-</v>
      </c>
      <c r="Y63" s="19" t="str">
        <f>data!V78</f>
        <v>-</v>
      </c>
      <c r="Z63" s="19" t="str">
        <f>data!AB78</f>
        <v>-</v>
      </c>
      <c r="AA63" s="19" t="str">
        <f>data!AA78</f>
        <v>-</v>
      </c>
      <c r="AB63" t="str">
        <f>data!AC78</f>
        <v>-</v>
      </c>
      <c r="AC63" t="str">
        <f>data!AD78</f>
        <v>-</v>
      </c>
      <c r="AD63" s="7" t="str">
        <f>data!AE78</f>
        <v>-</v>
      </c>
      <c r="AE63" s="7" t="str">
        <f>data!AF78</f>
        <v>-</v>
      </c>
      <c r="AF63" s="7" t="str">
        <f>data!AL78</f>
        <v>-</v>
      </c>
      <c r="AH63" t="str">
        <f>data!AH78</f>
        <v>-</v>
      </c>
      <c r="AI63" t="str">
        <f>data!AI78</f>
        <v>-</v>
      </c>
      <c r="AJ63" s="7" t="str">
        <f>data!AJ78</f>
        <v>-</v>
      </c>
      <c r="AK63" s="7" t="str">
        <f>data!AK78</f>
        <v>-</v>
      </c>
      <c r="AL63" s="7" t="str">
        <f>data!AL78</f>
        <v>-</v>
      </c>
      <c r="AN63" s="7" t="str">
        <f>data!W78</f>
        <v>-</v>
      </c>
      <c r="AO63" s="27">
        <f>data!P78</f>
        <v>44.82</v>
      </c>
      <c r="AP63" s="27" t="str">
        <f>data!V78</f>
        <v>-</v>
      </c>
      <c r="AQ63" s="27" t="str">
        <f>data!AH78</f>
        <v>-</v>
      </c>
      <c r="AR63" s="27" t="str">
        <f t="shared" si="15"/>
        <v/>
      </c>
      <c r="AS63" s="28" t="str">
        <f t="shared" si="16"/>
        <v/>
      </c>
      <c r="AT63" s="27" t="str">
        <f t="shared" si="17"/>
        <v/>
      </c>
      <c r="AU63" s="7" t="str">
        <f>CONCATENATE("방",data!AC78,",욕실",data!AD78)</f>
        <v>방-,욕실-</v>
      </c>
      <c r="AV63" s="7" t="str">
        <f>data!AE78</f>
        <v>-</v>
      </c>
      <c r="AX63" s="7" t="str">
        <f>data!AM78</f>
        <v>-</v>
      </c>
      <c r="AY63" s="7" t="str">
        <f>data!AN78</f>
        <v>-</v>
      </c>
      <c r="AZ63" s="7" t="str">
        <f>data!AO78</f>
        <v>-</v>
      </c>
      <c r="BA63" t="str">
        <f>data!AP78</f>
        <v>-</v>
      </c>
    </row>
    <row r="64" spans="1:53" s="41" customFormat="1" x14ac:dyDescent="0.25">
      <c r="A64" s="41" t="str">
        <f>CONCATENATE(data!A80," ", data!B80)</f>
        <v>경기도 군포시</v>
      </c>
      <c r="B64" s="42" t="str">
        <f>data!C80</f>
        <v>산본동</v>
      </c>
      <c r="C64" s="41" t="str">
        <f>data!D80</f>
        <v>산본주공11단지</v>
      </c>
      <c r="D64" s="41">
        <f>data!H80</f>
        <v>1991.08</v>
      </c>
      <c r="E64" s="43" t="str">
        <f>CONCATENATE(TEXT(data!I80,"#,##0"),"세대")</f>
        <v>1,400세대</v>
      </c>
      <c r="F64" s="41">
        <f>data!L80</f>
        <v>28</v>
      </c>
      <c r="G64" s="44">
        <f>(data!L80/data!I80)*100</f>
        <v>2</v>
      </c>
      <c r="H64" s="41">
        <f>data!M80</f>
        <v>53</v>
      </c>
      <c r="I64" s="44">
        <f>(data!M80/data!I80)*100</f>
        <v>3.785714285714286</v>
      </c>
      <c r="J64" s="41">
        <f>data!K80</f>
        <v>1</v>
      </c>
      <c r="K64" s="45"/>
      <c r="L64" s="46" t="str">
        <f>data!N80</f>
        <v>50C</v>
      </c>
      <c r="M64" s="47">
        <f>data!O80</f>
        <v>50.4</v>
      </c>
      <c r="N64" s="47">
        <f>data!P80</f>
        <v>15.24</v>
      </c>
      <c r="O64" s="41">
        <f>data!Q80</f>
        <v>38.64</v>
      </c>
      <c r="P64" s="41">
        <f>data!R80</f>
        <v>11.68</v>
      </c>
      <c r="Q64" s="41">
        <f>data!S80</f>
        <v>120</v>
      </c>
      <c r="R64" s="41">
        <f>data!T80</f>
        <v>2</v>
      </c>
      <c r="S64" s="48">
        <f t="shared" si="13"/>
        <v>1.6666666666666666E-2</v>
      </c>
      <c r="T64" s="41">
        <f>data!U80</f>
        <v>1</v>
      </c>
      <c r="U64" s="48">
        <f t="shared" si="14"/>
        <v>8.3333333333333332E-3</v>
      </c>
      <c r="V64" s="45"/>
      <c r="W64" s="46" t="str">
        <f>data!W80</f>
        <v>1105동 702호</v>
      </c>
      <c r="X64" s="46" t="str">
        <f>CONCATENATE(data!X80,"/",data!Y80)</f>
        <v>7/15</v>
      </c>
      <c r="Y64" s="49">
        <f>data!V80</f>
        <v>23000</v>
      </c>
      <c r="Z64" s="49">
        <f>data!AB80</f>
        <v>23000</v>
      </c>
      <c r="AA64" s="49">
        <f>data!AA80</f>
        <v>25000</v>
      </c>
      <c r="AB64" s="41">
        <f>data!AC80</f>
        <v>2</v>
      </c>
      <c r="AC64" s="41">
        <f>data!AD80</f>
        <v>1</v>
      </c>
      <c r="AD64" s="46" t="str">
        <f>data!AE80</f>
        <v>복도식</v>
      </c>
      <c r="AE64" s="46" t="str">
        <f>data!AF80</f>
        <v>즉시입주</v>
      </c>
      <c r="AF64" s="46" t="str">
        <f>data!AL80</f>
        <v>남동향</v>
      </c>
      <c r="AG64" s="45"/>
      <c r="AH64" s="41">
        <f>data!AH80</f>
        <v>13500</v>
      </c>
      <c r="AI64" s="41">
        <f>data!AI80</f>
        <v>13500</v>
      </c>
      <c r="AJ64" s="46" t="str">
        <f>data!AJ80</f>
        <v>1103동</v>
      </c>
      <c r="AK64" s="46" t="str">
        <f>data!AK80</f>
        <v>"3/15"</v>
      </c>
      <c r="AL64" s="46" t="str">
        <f>data!AL80</f>
        <v>남동향</v>
      </c>
      <c r="AM64" s="45"/>
      <c r="AN64" s="46" t="str">
        <f>data!W80</f>
        <v>1105동 702호</v>
      </c>
      <c r="AO64" s="43">
        <f>data!P80</f>
        <v>15.24</v>
      </c>
      <c r="AP64" s="43">
        <f>data!V80</f>
        <v>23000</v>
      </c>
      <c r="AQ64" s="43">
        <f>data!AH80</f>
        <v>13500</v>
      </c>
      <c r="AR64" s="43">
        <f t="shared" si="15"/>
        <v>9500</v>
      </c>
      <c r="AS64" s="50">
        <f t="shared" si="16"/>
        <v>0.58695652173913049</v>
      </c>
      <c r="AT64" s="43">
        <f t="shared" si="17"/>
        <v>1509.1863517060367</v>
      </c>
      <c r="AU64" s="46" t="str">
        <f>CONCATENATE("방",data!AC80,",욕실",data!AD80)</f>
        <v>방2,욕실1</v>
      </c>
      <c r="AV64" s="46" t="str">
        <f>data!AE80</f>
        <v>복도식</v>
      </c>
      <c r="AW64" s="45"/>
      <c r="AX64" s="46" t="str">
        <f>data!AM80</f>
        <v>주몽공인중개사사무소</v>
      </c>
      <c r="AY64" s="46" t="str">
        <f>data!AN80</f>
        <v>031-398-1500</v>
      </c>
      <c r="AZ64" s="46" t="str">
        <f>data!AO80</f>
        <v>010-5261-2274</v>
      </c>
      <c r="BA64" s="41" t="str">
        <f>data!AP80</f>
        <v>경기도 군포시 산본동 1121 주몽대림 1031동 상가106호</v>
      </c>
    </row>
    <row r="65" spans="1:54" x14ac:dyDescent="0.25">
      <c r="A65" s="25" t="str">
        <f>CONCATENATE(data!A81," ", data!B81)</f>
        <v>경기도 군포시</v>
      </c>
      <c r="B65" s="33" t="str">
        <f>data!C81</f>
        <v>산본동</v>
      </c>
      <c r="C65" s="25" t="str">
        <f>data!D81</f>
        <v>산본주공11단지</v>
      </c>
      <c r="D65" s="25">
        <f>data!H81</f>
        <v>1991.08</v>
      </c>
      <c r="E65" s="34" t="str">
        <f>CONCATENATE(TEXT(data!I81,"#,##0"),"세대")</f>
        <v>1,400세대</v>
      </c>
      <c r="F65" s="25">
        <f>data!L81</f>
        <v>28</v>
      </c>
      <c r="G65" s="26">
        <f>(data!L81/data!I81)*100</f>
        <v>2</v>
      </c>
      <c r="H65" s="25">
        <f>data!M81</f>
        <v>53</v>
      </c>
      <c r="I65" s="26">
        <f>(data!M81/data!I81)*100</f>
        <v>3.785714285714286</v>
      </c>
      <c r="J65" s="25">
        <f>data!K81</f>
        <v>1</v>
      </c>
      <c r="L65" s="7" t="str">
        <f>data!N81</f>
        <v>52A</v>
      </c>
      <c r="M65" s="21">
        <f>data!O81</f>
        <v>52.55</v>
      </c>
      <c r="N65" s="21">
        <f>data!P81</f>
        <v>15.89</v>
      </c>
      <c r="O65">
        <f>data!Q81</f>
        <v>36.159999999999997</v>
      </c>
      <c r="P65">
        <f>data!R81</f>
        <v>10.93</v>
      </c>
      <c r="Q65">
        <f>data!S81</f>
        <v>300</v>
      </c>
      <c r="R65">
        <f>data!T81</f>
        <v>11</v>
      </c>
      <c r="S65" s="23">
        <f t="shared" si="13"/>
        <v>3.6666666666666667E-2</v>
      </c>
      <c r="T65">
        <f>data!U81</f>
        <v>10</v>
      </c>
      <c r="U65" s="23">
        <f t="shared" si="14"/>
        <v>3.3333333333333333E-2</v>
      </c>
      <c r="W65" s="7" t="str">
        <f>data!W81</f>
        <v>1106동 1301호</v>
      </c>
      <c r="X65" s="7" t="str">
        <f>CONCATENATE(data!X81,"/",data!Y81)</f>
        <v>13/15</v>
      </c>
      <c r="Y65" s="19">
        <f>data!V81</f>
        <v>22500</v>
      </c>
      <c r="Z65" s="19">
        <f>data!AB81</f>
        <v>21000</v>
      </c>
      <c r="AA65" s="19">
        <f>data!AA81</f>
        <v>25000</v>
      </c>
      <c r="AB65">
        <f>data!AC81</f>
        <v>2</v>
      </c>
      <c r="AC65">
        <f>data!AD81</f>
        <v>1</v>
      </c>
      <c r="AD65" s="7" t="str">
        <f>data!AE81</f>
        <v>복도식</v>
      </c>
      <c r="AE65" s="7" t="str">
        <f>data!AF81</f>
        <v>1개월이내</v>
      </c>
      <c r="AF65" s="7" t="str">
        <f>data!AL81</f>
        <v>남동향</v>
      </c>
      <c r="AH65">
        <f>data!AH81</f>
        <v>13500</v>
      </c>
      <c r="AI65">
        <f>data!AI81</f>
        <v>11000</v>
      </c>
      <c r="AJ65" s="7" t="str">
        <f>data!AJ81</f>
        <v>1105동</v>
      </c>
      <c r="AK65" s="7" t="str">
        <f>data!AK81</f>
        <v>"13/15"</v>
      </c>
      <c r="AL65" s="7" t="str">
        <f>data!AL81</f>
        <v>남동향</v>
      </c>
      <c r="AN65" s="7" t="str">
        <f>data!W81</f>
        <v>1106동 1301호</v>
      </c>
      <c r="AO65" s="27">
        <f>data!P81</f>
        <v>15.89</v>
      </c>
      <c r="AP65" s="27">
        <f>data!V81</f>
        <v>22500</v>
      </c>
      <c r="AQ65" s="27">
        <f>data!AH81</f>
        <v>13500</v>
      </c>
      <c r="AR65" s="27">
        <f t="shared" si="15"/>
        <v>9000</v>
      </c>
      <c r="AS65" s="28">
        <f t="shared" si="16"/>
        <v>0.6</v>
      </c>
      <c r="AT65" s="27">
        <f t="shared" si="17"/>
        <v>1415.9848961611076</v>
      </c>
      <c r="AU65" s="7" t="str">
        <f>CONCATENATE("방",data!AC81,",욕실",data!AD81)</f>
        <v>방2,욕실1</v>
      </c>
      <c r="AV65" s="7" t="str">
        <f>data!AE81</f>
        <v>복도식</v>
      </c>
      <c r="AX65" s="7" t="str">
        <f>data!AM81</f>
        <v>LG공인중개사사무소</v>
      </c>
      <c r="AY65" s="7" t="str">
        <f>data!AN81</f>
        <v>031-393-0002</v>
      </c>
      <c r="AZ65" s="7" t="str">
        <f>data!AO81</f>
        <v>010-2277-3002</v>
      </c>
      <c r="BA65" t="str">
        <f>data!AP81</f>
        <v>경기 군포시 산본동 1052-2 주공11단지 상가동 104호</v>
      </c>
    </row>
    <row r="66" spans="1:54" x14ac:dyDescent="0.25">
      <c r="A66" s="25" t="str">
        <f>CONCATENATE(data!A82," ", data!B82)</f>
        <v>경기도 군포시</v>
      </c>
      <c r="B66" s="33" t="str">
        <f>data!C82</f>
        <v>산본동</v>
      </c>
      <c r="C66" s="25" t="str">
        <f>data!D82</f>
        <v>산본주공11단지</v>
      </c>
      <c r="D66" s="25">
        <f>data!H82</f>
        <v>1991.08</v>
      </c>
      <c r="E66" s="34" t="str">
        <f>CONCATENATE(TEXT(data!I82,"#,##0"),"세대")</f>
        <v>1,400세대</v>
      </c>
      <c r="F66" s="25">
        <f>data!L82</f>
        <v>28</v>
      </c>
      <c r="G66" s="26">
        <f>(data!L82/data!I82)*100</f>
        <v>2</v>
      </c>
      <c r="H66" s="25">
        <f>data!M82</f>
        <v>53</v>
      </c>
      <c r="I66" s="26">
        <f>(data!M82/data!I82)*100</f>
        <v>3.785714285714286</v>
      </c>
      <c r="J66" s="25">
        <f>data!K82</f>
        <v>1</v>
      </c>
      <c r="L66" s="7" t="str">
        <f>data!N82</f>
        <v>52B</v>
      </c>
      <c r="M66" s="21">
        <f>data!O82</f>
        <v>52.81</v>
      </c>
      <c r="N66" s="21">
        <f>data!P82</f>
        <v>15.97</v>
      </c>
      <c r="O66">
        <f>data!Q82</f>
        <v>36.340000000000003</v>
      </c>
      <c r="P66">
        <f>data!R82</f>
        <v>10.99</v>
      </c>
      <c r="Q66">
        <f>data!S82</f>
        <v>60</v>
      </c>
      <c r="R66">
        <f>data!T82</f>
        <v>0</v>
      </c>
      <c r="S66" s="23">
        <f t="shared" si="13"/>
        <v>0</v>
      </c>
      <c r="T66">
        <f>data!U82</f>
        <v>3</v>
      </c>
      <c r="U66" s="23">
        <f t="shared" si="14"/>
        <v>0.05</v>
      </c>
      <c r="W66" s="7" t="str">
        <f>data!W82</f>
        <v>-</v>
      </c>
      <c r="X66" s="7" t="str">
        <f>CONCATENATE(data!X82,"/",data!Y82)</f>
        <v>-/-</v>
      </c>
      <c r="Y66" s="19" t="str">
        <f>data!V82</f>
        <v>-</v>
      </c>
      <c r="Z66" s="19" t="str">
        <f>data!AB82</f>
        <v>-</v>
      </c>
      <c r="AA66" s="19" t="str">
        <f>data!AA82</f>
        <v>-</v>
      </c>
      <c r="AB66" t="str">
        <f>data!AC82</f>
        <v>-</v>
      </c>
      <c r="AC66" t="str">
        <f>data!AD82</f>
        <v>-</v>
      </c>
      <c r="AD66" s="7" t="str">
        <f>data!AE82</f>
        <v>-</v>
      </c>
      <c r="AE66" s="7" t="str">
        <f>data!AF82</f>
        <v>-</v>
      </c>
      <c r="AF66" s="7" t="str">
        <f>data!AL82</f>
        <v>남동향</v>
      </c>
      <c r="AH66">
        <f>data!AH82</f>
        <v>14000</v>
      </c>
      <c r="AI66">
        <f>data!AI82</f>
        <v>11500</v>
      </c>
      <c r="AJ66" s="7" t="str">
        <f>data!AJ82</f>
        <v>1103동</v>
      </c>
      <c r="AK66" s="7" t="str">
        <f>data!AK82</f>
        <v>"2/15"</v>
      </c>
      <c r="AL66" s="7" t="str">
        <f>data!AL82</f>
        <v>남동향</v>
      </c>
      <c r="AN66" s="7" t="str">
        <f>data!W82</f>
        <v>-</v>
      </c>
      <c r="AO66" s="27">
        <f>data!P82</f>
        <v>15.97</v>
      </c>
      <c r="AP66" s="27" t="str">
        <f>data!V82</f>
        <v>-</v>
      </c>
      <c r="AQ66" s="27">
        <f>data!AH82</f>
        <v>14000</v>
      </c>
      <c r="AR66" s="27" t="str">
        <f t="shared" si="15"/>
        <v/>
      </c>
      <c r="AS66" s="28" t="str">
        <f t="shared" si="16"/>
        <v/>
      </c>
      <c r="AT66" s="27" t="str">
        <f t="shared" si="17"/>
        <v/>
      </c>
      <c r="AU66" s="7" t="str">
        <f>CONCATENATE("방",data!AC82,",욕실",data!AD82)</f>
        <v>방-,욕실-</v>
      </c>
      <c r="AV66" s="7" t="str">
        <f>data!AE82</f>
        <v>-</v>
      </c>
      <c r="AX66" s="7" t="str">
        <f>data!AM82</f>
        <v>-</v>
      </c>
      <c r="AY66" s="7" t="str">
        <f>data!AN82</f>
        <v>-</v>
      </c>
      <c r="AZ66" s="7" t="str">
        <f>data!AO82</f>
        <v>-</v>
      </c>
      <c r="BA66" t="str">
        <f>data!AP82</f>
        <v>-</v>
      </c>
    </row>
    <row r="67" spans="1:54" x14ac:dyDescent="0.25">
      <c r="A67" s="25" t="str">
        <f>CONCATENATE(data!A83," ", data!B83)</f>
        <v>경기도 군포시</v>
      </c>
      <c r="B67" s="33" t="str">
        <f>data!C83</f>
        <v>산본동</v>
      </c>
      <c r="C67" s="25" t="str">
        <f>data!D83</f>
        <v>산본주공11단지</v>
      </c>
      <c r="D67" s="25">
        <f>data!H83</f>
        <v>1991.08</v>
      </c>
      <c r="E67" s="34" t="str">
        <f>CONCATENATE(TEXT(data!I83,"#,##0"),"세대")</f>
        <v>1,400세대</v>
      </c>
      <c r="F67" s="25">
        <f>data!L83</f>
        <v>28</v>
      </c>
      <c r="G67" s="26">
        <f>(data!L83/data!I83)*100</f>
        <v>2</v>
      </c>
      <c r="H67" s="25">
        <f>data!M83</f>
        <v>53</v>
      </c>
      <c r="I67" s="26">
        <f>(data!M83/data!I83)*100</f>
        <v>3.785714285714286</v>
      </c>
      <c r="J67" s="25">
        <f>data!K83</f>
        <v>1</v>
      </c>
      <c r="L67" s="7" t="str">
        <f>data!N83</f>
        <v>57A</v>
      </c>
      <c r="M67" s="21">
        <f>data!O83</f>
        <v>57.15</v>
      </c>
      <c r="N67" s="21">
        <f>data!P83</f>
        <v>17.28</v>
      </c>
      <c r="O67">
        <f>data!Q83</f>
        <v>41.3</v>
      </c>
      <c r="P67">
        <f>data!R83</f>
        <v>12.49</v>
      </c>
      <c r="Q67">
        <f>data!S83</f>
        <v>150</v>
      </c>
      <c r="R67">
        <f>data!T83</f>
        <v>3</v>
      </c>
      <c r="S67" s="23">
        <f t="shared" si="13"/>
        <v>0.02</v>
      </c>
      <c r="T67">
        <f>data!U83</f>
        <v>6</v>
      </c>
      <c r="U67" s="23">
        <f t="shared" si="14"/>
        <v>0.04</v>
      </c>
      <c r="W67" s="7" t="str">
        <f>data!W83</f>
        <v>1101동 708호</v>
      </c>
      <c r="X67" s="7" t="str">
        <f>CONCATENATE(data!X83,"/",data!Y83)</f>
        <v>7/15</v>
      </c>
      <c r="Y67" s="19">
        <f>data!V83</f>
        <v>26000</v>
      </c>
      <c r="Z67" s="19">
        <f>data!AB83</f>
        <v>24000</v>
      </c>
      <c r="AA67" s="19">
        <f>data!AA83</f>
        <v>26000</v>
      </c>
      <c r="AB67">
        <f>data!AC83</f>
        <v>2</v>
      </c>
      <c r="AC67">
        <f>data!AD83</f>
        <v>1</v>
      </c>
      <c r="AD67" s="7" t="str">
        <f>data!AE83</f>
        <v>복도식</v>
      </c>
      <c r="AE67" s="7" t="str">
        <f>data!AF83</f>
        <v>즉시입주</v>
      </c>
      <c r="AF67" s="7" t="str">
        <f>data!AL83</f>
        <v>남향</v>
      </c>
      <c r="AH67">
        <f>data!AH83</f>
        <v>17000</v>
      </c>
      <c r="AI67">
        <f>data!AI83</f>
        <v>11500</v>
      </c>
      <c r="AJ67" s="7" t="str">
        <f>data!AJ83</f>
        <v>1101동</v>
      </c>
      <c r="AK67" s="7" t="str">
        <f>data!AK83</f>
        <v>"4/15"</v>
      </c>
      <c r="AL67" s="7" t="str">
        <f>data!AL83</f>
        <v>남향</v>
      </c>
      <c r="AN67" s="7" t="str">
        <f>data!W83</f>
        <v>1101동 708호</v>
      </c>
      <c r="AO67" s="27">
        <f>data!P83</f>
        <v>17.28</v>
      </c>
      <c r="AP67" s="27">
        <f>data!V83</f>
        <v>26000</v>
      </c>
      <c r="AQ67" s="27">
        <f>data!AH83</f>
        <v>17000</v>
      </c>
      <c r="AR67" s="27">
        <f t="shared" si="15"/>
        <v>9000</v>
      </c>
      <c r="AS67" s="28">
        <f t="shared" si="16"/>
        <v>0.65384615384615385</v>
      </c>
      <c r="AT67" s="27">
        <f t="shared" si="17"/>
        <v>1504.6296296296296</v>
      </c>
      <c r="AU67" s="7" t="str">
        <f>CONCATENATE("방",data!AC83,",욕실",data!AD83)</f>
        <v>방2,욕실1</v>
      </c>
      <c r="AV67" s="7" t="str">
        <f>data!AE83</f>
        <v>복도식</v>
      </c>
      <c r="AX67" s="7" t="str">
        <f>data!AM83</f>
        <v>전원공인중개사사무소</v>
      </c>
      <c r="AY67" s="7" t="str">
        <f>data!AN83</f>
        <v>032-681-4466</v>
      </c>
      <c r="AZ67" s="7" t="str">
        <f>data!AO83</f>
        <v>010-7192-9989</v>
      </c>
      <c r="BA67" t="str">
        <f>data!AP83</f>
        <v>경기도 부천시 오정구 작동 341-10</v>
      </c>
    </row>
    <row r="68" spans="1:54" x14ac:dyDescent="0.25">
      <c r="A68" s="25" t="str">
        <f>CONCATENATE(data!A84," ", data!B84)</f>
        <v>경기도 군포시</v>
      </c>
      <c r="B68" s="33" t="str">
        <f>data!C84</f>
        <v>산본동</v>
      </c>
      <c r="C68" s="25" t="str">
        <f>data!D84</f>
        <v>산본주공11단지</v>
      </c>
      <c r="D68" s="25">
        <f>data!H84</f>
        <v>1991.08</v>
      </c>
      <c r="E68" s="34" t="str">
        <f>CONCATENATE(TEXT(data!I84,"#,##0"),"세대")</f>
        <v>1,400세대</v>
      </c>
      <c r="F68" s="25">
        <f>data!L84</f>
        <v>28</v>
      </c>
      <c r="G68" s="26">
        <f>(data!L84/data!I84)*100</f>
        <v>2</v>
      </c>
      <c r="H68" s="25">
        <f>data!M84</f>
        <v>53</v>
      </c>
      <c r="I68" s="26">
        <f>(data!M84/data!I84)*100</f>
        <v>3.785714285714286</v>
      </c>
      <c r="J68" s="25">
        <f>data!K84</f>
        <v>1</v>
      </c>
      <c r="L68" s="7" t="str">
        <f>data!N84</f>
        <v>57B</v>
      </c>
      <c r="M68" s="21">
        <f>data!O84</f>
        <v>57.15</v>
      </c>
      <c r="N68" s="21">
        <f>data!P84</f>
        <v>17.28</v>
      </c>
      <c r="O68">
        <f>data!Q84</f>
        <v>41.3</v>
      </c>
      <c r="P68">
        <f>data!R84</f>
        <v>12.49</v>
      </c>
      <c r="Q68">
        <f>data!S84</f>
        <v>0</v>
      </c>
      <c r="R68">
        <f>data!T84</f>
        <v>2</v>
      </c>
      <c r="S68" s="23" t="str">
        <f t="shared" si="13"/>
        <v/>
      </c>
      <c r="T68">
        <f>data!U84</f>
        <v>1</v>
      </c>
      <c r="U68" s="23" t="str">
        <f t="shared" si="14"/>
        <v/>
      </c>
      <c r="W68" s="7" t="str">
        <f>data!W84</f>
        <v>1102동 904호</v>
      </c>
      <c r="X68" s="7" t="str">
        <f>CONCATENATE(data!X84,"/",data!Y84)</f>
        <v>9/15</v>
      </c>
      <c r="Y68" s="19">
        <f>data!V84</f>
        <v>26000</v>
      </c>
      <c r="Z68" s="19">
        <f>data!AB84</f>
        <v>26000</v>
      </c>
      <c r="AA68" s="19">
        <f>data!AA84</f>
        <v>26000</v>
      </c>
      <c r="AB68">
        <f>data!AC84</f>
        <v>2</v>
      </c>
      <c r="AC68">
        <f>data!AD84</f>
        <v>1</v>
      </c>
      <c r="AD68" s="7" t="str">
        <f>data!AE84</f>
        <v>복도식</v>
      </c>
      <c r="AE68" s="7" t="str">
        <f>data!AF84</f>
        <v>즉시입주</v>
      </c>
      <c r="AF68" s="7" t="str">
        <f>data!AL84</f>
        <v>남향</v>
      </c>
      <c r="AH68">
        <f>data!AH84</f>
        <v>16000</v>
      </c>
      <c r="AI68">
        <f>data!AI84</f>
        <v>16000</v>
      </c>
      <c r="AJ68" s="7" t="str">
        <f>data!AJ84</f>
        <v>1101동</v>
      </c>
      <c r="AK68" s="7" t="str">
        <f>data!AK84</f>
        <v>"2/15"</v>
      </c>
      <c r="AL68" s="7" t="str">
        <f>data!AL84</f>
        <v>남향</v>
      </c>
      <c r="AN68" s="7" t="str">
        <f>data!W84</f>
        <v>1102동 904호</v>
      </c>
      <c r="AO68" s="27">
        <f>data!P84</f>
        <v>17.28</v>
      </c>
      <c r="AP68" s="27">
        <f>data!V84</f>
        <v>26000</v>
      </c>
      <c r="AQ68" s="27">
        <f>data!AH84</f>
        <v>16000</v>
      </c>
      <c r="AR68" s="27">
        <f t="shared" si="15"/>
        <v>10000</v>
      </c>
      <c r="AS68" s="28">
        <f t="shared" si="16"/>
        <v>0.61538461538461542</v>
      </c>
      <c r="AT68" s="27">
        <f t="shared" si="17"/>
        <v>1504.6296296296296</v>
      </c>
      <c r="AU68" s="7" t="str">
        <f>CONCATENATE("방",data!AC84,",욕실",data!AD84)</f>
        <v>방2,욕실1</v>
      </c>
      <c r="AV68" s="7" t="str">
        <f>data!AE84</f>
        <v>복도식</v>
      </c>
      <c r="AX68" s="7" t="str">
        <f>data!AM84</f>
        <v>LG공인중개사사무소</v>
      </c>
      <c r="AY68" s="7" t="str">
        <f>data!AN84</f>
        <v>031-393-0002</v>
      </c>
      <c r="AZ68" s="7" t="str">
        <f>data!AO84</f>
        <v>010-2277-3002</v>
      </c>
      <c r="BA68" t="str">
        <f>data!AP84</f>
        <v>경기 군포시 산본동 1052-2 주공11단지 상가동 104호</v>
      </c>
    </row>
    <row r="69" spans="1:54" x14ac:dyDescent="0.25">
      <c r="A69" s="25" t="str">
        <f>CONCATENATE(data!A85," ", data!B85)</f>
        <v>경기도 군포시</v>
      </c>
      <c r="B69" s="33" t="str">
        <f>data!C85</f>
        <v>산본동</v>
      </c>
      <c r="C69" s="25" t="str">
        <f>data!D85</f>
        <v>산본주공11단지</v>
      </c>
      <c r="D69" s="25">
        <f>data!H85</f>
        <v>1991.08</v>
      </c>
      <c r="E69" s="34" t="str">
        <f>CONCATENATE(TEXT(data!I85,"#,##0"),"세대")</f>
        <v>1,400세대</v>
      </c>
      <c r="F69" s="25">
        <f>data!L85</f>
        <v>28</v>
      </c>
      <c r="G69" s="26">
        <f>(data!L85/data!I85)*100</f>
        <v>2</v>
      </c>
      <c r="H69" s="25">
        <f>data!M85</f>
        <v>53</v>
      </c>
      <c r="I69" s="26">
        <f>(data!M85/data!I85)*100</f>
        <v>3.785714285714286</v>
      </c>
      <c r="J69" s="25">
        <f>data!K85</f>
        <v>1</v>
      </c>
      <c r="L69" s="7">
        <f>data!N85</f>
        <v>58</v>
      </c>
      <c r="M69" s="21">
        <f>data!O85</f>
        <v>58.61</v>
      </c>
      <c r="N69" s="21">
        <f>data!P85</f>
        <v>17.72</v>
      </c>
      <c r="O69">
        <f>data!Q85</f>
        <v>44.94</v>
      </c>
      <c r="P69">
        <f>data!R85</f>
        <v>13.59</v>
      </c>
      <c r="Q69">
        <f>data!S85</f>
        <v>60</v>
      </c>
      <c r="R69">
        <f>data!T85</f>
        <v>1</v>
      </c>
      <c r="S69" s="23">
        <f t="shared" si="13"/>
        <v>1.6666666666666666E-2</v>
      </c>
      <c r="T69">
        <f>data!U85</f>
        <v>2</v>
      </c>
      <c r="U69" s="23">
        <f t="shared" si="14"/>
        <v>3.3333333333333333E-2</v>
      </c>
      <c r="W69" s="7" t="str">
        <f>data!W85</f>
        <v>-</v>
      </c>
      <c r="X69" s="7" t="str">
        <f>CONCATENATE(data!X85,"/",data!Y85)</f>
        <v>-/-</v>
      </c>
      <c r="Y69" s="19" t="str">
        <f>data!V85</f>
        <v>-</v>
      </c>
      <c r="Z69" s="19" t="str">
        <f>data!AB85</f>
        <v>-</v>
      </c>
      <c r="AA69" s="19" t="str">
        <f>data!AA85</f>
        <v>-</v>
      </c>
      <c r="AB69" t="str">
        <f>data!AC85</f>
        <v>-</v>
      </c>
      <c r="AC69" t="str">
        <f>data!AD85</f>
        <v>-</v>
      </c>
      <c r="AD69" s="7" t="str">
        <f>data!AE85</f>
        <v>-</v>
      </c>
      <c r="AE69" s="7" t="str">
        <f>data!AF85</f>
        <v>-</v>
      </c>
      <c r="AF69" s="7" t="str">
        <f>data!AL85</f>
        <v>남동향</v>
      </c>
      <c r="AH69">
        <f>data!AH85</f>
        <v>16000</v>
      </c>
      <c r="AI69">
        <f>data!AI85</f>
        <v>16000</v>
      </c>
      <c r="AJ69" s="7" t="str">
        <f>data!AJ85</f>
        <v>1104동</v>
      </c>
      <c r="AK69" s="7" t="str">
        <f>data!AK85</f>
        <v>"10/15"</v>
      </c>
      <c r="AL69" s="7" t="str">
        <f>data!AL85</f>
        <v>남동향</v>
      </c>
      <c r="AN69" s="7" t="str">
        <f>data!W85</f>
        <v>-</v>
      </c>
      <c r="AO69" s="27">
        <f>data!P85</f>
        <v>17.72</v>
      </c>
      <c r="AP69" s="27" t="str">
        <f>data!V85</f>
        <v>-</v>
      </c>
      <c r="AQ69" s="27">
        <f>data!AH85</f>
        <v>16000</v>
      </c>
      <c r="AR69" s="27" t="str">
        <f t="shared" si="15"/>
        <v/>
      </c>
      <c r="AS69" s="28" t="str">
        <f t="shared" si="16"/>
        <v/>
      </c>
      <c r="AT69" s="27" t="str">
        <f t="shared" si="17"/>
        <v/>
      </c>
      <c r="AU69" s="7" t="str">
        <f>CONCATENATE("방",data!AC85,",욕실",data!AD85)</f>
        <v>방-,욕실-</v>
      </c>
      <c r="AV69" s="7" t="str">
        <f>data!AE85</f>
        <v>-</v>
      </c>
      <c r="AX69" s="7" t="str">
        <f>data!AM85</f>
        <v>-</v>
      </c>
      <c r="AY69" s="7" t="str">
        <f>data!AN85</f>
        <v>-</v>
      </c>
      <c r="AZ69" s="7" t="str">
        <f>data!AO85</f>
        <v>-</v>
      </c>
      <c r="BA69" t="str">
        <f>data!AP85</f>
        <v>-</v>
      </c>
    </row>
    <row r="70" spans="1:54" x14ac:dyDescent="0.25">
      <c r="A70" s="25" t="str">
        <f>CONCATENATE(data!A86," ", data!B86)</f>
        <v>경기도 군포시</v>
      </c>
      <c r="B70" s="33" t="str">
        <f>data!C86</f>
        <v>산본동</v>
      </c>
      <c r="C70" s="25" t="str">
        <f>data!D86</f>
        <v>산본주공11단지</v>
      </c>
      <c r="D70" s="25">
        <f>data!H86</f>
        <v>1991.08</v>
      </c>
      <c r="E70" s="34" t="str">
        <f>CONCATENATE(TEXT(data!I86,"#,##0"),"세대")</f>
        <v>1,400세대</v>
      </c>
      <c r="F70" s="25">
        <f>data!L86</f>
        <v>28</v>
      </c>
      <c r="G70" s="26">
        <f>(data!L86/data!I86)*100</f>
        <v>2</v>
      </c>
      <c r="H70" s="25">
        <f>data!M86</f>
        <v>53</v>
      </c>
      <c r="I70" s="26">
        <f>(data!M86/data!I86)*100</f>
        <v>3.785714285714286</v>
      </c>
      <c r="J70" s="25">
        <f>data!K86</f>
        <v>1</v>
      </c>
      <c r="L70" s="7">
        <f>data!N86</f>
        <v>69</v>
      </c>
      <c r="M70" s="21">
        <f>data!O86</f>
        <v>69.099999999999994</v>
      </c>
      <c r="N70" s="21">
        <f>data!P86</f>
        <v>20.9</v>
      </c>
      <c r="O70">
        <f>data!Q86</f>
        <v>49.94</v>
      </c>
      <c r="P70">
        <f>data!R86</f>
        <v>15.1</v>
      </c>
      <c r="Q70">
        <f>data!S86</f>
        <v>90</v>
      </c>
      <c r="R70">
        <f>data!T86</f>
        <v>2</v>
      </c>
      <c r="S70" s="23">
        <f t="shared" si="13"/>
        <v>2.2222222222222223E-2</v>
      </c>
      <c r="T70">
        <f>data!U86</f>
        <v>5</v>
      </c>
      <c r="U70" s="23">
        <f t="shared" si="14"/>
        <v>5.5555555555555552E-2</v>
      </c>
      <c r="W70" s="7" t="str">
        <f>data!W86</f>
        <v>1101동 810호</v>
      </c>
      <c r="X70" s="7" t="str">
        <f>CONCATENATE(data!X86,"/",data!Y86)</f>
        <v>8/15</v>
      </c>
      <c r="Y70" s="19">
        <f>data!V86</f>
        <v>31000</v>
      </c>
      <c r="Z70" s="19">
        <f>data!AB86</f>
        <v>31000</v>
      </c>
      <c r="AA70" s="19">
        <f>data!AA86</f>
        <v>32000</v>
      </c>
      <c r="AB70">
        <f>data!AC86</f>
        <v>2</v>
      </c>
      <c r="AC70">
        <f>data!AD86</f>
        <v>1</v>
      </c>
      <c r="AD70" s="7" t="str">
        <f>data!AE86</f>
        <v>복도식</v>
      </c>
      <c r="AE70" s="7" t="str">
        <f>data!AF86</f>
        <v>3개월이내</v>
      </c>
      <c r="AF70" s="7" t="str">
        <f>data!AL86</f>
        <v>남동향</v>
      </c>
      <c r="AH70">
        <f>data!AH86</f>
        <v>20000</v>
      </c>
      <c r="AI70">
        <f>data!AI86</f>
        <v>17800</v>
      </c>
      <c r="AJ70" s="7" t="str">
        <f>data!AJ86</f>
        <v>1101동</v>
      </c>
      <c r="AK70" s="7" t="str">
        <f>data!AK86</f>
        <v>"11/15"</v>
      </c>
      <c r="AL70" s="7" t="str">
        <f>data!AL86</f>
        <v>남동향</v>
      </c>
      <c r="AN70" s="7" t="str">
        <f>data!W86</f>
        <v>1101동 810호</v>
      </c>
      <c r="AO70" s="27">
        <f>data!P86</f>
        <v>20.9</v>
      </c>
      <c r="AP70" s="27">
        <f>data!V86</f>
        <v>31000</v>
      </c>
      <c r="AQ70" s="27">
        <f>data!AH86</f>
        <v>20000</v>
      </c>
      <c r="AR70" s="27">
        <f t="shared" si="15"/>
        <v>11000</v>
      </c>
      <c r="AS70" s="28">
        <f t="shared" si="16"/>
        <v>0.64516129032258063</v>
      </c>
      <c r="AT70" s="27">
        <f t="shared" si="17"/>
        <v>1483.2535885167465</v>
      </c>
      <c r="AU70" s="7" t="str">
        <f>CONCATENATE("방",data!AC86,",욕실",data!AD86)</f>
        <v>방2,욕실1</v>
      </c>
      <c r="AV70" s="7" t="str">
        <f>data!AE86</f>
        <v>복도식</v>
      </c>
      <c r="AX70" s="7" t="str">
        <f>data!AM86</f>
        <v>미래공인중개사사무소</v>
      </c>
      <c r="AY70" s="7" t="str">
        <f>data!AN86</f>
        <v>031-395-6000</v>
      </c>
      <c r="AZ70" s="7" t="str">
        <f>data!AO86</f>
        <v>010-2958-1649</v>
      </c>
      <c r="BA70" t="str">
        <f>data!AP86</f>
        <v>경기도 군포시 산본동 1052-2 주공 11단지 아파트 상가 107호</v>
      </c>
    </row>
    <row r="71" spans="1:54" x14ac:dyDescent="0.25">
      <c r="A71" s="25" t="str">
        <f>CONCATENATE(data!A87," ", data!B87)</f>
        <v>경기도 군포시</v>
      </c>
      <c r="B71" s="33" t="str">
        <f>data!C87</f>
        <v>산본동</v>
      </c>
      <c r="C71" s="25" t="str">
        <f>data!D87</f>
        <v>산본주공11단지</v>
      </c>
      <c r="D71" s="25">
        <f>data!H87</f>
        <v>1991.08</v>
      </c>
      <c r="E71" s="34" t="str">
        <f>CONCATENATE(TEXT(data!I87,"#,##0"),"세대")</f>
        <v>1,400세대</v>
      </c>
      <c r="F71" s="25">
        <f>data!L87</f>
        <v>28</v>
      </c>
      <c r="G71" s="26">
        <f>(data!L87/data!I87)*100</f>
        <v>2</v>
      </c>
      <c r="H71" s="25">
        <f>data!M87</f>
        <v>53</v>
      </c>
      <c r="I71" s="26">
        <f>(data!M87/data!I87)*100</f>
        <v>3.785714285714286</v>
      </c>
      <c r="J71" s="25">
        <f>data!K87</f>
        <v>1</v>
      </c>
      <c r="L71" s="7">
        <f>data!N87</f>
        <v>72</v>
      </c>
      <c r="M71" s="21">
        <f>data!O87</f>
        <v>72.959999999999994</v>
      </c>
      <c r="N71" s="21">
        <f>data!P87</f>
        <v>22.07</v>
      </c>
      <c r="O71">
        <f>data!Q87</f>
        <v>49.94</v>
      </c>
      <c r="P71">
        <f>data!R87</f>
        <v>15.1</v>
      </c>
      <c r="Q71">
        <f>data!S87</f>
        <v>180</v>
      </c>
      <c r="R71">
        <f>data!T87</f>
        <v>2</v>
      </c>
      <c r="S71" s="23">
        <f t="shared" si="13"/>
        <v>1.1111111111111112E-2</v>
      </c>
      <c r="T71">
        <f>data!U87</f>
        <v>5</v>
      </c>
      <c r="U71" s="23">
        <f t="shared" si="14"/>
        <v>2.7777777777777776E-2</v>
      </c>
      <c r="W71" s="7" t="str">
        <f>data!W87</f>
        <v>1102동 1203호</v>
      </c>
      <c r="X71" s="7" t="str">
        <f>CONCATENATE(data!X87,"/",data!Y87)</f>
        <v>12/15</v>
      </c>
      <c r="Y71" s="19">
        <f>data!V87</f>
        <v>34000</v>
      </c>
      <c r="Z71" s="19">
        <f>data!AB87</f>
        <v>31500</v>
      </c>
      <c r="AA71" s="19">
        <f>data!AA87</f>
        <v>34000</v>
      </c>
      <c r="AB71">
        <f>data!AC87</f>
        <v>2</v>
      </c>
      <c r="AC71">
        <f>data!AD87</f>
        <v>1</v>
      </c>
      <c r="AD71" s="7" t="str">
        <f>data!AE87</f>
        <v>복도식</v>
      </c>
      <c r="AE71" s="7" t="str">
        <f>data!AF87</f>
        <v>1개월이내</v>
      </c>
      <c r="AF71" s="7" t="str">
        <f>data!AL87</f>
        <v>남동향</v>
      </c>
      <c r="AH71">
        <f>data!AH87</f>
        <v>20500</v>
      </c>
      <c r="AI71">
        <f>data!AI87</f>
        <v>18000</v>
      </c>
      <c r="AJ71" s="7" t="str">
        <f>data!AJ87</f>
        <v>1102동</v>
      </c>
      <c r="AK71" s="7" t="str">
        <f>data!AK87</f>
        <v>"10/15"</v>
      </c>
      <c r="AL71" s="7" t="str">
        <f>data!AL87</f>
        <v>남동향</v>
      </c>
      <c r="AN71" s="7" t="str">
        <f>data!W87</f>
        <v>1102동 1203호</v>
      </c>
      <c r="AO71" s="27">
        <f>data!P87</f>
        <v>22.07</v>
      </c>
      <c r="AP71" s="27">
        <f>data!V87</f>
        <v>34000</v>
      </c>
      <c r="AQ71" s="27">
        <f>data!AH87</f>
        <v>20500</v>
      </c>
      <c r="AR71" s="27">
        <f t="shared" si="15"/>
        <v>13500</v>
      </c>
      <c r="AS71" s="28">
        <f t="shared" si="16"/>
        <v>0.6029411764705882</v>
      </c>
      <c r="AT71" s="27">
        <f t="shared" si="17"/>
        <v>1540.5527865881286</v>
      </c>
      <c r="AU71" s="7" t="str">
        <f>CONCATENATE("방",data!AC87,",욕실",data!AD87)</f>
        <v>방2,욕실1</v>
      </c>
      <c r="AV71" s="7" t="str">
        <f>data!AE87</f>
        <v>복도식</v>
      </c>
      <c r="AX71" s="7" t="str">
        <f>data!AM87</f>
        <v>LG공인중개사사무소</v>
      </c>
      <c r="AY71" s="7" t="str">
        <f>data!AN87</f>
        <v>031-393-0002</v>
      </c>
      <c r="AZ71" s="7" t="str">
        <f>data!AO87</f>
        <v>010-2277-3002</v>
      </c>
      <c r="BA71" t="str">
        <f>data!AP87</f>
        <v>경기 군포시 산본동 1052-2 주공11단지 상가동 104호</v>
      </c>
    </row>
    <row r="72" spans="1:54" x14ac:dyDescent="0.25">
      <c r="A72" s="25" t="str">
        <f>CONCATENATE(data!A88," ", data!B88)</f>
        <v>경기도 군포시</v>
      </c>
      <c r="B72" s="33" t="str">
        <f>data!C88</f>
        <v>산본동</v>
      </c>
      <c r="C72" s="25" t="str">
        <f>data!D88</f>
        <v>산본주공11단지</v>
      </c>
      <c r="D72" s="25">
        <f>data!H88</f>
        <v>1991.08</v>
      </c>
      <c r="E72" s="34" t="str">
        <f>CONCATENATE(TEXT(data!I88,"#,##0"),"세대")</f>
        <v>1,400세대</v>
      </c>
      <c r="F72" s="25">
        <f>data!L88</f>
        <v>28</v>
      </c>
      <c r="G72" s="26">
        <f>(data!L88/data!I88)*100</f>
        <v>2</v>
      </c>
      <c r="H72" s="25">
        <f>data!M88</f>
        <v>53</v>
      </c>
      <c r="I72" s="26">
        <f>(data!M88/data!I88)*100</f>
        <v>3.785714285714286</v>
      </c>
      <c r="J72" s="25">
        <f>data!K88</f>
        <v>1</v>
      </c>
      <c r="L72" s="7">
        <f>data!N88</f>
        <v>80</v>
      </c>
      <c r="M72" s="21">
        <f>data!O88</f>
        <v>80.180000000000007</v>
      </c>
      <c r="N72" s="21">
        <f>data!P88</f>
        <v>24.25</v>
      </c>
      <c r="O72">
        <f>data!Q88</f>
        <v>58.01</v>
      </c>
      <c r="P72">
        <f>data!R88</f>
        <v>17.54</v>
      </c>
      <c r="Q72">
        <f>data!S88</f>
        <v>440</v>
      </c>
      <c r="R72">
        <f>data!T88</f>
        <v>5</v>
      </c>
      <c r="S72" s="23">
        <f t="shared" si="13"/>
        <v>1.1363636363636364E-2</v>
      </c>
      <c r="T72">
        <f>data!U88</f>
        <v>20</v>
      </c>
      <c r="U72" s="23">
        <f t="shared" si="14"/>
        <v>4.5454545454545456E-2</v>
      </c>
      <c r="W72" s="7" t="str">
        <f>data!W88</f>
        <v>1111동 1102호</v>
      </c>
      <c r="X72" s="7" t="str">
        <f>CONCATENATE(data!X88,"/",data!Y88)</f>
        <v>11/15</v>
      </c>
      <c r="Y72" s="19">
        <f>data!V88</f>
        <v>35000</v>
      </c>
      <c r="Z72" s="19">
        <f>data!AB88</f>
        <v>35000</v>
      </c>
      <c r="AA72" s="19">
        <f>data!AA88</f>
        <v>38000</v>
      </c>
      <c r="AB72">
        <f>data!AC88</f>
        <v>2</v>
      </c>
      <c r="AC72">
        <f>data!AD88</f>
        <v>1</v>
      </c>
      <c r="AD72" s="7" t="str">
        <f>data!AE88</f>
        <v>복도식</v>
      </c>
      <c r="AE72" s="7" t="str">
        <f>data!AF88</f>
        <v>2019년07월 이후</v>
      </c>
      <c r="AF72" s="7" t="str">
        <f>data!AL88</f>
        <v>남동향</v>
      </c>
      <c r="AH72">
        <f>data!AH88</f>
        <v>24000</v>
      </c>
      <c r="AI72">
        <f>data!AI88</f>
        <v>15000</v>
      </c>
      <c r="AJ72" s="7" t="str">
        <f>data!AJ88</f>
        <v>1107동</v>
      </c>
      <c r="AK72" s="7" t="str">
        <f>data!AK88</f>
        <v>"3/15"</v>
      </c>
      <c r="AL72" s="7" t="str">
        <f>data!AL88</f>
        <v>남동향</v>
      </c>
      <c r="AN72" s="7" t="str">
        <f>data!W88</f>
        <v>1111동 1102호</v>
      </c>
      <c r="AO72" s="27">
        <f>data!P88</f>
        <v>24.25</v>
      </c>
      <c r="AP72" s="27">
        <f>data!V88</f>
        <v>35000</v>
      </c>
      <c r="AQ72" s="27">
        <f>data!AH88</f>
        <v>24000</v>
      </c>
      <c r="AR72" s="27">
        <f t="shared" si="15"/>
        <v>11000</v>
      </c>
      <c r="AS72" s="28">
        <f t="shared" si="16"/>
        <v>0.68571428571428572</v>
      </c>
      <c r="AT72" s="27">
        <f t="shared" si="17"/>
        <v>1443.2989690721649</v>
      </c>
      <c r="AU72" s="7" t="str">
        <f>CONCATENATE("방",data!AC88,",욕실",data!AD88)</f>
        <v>방2,욕실1</v>
      </c>
      <c r="AV72" s="7" t="str">
        <f>data!AE88</f>
        <v>복도식</v>
      </c>
      <c r="AX72" s="7" t="str">
        <f>data!AM88</f>
        <v>LG공인중개사사무소</v>
      </c>
      <c r="AY72" s="7" t="str">
        <f>data!AN88</f>
        <v>031-393-0002</v>
      </c>
      <c r="AZ72" s="7" t="str">
        <f>data!AO88</f>
        <v>010-2277-3002</v>
      </c>
      <c r="BA72" t="str">
        <f>data!AP88</f>
        <v>경기 군포시 산본동 1052-2 주공11단지 상가동 104호</v>
      </c>
    </row>
    <row r="73" spans="1:54" s="41" customFormat="1" x14ac:dyDescent="0.25">
      <c r="A73" s="41" t="str">
        <f>CONCATENATE(data!A90," ", data!B90)</f>
        <v>경기도 군포시</v>
      </c>
      <c r="B73" s="42" t="str">
        <f>data!C90</f>
        <v>산본동</v>
      </c>
      <c r="C73" s="41" t="str">
        <f>data!D90</f>
        <v>삼성</v>
      </c>
      <c r="D73" s="41">
        <f>data!H90</f>
        <v>1987.11</v>
      </c>
      <c r="E73" s="43" t="str">
        <f>CONCATENATE(TEXT(data!I90,"#,##0"),"세대")</f>
        <v>370세대</v>
      </c>
      <c r="F73" s="41">
        <f>data!L90</f>
        <v>0</v>
      </c>
      <c r="G73" s="44">
        <f>(data!L90/data!I90)*100</f>
        <v>0</v>
      </c>
      <c r="H73" s="41">
        <f>data!M90</f>
        <v>8</v>
      </c>
      <c r="I73" s="44">
        <f>(data!M90/data!I90)*100</f>
        <v>2.1621621621621623</v>
      </c>
      <c r="J73" s="41">
        <f>data!K90</f>
        <v>1</v>
      </c>
      <c r="K73" s="45"/>
      <c r="L73" s="46">
        <f>data!N90</f>
        <v>67</v>
      </c>
      <c r="M73" s="47">
        <f>data!O90</f>
        <v>67.790000000000006</v>
      </c>
      <c r="N73" s="47">
        <f>data!P90</f>
        <v>20.5</v>
      </c>
      <c r="O73" s="41">
        <f>data!Q90</f>
        <v>55.21</v>
      </c>
      <c r="P73" s="41">
        <f>data!R90</f>
        <v>16.7</v>
      </c>
      <c r="Q73" s="41">
        <f>data!S90</f>
        <v>290</v>
      </c>
      <c r="R73" s="41">
        <f>data!T90</f>
        <v>0</v>
      </c>
      <c r="S73" s="48">
        <f t="shared" si="13"/>
        <v>0</v>
      </c>
      <c r="T73" s="41">
        <f>data!U90</f>
        <v>6</v>
      </c>
      <c r="U73" s="48">
        <f t="shared" si="14"/>
        <v>2.0689655172413793E-2</v>
      </c>
      <c r="V73" s="45"/>
      <c r="W73" s="46" t="str">
        <f>data!W90</f>
        <v>-</v>
      </c>
      <c r="X73" s="46" t="str">
        <f>CONCATENATE(data!X90,"/",data!Y90)</f>
        <v>-/-</v>
      </c>
      <c r="Y73" s="49" t="str">
        <f>data!V90</f>
        <v>-</v>
      </c>
      <c r="Z73" s="49" t="str">
        <f>data!AB90</f>
        <v>-</v>
      </c>
      <c r="AA73" s="49" t="str">
        <f>data!AA90</f>
        <v>-</v>
      </c>
      <c r="AB73" s="41" t="str">
        <f>data!AC90</f>
        <v>-</v>
      </c>
      <c r="AC73" s="41" t="str">
        <f>data!AD90</f>
        <v>-</v>
      </c>
      <c r="AD73" s="46" t="str">
        <f>data!AE90</f>
        <v>-</v>
      </c>
      <c r="AE73" s="46" t="str">
        <f>data!AF90</f>
        <v>-</v>
      </c>
      <c r="AF73" s="46" t="str">
        <f>data!AL90</f>
        <v>남향</v>
      </c>
      <c r="AG73" s="45"/>
      <c r="AH73" s="41">
        <f>data!AH90</f>
        <v>18000</v>
      </c>
      <c r="AI73" s="41">
        <f>data!AI90</f>
        <v>13000</v>
      </c>
      <c r="AJ73" s="46" t="str">
        <f>data!AJ90</f>
        <v>9동</v>
      </c>
      <c r="AK73" s="46" t="str">
        <f>data!AK90</f>
        <v>"1/5"</v>
      </c>
      <c r="AL73" s="46" t="str">
        <f>data!AL90</f>
        <v>남향</v>
      </c>
      <c r="AM73" s="45"/>
      <c r="AN73" s="46" t="str">
        <f>data!W90</f>
        <v>-</v>
      </c>
      <c r="AO73" s="43">
        <f>data!P90</f>
        <v>20.5</v>
      </c>
      <c r="AP73" s="43" t="str">
        <f>data!V90</f>
        <v>-</v>
      </c>
      <c r="AQ73" s="43">
        <f>data!AH90</f>
        <v>18000</v>
      </c>
      <c r="AR73" s="43" t="str">
        <f t="shared" si="15"/>
        <v/>
      </c>
      <c r="AS73" s="50" t="str">
        <f t="shared" si="16"/>
        <v/>
      </c>
      <c r="AT73" s="43" t="str">
        <f t="shared" si="17"/>
        <v/>
      </c>
      <c r="AU73" s="46" t="str">
        <f>CONCATENATE("방",data!AC90,",욕실",data!AD90)</f>
        <v>방-,욕실-</v>
      </c>
      <c r="AV73" s="46" t="str">
        <f>data!AE90</f>
        <v>-</v>
      </c>
      <c r="AW73" s="45"/>
      <c r="AX73" s="46" t="str">
        <f>data!AM90</f>
        <v>-</v>
      </c>
      <c r="AY73" s="46" t="str">
        <f>data!AN90</f>
        <v>-</v>
      </c>
      <c r="AZ73" s="46" t="str">
        <f>data!AO90</f>
        <v>-</v>
      </c>
      <c r="BA73" s="41" t="str">
        <f>data!AP90</f>
        <v>-</v>
      </c>
    </row>
    <row r="74" spans="1:54" x14ac:dyDescent="0.25">
      <c r="A74" s="25" t="str">
        <f>CONCATENATE(data!A91," ", data!B91)</f>
        <v>경기도 군포시</v>
      </c>
      <c r="B74" s="33" t="str">
        <f>data!C91</f>
        <v>산본동</v>
      </c>
      <c r="C74" s="25" t="str">
        <f>data!D91</f>
        <v>삼성</v>
      </c>
      <c r="D74" s="25">
        <f>data!H91</f>
        <v>1987.11</v>
      </c>
      <c r="E74" s="34" t="str">
        <f>CONCATENATE(TEXT(data!I91,"#,##0"),"세대")</f>
        <v>370세대</v>
      </c>
      <c r="F74" s="25">
        <f>data!L91</f>
        <v>0</v>
      </c>
      <c r="G74" s="26">
        <f>(data!L91/data!I91)*100</f>
        <v>0</v>
      </c>
      <c r="H74" s="25">
        <f>data!M91</f>
        <v>8</v>
      </c>
      <c r="I74" s="26">
        <f>(data!M91/data!I91)*100</f>
        <v>2.1621621621621623</v>
      </c>
      <c r="J74" s="25">
        <f>data!K91</f>
        <v>1</v>
      </c>
      <c r="L74" s="7">
        <f>data!N91</f>
        <v>84</v>
      </c>
      <c r="M74" s="21">
        <f>data!O91</f>
        <v>84.65</v>
      </c>
      <c r="N74" s="21">
        <f>data!P91</f>
        <v>25.6</v>
      </c>
      <c r="O74">
        <f>data!Q91</f>
        <v>70.510000000000005</v>
      </c>
      <c r="P74">
        <f>data!R91</f>
        <v>21.32</v>
      </c>
      <c r="Q74">
        <f>data!S91</f>
        <v>80</v>
      </c>
      <c r="R74">
        <f>data!T91</f>
        <v>0</v>
      </c>
      <c r="S74" s="23">
        <f t="shared" si="13"/>
        <v>0</v>
      </c>
      <c r="T74">
        <f>data!U91</f>
        <v>2</v>
      </c>
      <c r="U74" s="23">
        <f t="shared" si="14"/>
        <v>2.5000000000000001E-2</v>
      </c>
      <c r="W74" s="7" t="str">
        <f>data!W91</f>
        <v>-</v>
      </c>
      <c r="X74" s="7" t="str">
        <f>CONCATENATE(data!X91,"/",data!Y91)</f>
        <v>-/-</v>
      </c>
      <c r="Y74" s="19" t="str">
        <f>data!V91</f>
        <v>-</v>
      </c>
      <c r="Z74" s="19" t="str">
        <f>data!AB91</f>
        <v>-</v>
      </c>
      <c r="AA74" s="19" t="str">
        <f>data!AA91</f>
        <v>-</v>
      </c>
      <c r="AB74" t="str">
        <f>data!AC91</f>
        <v>-</v>
      </c>
      <c r="AC74" t="str">
        <f>data!AD91</f>
        <v>-</v>
      </c>
      <c r="AD74" s="7" t="str">
        <f>data!AE91</f>
        <v>-</v>
      </c>
      <c r="AE74" s="7" t="str">
        <f>data!AF91</f>
        <v>-</v>
      </c>
      <c r="AF74" s="7" t="str">
        <f>data!AL91</f>
        <v>남향</v>
      </c>
      <c r="AH74">
        <f>data!AH91</f>
        <v>22000</v>
      </c>
      <c r="AI74">
        <f>data!AI91</f>
        <v>20000</v>
      </c>
      <c r="AJ74" s="7" t="str">
        <f>data!AJ91</f>
        <v>5동</v>
      </c>
      <c r="AK74" s="7" t="str">
        <f>data!AK91</f>
        <v>"3/5"</v>
      </c>
      <c r="AL74" s="7" t="str">
        <f>data!AL91</f>
        <v>남향</v>
      </c>
      <c r="AN74" s="7" t="str">
        <f>data!W91</f>
        <v>-</v>
      </c>
      <c r="AO74" s="27">
        <f>data!P91</f>
        <v>25.6</v>
      </c>
      <c r="AP74" s="27" t="str">
        <f>data!V91</f>
        <v>-</v>
      </c>
      <c r="AQ74" s="27">
        <f>data!AH91</f>
        <v>22000</v>
      </c>
      <c r="AR74" s="27" t="str">
        <f t="shared" si="15"/>
        <v/>
      </c>
      <c r="AS74" s="28" t="str">
        <f t="shared" si="16"/>
        <v/>
      </c>
      <c r="AT74" s="27" t="str">
        <f t="shared" si="17"/>
        <v/>
      </c>
      <c r="AU74" s="7" t="str">
        <f>CONCATENATE("방",data!AC91,",욕실",data!AD91)</f>
        <v>방-,욕실-</v>
      </c>
      <c r="AV74" s="7" t="str">
        <f>data!AE91</f>
        <v>-</v>
      </c>
      <c r="AX74" s="7" t="str">
        <f>data!AM91</f>
        <v>-</v>
      </c>
      <c r="AY74" s="7" t="str">
        <f>data!AN91</f>
        <v>-</v>
      </c>
      <c r="AZ74" s="7" t="str">
        <f>data!AO91</f>
        <v>-</v>
      </c>
      <c r="BA74" t="str">
        <f>data!AP91</f>
        <v>-</v>
      </c>
    </row>
    <row r="75" spans="1:54" s="41" customFormat="1" x14ac:dyDescent="0.25">
      <c r="A75" s="41" t="str">
        <f>CONCATENATE(data!A93," ", data!B93)</f>
        <v>경기도 군포시</v>
      </c>
      <c r="B75" s="42" t="str">
        <f>data!C93</f>
        <v>산본동</v>
      </c>
      <c r="C75" s="41" t="str">
        <f>data!D93</f>
        <v>설악주공8단지</v>
      </c>
      <c r="D75" s="41">
        <f>data!H93</f>
        <v>1996.06</v>
      </c>
      <c r="E75" s="43" t="str">
        <f>CONCATENATE(TEXT(data!I93,"#,##0"),"세대")</f>
        <v>1,471세대</v>
      </c>
      <c r="F75" s="41">
        <f>data!L93</f>
        <v>75</v>
      </c>
      <c r="G75" s="44">
        <f>(data!L93/data!I93)*100</f>
        <v>5.0985723997280763</v>
      </c>
      <c r="H75" s="41">
        <f>data!M93</f>
        <v>47</v>
      </c>
      <c r="I75" s="44">
        <f>(data!M93/data!I93)*100</f>
        <v>3.1951053704962611</v>
      </c>
      <c r="J75" s="41">
        <f>data!K93</f>
        <v>1.2</v>
      </c>
      <c r="K75" s="45"/>
      <c r="L75" s="46">
        <f>data!N93</f>
        <v>52</v>
      </c>
      <c r="M75" s="47">
        <f>data!O93</f>
        <v>52.88</v>
      </c>
      <c r="N75" s="47">
        <f>data!P93</f>
        <v>15.99</v>
      </c>
      <c r="O75" s="41">
        <f>data!Q93</f>
        <v>36.96</v>
      </c>
      <c r="P75" s="41">
        <f>data!R93</f>
        <v>11.18</v>
      </c>
      <c r="Q75" s="41">
        <f>data!S93</f>
        <v>126</v>
      </c>
      <c r="R75" s="41">
        <f>data!T93</f>
        <v>7</v>
      </c>
      <c r="S75" s="48">
        <f t="shared" si="13"/>
        <v>5.5555555555555552E-2</v>
      </c>
      <c r="T75" s="41">
        <f>data!U93</f>
        <v>12</v>
      </c>
      <c r="U75" s="48">
        <f t="shared" si="14"/>
        <v>9.5238095238095233E-2</v>
      </c>
      <c r="V75" s="45"/>
      <c r="W75" s="46" t="str">
        <f>data!W93</f>
        <v>855동 805호</v>
      </c>
      <c r="X75" s="46" t="str">
        <f>CONCATENATE(data!X93,"/",data!Y93)</f>
        <v>8/21</v>
      </c>
      <c r="Y75" s="49">
        <f>data!V93</f>
        <v>17000</v>
      </c>
      <c r="Z75" s="49">
        <f>data!AB93</f>
        <v>17000</v>
      </c>
      <c r="AA75" s="49">
        <f>data!AA93</f>
        <v>18300</v>
      </c>
      <c r="AB75" s="41">
        <f>data!AC93</f>
        <v>2</v>
      </c>
      <c r="AC75" s="41">
        <f>data!AD93</f>
        <v>1</v>
      </c>
      <c r="AD75" s="46" t="str">
        <f>data!AE93</f>
        <v>복도식</v>
      </c>
      <c r="AE75" s="46" t="str">
        <f>data!AF93</f>
        <v>즉시입주</v>
      </c>
      <c r="AF75" s="46" t="str">
        <f>data!AL93</f>
        <v>남향</v>
      </c>
      <c r="AG75" s="45"/>
      <c r="AH75" s="41">
        <f>data!AH93</f>
        <v>14000</v>
      </c>
      <c r="AI75" s="41">
        <f>data!AI93</f>
        <v>11000</v>
      </c>
      <c r="AJ75" s="46" t="str">
        <f>data!AJ93</f>
        <v>855동</v>
      </c>
      <c r="AK75" s="46" t="str">
        <f>data!AK93</f>
        <v>"1/21"</v>
      </c>
      <c r="AL75" s="46" t="str">
        <f>data!AL93</f>
        <v>남향</v>
      </c>
      <c r="AM75" s="45"/>
      <c r="AN75" s="46" t="str">
        <f>data!W93</f>
        <v>855동 805호</v>
      </c>
      <c r="AO75" s="43">
        <f>data!P93</f>
        <v>15.99</v>
      </c>
      <c r="AP75" s="43">
        <f>data!V93</f>
        <v>17000</v>
      </c>
      <c r="AQ75" s="43">
        <f>data!AH93</f>
        <v>14000</v>
      </c>
      <c r="AR75" s="43">
        <f t="shared" si="15"/>
        <v>3000</v>
      </c>
      <c r="AS75" s="50">
        <f t="shared" si="16"/>
        <v>0.82352941176470584</v>
      </c>
      <c r="AT75" s="43">
        <f t="shared" si="17"/>
        <v>1063.1644777986241</v>
      </c>
      <c r="AU75" s="46" t="str">
        <f>CONCATENATE("방",data!AC93,",욕실",data!AD93)</f>
        <v>방2,욕실1</v>
      </c>
      <c r="AV75" s="46" t="str">
        <f>data!AE93</f>
        <v>복도식</v>
      </c>
      <c r="AW75" s="45"/>
      <c r="AX75" s="46" t="str">
        <f>data!AM93</f>
        <v>설악공인중개사사무소</v>
      </c>
      <c r="AY75" s="46" t="str">
        <f>data!AN93</f>
        <v>031-397-5800</v>
      </c>
      <c r="AZ75" s="46" t="str">
        <f>data!AO93</f>
        <v>010-9008-3278</v>
      </c>
      <c r="BA75" s="41" t="str">
        <f>data!AP93</f>
        <v>경기 군포시 산본동 1151-12 설악8단지정문 설악상가102호</v>
      </c>
    </row>
    <row r="76" spans="1:54" x14ac:dyDescent="0.25">
      <c r="A76" s="52" t="str">
        <f>CONCATENATE(data!A15," ", data!B15)</f>
        <v>경기도 군포시</v>
      </c>
      <c r="B76" s="54" t="str">
        <f>data!C15</f>
        <v>산본동</v>
      </c>
      <c r="C76" s="52" t="str">
        <f>data!D15</f>
        <v>개나리주공13단지</v>
      </c>
      <c r="D76" s="52">
        <f>data!H15</f>
        <v>1995.11</v>
      </c>
      <c r="E76" s="55" t="str">
        <f>CONCATENATE(TEXT(data!I15,"#,##0"),"세대")</f>
        <v>1,778세대</v>
      </c>
      <c r="F76" s="52">
        <f>data!L15</f>
        <v>40</v>
      </c>
      <c r="G76" s="56">
        <f>(data!L15/data!I15)*100</f>
        <v>2.2497187851518561</v>
      </c>
      <c r="H76" s="52">
        <f>data!M15</f>
        <v>45</v>
      </c>
      <c r="I76" s="56">
        <f>(data!M15/data!I15)*100</f>
        <v>2.5309336332958381</v>
      </c>
      <c r="J76" s="52">
        <f>data!K15</f>
        <v>0.5</v>
      </c>
      <c r="K76" s="57"/>
      <c r="L76" s="58">
        <f>data!N15</f>
        <v>67</v>
      </c>
      <c r="M76" s="59">
        <f>data!O15</f>
        <v>67.52</v>
      </c>
      <c r="N76" s="59">
        <f>data!P15</f>
        <v>20.420000000000002</v>
      </c>
      <c r="O76" s="52">
        <f>data!Q15</f>
        <v>49.67</v>
      </c>
      <c r="P76" s="52">
        <f>data!R15</f>
        <v>15.02</v>
      </c>
      <c r="Q76" s="52">
        <f>data!S15</f>
        <v>522</v>
      </c>
      <c r="R76" s="52">
        <f>data!T15</f>
        <v>7</v>
      </c>
      <c r="S76" s="60">
        <f t="shared" ref="S76:S107" si="18">IF(ISERROR(R76/Q76),"",R76/Q76)</f>
        <v>1.3409961685823755E-2</v>
      </c>
      <c r="T76" s="52">
        <f>data!U15</f>
        <v>16</v>
      </c>
      <c r="U76" s="60">
        <f t="shared" ref="U76:U107" si="19">IF(ISERROR(T76/Q76),"",T76/Q76)</f>
        <v>3.0651340996168581E-2</v>
      </c>
      <c r="V76" s="57"/>
      <c r="W76" s="58" t="str">
        <f>data!W15</f>
        <v>1321동 403호</v>
      </c>
      <c r="X76" s="58" t="str">
        <f>CONCATENATE(data!X15,"/",data!Y15)</f>
        <v>4/15</v>
      </c>
      <c r="Y76" s="61">
        <f>data!V15</f>
        <v>22800</v>
      </c>
      <c r="Z76" s="61">
        <f>data!AB15</f>
        <v>22600</v>
      </c>
      <c r="AA76" s="61">
        <f>data!AA15</f>
        <v>25000</v>
      </c>
      <c r="AB76" s="52">
        <f>data!AC15</f>
        <v>2</v>
      </c>
      <c r="AC76" s="52">
        <f>data!AD15</f>
        <v>1</v>
      </c>
      <c r="AD76" s="58" t="str">
        <f>data!AE15</f>
        <v>복도식</v>
      </c>
      <c r="AE76" s="58" t="str">
        <f>data!AF15</f>
        <v>3개월이내</v>
      </c>
      <c r="AF76" s="58" t="str">
        <f>data!AL15</f>
        <v>남향</v>
      </c>
      <c r="AG76" s="57"/>
      <c r="AH76" s="52">
        <f>data!AH15</f>
        <v>21000</v>
      </c>
      <c r="AI76" s="52">
        <f>data!AI15</f>
        <v>13000</v>
      </c>
      <c r="AJ76" s="58" t="str">
        <f>data!AJ15</f>
        <v>1328동</v>
      </c>
      <c r="AK76" s="58" t="str">
        <f>data!AK15</f>
        <v>"21/25"</v>
      </c>
      <c r="AL76" s="58" t="str">
        <f>data!AL15</f>
        <v>남향</v>
      </c>
      <c r="AM76" s="57"/>
      <c r="AN76" s="58" t="str">
        <f>data!W15</f>
        <v>1321동 403호</v>
      </c>
      <c r="AO76" s="55">
        <f>data!P15</f>
        <v>20.420000000000002</v>
      </c>
      <c r="AP76" s="55">
        <f>data!V15</f>
        <v>22800</v>
      </c>
      <c r="AQ76" s="55">
        <f>data!AH15</f>
        <v>21000</v>
      </c>
      <c r="AR76" s="55">
        <f t="shared" ref="AR76:AR107" si="20">IF(ISERROR(AP76-AQ76),"",AP76-AQ76)</f>
        <v>1800</v>
      </c>
      <c r="AS76" s="62">
        <f t="shared" ref="AS76:AS107" si="21">IF(ISERROR(AQ76/AP76),"",AQ76/AP76)</f>
        <v>0.92105263157894735</v>
      </c>
      <c r="AT76" s="55">
        <f t="shared" ref="AT76:AT107" si="22">IF(ISERROR(AP76/AO76),"",AP76/AO76)</f>
        <v>1116.5523996082272</v>
      </c>
      <c r="AU76" s="58" t="str">
        <f>CONCATENATE("방",data!AC15,",욕실",data!AD15)</f>
        <v>방2,욕실1</v>
      </c>
      <c r="AV76" s="58" t="str">
        <f>data!AE15</f>
        <v>복도식</v>
      </c>
      <c r="AW76" s="57"/>
      <c r="AX76" s="58" t="str">
        <f>data!AM15</f>
        <v>주공공인중개사사무소</v>
      </c>
      <c r="AY76" s="58" t="str">
        <f>data!AN15</f>
        <v>031-397-7300</v>
      </c>
      <c r="AZ76" s="58" t="str">
        <f>data!AO15</f>
        <v>010-5470-4956</v>
      </c>
      <c r="BA76" s="52" t="str">
        <f>data!AP15</f>
        <v>경기 군포시 산본동 1066-3 개나리아파트상가 가동 107호</v>
      </c>
      <c r="BB76" s="52"/>
    </row>
    <row r="77" spans="1:54" x14ac:dyDescent="0.25">
      <c r="A77" s="25" t="str">
        <f>CONCATENATE(data!A95," ", data!B95)</f>
        <v>경기도 군포시</v>
      </c>
      <c r="B77" s="33" t="str">
        <f>data!C95</f>
        <v>산본동</v>
      </c>
      <c r="C77" s="25" t="str">
        <f>data!D95</f>
        <v>설악주공8단지</v>
      </c>
      <c r="D77" s="25">
        <f>data!H95</f>
        <v>1996.06</v>
      </c>
      <c r="E77" s="34" t="str">
        <f>CONCATENATE(TEXT(data!I95,"#,##0"),"세대")</f>
        <v>1,471세대</v>
      </c>
      <c r="F77" s="25">
        <f>data!L95</f>
        <v>75</v>
      </c>
      <c r="G77" s="26">
        <f>(data!L95/data!I95)*100</f>
        <v>5.0985723997280763</v>
      </c>
      <c r="H77" s="25">
        <f>data!M95</f>
        <v>47</v>
      </c>
      <c r="I77" s="26">
        <f>(data!M95/data!I95)*100</f>
        <v>3.1951053704962611</v>
      </c>
      <c r="J77" s="25">
        <f>data!K95</f>
        <v>1.2</v>
      </c>
      <c r="L77" s="7">
        <f>data!N95</f>
        <v>68</v>
      </c>
      <c r="M77" s="21">
        <f>data!O95</f>
        <v>68.31</v>
      </c>
      <c r="N77" s="21">
        <f>data!P95</f>
        <v>20.66</v>
      </c>
      <c r="O77">
        <f>data!Q95</f>
        <v>49.89</v>
      </c>
      <c r="P77">
        <f>data!R95</f>
        <v>15.09</v>
      </c>
      <c r="Q77">
        <f>data!S95</f>
        <v>807</v>
      </c>
      <c r="R77">
        <f>data!T95</f>
        <v>35</v>
      </c>
      <c r="S77" s="23">
        <f t="shared" si="18"/>
        <v>4.3370508054522923E-2</v>
      </c>
      <c r="T77">
        <f>data!U95</f>
        <v>18</v>
      </c>
      <c r="U77" s="23">
        <f t="shared" si="19"/>
        <v>2.2304832713754646E-2</v>
      </c>
      <c r="W77" s="7" t="str">
        <f>data!W95</f>
        <v>856동 1005호</v>
      </c>
      <c r="X77" s="7" t="str">
        <f>CONCATENATE(data!X95,"/",data!Y95)</f>
        <v>10/21</v>
      </c>
      <c r="Y77" s="19">
        <f>data!V95</f>
        <v>23000</v>
      </c>
      <c r="Z77" s="19">
        <f>data!AB95</f>
        <v>22000</v>
      </c>
      <c r="AA77" s="19">
        <f>data!AA95</f>
        <v>26000</v>
      </c>
      <c r="AB77">
        <f>data!AC95</f>
        <v>2</v>
      </c>
      <c r="AC77">
        <f>data!AD95</f>
        <v>1</v>
      </c>
      <c r="AD77" s="7" t="str">
        <f>data!AE95</f>
        <v>복도식</v>
      </c>
      <c r="AE77" s="7" t="str">
        <f>data!AF95</f>
        <v>즉시입주</v>
      </c>
      <c r="AF77" s="7">
        <f>data!AL95</f>
        <v>0</v>
      </c>
      <c r="AH77">
        <f>data!AH95</f>
        <v>20000</v>
      </c>
      <c r="AI77">
        <f>data!AI95</f>
        <v>16000</v>
      </c>
      <c r="AJ77" s="7" t="str">
        <f>data!AJ95</f>
        <v>857동</v>
      </c>
      <c r="AK77" s="7" t="str">
        <f>data!AK95</f>
        <v>"16/21"</v>
      </c>
      <c r="AL77" s="7">
        <f>data!AL95</f>
        <v>0</v>
      </c>
      <c r="AN77" s="7" t="str">
        <f>data!W95</f>
        <v>856동 1005호</v>
      </c>
      <c r="AO77" s="27">
        <f>data!P95</f>
        <v>20.66</v>
      </c>
      <c r="AP77" s="27">
        <f>data!V95</f>
        <v>23000</v>
      </c>
      <c r="AQ77" s="27">
        <f>data!AH95</f>
        <v>20000</v>
      </c>
      <c r="AR77" s="27">
        <f t="shared" si="20"/>
        <v>3000</v>
      </c>
      <c r="AS77" s="28">
        <f t="shared" si="21"/>
        <v>0.86956521739130432</v>
      </c>
      <c r="AT77" s="27">
        <f t="shared" si="22"/>
        <v>1113.2623426911907</v>
      </c>
      <c r="AU77" s="7" t="str">
        <f>CONCATENATE("방",data!AC95,",욕실",data!AD95)</f>
        <v>방2,욕실1</v>
      </c>
      <c r="AV77" s="7" t="str">
        <f>data!AE95</f>
        <v>복도식</v>
      </c>
      <c r="AX77" s="7" t="str">
        <f>data!AM95</f>
        <v>YES공인중개사사무소</v>
      </c>
      <c r="AY77" s="7" t="str">
        <f>data!AN95</f>
        <v>031-398-4700</v>
      </c>
      <c r="AZ77" s="7" t="str">
        <f>data!AO95</f>
        <v>010-2727-4814</v>
      </c>
      <c r="BA77" t="str">
        <f>data!AP95</f>
        <v>경기도 군포시 산본동 1151-12 주공설악악아파트 상가 101호(산본동)</v>
      </c>
    </row>
    <row r="78" spans="1:54" s="41" customFormat="1" x14ac:dyDescent="0.25">
      <c r="A78" s="41" t="str">
        <f>CONCATENATE(data!A97," ", data!B97)</f>
        <v>경기도 군포시</v>
      </c>
      <c r="B78" s="42" t="str">
        <f>data!C97</f>
        <v>산본동</v>
      </c>
      <c r="C78" s="41" t="str">
        <f>data!D97</f>
        <v>세종주공6단지</v>
      </c>
      <c r="D78" s="41">
        <f>data!H97</f>
        <v>1994.07</v>
      </c>
      <c r="E78" s="43" t="str">
        <f>CONCATENATE(TEXT(data!I97,"#,##0"),"세대")</f>
        <v>1,827세대</v>
      </c>
      <c r="F78" s="41">
        <f>data!L97</f>
        <v>44</v>
      </c>
      <c r="G78" s="44">
        <f>(data!L97/data!I97)*100</f>
        <v>2.4083196496989601</v>
      </c>
      <c r="H78" s="41">
        <f>data!M97</f>
        <v>83</v>
      </c>
      <c r="I78" s="44">
        <f>(data!M97/data!I97)*100</f>
        <v>4.5429666119321288</v>
      </c>
      <c r="J78" s="41">
        <f>data!K97</f>
        <v>0.5</v>
      </c>
      <c r="K78" s="45"/>
      <c r="L78" s="46">
        <f>data!N97</f>
        <v>80</v>
      </c>
      <c r="M78" s="47">
        <f>data!O97</f>
        <v>80.489999999999995</v>
      </c>
      <c r="N78" s="47">
        <f>data!P97</f>
        <v>24.34</v>
      </c>
      <c r="O78" s="41">
        <f>data!Q97</f>
        <v>58.46</v>
      </c>
      <c r="P78" s="41">
        <f>data!R97</f>
        <v>17.68</v>
      </c>
      <c r="Q78" s="41">
        <f>data!S97</f>
        <v>968</v>
      </c>
      <c r="R78" s="41">
        <f>data!T97</f>
        <v>25</v>
      </c>
      <c r="S78" s="48">
        <f t="shared" si="18"/>
        <v>2.5826446280991736E-2</v>
      </c>
      <c r="T78" s="41">
        <f>data!U97</f>
        <v>46</v>
      </c>
      <c r="U78" s="48">
        <f t="shared" si="19"/>
        <v>4.7520661157024795E-2</v>
      </c>
      <c r="V78" s="45"/>
      <c r="W78" s="46" t="str">
        <f>data!W97</f>
        <v>643동 1301호</v>
      </c>
      <c r="X78" s="46" t="str">
        <f>CONCATENATE(data!X97,"/",data!Y97)</f>
        <v>13/15</v>
      </c>
      <c r="Y78" s="49">
        <f>data!V97</f>
        <v>34000</v>
      </c>
      <c r="Z78" s="49">
        <f>data!AB97</f>
        <v>32000</v>
      </c>
      <c r="AA78" s="49">
        <f>data!AA97</f>
        <v>40000</v>
      </c>
      <c r="AB78" s="41">
        <f>data!AC97</f>
        <v>2</v>
      </c>
      <c r="AC78" s="41">
        <f>data!AD97</f>
        <v>1</v>
      </c>
      <c r="AD78" s="46" t="str">
        <f>data!AE97</f>
        <v>복도식</v>
      </c>
      <c r="AE78" s="46" t="str">
        <f>data!AF97</f>
        <v>2019년10월 이후</v>
      </c>
      <c r="AF78" s="46" t="str">
        <f>data!AL97</f>
        <v>남서향</v>
      </c>
      <c r="AG78" s="45"/>
      <c r="AH78" s="41">
        <f>data!AH97</f>
        <v>24000</v>
      </c>
      <c r="AI78" s="41">
        <f>data!AI97</f>
        <v>18000</v>
      </c>
      <c r="AJ78" s="46" t="str">
        <f>data!AJ97</f>
        <v>647동</v>
      </c>
      <c r="AK78" s="46" t="str">
        <f>data!AK97</f>
        <v>"14/15"</v>
      </c>
      <c r="AL78" s="46" t="str">
        <f>data!AL97</f>
        <v>남서향</v>
      </c>
      <c r="AM78" s="45"/>
      <c r="AN78" s="46" t="str">
        <f>data!W97</f>
        <v>643동 1301호</v>
      </c>
      <c r="AO78" s="43">
        <f>data!P97</f>
        <v>24.34</v>
      </c>
      <c r="AP78" s="43">
        <f>data!V97</f>
        <v>34000</v>
      </c>
      <c r="AQ78" s="43">
        <f>data!AH97</f>
        <v>24000</v>
      </c>
      <c r="AR78" s="43">
        <f t="shared" si="20"/>
        <v>10000</v>
      </c>
      <c r="AS78" s="50">
        <f t="shared" si="21"/>
        <v>0.70588235294117652</v>
      </c>
      <c r="AT78" s="43">
        <f t="shared" si="22"/>
        <v>1396.8775677896467</v>
      </c>
      <c r="AU78" s="46" t="str">
        <f>CONCATENATE("방",data!AC97,",욕실",data!AD97)</f>
        <v>방2,욕실1</v>
      </c>
      <c r="AV78" s="46" t="str">
        <f>data!AE97</f>
        <v>복도식</v>
      </c>
      <c r="AW78" s="45"/>
      <c r="AX78" s="46" t="str">
        <f>data!AM97</f>
        <v>LG공인중개사사무소</v>
      </c>
      <c r="AY78" s="46" t="str">
        <f>data!AN97</f>
        <v>031-393-0002</v>
      </c>
      <c r="AZ78" s="46" t="str">
        <f>data!AO97</f>
        <v>010-2277-3002</v>
      </c>
      <c r="BA78" s="41" t="str">
        <f>data!AP97</f>
        <v>경기 군포시 산본동 1052-2 주공11단지 상가동 104호</v>
      </c>
    </row>
    <row r="79" spans="1:54" x14ac:dyDescent="0.25">
      <c r="A79" s="25" t="str">
        <f>CONCATENATE(data!A98," ", data!B98)</f>
        <v>경기도 군포시</v>
      </c>
      <c r="B79" s="33" t="str">
        <f>data!C98</f>
        <v>산본동</v>
      </c>
      <c r="C79" s="25" t="str">
        <f>data!D98</f>
        <v>세종주공6단지</v>
      </c>
      <c r="D79" s="25">
        <f>data!H98</f>
        <v>1994.07</v>
      </c>
      <c r="E79" s="34" t="str">
        <f>CONCATENATE(TEXT(data!I98,"#,##0"),"세대")</f>
        <v>1,827세대</v>
      </c>
      <c r="F79" s="25">
        <f>data!L98</f>
        <v>44</v>
      </c>
      <c r="G79" s="26">
        <f>(data!L98/data!I98)*100</f>
        <v>2.4083196496989601</v>
      </c>
      <c r="H79" s="25">
        <f>data!M98</f>
        <v>83</v>
      </c>
      <c r="I79" s="26">
        <f>(data!M98/data!I98)*100</f>
        <v>4.5429666119321288</v>
      </c>
      <c r="J79" s="25">
        <f>data!K98</f>
        <v>0.5</v>
      </c>
      <c r="L79" s="7">
        <f>data!N98</f>
        <v>85</v>
      </c>
      <c r="M79" s="21">
        <f>data!O98</f>
        <v>85.35</v>
      </c>
      <c r="N79" s="21">
        <f>data!P98</f>
        <v>25.81</v>
      </c>
      <c r="O79">
        <f>data!Q98</f>
        <v>58.71</v>
      </c>
      <c r="P79">
        <f>data!R98</f>
        <v>17.75</v>
      </c>
      <c r="Q79">
        <f>data!S98</f>
        <v>659</v>
      </c>
      <c r="R79">
        <f>data!T98</f>
        <v>18</v>
      </c>
      <c r="S79" s="23">
        <f t="shared" si="18"/>
        <v>2.7314112291350532E-2</v>
      </c>
      <c r="T79">
        <f>data!U98</f>
        <v>31</v>
      </c>
      <c r="U79" s="23">
        <f t="shared" si="19"/>
        <v>4.7040971168437029E-2</v>
      </c>
      <c r="W79" s="7" t="str">
        <f>data!W98</f>
        <v>651동 903호</v>
      </c>
      <c r="X79" s="7" t="str">
        <f>CONCATENATE(data!X98,"/",data!Y98)</f>
        <v>9/20</v>
      </c>
      <c r="Y79" s="19">
        <f>data!V98</f>
        <v>35500</v>
      </c>
      <c r="Z79" s="19">
        <f>data!AB98</f>
        <v>32000</v>
      </c>
      <c r="AA79" s="19">
        <f>data!AA98</f>
        <v>40000</v>
      </c>
      <c r="AB79">
        <f>data!AC98</f>
        <v>2</v>
      </c>
      <c r="AC79">
        <f>data!AD98</f>
        <v>1</v>
      </c>
      <c r="AD79" s="7" t="str">
        <f>data!AE98</f>
        <v>복도식</v>
      </c>
      <c r="AE79" s="7" t="str">
        <f>data!AF98</f>
        <v>즉시입주</v>
      </c>
      <c r="AF79" s="7" t="str">
        <f>data!AL98</f>
        <v>남향</v>
      </c>
      <c r="AH79">
        <f>data!AH98</f>
        <v>25000</v>
      </c>
      <c r="AI79">
        <f>data!AI98</f>
        <v>18000</v>
      </c>
      <c r="AJ79" s="7" t="str">
        <f>data!AJ98</f>
        <v>649동</v>
      </c>
      <c r="AK79" s="7" t="str">
        <f>data!AK98</f>
        <v>"12/20"</v>
      </c>
      <c r="AL79" s="7" t="str">
        <f>data!AL98</f>
        <v>남향</v>
      </c>
      <c r="AN79" s="7" t="str">
        <f>data!W98</f>
        <v>651동 903호</v>
      </c>
      <c r="AO79" s="27">
        <f>data!P98</f>
        <v>25.81</v>
      </c>
      <c r="AP79" s="27">
        <f>data!V98</f>
        <v>35500</v>
      </c>
      <c r="AQ79" s="27">
        <f>data!AH98</f>
        <v>25000</v>
      </c>
      <c r="AR79" s="27">
        <f t="shared" si="20"/>
        <v>10500</v>
      </c>
      <c r="AS79" s="28">
        <f t="shared" si="21"/>
        <v>0.70422535211267601</v>
      </c>
      <c r="AT79" s="27">
        <f t="shared" si="22"/>
        <v>1375.4358775668347</v>
      </c>
      <c r="AU79" s="7" t="str">
        <f>CONCATENATE("방",data!AC98,",욕실",data!AD98)</f>
        <v>방2,욕실1</v>
      </c>
      <c r="AV79" s="7" t="str">
        <f>data!AE98</f>
        <v>복도식</v>
      </c>
      <c r="AX79" s="7" t="str">
        <f>data!AM98</f>
        <v>열린공인중개사사무소</v>
      </c>
      <c r="AY79" s="7" t="str">
        <f>data!AN98</f>
        <v>031-398-1133</v>
      </c>
      <c r="AZ79" s="7" t="str">
        <f>data!AO98</f>
        <v>010-2322-7355</v>
      </c>
      <c r="BA79" t="str">
        <f>data!AP98</f>
        <v>경기도 군포시 금정동 874-1 역사상가 103호</v>
      </c>
    </row>
    <row r="80" spans="1:54" x14ac:dyDescent="0.25">
      <c r="A80" s="25" t="str">
        <f>CONCATENATE(data!A99," ", data!B99)</f>
        <v>경기도 군포시</v>
      </c>
      <c r="B80" s="33" t="str">
        <f>data!C99</f>
        <v>산본동</v>
      </c>
      <c r="C80" s="25" t="str">
        <f>data!D99</f>
        <v>세종주공6단지</v>
      </c>
      <c r="D80" s="25">
        <f>data!H99</f>
        <v>1994.07</v>
      </c>
      <c r="E80" s="34" t="str">
        <f>CONCATENATE(TEXT(data!I99,"#,##0"),"세대")</f>
        <v>1,827세대</v>
      </c>
      <c r="F80" s="25">
        <f>data!L99</f>
        <v>44</v>
      </c>
      <c r="G80" s="26">
        <f>(data!L99/data!I99)*100</f>
        <v>2.4083196496989601</v>
      </c>
      <c r="H80" s="25">
        <f>data!M99</f>
        <v>83</v>
      </c>
      <c r="I80" s="26">
        <f>(data!M99/data!I99)*100</f>
        <v>4.5429666119321288</v>
      </c>
      <c r="J80" s="25">
        <f>data!K99</f>
        <v>0.5</v>
      </c>
      <c r="L80" s="7">
        <f>data!N99</f>
        <v>106</v>
      </c>
      <c r="M80" s="21">
        <f>data!O99</f>
        <v>106.03</v>
      </c>
      <c r="N80" s="21">
        <f>data!P99</f>
        <v>32.07</v>
      </c>
      <c r="O80">
        <f>data!Q99</f>
        <v>84.9</v>
      </c>
      <c r="P80">
        <f>data!R99</f>
        <v>25.68</v>
      </c>
      <c r="Q80">
        <f>data!S99</f>
        <v>200</v>
      </c>
      <c r="R80">
        <f>data!T99</f>
        <v>1</v>
      </c>
      <c r="S80" s="23">
        <f t="shared" si="18"/>
        <v>5.0000000000000001E-3</v>
      </c>
      <c r="T80">
        <f>data!U99</f>
        <v>6</v>
      </c>
      <c r="U80" s="23">
        <f t="shared" si="19"/>
        <v>0.03</v>
      </c>
      <c r="W80" s="7" t="str">
        <f>data!W99</f>
        <v>633동 1503호</v>
      </c>
      <c r="X80" s="7" t="str">
        <f>CONCATENATE(data!X99,"/",data!Y99)</f>
        <v>중/25</v>
      </c>
      <c r="Y80" s="19">
        <f>data!V99</f>
        <v>50000</v>
      </c>
      <c r="Z80" s="19">
        <f>data!AB99</f>
        <v>50000</v>
      </c>
      <c r="AA80" s="19">
        <f>data!AA99</f>
        <v>50000</v>
      </c>
      <c r="AB80">
        <f>data!AC99</f>
        <v>3</v>
      </c>
      <c r="AC80">
        <f>data!AD99</f>
        <v>2</v>
      </c>
      <c r="AD80" s="7" t="str">
        <f>data!AE99</f>
        <v>계단식</v>
      </c>
      <c r="AE80" s="7" t="str">
        <f>data!AF99</f>
        <v>즉시입주</v>
      </c>
      <c r="AF80" s="7" t="str">
        <f>data!AL99</f>
        <v>남서향</v>
      </c>
      <c r="AH80">
        <f>data!AH99</f>
        <v>38000</v>
      </c>
      <c r="AI80">
        <f>data!AI99</f>
        <v>37000</v>
      </c>
      <c r="AJ80" s="7" t="str">
        <f>data!AJ99</f>
        <v>637동</v>
      </c>
      <c r="AK80" s="7" t="str">
        <f>data!AK99</f>
        <v>"4/25"</v>
      </c>
      <c r="AL80" s="7" t="str">
        <f>data!AL99</f>
        <v>남서향</v>
      </c>
      <c r="AN80" s="7" t="str">
        <f>data!W99</f>
        <v>633동 1503호</v>
      </c>
      <c r="AO80" s="27">
        <f>data!P99</f>
        <v>32.07</v>
      </c>
      <c r="AP80" s="27">
        <f>data!V99</f>
        <v>50000</v>
      </c>
      <c r="AQ80" s="27">
        <f>data!AH99</f>
        <v>38000</v>
      </c>
      <c r="AR80" s="27">
        <f t="shared" si="20"/>
        <v>12000</v>
      </c>
      <c r="AS80" s="28">
        <f t="shared" si="21"/>
        <v>0.76</v>
      </c>
      <c r="AT80" s="27">
        <f t="shared" si="22"/>
        <v>1559.0894917368257</v>
      </c>
      <c r="AU80" s="7" t="str">
        <f>CONCATENATE("방",data!AC99,",욕실",data!AD99)</f>
        <v>방3,욕실2</v>
      </c>
      <c r="AV80" s="7" t="str">
        <f>data!AE99</f>
        <v>계단식</v>
      </c>
      <c r="AX80" s="7" t="str">
        <f>data!AM99</f>
        <v>동아공인중개사사무소</v>
      </c>
      <c r="AY80" s="7" t="str">
        <f>data!AN99</f>
        <v>031-395-2345</v>
      </c>
      <c r="AZ80" s="7" t="str">
        <f>data!AO99</f>
        <v>010-5433-1874</v>
      </c>
      <c r="BA80" t="str">
        <f>data!AP99</f>
        <v>경기도 군포시 산본동 1145-2 세종아파트 종합상가 108호</v>
      </c>
    </row>
    <row r="81" spans="1:53" s="41" customFormat="1" x14ac:dyDescent="0.25">
      <c r="A81" s="41" t="str">
        <f>CONCATENATE(data!A101," ", data!B101)</f>
        <v>경기도 군포시</v>
      </c>
      <c r="B81" s="42" t="str">
        <f>data!C101</f>
        <v>산본동</v>
      </c>
      <c r="C81" s="41" t="str">
        <f>data!D101</f>
        <v>솔거대림</v>
      </c>
      <c r="D81" s="41">
        <f>data!H101</f>
        <v>1993.09</v>
      </c>
      <c r="E81" s="43" t="str">
        <f>CONCATENATE(TEXT(data!I101,"#,##0"),"세대")</f>
        <v>1,158세대</v>
      </c>
      <c r="F81" s="41">
        <f>data!L101</f>
        <v>13</v>
      </c>
      <c r="G81" s="44">
        <f>(data!L101/data!I101)*100</f>
        <v>1.1226252158894647</v>
      </c>
      <c r="H81" s="41">
        <f>data!M101</f>
        <v>17</v>
      </c>
      <c r="I81" s="44">
        <f>(data!M101/data!I101)*100</f>
        <v>1.468048359240069</v>
      </c>
      <c r="J81" s="41">
        <f>data!K101</f>
        <v>1.02</v>
      </c>
      <c r="K81" s="45"/>
      <c r="L81" s="46">
        <f>data!N101</f>
        <v>112</v>
      </c>
      <c r="M81" s="47">
        <f>data!O101</f>
        <v>112.47</v>
      </c>
      <c r="N81" s="47">
        <f>data!P101</f>
        <v>34.020000000000003</v>
      </c>
      <c r="O81" s="41">
        <f>data!Q101</f>
        <v>90.15</v>
      </c>
      <c r="P81" s="41">
        <f>data!R101</f>
        <v>27.27</v>
      </c>
      <c r="Q81" s="41">
        <f>data!S101</f>
        <v>392</v>
      </c>
      <c r="R81" s="41">
        <f>data!T101</f>
        <v>5</v>
      </c>
      <c r="S81" s="48">
        <f t="shared" si="18"/>
        <v>1.2755102040816327E-2</v>
      </c>
      <c r="T81" s="41">
        <f>data!U101</f>
        <v>4</v>
      </c>
      <c r="U81" s="48">
        <f t="shared" si="19"/>
        <v>1.020408163265306E-2</v>
      </c>
      <c r="V81" s="45"/>
      <c r="W81" s="46" t="str">
        <f>data!W101</f>
        <v>721동 401호</v>
      </c>
      <c r="X81" s="46" t="str">
        <f>CONCATENATE(data!X101,"/",data!Y101)</f>
        <v>4/25</v>
      </c>
      <c r="Y81" s="49">
        <f>data!V101</f>
        <v>52000</v>
      </c>
      <c r="Z81" s="49">
        <f>data!AB101</f>
        <v>50000</v>
      </c>
      <c r="AA81" s="49">
        <f>data!AA101</f>
        <v>55000</v>
      </c>
      <c r="AB81" s="41">
        <f>data!AC101</f>
        <v>3</v>
      </c>
      <c r="AC81" s="41">
        <f>data!AD101</f>
        <v>2</v>
      </c>
      <c r="AD81" s="46" t="str">
        <f>data!AE101</f>
        <v>계단식</v>
      </c>
      <c r="AE81" s="46" t="str">
        <f>data!AF101</f>
        <v>즉시입주</v>
      </c>
      <c r="AF81" s="46" t="str">
        <f>data!AL101</f>
        <v>남동향</v>
      </c>
      <c r="AG81" s="45"/>
      <c r="AH81" s="41">
        <f>data!AH101</f>
        <v>38000</v>
      </c>
      <c r="AI81" s="41">
        <f>data!AI101</f>
        <v>38000</v>
      </c>
      <c r="AJ81" s="46" t="str">
        <f>data!AJ101</f>
        <v>723동</v>
      </c>
      <c r="AK81" s="46" t="str">
        <f>data!AK101</f>
        <v>"4/25"</v>
      </c>
      <c r="AL81" s="46" t="str">
        <f>data!AL101</f>
        <v>남동향</v>
      </c>
      <c r="AM81" s="45"/>
      <c r="AN81" s="46" t="str">
        <f>data!W101</f>
        <v>721동 401호</v>
      </c>
      <c r="AO81" s="43">
        <f>data!P101</f>
        <v>34.020000000000003</v>
      </c>
      <c r="AP81" s="43">
        <f>data!V101</f>
        <v>52000</v>
      </c>
      <c r="AQ81" s="43">
        <f>data!AH101</f>
        <v>38000</v>
      </c>
      <c r="AR81" s="43">
        <f t="shared" si="20"/>
        <v>14000</v>
      </c>
      <c r="AS81" s="50">
        <f t="shared" si="21"/>
        <v>0.73076923076923073</v>
      </c>
      <c r="AT81" s="43">
        <f t="shared" si="22"/>
        <v>1528.5126396237506</v>
      </c>
      <c r="AU81" s="46" t="str">
        <f>CONCATENATE("방",data!AC101,",욕실",data!AD101)</f>
        <v>방3,욕실2</v>
      </c>
      <c r="AV81" s="46" t="str">
        <f>data!AE101</f>
        <v>계단식</v>
      </c>
      <c r="AW81" s="45"/>
      <c r="AX81" s="46" t="str">
        <f>data!AM101</f>
        <v>7단지대림공인중개사사무소</v>
      </c>
      <c r="AY81" s="46" t="str">
        <f>data!AN101</f>
        <v>031-392-5000</v>
      </c>
      <c r="AZ81" s="46" t="str">
        <f>data!AO101</f>
        <v>010-8725-2769</v>
      </c>
      <c r="BA81" s="41" t="str">
        <f>data!AP101</f>
        <v>경기 군포시 산본동 1146 솔거대림아파트상가 112호</v>
      </c>
    </row>
    <row r="82" spans="1:53" x14ac:dyDescent="0.25">
      <c r="A82" s="25" t="str">
        <f>CONCATENATE(data!A102," ", data!B102)</f>
        <v>경기도 군포시</v>
      </c>
      <c r="B82" s="33" t="str">
        <f>data!C102</f>
        <v>산본동</v>
      </c>
      <c r="C82" s="25" t="str">
        <f>data!D102</f>
        <v>솔거대림</v>
      </c>
      <c r="D82" s="25">
        <f>data!H102</f>
        <v>1993.09</v>
      </c>
      <c r="E82" s="34" t="str">
        <f>CONCATENATE(TEXT(data!I102,"#,##0"),"세대")</f>
        <v>1,158세대</v>
      </c>
      <c r="F82" s="25">
        <f>data!L102</f>
        <v>13</v>
      </c>
      <c r="G82" s="26">
        <f>(data!L102/data!I102)*100</f>
        <v>1.1226252158894647</v>
      </c>
      <c r="H82" s="25">
        <f>data!M102</f>
        <v>17</v>
      </c>
      <c r="I82" s="26">
        <f>(data!M102/data!I102)*100</f>
        <v>1.468048359240069</v>
      </c>
      <c r="J82" s="25">
        <f>data!K102</f>
        <v>1.02</v>
      </c>
      <c r="L82" s="7">
        <f>data!N102</f>
        <v>125</v>
      </c>
      <c r="M82" s="21">
        <f>data!O102</f>
        <v>125.22</v>
      </c>
      <c r="N82" s="21">
        <f>data!P102</f>
        <v>37.869999999999997</v>
      </c>
      <c r="O82">
        <f>data!Q102</f>
        <v>101.91</v>
      </c>
      <c r="P82">
        <f>data!R102</f>
        <v>30.82</v>
      </c>
      <c r="Q82">
        <f>data!S102</f>
        <v>400</v>
      </c>
      <c r="R82">
        <f>data!T102</f>
        <v>5</v>
      </c>
      <c r="S82" s="23">
        <f t="shared" si="18"/>
        <v>1.2500000000000001E-2</v>
      </c>
      <c r="T82">
        <f>data!U102</f>
        <v>7</v>
      </c>
      <c r="U82" s="23">
        <f t="shared" si="19"/>
        <v>1.7500000000000002E-2</v>
      </c>
      <c r="W82" s="7" t="str">
        <f>data!W102</f>
        <v>734동 604호</v>
      </c>
      <c r="X82" s="7" t="str">
        <f>CONCATENATE(data!X102,"/",data!Y102)</f>
        <v>6/20</v>
      </c>
      <c r="Y82" s="19">
        <f>data!V102</f>
        <v>56000</v>
      </c>
      <c r="Z82" s="19">
        <f>data!AB102</f>
        <v>50000</v>
      </c>
      <c r="AA82" s="19">
        <f>data!AA102</f>
        <v>58000</v>
      </c>
      <c r="AB82">
        <f>data!AC102</f>
        <v>4</v>
      </c>
      <c r="AC82">
        <f>data!AD102</f>
        <v>2</v>
      </c>
      <c r="AD82" s="7" t="str">
        <f>data!AE102</f>
        <v>계단식</v>
      </c>
      <c r="AE82" s="7" t="str">
        <f>data!AF102</f>
        <v>즉시입주</v>
      </c>
      <c r="AF82" s="7" t="str">
        <f>data!AL102</f>
        <v>남향</v>
      </c>
      <c r="AH82">
        <f>data!AH102</f>
        <v>43000</v>
      </c>
      <c r="AI82">
        <f>data!AI102</f>
        <v>39000</v>
      </c>
      <c r="AJ82" s="7" t="str">
        <f>data!AJ102</f>
        <v>730동</v>
      </c>
      <c r="AK82" s="7" t="str">
        <f>data!AK102</f>
        <v>"2/15"</v>
      </c>
      <c r="AL82" s="7" t="str">
        <f>data!AL102</f>
        <v>남향</v>
      </c>
      <c r="AN82" s="7" t="str">
        <f>data!W102</f>
        <v>734동 604호</v>
      </c>
      <c r="AO82" s="27">
        <f>data!P102</f>
        <v>37.869999999999997</v>
      </c>
      <c r="AP82" s="27">
        <f>data!V102</f>
        <v>56000</v>
      </c>
      <c r="AQ82" s="27">
        <f>data!AH102</f>
        <v>43000</v>
      </c>
      <c r="AR82" s="27">
        <f t="shared" si="20"/>
        <v>13000</v>
      </c>
      <c r="AS82" s="28">
        <f t="shared" si="21"/>
        <v>0.7678571428571429</v>
      </c>
      <c r="AT82" s="27">
        <f t="shared" si="22"/>
        <v>1478.7430683918669</v>
      </c>
      <c r="AU82" s="7" t="str">
        <f>CONCATENATE("방",data!AC102,",욕실",data!AD102)</f>
        <v>방4,욕실2</v>
      </c>
      <c r="AV82" s="7" t="str">
        <f>data!AE102</f>
        <v>계단식</v>
      </c>
      <c r="AX82" s="7" t="str">
        <f>data!AM102</f>
        <v>7단지대림공인중개사사무소</v>
      </c>
      <c r="AY82" s="7" t="str">
        <f>data!AN102</f>
        <v>031-392-5000</v>
      </c>
      <c r="AZ82" s="7" t="str">
        <f>data!AO102</f>
        <v>010-8725-2769</v>
      </c>
      <c r="BA82" t="str">
        <f>data!AP102</f>
        <v>경기 군포시 산본동 1146 솔거대림아파트상가 112호</v>
      </c>
    </row>
    <row r="83" spans="1:53" x14ac:dyDescent="0.25">
      <c r="A83" s="25" t="str">
        <f>CONCATENATE(data!A103," ", data!B103)</f>
        <v>경기도 군포시</v>
      </c>
      <c r="B83" s="33" t="str">
        <f>data!C103</f>
        <v>산본동</v>
      </c>
      <c r="C83" s="25" t="str">
        <f>data!D103</f>
        <v>솔거대림</v>
      </c>
      <c r="D83" s="25">
        <f>data!H103</f>
        <v>1993.09</v>
      </c>
      <c r="E83" s="34" t="str">
        <f>CONCATENATE(TEXT(data!I103,"#,##0"),"세대")</f>
        <v>1,158세대</v>
      </c>
      <c r="F83" s="25">
        <f>data!L103</f>
        <v>13</v>
      </c>
      <c r="G83" s="26">
        <f>(data!L103/data!I103)*100</f>
        <v>1.1226252158894647</v>
      </c>
      <c r="H83" s="25">
        <f>data!M103</f>
        <v>17</v>
      </c>
      <c r="I83" s="26">
        <f>(data!M103/data!I103)*100</f>
        <v>1.468048359240069</v>
      </c>
      <c r="J83" s="25">
        <f>data!K103</f>
        <v>1.02</v>
      </c>
      <c r="L83" s="7">
        <f>data!N103</f>
        <v>152</v>
      </c>
      <c r="M83" s="21">
        <f>data!O103</f>
        <v>152.27000000000001</v>
      </c>
      <c r="N83" s="21">
        <f>data!P103</f>
        <v>46.06</v>
      </c>
      <c r="O83">
        <f>data!Q103</f>
        <v>127.02</v>
      </c>
      <c r="P83">
        <f>data!R103</f>
        <v>38.42</v>
      </c>
      <c r="Q83">
        <f>data!S103</f>
        <v>320</v>
      </c>
      <c r="R83">
        <f>data!T103</f>
        <v>3</v>
      </c>
      <c r="S83" s="23">
        <f t="shared" si="18"/>
        <v>9.3749999999999997E-3</v>
      </c>
      <c r="T83">
        <f>data!U103</f>
        <v>5</v>
      </c>
      <c r="U83" s="23">
        <f t="shared" si="19"/>
        <v>1.5625E-2</v>
      </c>
      <c r="W83" s="7" t="str">
        <f>data!W103</f>
        <v>735동 1302호</v>
      </c>
      <c r="X83" s="7" t="str">
        <f>CONCATENATE(data!X103,"/",data!Y103)</f>
        <v>13/25</v>
      </c>
      <c r="Y83" s="19">
        <f>data!V103</f>
        <v>63000</v>
      </c>
      <c r="Z83" s="19">
        <f>data!AB103</f>
        <v>63000</v>
      </c>
      <c r="AA83" s="19">
        <f>data!AA103</f>
        <v>69000</v>
      </c>
      <c r="AB83">
        <f>data!AC103</f>
        <v>4</v>
      </c>
      <c r="AC83">
        <f>data!AD103</f>
        <v>2</v>
      </c>
      <c r="AD83" s="7" t="str">
        <f>data!AE103</f>
        <v>계단식</v>
      </c>
      <c r="AE83" s="7" t="str">
        <f>data!AF103</f>
        <v>즉시입주</v>
      </c>
      <c r="AF83" s="7" t="str">
        <f>data!AL103</f>
        <v>남동향</v>
      </c>
      <c r="AH83">
        <f>data!AH103</f>
        <v>50000</v>
      </c>
      <c r="AI83">
        <f>data!AI103</f>
        <v>45000</v>
      </c>
      <c r="AJ83" s="7" t="str">
        <f>data!AJ103</f>
        <v>733동</v>
      </c>
      <c r="AK83" s="7" t="str">
        <f>data!AK103</f>
        <v>"13/15"</v>
      </c>
      <c r="AL83" s="7" t="str">
        <f>data!AL103</f>
        <v>남동향</v>
      </c>
      <c r="AN83" s="7" t="str">
        <f>data!W103</f>
        <v>735동 1302호</v>
      </c>
      <c r="AO83" s="27">
        <f>data!P103</f>
        <v>46.06</v>
      </c>
      <c r="AP83" s="27">
        <f>data!V103</f>
        <v>63000</v>
      </c>
      <c r="AQ83" s="27">
        <f>data!AH103</f>
        <v>50000</v>
      </c>
      <c r="AR83" s="27">
        <f t="shared" si="20"/>
        <v>13000</v>
      </c>
      <c r="AS83" s="28">
        <f t="shared" si="21"/>
        <v>0.79365079365079361</v>
      </c>
      <c r="AT83" s="27">
        <f t="shared" si="22"/>
        <v>1367.7811550151976</v>
      </c>
      <c r="AU83" s="7" t="str">
        <f>CONCATENATE("방",data!AC103,",욕실",data!AD103)</f>
        <v>방4,욕실2</v>
      </c>
      <c r="AV83" s="7" t="str">
        <f>data!AE103</f>
        <v>계단식</v>
      </c>
      <c r="AX83" s="7" t="str">
        <f>data!AM103</f>
        <v>7단지대림공인중개사사무소</v>
      </c>
      <c r="AY83" s="7" t="str">
        <f>data!AN103</f>
        <v>031-392-5000</v>
      </c>
      <c r="AZ83" s="7" t="str">
        <f>data!AO103</f>
        <v>010-8725-2769</v>
      </c>
      <c r="BA83" t="str">
        <f>data!AP103</f>
        <v>경기 군포시 산본동 1146 솔거대림아파트상가 112호</v>
      </c>
    </row>
    <row r="84" spans="1:53" x14ac:dyDescent="0.25">
      <c r="A84" s="25" t="str">
        <f>CONCATENATE(data!A104," ", data!B104)</f>
        <v>경기도 군포시</v>
      </c>
      <c r="B84" s="33" t="str">
        <f>data!C104</f>
        <v>산본동</v>
      </c>
      <c r="C84" s="25" t="str">
        <f>data!D104</f>
        <v>솔거대림</v>
      </c>
      <c r="D84" s="25">
        <f>data!H104</f>
        <v>1993.09</v>
      </c>
      <c r="E84" s="34" t="str">
        <f>CONCATENATE(TEXT(data!I104,"#,##0"),"세대")</f>
        <v>1,158세대</v>
      </c>
      <c r="F84" s="25">
        <f>data!L104</f>
        <v>13</v>
      </c>
      <c r="G84" s="26">
        <f>(data!L104/data!I104)*100</f>
        <v>1.1226252158894647</v>
      </c>
      <c r="H84" s="25">
        <f>data!M104</f>
        <v>17</v>
      </c>
      <c r="I84" s="26">
        <f>(data!M104/data!I104)*100</f>
        <v>1.468048359240069</v>
      </c>
      <c r="J84" s="25">
        <f>data!K104</f>
        <v>1.02</v>
      </c>
      <c r="L84" s="7">
        <f>data!N104</f>
        <v>198</v>
      </c>
      <c r="M84" s="21">
        <f>data!O104</f>
        <v>198.77</v>
      </c>
      <c r="N84" s="21">
        <f>data!P104</f>
        <v>60.12</v>
      </c>
      <c r="O84">
        <f>data!Q104</f>
        <v>164.7</v>
      </c>
      <c r="P84">
        <f>data!R104</f>
        <v>49.82</v>
      </c>
      <c r="Q84">
        <f>data!S104</f>
        <v>46</v>
      </c>
      <c r="R84">
        <f>data!T104</f>
        <v>0</v>
      </c>
      <c r="S84" s="23">
        <f t="shared" si="18"/>
        <v>0</v>
      </c>
      <c r="T84">
        <f>data!U104</f>
        <v>1</v>
      </c>
      <c r="U84" s="23">
        <f t="shared" si="19"/>
        <v>2.1739130434782608E-2</v>
      </c>
      <c r="W84" s="7" t="str">
        <f>data!W104</f>
        <v>-</v>
      </c>
      <c r="X84" s="7" t="str">
        <f>CONCATENATE(data!X104,"/",data!Y104)</f>
        <v>-/-</v>
      </c>
      <c r="Y84" s="19" t="str">
        <f>data!V104</f>
        <v>-</v>
      </c>
      <c r="Z84" s="19" t="str">
        <f>data!AB104</f>
        <v>-</v>
      </c>
      <c r="AA84" s="19" t="str">
        <f>data!AA104</f>
        <v>-</v>
      </c>
      <c r="AB84" t="str">
        <f>data!AC104</f>
        <v>-</v>
      </c>
      <c r="AC84" t="str">
        <f>data!AD104</f>
        <v>-</v>
      </c>
      <c r="AD84" s="7" t="str">
        <f>data!AE104</f>
        <v>-</v>
      </c>
      <c r="AE84" s="7" t="str">
        <f>data!AF104</f>
        <v>-</v>
      </c>
      <c r="AF84" s="7" t="str">
        <f>data!AL104</f>
        <v>남향</v>
      </c>
      <c r="AH84">
        <f>data!AH104</f>
        <v>49000</v>
      </c>
      <c r="AI84">
        <f>data!AI104</f>
        <v>49000</v>
      </c>
      <c r="AJ84" s="7" t="str">
        <f>data!AJ104</f>
        <v>727동</v>
      </c>
      <c r="AK84" s="7" t="str">
        <f>data!AK104</f>
        <v>"11/23"</v>
      </c>
      <c r="AL84" s="7" t="str">
        <f>data!AL104</f>
        <v>남향</v>
      </c>
      <c r="AN84" s="7" t="str">
        <f>data!W104</f>
        <v>-</v>
      </c>
      <c r="AO84" s="27">
        <f>data!P104</f>
        <v>60.12</v>
      </c>
      <c r="AP84" s="27" t="str">
        <f>data!V104</f>
        <v>-</v>
      </c>
      <c r="AQ84" s="27">
        <f>data!AH104</f>
        <v>49000</v>
      </c>
      <c r="AR84" s="27" t="str">
        <f t="shared" si="20"/>
        <v/>
      </c>
      <c r="AS84" s="28" t="str">
        <f t="shared" si="21"/>
        <v/>
      </c>
      <c r="AT84" s="27" t="str">
        <f t="shared" si="22"/>
        <v/>
      </c>
      <c r="AU84" s="7" t="str">
        <f>CONCATENATE("방",data!AC104,",욕실",data!AD104)</f>
        <v>방-,욕실-</v>
      </c>
      <c r="AV84" s="7" t="str">
        <f>data!AE104</f>
        <v>-</v>
      </c>
      <c r="AX84" s="7" t="str">
        <f>data!AM104</f>
        <v>-</v>
      </c>
      <c r="AY84" s="7" t="str">
        <f>data!AN104</f>
        <v>-</v>
      </c>
      <c r="AZ84" s="7" t="str">
        <f>data!AO104</f>
        <v>-</v>
      </c>
      <c r="BA84" t="str">
        <f>data!AP104</f>
        <v>-</v>
      </c>
    </row>
    <row r="85" spans="1:53" s="41" customFormat="1" x14ac:dyDescent="0.25">
      <c r="A85" s="51" t="str">
        <f>CONCATENATE(data!A136," ", data!B136)</f>
        <v>경기도 군포시</v>
      </c>
      <c r="B85" s="53" t="str">
        <f>data!C136</f>
        <v>산본동</v>
      </c>
      <c r="C85" s="65" t="str">
        <f>data!D136</f>
        <v>주몽주공10단지</v>
      </c>
      <c r="D85" s="51">
        <f>data!H136</f>
        <v>1996.08</v>
      </c>
      <c r="E85" s="66" t="str">
        <f>CONCATENATE(TEXT(data!I136,"#,##0"),"세대")</f>
        <v>2,118세대</v>
      </c>
      <c r="F85" s="65">
        <f>data!L136</f>
        <v>46</v>
      </c>
      <c r="G85" s="67">
        <f>(data!L136/data!I136)*100</f>
        <v>2.1718602455146363</v>
      </c>
      <c r="H85" s="65">
        <f>data!M136</f>
        <v>30</v>
      </c>
      <c r="I85" s="67">
        <f>(data!M136/data!I136)*100</f>
        <v>1.41643059490085</v>
      </c>
      <c r="J85" s="65">
        <f>data!K136</f>
        <v>0.31</v>
      </c>
      <c r="K85" s="45"/>
      <c r="L85" s="46" t="str">
        <f>data!N136</f>
        <v>70A</v>
      </c>
      <c r="M85" s="47">
        <f>data!O136</f>
        <v>70.290000000000006</v>
      </c>
      <c r="N85" s="47">
        <f>data!P136</f>
        <v>21.26</v>
      </c>
      <c r="O85" s="41">
        <f>data!Q136</f>
        <v>49.67</v>
      </c>
      <c r="P85" s="41">
        <f>data!R136</f>
        <v>15.02</v>
      </c>
      <c r="Q85" s="41">
        <f>data!S136</f>
        <v>360</v>
      </c>
      <c r="R85" s="41">
        <f>data!T136</f>
        <v>19</v>
      </c>
      <c r="S85" s="48">
        <f t="shared" si="18"/>
        <v>5.2777777777777778E-2</v>
      </c>
      <c r="T85" s="41">
        <f>data!U136</f>
        <v>12</v>
      </c>
      <c r="U85" s="48">
        <f t="shared" si="19"/>
        <v>3.3333333333333333E-2</v>
      </c>
      <c r="V85" s="45"/>
      <c r="W85" s="46" t="str">
        <f>data!W136</f>
        <v>1017동 401호</v>
      </c>
      <c r="X85" s="46" t="str">
        <f>CONCATENATE(data!X136,"/",data!Y136)</f>
        <v>4/15</v>
      </c>
      <c r="Y85" s="49">
        <f>data!V136</f>
        <v>25000</v>
      </c>
      <c r="Z85" s="49">
        <f>data!AB136</f>
        <v>24600</v>
      </c>
      <c r="AA85" s="49">
        <f>data!AA136</f>
        <v>28700</v>
      </c>
      <c r="AB85" s="41">
        <f>data!AC136</f>
        <v>2</v>
      </c>
      <c r="AC85" s="41">
        <f>data!AD136</f>
        <v>1</v>
      </c>
      <c r="AD85" s="46" t="str">
        <f>data!AE136</f>
        <v>복도식</v>
      </c>
      <c r="AE85" s="46" t="str">
        <f>data!AF136</f>
        <v>2019년04월 이후</v>
      </c>
      <c r="AF85" s="46" t="str">
        <f>data!AL136</f>
        <v>남서향</v>
      </c>
      <c r="AG85" s="45"/>
      <c r="AH85" s="41">
        <f>data!AH136</f>
        <v>22500</v>
      </c>
      <c r="AI85" s="41">
        <f>data!AI136</f>
        <v>15000</v>
      </c>
      <c r="AJ85" s="46" t="str">
        <f>data!AJ136</f>
        <v>1004동</v>
      </c>
      <c r="AK85" s="46" t="str">
        <f>data!AK136</f>
        <v>"11/20"</v>
      </c>
      <c r="AL85" s="46" t="str">
        <f>data!AL136</f>
        <v>남서향</v>
      </c>
      <c r="AM85" s="45"/>
      <c r="AN85" s="46" t="str">
        <f>data!W136</f>
        <v>1017동 401호</v>
      </c>
      <c r="AO85" s="43">
        <f>data!P136</f>
        <v>21.26</v>
      </c>
      <c r="AP85" s="43">
        <f>data!V136</f>
        <v>25000</v>
      </c>
      <c r="AQ85" s="43">
        <f>data!AH136</f>
        <v>22500</v>
      </c>
      <c r="AR85" s="43">
        <f t="shared" si="20"/>
        <v>2500</v>
      </c>
      <c r="AS85" s="50">
        <f t="shared" si="21"/>
        <v>0.9</v>
      </c>
      <c r="AT85" s="43">
        <f t="shared" si="22"/>
        <v>1175.9172154280338</v>
      </c>
      <c r="AU85" s="46" t="str">
        <f>CONCATENATE("방",data!AC136,",욕실",data!AD136)</f>
        <v>방2,욕실1</v>
      </c>
      <c r="AV85" s="46" t="str">
        <f>data!AE136</f>
        <v>복도식</v>
      </c>
      <c r="AW85" s="45"/>
      <c r="AX85" s="46" t="str">
        <f>data!AM136</f>
        <v>부동산랜드공인중개사사무소</v>
      </c>
      <c r="AY85" s="46" t="str">
        <f>data!AN136</f>
        <v>031-398-7000</v>
      </c>
      <c r="AZ85" s="46" t="str">
        <f>data!AO136</f>
        <v>010-7310-4381</v>
      </c>
      <c r="BA85" s="41" t="str">
        <f>data!AP136</f>
        <v>경기 군포시 산본동 1120-6 주몽아파트 상가 102호</v>
      </c>
    </row>
    <row r="86" spans="1:53" x14ac:dyDescent="0.25">
      <c r="A86" s="25" t="str">
        <f>CONCATENATE(data!A107," ", data!B107)</f>
        <v>경기도 군포시</v>
      </c>
      <c r="B86" s="33" t="str">
        <f>data!C107</f>
        <v>산본동</v>
      </c>
      <c r="C86" s="25" t="str">
        <f>data!D107</f>
        <v>신안모란</v>
      </c>
      <c r="D86" s="25">
        <f>data!H107</f>
        <v>1994.1</v>
      </c>
      <c r="E86" s="34" t="str">
        <f>CONCATENATE(TEXT(data!I107,"#,##0"),"세대")</f>
        <v>716세대</v>
      </c>
      <c r="F86" s="25">
        <f>data!L107</f>
        <v>25</v>
      </c>
      <c r="G86" s="26">
        <f>(data!L107/data!I107)*100</f>
        <v>3.4916201117318435</v>
      </c>
      <c r="H86" s="25">
        <f>data!M107</f>
        <v>17</v>
      </c>
      <c r="I86" s="26">
        <f>(data!M107/data!I107)*100</f>
        <v>2.3743016759776534</v>
      </c>
      <c r="J86" s="25">
        <f>data!K107</f>
        <v>0.69</v>
      </c>
      <c r="L86" s="7">
        <f>data!N107</f>
        <v>102</v>
      </c>
      <c r="M86" s="21">
        <f>data!O107</f>
        <v>102.13</v>
      </c>
      <c r="N86" s="21">
        <f>data!P107</f>
        <v>30.89</v>
      </c>
      <c r="O86">
        <f>data!Q107</f>
        <v>80.28</v>
      </c>
      <c r="P86">
        <f>data!R107</f>
        <v>24.28</v>
      </c>
      <c r="Q86">
        <f>data!S107</f>
        <v>364</v>
      </c>
      <c r="R86">
        <f>data!T107</f>
        <v>7</v>
      </c>
      <c r="S86" s="23">
        <f t="shared" si="18"/>
        <v>1.9230769230769232E-2</v>
      </c>
      <c r="T86">
        <f>data!U107</f>
        <v>8</v>
      </c>
      <c r="U86" s="23">
        <f t="shared" si="19"/>
        <v>2.197802197802198E-2</v>
      </c>
      <c r="W86" s="7" t="str">
        <f>data!W107</f>
        <v>1154동 502호</v>
      </c>
      <c r="X86" s="7" t="str">
        <f>CONCATENATE(data!X107,"/",data!Y107)</f>
        <v>5/23</v>
      </c>
      <c r="Y86" s="19">
        <f>data!V107</f>
        <v>42000</v>
      </c>
      <c r="Z86" s="19">
        <f>data!AB107</f>
        <v>41500</v>
      </c>
      <c r="AA86" s="19">
        <f>data!AA107</f>
        <v>43000</v>
      </c>
      <c r="AB86">
        <f>data!AC107</f>
        <v>3</v>
      </c>
      <c r="AC86">
        <f>data!AD107</f>
        <v>2</v>
      </c>
      <c r="AD86" s="7" t="str">
        <f>data!AE107</f>
        <v>계단식</v>
      </c>
      <c r="AE86" s="7" t="str">
        <f>data!AF107</f>
        <v>2018년12월 이후</v>
      </c>
      <c r="AF86" s="7">
        <f>data!AL107</f>
        <v>0</v>
      </c>
      <c r="AH86">
        <f>data!AH107</f>
        <v>34000</v>
      </c>
      <c r="AI86">
        <f>data!AI107</f>
        <v>31000</v>
      </c>
      <c r="AJ86" s="7" t="str">
        <f>data!AJ107</f>
        <v>1151동</v>
      </c>
      <c r="AK86" s="7" t="str">
        <f>data!AK107</f>
        <v>"6/22"</v>
      </c>
      <c r="AL86" s="7">
        <f>data!AL107</f>
        <v>0</v>
      </c>
      <c r="AN86" s="7" t="str">
        <f>data!W107</f>
        <v>1154동 502호</v>
      </c>
      <c r="AO86" s="27">
        <f>data!P107</f>
        <v>30.89</v>
      </c>
      <c r="AP86" s="27">
        <f>data!V107</f>
        <v>42000</v>
      </c>
      <c r="AQ86" s="27">
        <f>data!AH107</f>
        <v>34000</v>
      </c>
      <c r="AR86" s="27">
        <f t="shared" si="20"/>
        <v>8000</v>
      </c>
      <c r="AS86" s="28">
        <f t="shared" si="21"/>
        <v>0.80952380952380953</v>
      </c>
      <c r="AT86" s="27">
        <f t="shared" si="22"/>
        <v>1359.6633214632566</v>
      </c>
      <c r="AU86" s="7" t="str">
        <f>CONCATENATE("방",data!AC107,",욕실",data!AD107)</f>
        <v>방3,욕실2</v>
      </c>
      <c r="AV86" s="7" t="str">
        <f>data!AE107</f>
        <v>계단식</v>
      </c>
      <c r="AX86" s="7" t="str">
        <f>data!AM107</f>
        <v>반석공인중개사사무소</v>
      </c>
      <c r="AY86" s="7" t="str">
        <f>data!AN107</f>
        <v>031-395-5445</v>
      </c>
      <c r="AZ86" s="7" t="str">
        <f>data!AO107</f>
        <v>010-6297-4143</v>
      </c>
      <c r="BA86" t="str">
        <f>data!AP107</f>
        <v>경기도 군포시 산본동 1091-1 목련아파트분산상가동 103</v>
      </c>
    </row>
    <row r="87" spans="1:53" s="41" customFormat="1" x14ac:dyDescent="0.25">
      <c r="A87" s="41" t="str">
        <f>CONCATENATE(data!A109," ", data!B109)</f>
        <v>경기도 군포시</v>
      </c>
      <c r="B87" s="42" t="str">
        <f>data!C109</f>
        <v>산본동</v>
      </c>
      <c r="C87" s="41" t="str">
        <f>data!D109</f>
        <v>우륵주공7단지</v>
      </c>
      <c r="D87" s="41">
        <f>data!H109</f>
        <v>1994.07</v>
      </c>
      <c r="E87" s="43" t="str">
        <f>CONCATENATE(TEXT(data!I109,"#,##0"),"세대")</f>
        <v>1,312세대</v>
      </c>
      <c r="F87" s="41">
        <f>data!L109</f>
        <v>45</v>
      </c>
      <c r="G87" s="44">
        <f>(data!L109/data!I109)*100</f>
        <v>3.4298780487804881</v>
      </c>
      <c r="H87" s="41">
        <f>data!M109</f>
        <v>43</v>
      </c>
      <c r="I87" s="44">
        <f>(data!M109/data!I109)*100</f>
        <v>3.2774390243902438</v>
      </c>
      <c r="J87" s="41">
        <f>data!K109</f>
        <v>0.49</v>
      </c>
      <c r="K87" s="45"/>
      <c r="L87" s="46" t="str">
        <f>data!N109</f>
        <v>80B</v>
      </c>
      <c r="M87" s="47">
        <f>data!O109</f>
        <v>80.489999999999995</v>
      </c>
      <c r="N87" s="47">
        <f>data!P109</f>
        <v>24.34</v>
      </c>
      <c r="O87" s="41">
        <f>data!Q109</f>
        <v>58.46</v>
      </c>
      <c r="P87" s="41">
        <f>data!R109</f>
        <v>17.68</v>
      </c>
      <c r="Q87" s="41">
        <f>data!S109</f>
        <v>616</v>
      </c>
      <c r="R87" s="41">
        <f>data!T109</f>
        <v>32</v>
      </c>
      <c r="S87" s="48">
        <f t="shared" si="18"/>
        <v>5.1948051948051951E-2</v>
      </c>
      <c r="T87" s="41">
        <f>data!U109</f>
        <v>19</v>
      </c>
      <c r="U87" s="48">
        <f t="shared" si="19"/>
        <v>3.0844155844155844E-2</v>
      </c>
      <c r="V87" s="45"/>
      <c r="W87" s="46" t="str">
        <f>data!W109</f>
        <v>704동 506호</v>
      </c>
      <c r="X87" s="46" t="str">
        <f>CONCATENATE(data!X109,"/",data!Y109)</f>
        <v>5/15</v>
      </c>
      <c r="Y87" s="49">
        <f>data!V109</f>
        <v>29200</v>
      </c>
      <c r="Z87" s="49">
        <f>data!AB109</f>
        <v>27800</v>
      </c>
      <c r="AA87" s="49">
        <f>data!AA109</f>
        <v>43000</v>
      </c>
      <c r="AB87" s="41">
        <f>data!AC109</f>
        <v>2</v>
      </c>
      <c r="AC87" s="41">
        <f>data!AD109</f>
        <v>1</v>
      </c>
      <c r="AD87" s="46" t="str">
        <f>data!AE109</f>
        <v>복도식</v>
      </c>
      <c r="AE87" s="46" t="str">
        <f>data!AF109</f>
        <v>2개월이내</v>
      </c>
      <c r="AF87" s="46" t="str">
        <f>data!AL109</f>
        <v>남향</v>
      </c>
      <c r="AG87" s="45"/>
      <c r="AH87" s="41">
        <f>data!AH109</f>
        <v>24000</v>
      </c>
      <c r="AI87" s="41">
        <f>data!AI109</f>
        <v>16500</v>
      </c>
      <c r="AJ87" s="46" t="str">
        <f>data!AJ109</f>
        <v>713동</v>
      </c>
      <c r="AK87" s="46" t="str">
        <f>data!AK109</f>
        <v>"7/15"</v>
      </c>
      <c r="AL87" s="46" t="str">
        <f>data!AL109</f>
        <v>남향</v>
      </c>
      <c r="AM87" s="45"/>
      <c r="AN87" s="46" t="str">
        <f>data!W109</f>
        <v>704동 506호</v>
      </c>
      <c r="AO87" s="43">
        <f>data!P109</f>
        <v>24.34</v>
      </c>
      <c r="AP87" s="43">
        <f>data!V109</f>
        <v>29200</v>
      </c>
      <c r="AQ87" s="43">
        <f>data!AH109</f>
        <v>24000</v>
      </c>
      <c r="AR87" s="43">
        <f t="shared" si="20"/>
        <v>5200</v>
      </c>
      <c r="AS87" s="50">
        <f t="shared" si="21"/>
        <v>0.82191780821917804</v>
      </c>
      <c r="AT87" s="43">
        <f t="shared" si="22"/>
        <v>1199.6713229252259</v>
      </c>
      <c r="AU87" s="46" t="str">
        <f>CONCATENATE("방",data!AC109,",욕실",data!AD109)</f>
        <v>방2,욕실1</v>
      </c>
      <c r="AV87" s="46" t="str">
        <f>data!AE109</f>
        <v>복도식</v>
      </c>
      <c r="AW87" s="45"/>
      <c r="AX87" s="46" t="str">
        <f>data!AM109</f>
        <v>수지공인중개사</v>
      </c>
      <c r="AY87" s="46" t="str">
        <f>data!AN109</f>
        <v>031-392-9090</v>
      </c>
      <c r="AZ87" s="46" t="str">
        <f>data!AO109</f>
        <v>010-5383-8099</v>
      </c>
      <c r="BA87" s="41" t="str">
        <f>data!AP109</f>
        <v>경기 군포시 산본동 1146-4 우륵종합상가 109호</v>
      </c>
    </row>
    <row r="88" spans="1:53" x14ac:dyDescent="0.25">
      <c r="A88" s="25" t="str">
        <f>CONCATENATE(data!A110," ", data!B110)</f>
        <v>경기도 군포시</v>
      </c>
      <c r="B88" s="33" t="str">
        <f>data!C110</f>
        <v>산본동</v>
      </c>
      <c r="C88" s="25" t="str">
        <f>data!D110</f>
        <v>우륵주공7단지</v>
      </c>
      <c r="D88" s="25">
        <f>data!H110</f>
        <v>1994.07</v>
      </c>
      <c r="E88" s="34" t="str">
        <f>CONCATENATE(TEXT(data!I110,"#,##0"),"세대")</f>
        <v>1,312세대</v>
      </c>
      <c r="F88" s="25">
        <f>data!L110</f>
        <v>45</v>
      </c>
      <c r="G88" s="26">
        <f>(data!L110/data!I110)*100</f>
        <v>3.4298780487804881</v>
      </c>
      <c r="H88" s="25">
        <f>data!M110</f>
        <v>43</v>
      </c>
      <c r="I88" s="26">
        <f>(data!M110/data!I110)*100</f>
        <v>3.2774390243902438</v>
      </c>
      <c r="J88" s="25">
        <f>data!K110</f>
        <v>0.49</v>
      </c>
      <c r="L88" s="7" t="str">
        <f>data!N110</f>
        <v>80A</v>
      </c>
      <c r="M88" s="21">
        <f>data!O110</f>
        <v>80.930000000000007</v>
      </c>
      <c r="N88" s="21">
        <f>data!P110</f>
        <v>24.48</v>
      </c>
      <c r="O88">
        <f>data!Q110</f>
        <v>58.19</v>
      </c>
      <c r="P88">
        <f>data!R110</f>
        <v>17.600000000000001</v>
      </c>
      <c r="Q88">
        <f>data!S110</f>
        <v>59</v>
      </c>
      <c r="R88">
        <f>data!T110</f>
        <v>0</v>
      </c>
      <c r="S88" s="23">
        <f t="shared" si="18"/>
        <v>0</v>
      </c>
      <c r="T88">
        <f>data!U110</f>
        <v>6</v>
      </c>
      <c r="U88" s="23">
        <f t="shared" si="19"/>
        <v>0.10169491525423729</v>
      </c>
      <c r="W88" s="7" t="str">
        <f>data!W110</f>
        <v>-</v>
      </c>
      <c r="X88" s="7" t="str">
        <f>CONCATENATE(data!X110,"/",data!Y110)</f>
        <v>-/-</v>
      </c>
      <c r="Y88" s="19" t="str">
        <f>data!V110</f>
        <v>-</v>
      </c>
      <c r="Z88" s="19" t="str">
        <f>data!AB110</f>
        <v>-</v>
      </c>
      <c r="AA88" s="19" t="str">
        <f>data!AA110</f>
        <v>-</v>
      </c>
      <c r="AB88" t="str">
        <f>data!AC110</f>
        <v>-</v>
      </c>
      <c r="AC88" t="str">
        <f>data!AD110</f>
        <v>-</v>
      </c>
      <c r="AD88" s="7" t="str">
        <f>data!AE110</f>
        <v>-</v>
      </c>
      <c r="AE88" s="7" t="str">
        <f>data!AF110</f>
        <v>-</v>
      </c>
      <c r="AF88" s="7" t="str">
        <f>data!AL110</f>
        <v>남동향</v>
      </c>
      <c r="AH88">
        <f>data!AH110</f>
        <v>22000</v>
      </c>
      <c r="AI88">
        <f>data!AI110</f>
        <v>18000</v>
      </c>
      <c r="AJ88" s="7" t="str">
        <f>data!AJ110</f>
        <v>705동</v>
      </c>
      <c r="AK88" s="7" t="str">
        <f>data!AK110</f>
        <v>"4/15"</v>
      </c>
      <c r="AL88" s="7" t="str">
        <f>data!AL110</f>
        <v>남동향</v>
      </c>
      <c r="AN88" s="7" t="str">
        <f>data!W110</f>
        <v>-</v>
      </c>
      <c r="AO88" s="27">
        <f>data!P110</f>
        <v>24.48</v>
      </c>
      <c r="AP88" s="27" t="str">
        <f>data!V110</f>
        <v>-</v>
      </c>
      <c r="AQ88" s="27">
        <f>data!AH110</f>
        <v>22000</v>
      </c>
      <c r="AR88" s="27" t="str">
        <f t="shared" si="20"/>
        <v/>
      </c>
      <c r="AS88" s="28" t="str">
        <f t="shared" si="21"/>
        <v/>
      </c>
      <c r="AT88" s="27" t="str">
        <f t="shared" si="22"/>
        <v/>
      </c>
      <c r="AU88" s="7" t="str">
        <f>CONCATENATE("방",data!AC110,",욕실",data!AD110)</f>
        <v>방-,욕실-</v>
      </c>
      <c r="AV88" s="7" t="str">
        <f>data!AE110</f>
        <v>-</v>
      </c>
      <c r="AX88" s="7" t="str">
        <f>data!AM110</f>
        <v>-</v>
      </c>
      <c r="AY88" s="7" t="str">
        <f>data!AN110</f>
        <v>-</v>
      </c>
      <c r="AZ88" s="7" t="str">
        <f>data!AO110</f>
        <v>-</v>
      </c>
      <c r="BA88" t="str">
        <f>data!AP110</f>
        <v>-</v>
      </c>
    </row>
    <row r="89" spans="1:53" x14ac:dyDescent="0.25">
      <c r="A89" s="25" t="str">
        <f>CONCATENATE(data!A111," ", data!B111)</f>
        <v>경기도 군포시</v>
      </c>
      <c r="B89" s="33" t="str">
        <f>data!C111</f>
        <v>산본동</v>
      </c>
      <c r="C89" s="25" t="str">
        <f>data!D111</f>
        <v>우륵주공7단지</v>
      </c>
      <c r="D89" s="25">
        <f>data!H111</f>
        <v>1994.07</v>
      </c>
      <c r="E89" s="34" t="str">
        <f>CONCATENATE(TEXT(data!I111,"#,##0"),"세대")</f>
        <v>1,312세대</v>
      </c>
      <c r="F89" s="25">
        <f>data!L111</f>
        <v>45</v>
      </c>
      <c r="G89" s="26">
        <f>(data!L111/data!I111)*100</f>
        <v>3.4298780487804881</v>
      </c>
      <c r="H89" s="25">
        <f>data!M111</f>
        <v>43</v>
      </c>
      <c r="I89" s="26">
        <f>(data!M111/data!I111)*100</f>
        <v>3.2774390243902438</v>
      </c>
      <c r="J89" s="25">
        <f>data!K111</f>
        <v>0.49</v>
      </c>
      <c r="L89" s="7">
        <f>data!N111</f>
        <v>84</v>
      </c>
      <c r="M89" s="21">
        <f>data!O111</f>
        <v>84.8</v>
      </c>
      <c r="N89" s="21">
        <f>data!P111</f>
        <v>25.65</v>
      </c>
      <c r="O89">
        <f>data!Q111</f>
        <v>58.71</v>
      </c>
      <c r="P89">
        <f>data!R111</f>
        <v>17.75</v>
      </c>
      <c r="Q89">
        <f>data!S111</f>
        <v>537</v>
      </c>
      <c r="R89">
        <f>data!T111</f>
        <v>13</v>
      </c>
      <c r="S89" s="23">
        <f t="shared" si="18"/>
        <v>2.4208566108007448E-2</v>
      </c>
      <c r="T89">
        <f>data!U111</f>
        <v>16</v>
      </c>
      <c r="U89" s="23">
        <f t="shared" si="19"/>
        <v>2.9795158286778398E-2</v>
      </c>
      <c r="W89" s="7" t="str">
        <f>data!W111</f>
        <v>707동 603호</v>
      </c>
      <c r="X89" s="7" t="str">
        <f>CONCATENATE(data!X111,"/",data!Y111)</f>
        <v>6/25</v>
      </c>
      <c r="Y89" s="19">
        <f>data!V111</f>
        <v>31000</v>
      </c>
      <c r="Z89" s="19">
        <f>data!AB111</f>
        <v>27500</v>
      </c>
      <c r="AA89" s="19">
        <f>data!AA111</f>
        <v>36000</v>
      </c>
      <c r="AB89">
        <f>data!AC111</f>
        <v>2</v>
      </c>
      <c r="AC89">
        <f>data!AD111</f>
        <v>1</v>
      </c>
      <c r="AD89" s="7" t="str">
        <f>data!AE111</f>
        <v>복도식</v>
      </c>
      <c r="AE89" s="7" t="str">
        <f>data!AF111</f>
        <v>3개월이내</v>
      </c>
      <c r="AF89" s="7">
        <f>data!AL111</f>
        <v>0</v>
      </c>
      <c r="AH89">
        <f>data!AH111</f>
        <v>25000</v>
      </c>
      <c r="AI89">
        <f>data!AI111</f>
        <v>18000</v>
      </c>
      <c r="AJ89" s="7" t="str">
        <f>data!AJ111</f>
        <v>707동</v>
      </c>
      <c r="AK89" s="7" t="str">
        <f>data!AK111</f>
        <v>"20/25"</v>
      </c>
      <c r="AL89" s="7">
        <f>data!AL111</f>
        <v>0</v>
      </c>
      <c r="AN89" s="7" t="str">
        <f>data!W111</f>
        <v>707동 603호</v>
      </c>
      <c r="AO89" s="27">
        <f>data!P111</f>
        <v>25.65</v>
      </c>
      <c r="AP89" s="27">
        <f>data!V111</f>
        <v>31000</v>
      </c>
      <c r="AQ89" s="27">
        <f>data!AH111</f>
        <v>25000</v>
      </c>
      <c r="AR89" s="27">
        <f t="shared" si="20"/>
        <v>6000</v>
      </c>
      <c r="AS89" s="28">
        <f t="shared" si="21"/>
        <v>0.80645161290322576</v>
      </c>
      <c r="AT89" s="27">
        <f t="shared" si="22"/>
        <v>1208.5769980506823</v>
      </c>
      <c r="AU89" s="7" t="str">
        <f>CONCATENATE("방",data!AC111,",욕실",data!AD111)</f>
        <v>방2,욕실1</v>
      </c>
      <c r="AV89" s="7" t="str">
        <f>data!AE111</f>
        <v>복도식</v>
      </c>
      <c r="AX89" s="7" t="str">
        <f>data!AM111</f>
        <v>수지공인중개사</v>
      </c>
      <c r="AY89" s="7" t="str">
        <f>data!AN111</f>
        <v>031-392-9090</v>
      </c>
      <c r="AZ89" s="7" t="str">
        <f>data!AO111</f>
        <v>010-5383-8099</v>
      </c>
      <c r="BA89" t="str">
        <f>data!AP111</f>
        <v>경기 군포시 산본동 1146-4 우륵종합상가 109호</v>
      </c>
    </row>
    <row r="90" spans="1:53" x14ac:dyDescent="0.25">
      <c r="A90" s="25" t="str">
        <f>CONCATENATE(data!A112," ", data!B112)</f>
        <v>경기도 군포시</v>
      </c>
      <c r="B90" s="33" t="str">
        <f>data!C112</f>
        <v>산본동</v>
      </c>
      <c r="C90" s="25" t="str">
        <f>data!D112</f>
        <v>우륵주공7단지</v>
      </c>
      <c r="D90" s="25">
        <f>data!H112</f>
        <v>1994.07</v>
      </c>
      <c r="E90" s="34" t="str">
        <f>CONCATENATE(TEXT(data!I112,"#,##0"),"세대")</f>
        <v>1,312세대</v>
      </c>
      <c r="F90" s="25">
        <f>data!L112</f>
        <v>45</v>
      </c>
      <c r="G90" s="26">
        <f>(data!L112/data!I112)*100</f>
        <v>3.4298780487804881</v>
      </c>
      <c r="H90" s="25">
        <f>data!M112</f>
        <v>43</v>
      </c>
      <c r="I90" s="26">
        <f>(data!M112/data!I112)*100</f>
        <v>3.2774390243902438</v>
      </c>
      <c r="J90" s="25">
        <f>data!K112</f>
        <v>0.49</v>
      </c>
      <c r="L90" s="7">
        <f>data!N112</f>
        <v>106</v>
      </c>
      <c r="M90" s="21">
        <f>data!O112</f>
        <v>106.03</v>
      </c>
      <c r="N90" s="21">
        <f>data!P112</f>
        <v>32.07</v>
      </c>
      <c r="O90">
        <f>data!Q112</f>
        <v>84.9</v>
      </c>
      <c r="P90">
        <f>data!R112</f>
        <v>25.68</v>
      </c>
      <c r="Q90">
        <f>data!S112</f>
        <v>100</v>
      </c>
      <c r="R90">
        <f>data!T112</f>
        <v>0</v>
      </c>
      <c r="S90" s="23">
        <f t="shared" si="18"/>
        <v>0</v>
      </c>
      <c r="T90">
        <f>data!U112</f>
        <v>2</v>
      </c>
      <c r="U90" s="23">
        <f t="shared" si="19"/>
        <v>0.02</v>
      </c>
      <c r="W90" s="7" t="str">
        <f>data!W112</f>
        <v>-</v>
      </c>
      <c r="X90" s="7" t="str">
        <f>CONCATENATE(data!X112,"/",data!Y112)</f>
        <v>-/-</v>
      </c>
      <c r="Y90" s="19" t="str">
        <f>data!V112</f>
        <v>-</v>
      </c>
      <c r="Z90" s="19" t="str">
        <f>data!AB112</f>
        <v>-</v>
      </c>
      <c r="AA90" s="19" t="str">
        <f>data!AA112</f>
        <v>-</v>
      </c>
      <c r="AB90" t="str">
        <f>data!AC112</f>
        <v>-</v>
      </c>
      <c r="AC90" t="str">
        <f>data!AD112</f>
        <v>-</v>
      </c>
      <c r="AD90" s="7" t="str">
        <f>data!AE112</f>
        <v>-</v>
      </c>
      <c r="AE90" s="7" t="str">
        <f>data!AF112</f>
        <v>-</v>
      </c>
      <c r="AF90" s="7" t="str">
        <f>data!AL112</f>
        <v>남서향</v>
      </c>
      <c r="AH90">
        <f>data!AH112</f>
        <v>35000</v>
      </c>
      <c r="AI90">
        <f>data!AI112</f>
        <v>35000</v>
      </c>
      <c r="AJ90" s="7" t="str">
        <f>data!AJ112</f>
        <v>708동</v>
      </c>
      <c r="AK90" s="7" t="str">
        <f>data!AK112</f>
        <v>"11/25"</v>
      </c>
      <c r="AL90" s="7" t="str">
        <f>data!AL112</f>
        <v>남서향</v>
      </c>
      <c r="AN90" s="7" t="str">
        <f>data!W112</f>
        <v>-</v>
      </c>
      <c r="AO90" s="27">
        <f>data!P112</f>
        <v>32.07</v>
      </c>
      <c r="AP90" s="27" t="str">
        <f>data!V112</f>
        <v>-</v>
      </c>
      <c r="AQ90" s="27">
        <f>data!AH112</f>
        <v>35000</v>
      </c>
      <c r="AR90" s="27" t="str">
        <f t="shared" si="20"/>
        <v/>
      </c>
      <c r="AS90" s="28" t="str">
        <f t="shared" si="21"/>
        <v/>
      </c>
      <c r="AT90" s="27" t="str">
        <f t="shared" si="22"/>
        <v/>
      </c>
      <c r="AU90" s="7" t="str">
        <f>CONCATENATE("방",data!AC112,",욕실",data!AD112)</f>
        <v>방-,욕실-</v>
      </c>
      <c r="AV90" s="7" t="str">
        <f>data!AE112</f>
        <v>-</v>
      </c>
      <c r="AX90" s="7" t="str">
        <f>data!AM112</f>
        <v>-</v>
      </c>
      <c r="AY90" s="7" t="str">
        <f>data!AN112</f>
        <v>-</v>
      </c>
      <c r="AZ90" s="7" t="str">
        <f>data!AO112</f>
        <v>-</v>
      </c>
      <c r="BA90" t="str">
        <f>data!AP112</f>
        <v>-</v>
      </c>
    </row>
    <row r="91" spans="1:53" s="41" customFormat="1" x14ac:dyDescent="0.25">
      <c r="A91" s="41" t="str">
        <f>CONCATENATE(data!A114," ", data!B114)</f>
        <v>경기도 군포시</v>
      </c>
      <c r="B91" s="42" t="str">
        <f>data!C114</f>
        <v>산본동</v>
      </c>
      <c r="C91" s="41" t="str">
        <f>data!D114</f>
        <v>우방목련</v>
      </c>
      <c r="D91" s="41">
        <f>data!H114</f>
        <v>1994.1</v>
      </c>
      <c r="E91" s="43" t="str">
        <f>CONCATENATE(TEXT(data!I114,"#,##0"),"세대")</f>
        <v>792세대</v>
      </c>
      <c r="F91" s="41">
        <f>data!L114</f>
        <v>37</v>
      </c>
      <c r="G91" s="44">
        <f>(data!L114/data!I114)*100</f>
        <v>4.6717171717171722</v>
      </c>
      <c r="H91" s="41">
        <f>data!M114</f>
        <v>26</v>
      </c>
      <c r="I91" s="44">
        <f>(data!M114/data!I114)*100</f>
        <v>3.2828282828282833</v>
      </c>
      <c r="J91" s="41">
        <f>data!K114</f>
        <v>0</v>
      </c>
      <c r="K91" s="45"/>
      <c r="L91" s="46">
        <f>data!N114</f>
        <v>93</v>
      </c>
      <c r="M91" s="47">
        <f>data!O114</f>
        <v>93.16</v>
      </c>
      <c r="N91" s="47">
        <f>data!P114</f>
        <v>28.18</v>
      </c>
      <c r="O91" s="41">
        <f>data!Q114</f>
        <v>72.319999999999993</v>
      </c>
      <c r="P91" s="41">
        <f>data!R114</f>
        <v>21.87</v>
      </c>
      <c r="Q91" s="41">
        <f>data!S114</f>
        <v>152</v>
      </c>
      <c r="R91" s="41">
        <f>data!T114</f>
        <v>13</v>
      </c>
      <c r="S91" s="48">
        <f t="shared" si="18"/>
        <v>8.5526315789473686E-2</v>
      </c>
      <c r="T91" s="41">
        <f>data!U114</f>
        <v>4</v>
      </c>
      <c r="U91" s="48">
        <f t="shared" si="19"/>
        <v>2.6315789473684209E-2</v>
      </c>
      <c r="V91" s="45"/>
      <c r="W91" s="46" t="str">
        <f>data!W114</f>
        <v>1237동 1405호</v>
      </c>
      <c r="X91" s="46" t="str">
        <f>CONCATENATE(data!X114,"/",data!Y114)</f>
        <v>14/19</v>
      </c>
      <c r="Y91" s="49">
        <f>data!V114</f>
        <v>37000</v>
      </c>
      <c r="Z91" s="49">
        <f>data!AB114</f>
        <v>35000</v>
      </c>
      <c r="AA91" s="49">
        <f>data!AA114</f>
        <v>38900</v>
      </c>
      <c r="AB91" s="41">
        <f>data!AC114</f>
        <v>3</v>
      </c>
      <c r="AC91" s="41">
        <f>data!AD114</f>
        <v>1</v>
      </c>
      <c r="AD91" s="46" t="str">
        <f>data!AE114</f>
        <v>계단식</v>
      </c>
      <c r="AE91" s="46" t="str">
        <f>data!AF114</f>
        <v>즉시입주</v>
      </c>
      <c r="AF91" s="46" t="str">
        <f>data!AL114</f>
        <v>남향</v>
      </c>
      <c r="AG91" s="45"/>
      <c r="AH91" s="41">
        <f>data!AH114</f>
        <v>31500</v>
      </c>
      <c r="AI91" s="41">
        <f>data!AI114</f>
        <v>30000</v>
      </c>
      <c r="AJ91" s="46" t="str">
        <f>data!AJ114</f>
        <v>1237동</v>
      </c>
      <c r="AK91" s="46" t="str">
        <f>data!AK114</f>
        <v>"12/19"</v>
      </c>
      <c r="AL91" s="46" t="str">
        <f>data!AL114</f>
        <v>남향</v>
      </c>
      <c r="AM91" s="45"/>
      <c r="AN91" s="46" t="str">
        <f>data!W114</f>
        <v>1237동 1405호</v>
      </c>
      <c r="AO91" s="43">
        <f>data!P114</f>
        <v>28.18</v>
      </c>
      <c r="AP91" s="43">
        <f>data!V114</f>
        <v>37000</v>
      </c>
      <c r="AQ91" s="43">
        <f>data!AH114</f>
        <v>31500</v>
      </c>
      <c r="AR91" s="43">
        <f t="shared" si="20"/>
        <v>5500</v>
      </c>
      <c r="AS91" s="50">
        <f t="shared" si="21"/>
        <v>0.85135135135135132</v>
      </c>
      <c r="AT91" s="43">
        <f t="shared" si="22"/>
        <v>1312.9879347054648</v>
      </c>
      <c r="AU91" s="46" t="str">
        <f>CONCATENATE("방",data!AC114,",욕실",data!AD114)</f>
        <v>방3,욕실1</v>
      </c>
      <c r="AV91" s="46" t="str">
        <f>data!AE114</f>
        <v>계단식</v>
      </c>
      <c r="AW91" s="45"/>
      <c r="AX91" s="46" t="str">
        <f>data!AM114</f>
        <v>우방공인중개사사무소</v>
      </c>
      <c r="AY91" s="46" t="str">
        <f>data!AN114</f>
        <v>031-396-7373</v>
      </c>
      <c r="AZ91" s="46" t="str">
        <f>data!AO114</f>
        <v>010-5339-2529</v>
      </c>
      <c r="BA91" s="41" t="str">
        <f>data!AP114</f>
        <v>경기 군포시 산본동1091-1 목련우방분산상가 104호</v>
      </c>
    </row>
    <row r="92" spans="1:53" x14ac:dyDescent="0.25">
      <c r="A92" s="25" t="str">
        <f>CONCATENATE(data!A115," ", data!B115)</f>
        <v>경기도 군포시</v>
      </c>
      <c r="B92" s="33" t="str">
        <f>data!C115</f>
        <v>산본동</v>
      </c>
      <c r="C92" s="25" t="str">
        <f>data!D115</f>
        <v>우방목련</v>
      </c>
      <c r="D92" s="25">
        <f>data!H115</f>
        <v>1994.1</v>
      </c>
      <c r="E92" s="34" t="str">
        <f>CONCATENATE(TEXT(data!I115,"#,##0"),"세대")</f>
        <v>792세대</v>
      </c>
      <c r="F92" s="25">
        <f>data!L115</f>
        <v>37</v>
      </c>
      <c r="G92" s="26">
        <f>(data!L115/data!I115)*100</f>
        <v>4.6717171717171722</v>
      </c>
      <c r="H92" s="25">
        <f>data!M115</f>
        <v>26</v>
      </c>
      <c r="I92" s="26">
        <f>(data!M115/data!I115)*100</f>
        <v>3.2828282828282833</v>
      </c>
      <c r="J92" s="25">
        <f>data!K115</f>
        <v>0</v>
      </c>
      <c r="L92" s="7">
        <f>data!N115</f>
        <v>108</v>
      </c>
      <c r="M92" s="21">
        <f>data!O115</f>
        <v>108.5</v>
      </c>
      <c r="N92" s="21">
        <f>data!P115</f>
        <v>32.82</v>
      </c>
      <c r="O92">
        <f>data!Q115</f>
        <v>84.97</v>
      </c>
      <c r="P92">
        <f>data!R115</f>
        <v>25.7</v>
      </c>
      <c r="Q92">
        <f>data!S115</f>
        <v>640</v>
      </c>
      <c r="R92">
        <f>data!T115</f>
        <v>24</v>
      </c>
      <c r="S92" s="23">
        <f t="shared" si="18"/>
        <v>3.7499999999999999E-2</v>
      </c>
      <c r="T92">
        <f>data!U115</f>
        <v>22</v>
      </c>
      <c r="U92" s="23">
        <f t="shared" si="19"/>
        <v>3.4375000000000003E-2</v>
      </c>
      <c r="W92" s="7" t="str">
        <f>data!W115</f>
        <v>1236동 1401호</v>
      </c>
      <c r="X92" s="7" t="str">
        <f>CONCATENATE(data!X115,"/",data!Y115)</f>
        <v>14/15</v>
      </c>
      <c r="Y92" s="19">
        <f>data!V115</f>
        <v>41000</v>
      </c>
      <c r="Z92" s="19">
        <f>data!AB115</f>
        <v>38000</v>
      </c>
      <c r="AA92" s="19">
        <f>data!AA115</f>
        <v>45500</v>
      </c>
      <c r="AB92">
        <f>data!AC115</f>
        <v>3</v>
      </c>
      <c r="AC92">
        <f>data!AD115</f>
        <v>2</v>
      </c>
      <c r="AD92" s="7" t="str">
        <f>data!AE115</f>
        <v>계단식</v>
      </c>
      <c r="AE92" s="7" t="str">
        <f>data!AF115</f>
        <v>2020년09월 이후</v>
      </c>
      <c r="AF92" s="7" t="str">
        <f>data!AL115</f>
        <v>남동향</v>
      </c>
      <c r="AH92">
        <f>data!AH115</f>
        <v>35000</v>
      </c>
      <c r="AI92">
        <f>data!AI115</f>
        <v>30000</v>
      </c>
      <c r="AJ92" s="7" t="str">
        <f>data!AJ115</f>
        <v>1233동</v>
      </c>
      <c r="AK92" s="7" t="str">
        <f>data!AK115</f>
        <v>"8/15"</v>
      </c>
      <c r="AL92" s="7" t="str">
        <f>data!AL115</f>
        <v>남동향</v>
      </c>
      <c r="AN92" s="7" t="str">
        <f>data!W115</f>
        <v>1236동 1401호</v>
      </c>
      <c r="AO92" s="27">
        <f>data!P115</f>
        <v>32.82</v>
      </c>
      <c r="AP92" s="27">
        <f>data!V115</f>
        <v>41000</v>
      </c>
      <c r="AQ92" s="27">
        <f>data!AH115</f>
        <v>35000</v>
      </c>
      <c r="AR92" s="27">
        <f t="shared" si="20"/>
        <v>6000</v>
      </c>
      <c r="AS92" s="28">
        <f t="shared" si="21"/>
        <v>0.85365853658536583</v>
      </c>
      <c r="AT92" s="27">
        <f t="shared" si="22"/>
        <v>1249.2382693479585</v>
      </c>
      <c r="AU92" s="7" t="str">
        <f>CONCATENATE("방",data!AC115,",욕실",data!AD115)</f>
        <v>방3,욕실2</v>
      </c>
      <c r="AV92" s="7" t="str">
        <f>data!AE115</f>
        <v>계단식</v>
      </c>
      <c r="AX92" s="7" t="str">
        <f>data!AM115</f>
        <v>한국공인중개사사무소</v>
      </c>
      <c r="AY92" s="7" t="str">
        <f>data!AN115</f>
        <v>031-398-0770</v>
      </c>
      <c r="AZ92" s="7" t="str">
        <f>data!AO115</f>
        <v>010-8138-6000</v>
      </c>
      <c r="BA92" t="str">
        <f>data!AP115</f>
        <v>경기도 군포시 산본동 1091-1 목련한국공영아파트상가 106호</v>
      </c>
    </row>
    <row r="93" spans="1:53" s="41" customFormat="1" x14ac:dyDescent="0.25">
      <c r="A93" s="41" t="str">
        <f>CONCATENATE(data!A117," ", data!B117)</f>
        <v>경기도 군포시</v>
      </c>
      <c r="B93" s="42" t="str">
        <f>data!C117</f>
        <v>산본동</v>
      </c>
      <c r="C93" s="41" t="str">
        <f>data!D117</f>
        <v>을지삼익,한일</v>
      </c>
      <c r="D93" s="41">
        <f>data!H117</f>
        <v>1993.09</v>
      </c>
      <c r="E93" s="43" t="str">
        <f>CONCATENATE(TEXT(data!I117,"#,##0"),"세대")</f>
        <v>818세대</v>
      </c>
      <c r="F93" s="41">
        <f>data!L117</f>
        <v>35</v>
      </c>
      <c r="G93" s="44">
        <f>(data!L117/data!I117)*100</f>
        <v>4.2787286063569683</v>
      </c>
      <c r="H93" s="41">
        <f>data!M117</f>
        <v>12</v>
      </c>
      <c r="I93" s="44">
        <f>(data!M117/data!I117)*100</f>
        <v>1.4669926650366749</v>
      </c>
      <c r="J93" s="41">
        <f>data!K117</f>
        <v>0.9</v>
      </c>
      <c r="K93" s="45"/>
      <c r="L93" s="46">
        <f>data!N117</f>
        <v>123</v>
      </c>
      <c r="M93" s="47">
        <f>data!O117</f>
        <v>123.38</v>
      </c>
      <c r="N93" s="47">
        <f>data!P117</f>
        <v>37.32</v>
      </c>
      <c r="O93" s="41">
        <f>data!Q117</f>
        <v>99.28</v>
      </c>
      <c r="P93" s="41">
        <f>data!R117</f>
        <v>30.03</v>
      </c>
      <c r="Q93" s="41">
        <f>data!S117</f>
        <v>270</v>
      </c>
      <c r="R93" s="41">
        <f>data!T117</f>
        <v>10</v>
      </c>
      <c r="S93" s="48">
        <f t="shared" si="18"/>
        <v>3.7037037037037035E-2</v>
      </c>
      <c r="T93" s="41">
        <f>data!U117</f>
        <v>2</v>
      </c>
      <c r="U93" s="48">
        <f t="shared" si="19"/>
        <v>7.4074074074074077E-3</v>
      </c>
      <c r="V93" s="45"/>
      <c r="W93" s="46" t="str">
        <f>data!W117</f>
        <v>625동 701호</v>
      </c>
      <c r="X93" s="46" t="str">
        <f>CONCATENATE(data!X117,"/",data!Y117)</f>
        <v>7/25</v>
      </c>
      <c r="Y93" s="49">
        <f>data!V117</f>
        <v>52000</v>
      </c>
      <c r="Z93" s="49">
        <f>data!AB117</f>
        <v>52000</v>
      </c>
      <c r="AA93" s="49">
        <f>data!AA117</f>
        <v>53000</v>
      </c>
      <c r="AB93" s="41">
        <f>data!AC117</f>
        <v>3</v>
      </c>
      <c r="AC93" s="41">
        <f>data!AD117</f>
        <v>2</v>
      </c>
      <c r="AD93" s="46" t="str">
        <f>data!AE117</f>
        <v>계단식</v>
      </c>
      <c r="AE93" s="46" t="str">
        <f>data!AF117</f>
        <v>즉시입주</v>
      </c>
      <c r="AF93" s="46" t="str">
        <f>data!AL117</f>
        <v>남동향</v>
      </c>
      <c r="AG93" s="45"/>
      <c r="AH93" s="41">
        <f>data!AH117</f>
        <v>38000</v>
      </c>
      <c r="AI93" s="41">
        <f>data!AI117</f>
        <v>38000</v>
      </c>
      <c r="AJ93" s="46" t="str">
        <f>data!AJ117</f>
        <v>624동</v>
      </c>
      <c r="AK93" s="46" t="str">
        <f>data!AK117</f>
        <v>"15/23"</v>
      </c>
      <c r="AL93" s="46" t="str">
        <f>data!AL117</f>
        <v>남동향</v>
      </c>
      <c r="AM93" s="45"/>
      <c r="AN93" s="46" t="str">
        <f>data!W117</f>
        <v>625동 701호</v>
      </c>
      <c r="AO93" s="43">
        <f>data!P117</f>
        <v>37.32</v>
      </c>
      <c r="AP93" s="43">
        <f>data!V117</f>
        <v>52000</v>
      </c>
      <c r="AQ93" s="43">
        <f>data!AH117</f>
        <v>38000</v>
      </c>
      <c r="AR93" s="43">
        <f t="shared" si="20"/>
        <v>14000</v>
      </c>
      <c r="AS93" s="50">
        <f t="shared" si="21"/>
        <v>0.73076923076923073</v>
      </c>
      <c r="AT93" s="43">
        <f t="shared" si="22"/>
        <v>1393.3547695605573</v>
      </c>
      <c r="AU93" s="46" t="str">
        <f>CONCATENATE("방",data!AC117,",욕실",data!AD117)</f>
        <v>방3,욕실2</v>
      </c>
      <c r="AV93" s="46" t="str">
        <f>data!AE117</f>
        <v>계단식</v>
      </c>
      <c r="AW93" s="45"/>
      <c r="AX93" s="46" t="str">
        <f>data!AM117</f>
        <v>성진공인중개사사무소</v>
      </c>
      <c r="AY93" s="46" t="str">
        <f>data!AN117</f>
        <v>031-396-3300</v>
      </c>
      <c r="AZ93" s="46" t="str">
        <f>data!AO117</f>
        <v>010-2240-7129</v>
      </c>
      <c r="BA93" s="41" t="str">
        <f>data!AP117</f>
        <v>경기도 군포시 산본동 1145-14 을지아파트상가117</v>
      </c>
    </row>
    <row r="94" spans="1:53" x14ac:dyDescent="0.25">
      <c r="A94" s="25" t="str">
        <f>CONCATENATE(data!A118," ", data!B118)</f>
        <v>경기도 군포시</v>
      </c>
      <c r="B94" s="33" t="str">
        <f>data!C118</f>
        <v>산본동</v>
      </c>
      <c r="C94" s="25" t="str">
        <f>data!D118</f>
        <v>을지삼익,한일</v>
      </c>
      <c r="D94" s="25">
        <f>data!H118</f>
        <v>1993.09</v>
      </c>
      <c r="E94" s="34" t="str">
        <f>CONCATENATE(TEXT(data!I118,"#,##0"),"세대")</f>
        <v>818세대</v>
      </c>
      <c r="F94" s="25">
        <f>data!L118</f>
        <v>35</v>
      </c>
      <c r="G94" s="26">
        <f>(data!L118/data!I118)*100</f>
        <v>4.2787286063569683</v>
      </c>
      <c r="H94" s="25">
        <f>data!M118</f>
        <v>12</v>
      </c>
      <c r="I94" s="26">
        <f>(data!M118/data!I118)*100</f>
        <v>1.4669926650366749</v>
      </c>
      <c r="J94" s="25">
        <f>data!K118</f>
        <v>0.9</v>
      </c>
      <c r="L94" s="7">
        <f>data!N118</f>
        <v>126</v>
      </c>
      <c r="M94" s="21">
        <f>data!O118</f>
        <v>126.84</v>
      </c>
      <c r="N94" s="21">
        <f>data!P118</f>
        <v>38.36</v>
      </c>
      <c r="O94">
        <f>data!Q118</f>
        <v>101.67</v>
      </c>
      <c r="P94">
        <f>data!R118</f>
        <v>30.75</v>
      </c>
      <c r="Q94">
        <f>data!S118</f>
        <v>322</v>
      </c>
      <c r="R94">
        <f>data!T118</f>
        <v>16</v>
      </c>
      <c r="S94" s="23">
        <f t="shared" si="18"/>
        <v>4.9689440993788817E-2</v>
      </c>
      <c r="T94">
        <f>data!U118</f>
        <v>5</v>
      </c>
      <c r="U94" s="23">
        <f t="shared" si="19"/>
        <v>1.5527950310559006E-2</v>
      </c>
      <c r="W94" s="7" t="str">
        <f>data!W118</f>
        <v>612동 404호</v>
      </c>
      <c r="X94" s="7" t="str">
        <f>CONCATENATE(data!X118,"/",data!Y118)</f>
        <v>4/25</v>
      </c>
      <c r="Y94" s="19">
        <f>data!V118</f>
        <v>45000</v>
      </c>
      <c r="Z94" s="19">
        <f>data!AB118</f>
        <v>42000</v>
      </c>
      <c r="AA94" s="19">
        <f>data!AA118</f>
        <v>51000</v>
      </c>
      <c r="AB94">
        <f>data!AC118</f>
        <v>3</v>
      </c>
      <c r="AC94">
        <f>data!AD118</f>
        <v>2</v>
      </c>
      <c r="AD94" s="7" t="str">
        <f>data!AE118</f>
        <v>계단식</v>
      </c>
      <c r="AE94" s="7" t="str">
        <f>data!AF118</f>
        <v>즉시입주</v>
      </c>
      <c r="AF94" s="7" t="str">
        <f>data!AL118</f>
        <v>남동향</v>
      </c>
      <c r="AH94">
        <f>data!AH118</f>
        <v>37000</v>
      </c>
      <c r="AI94">
        <f>data!AI118</f>
        <v>34000</v>
      </c>
      <c r="AJ94" s="7" t="str">
        <f>data!AJ118</f>
        <v>611동</v>
      </c>
      <c r="AK94" s="7" t="str">
        <f>data!AK118</f>
        <v>"11/25"</v>
      </c>
      <c r="AL94" s="7" t="str">
        <f>data!AL118</f>
        <v>남동향</v>
      </c>
      <c r="AN94" s="7" t="str">
        <f>data!W118</f>
        <v>612동 404호</v>
      </c>
      <c r="AO94" s="27">
        <f>data!P118</f>
        <v>38.36</v>
      </c>
      <c r="AP94" s="27">
        <f>data!V118</f>
        <v>45000</v>
      </c>
      <c r="AQ94" s="27">
        <f>data!AH118</f>
        <v>37000</v>
      </c>
      <c r="AR94" s="27">
        <f t="shared" si="20"/>
        <v>8000</v>
      </c>
      <c r="AS94" s="28">
        <f t="shared" si="21"/>
        <v>0.82222222222222219</v>
      </c>
      <c r="AT94" s="27">
        <f t="shared" si="22"/>
        <v>1173.096976016684</v>
      </c>
      <c r="AU94" s="7" t="str">
        <f>CONCATENATE("방",data!AC118,",욕실",data!AD118)</f>
        <v>방3,욕실2</v>
      </c>
      <c r="AV94" s="7" t="str">
        <f>data!AE118</f>
        <v>계단식</v>
      </c>
      <c r="AX94" s="7" t="str">
        <f>data!AM118</f>
        <v>을지공인중개사</v>
      </c>
      <c r="AY94" s="7" t="str">
        <f>data!AN118</f>
        <v>031-391-5000</v>
      </c>
      <c r="AZ94" s="7" t="str">
        <f>data!AO118</f>
        <v>010-8593-5121</v>
      </c>
      <c r="BA94" t="str">
        <f>data!AP118</f>
        <v>경기도 군포시 산본동 1145-14 상가동 118호</v>
      </c>
    </row>
    <row r="95" spans="1:53" x14ac:dyDescent="0.25">
      <c r="A95" s="25" t="str">
        <f>CONCATENATE(data!A119," ", data!B119)</f>
        <v>경기도 군포시</v>
      </c>
      <c r="B95" s="33" t="str">
        <f>data!C119</f>
        <v>산본동</v>
      </c>
      <c r="C95" s="25" t="str">
        <f>data!D119</f>
        <v>을지삼익,한일</v>
      </c>
      <c r="D95" s="25">
        <f>data!H119</f>
        <v>1993.09</v>
      </c>
      <c r="E95" s="34" t="str">
        <f>CONCATENATE(TEXT(data!I119,"#,##0"),"세대")</f>
        <v>818세대</v>
      </c>
      <c r="F95" s="25">
        <f>data!L119</f>
        <v>35</v>
      </c>
      <c r="G95" s="26">
        <f>(data!L119/data!I119)*100</f>
        <v>4.2787286063569683</v>
      </c>
      <c r="H95" s="25">
        <f>data!M119</f>
        <v>12</v>
      </c>
      <c r="I95" s="26">
        <f>(data!M119/data!I119)*100</f>
        <v>1.4669926650366749</v>
      </c>
      <c r="J95" s="25">
        <f>data!K119</f>
        <v>0.9</v>
      </c>
      <c r="L95" s="7">
        <f>data!N119</f>
        <v>145</v>
      </c>
      <c r="M95" s="21">
        <f>data!O119</f>
        <v>145.43</v>
      </c>
      <c r="N95" s="21">
        <f>data!P119</f>
        <v>43.99</v>
      </c>
      <c r="O95">
        <f>data!Q119</f>
        <v>118.77</v>
      </c>
      <c r="P95">
        <f>data!R119</f>
        <v>35.92</v>
      </c>
      <c r="Q95">
        <f>data!S119</f>
        <v>100</v>
      </c>
      <c r="R95">
        <f>data!T119</f>
        <v>2</v>
      </c>
      <c r="S95" s="23">
        <f t="shared" si="18"/>
        <v>0.02</v>
      </c>
      <c r="T95">
        <f>data!U119</f>
        <v>3</v>
      </c>
      <c r="U95" s="23">
        <f t="shared" si="19"/>
        <v>0.03</v>
      </c>
      <c r="W95" s="7" t="str">
        <f>data!W119</f>
        <v>621동 1101호</v>
      </c>
      <c r="X95" s="7" t="str">
        <f>CONCATENATE(data!X119,"/",data!Y119)</f>
        <v>11/25</v>
      </c>
      <c r="Y95" s="19">
        <f>data!V119</f>
        <v>54000</v>
      </c>
      <c r="Z95" s="19">
        <f>data!AB119</f>
        <v>54000</v>
      </c>
      <c r="AA95" s="19">
        <f>data!AA119</f>
        <v>56000</v>
      </c>
      <c r="AB95">
        <f>data!AC119</f>
        <v>4</v>
      </c>
      <c r="AC95">
        <f>data!AD119</f>
        <v>2</v>
      </c>
      <c r="AD95" s="7" t="str">
        <f>data!AE119</f>
        <v>계단식</v>
      </c>
      <c r="AE95" s="7" t="str">
        <f>data!AF119</f>
        <v>즉시입주</v>
      </c>
      <c r="AF95" s="7" t="str">
        <f>data!AL119</f>
        <v>남서향</v>
      </c>
      <c r="AH95">
        <f>data!AH119</f>
        <v>42000</v>
      </c>
      <c r="AI95">
        <f>data!AI119</f>
        <v>40000</v>
      </c>
      <c r="AJ95" s="7" t="str">
        <f>data!AJ119</f>
        <v>623동</v>
      </c>
      <c r="AK95" s="7" t="str">
        <f>data!AK119</f>
        <v>"7/25"</v>
      </c>
      <c r="AL95" s="7" t="str">
        <f>data!AL119</f>
        <v>남서향</v>
      </c>
      <c r="AN95" s="7" t="str">
        <f>data!W119</f>
        <v>621동 1101호</v>
      </c>
      <c r="AO95" s="27">
        <f>data!P119</f>
        <v>43.99</v>
      </c>
      <c r="AP95" s="27">
        <f>data!V119</f>
        <v>54000</v>
      </c>
      <c r="AQ95" s="27">
        <f>data!AH119</f>
        <v>42000</v>
      </c>
      <c r="AR95" s="27">
        <f t="shared" si="20"/>
        <v>12000</v>
      </c>
      <c r="AS95" s="28">
        <f t="shared" si="21"/>
        <v>0.77777777777777779</v>
      </c>
      <c r="AT95" s="27">
        <f t="shared" si="22"/>
        <v>1227.5517162991589</v>
      </c>
      <c r="AU95" s="7" t="str">
        <f>CONCATENATE("방",data!AC119,",욕실",data!AD119)</f>
        <v>방4,욕실2</v>
      </c>
      <c r="AV95" s="7" t="str">
        <f>data!AE119</f>
        <v>계단식</v>
      </c>
      <c r="AX95" s="7" t="str">
        <f>data!AM119</f>
        <v>성진공인중개사사무소</v>
      </c>
      <c r="AY95" s="7" t="str">
        <f>data!AN119</f>
        <v>031-396-3300</v>
      </c>
      <c r="AZ95" s="7" t="str">
        <f>data!AO119</f>
        <v>010-2240-7129</v>
      </c>
      <c r="BA95" t="str">
        <f>data!AP119</f>
        <v>경기도 군포시 산본동 1145-14 을지아파트상가117</v>
      </c>
    </row>
    <row r="96" spans="1:53" x14ac:dyDescent="0.25">
      <c r="A96" s="25" t="str">
        <f>CONCATENATE(data!A120," ", data!B120)</f>
        <v>경기도 군포시</v>
      </c>
      <c r="B96" s="33" t="str">
        <f>data!C120</f>
        <v>산본동</v>
      </c>
      <c r="C96" s="25" t="str">
        <f>data!D120</f>
        <v>을지삼익,한일</v>
      </c>
      <c r="D96" s="25">
        <f>data!H120</f>
        <v>1993.09</v>
      </c>
      <c r="E96" s="34" t="str">
        <f>CONCATENATE(TEXT(data!I120,"#,##0"),"세대")</f>
        <v>818세대</v>
      </c>
      <c r="F96" s="25">
        <f>data!L120</f>
        <v>35</v>
      </c>
      <c r="G96" s="26">
        <f>(data!L120/data!I120)*100</f>
        <v>4.2787286063569683</v>
      </c>
      <c r="H96" s="25">
        <f>data!M120</f>
        <v>12</v>
      </c>
      <c r="I96" s="26">
        <f>(data!M120/data!I120)*100</f>
        <v>1.4669926650366749</v>
      </c>
      <c r="J96" s="25">
        <f>data!K120</f>
        <v>0.9</v>
      </c>
      <c r="L96" s="7">
        <f>data!N120</f>
        <v>160</v>
      </c>
      <c r="M96" s="21">
        <f>data!O120</f>
        <v>160.1</v>
      </c>
      <c r="N96" s="21">
        <f>data!P120</f>
        <v>48.43</v>
      </c>
      <c r="O96">
        <f>data!Q120</f>
        <v>134.76</v>
      </c>
      <c r="P96">
        <f>data!R120</f>
        <v>40.76</v>
      </c>
      <c r="Q96">
        <f>data!S120</f>
        <v>78</v>
      </c>
      <c r="R96">
        <f>data!T120</f>
        <v>2</v>
      </c>
      <c r="S96" s="23">
        <f t="shared" si="18"/>
        <v>2.564102564102564E-2</v>
      </c>
      <c r="T96">
        <f>data!U120</f>
        <v>2</v>
      </c>
      <c r="U96" s="23">
        <f t="shared" si="19"/>
        <v>2.564102564102564E-2</v>
      </c>
      <c r="W96" s="7" t="str">
        <f>data!W120</f>
        <v>616동 402호</v>
      </c>
      <c r="X96" s="7" t="str">
        <f>CONCATENATE(data!X120,"/",data!Y120)</f>
        <v>4/14</v>
      </c>
      <c r="Y96" s="19">
        <f>data!V120</f>
        <v>55000</v>
      </c>
      <c r="Z96" s="19">
        <f>data!AB120</f>
        <v>55000</v>
      </c>
      <c r="AA96" s="19">
        <f>data!AA120</f>
        <v>58000</v>
      </c>
      <c r="AB96">
        <f>data!AC120</f>
        <v>4</v>
      </c>
      <c r="AC96">
        <f>data!AD120</f>
        <v>2</v>
      </c>
      <c r="AD96" s="7" t="str">
        <f>data!AE120</f>
        <v>계단식</v>
      </c>
      <c r="AE96" s="7" t="str">
        <f>data!AF120</f>
        <v>6개월이내</v>
      </c>
      <c r="AF96" s="7">
        <f>data!AL120</f>
        <v>0</v>
      </c>
      <c r="AH96">
        <f>data!AH120</f>
        <v>40000</v>
      </c>
      <c r="AI96">
        <f>data!AI120</f>
        <v>40000</v>
      </c>
      <c r="AJ96" s="7" t="str">
        <f>data!AJ120</f>
        <v>616동</v>
      </c>
      <c r="AK96" s="7" t="str">
        <f>data!AK120</f>
        <v>"10/14"</v>
      </c>
      <c r="AL96" s="7">
        <f>data!AL120</f>
        <v>0</v>
      </c>
      <c r="AN96" s="7" t="str">
        <f>data!W120</f>
        <v>616동 402호</v>
      </c>
      <c r="AO96" s="27">
        <f>data!P120</f>
        <v>48.43</v>
      </c>
      <c r="AP96" s="27">
        <f>data!V120</f>
        <v>55000</v>
      </c>
      <c r="AQ96" s="27">
        <f>data!AH120</f>
        <v>40000</v>
      </c>
      <c r="AR96" s="27">
        <f t="shared" si="20"/>
        <v>15000</v>
      </c>
      <c r="AS96" s="28">
        <f t="shared" si="21"/>
        <v>0.72727272727272729</v>
      </c>
      <c r="AT96" s="27">
        <f t="shared" si="22"/>
        <v>1135.6597150526534</v>
      </c>
      <c r="AU96" s="7" t="str">
        <f>CONCATENATE("방",data!AC120,",욕실",data!AD120)</f>
        <v>방4,욕실2</v>
      </c>
      <c r="AV96" s="7" t="str">
        <f>data!AE120</f>
        <v>계단식</v>
      </c>
      <c r="AX96" s="7" t="str">
        <f>data!AM120</f>
        <v>성진공인중개사사무소</v>
      </c>
      <c r="AY96" s="7" t="str">
        <f>data!AN120</f>
        <v>031-396-3300</v>
      </c>
      <c r="AZ96" s="7" t="str">
        <f>data!AO120</f>
        <v>010-2240-7129</v>
      </c>
      <c r="BA96" t="str">
        <f>data!AP120</f>
        <v>경기도 군포시 산본동 1145-14 을지아파트상가117</v>
      </c>
    </row>
    <row r="97" spans="1:53" x14ac:dyDescent="0.25">
      <c r="A97" s="25" t="str">
        <f>CONCATENATE(data!A121," ", data!B121)</f>
        <v>경기도 군포시</v>
      </c>
      <c r="B97" s="33" t="str">
        <f>data!C121</f>
        <v>산본동</v>
      </c>
      <c r="C97" s="25" t="str">
        <f>data!D121</f>
        <v>을지삼익,한일</v>
      </c>
      <c r="D97" s="25">
        <f>data!H121</f>
        <v>1993.09</v>
      </c>
      <c r="E97" s="34" t="str">
        <f>CONCATENATE(TEXT(data!I121,"#,##0"),"세대")</f>
        <v>818세대</v>
      </c>
      <c r="F97" s="25">
        <f>data!L121</f>
        <v>35</v>
      </c>
      <c r="G97" s="26">
        <f>(data!L121/data!I121)*100</f>
        <v>4.2787286063569683</v>
      </c>
      <c r="H97" s="25">
        <f>data!M121</f>
        <v>12</v>
      </c>
      <c r="I97" s="26">
        <f>(data!M121/data!I121)*100</f>
        <v>1.4669926650366749</v>
      </c>
      <c r="J97" s="25">
        <f>data!K121</f>
        <v>0.9</v>
      </c>
      <c r="L97" s="7">
        <f>data!N121</f>
        <v>163</v>
      </c>
      <c r="M97" s="21">
        <f>data!O121</f>
        <v>163.69</v>
      </c>
      <c r="N97" s="21">
        <f>data!P121</f>
        <v>49.51</v>
      </c>
      <c r="O97">
        <f>data!Q121</f>
        <v>134.77000000000001</v>
      </c>
      <c r="P97">
        <f>data!R121</f>
        <v>40.76</v>
      </c>
      <c r="Q97">
        <f>data!S121</f>
        <v>42</v>
      </c>
      <c r="R97">
        <f>data!T121</f>
        <v>5</v>
      </c>
      <c r="S97" s="23">
        <f t="shared" si="18"/>
        <v>0.11904761904761904</v>
      </c>
      <c r="T97">
        <f>data!U121</f>
        <v>0</v>
      </c>
      <c r="U97" s="23">
        <f t="shared" si="19"/>
        <v>0</v>
      </c>
      <c r="W97" s="7" t="str">
        <f>data!W121</f>
        <v>621동 1603호</v>
      </c>
      <c r="X97" s="7" t="str">
        <f>CONCATENATE(data!X121,"/",data!Y121)</f>
        <v>16/25</v>
      </c>
      <c r="Y97" s="19">
        <f>data!V121</f>
        <v>56000</v>
      </c>
      <c r="Z97" s="19">
        <f>data!AB121</f>
        <v>56000</v>
      </c>
      <c r="AA97" s="19">
        <f>data!AA121</f>
        <v>60000</v>
      </c>
      <c r="AB97">
        <f>data!AC121</f>
        <v>4</v>
      </c>
      <c r="AC97">
        <f>data!AD121</f>
        <v>2</v>
      </c>
      <c r="AD97" s="7" t="str">
        <f>data!AE121</f>
        <v>계단식</v>
      </c>
      <c r="AE97" s="7" t="str">
        <f>data!AF121</f>
        <v>3개월이내</v>
      </c>
      <c r="AF97" s="7" t="str">
        <f>data!AL121</f>
        <v>-</v>
      </c>
      <c r="AH97" t="str">
        <f>data!AH121</f>
        <v>-</v>
      </c>
      <c r="AI97" t="str">
        <f>data!AI121</f>
        <v>-</v>
      </c>
      <c r="AJ97" s="7" t="str">
        <f>data!AJ121</f>
        <v>-</v>
      </c>
      <c r="AK97" s="7" t="str">
        <f>data!AK121</f>
        <v>-</v>
      </c>
      <c r="AL97" s="7" t="str">
        <f>data!AL121</f>
        <v>-</v>
      </c>
      <c r="AN97" s="7" t="str">
        <f>data!W121</f>
        <v>621동 1603호</v>
      </c>
      <c r="AO97" s="27">
        <f>data!P121</f>
        <v>49.51</v>
      </c>
      <c r="AP97" s="27">
        <f>data!V121</f>
        <v>56000</v>
      </c>
      <c r="AQ97" s="27" t="str">
        <f>data!AH121</f>
        <v>-</v>
      </c>
      <c r="AR97" s="27" t="str">
        <f t="shared" si="20"/>
        <v/>
      </c>
      <c r="AS97" s="28" t="str">
        <f t="shared" si="21"/>
        <v/>
      </c>
      <c r="AT97" s="27">
        <f t="shared" si="22"/>
        <v>1131.0846293678046</v>
      </c>
      <c r="AU97" s="7" t="str">
        <f>CONCATENATE("방",data!AC121,",욕실",data!AD121)</f>
        <v>방4,욕실2</v>
      </c>
      <c r="AV97" s="7" t="str">
        <f>data!AE121</f>
        <v>계단식</v>
      </c>
      <c r="AX97" s="7" t="str">
        <f>data!AM121</f>
        <v>을지공인중개사</v>
      </c>
      <c r="AY97" s="7" t="str">
        <f>data!AN121</f>
        <v>031-391-5000</v>
      </c>
      <c r="AZ97" s="7" t="str">
        <f>data!AO121</f>
        <v>010-8593-5121</v>
      </c>
      <c r="BA97" t="str">
        <f>data!AP121</f>
        <v>경기도 군포시 산본동 1145-14 상가동 118호</v>
      </c>
    </row>
    <row r="98" spans="1:53" x14ac:dyDescent="0.25">
      <c r="A98" s="25" t="str">
        <f>CONCATENATE(data!A122," ", data!B122)</f>
        <v>경기도 군포시</v>
      </c>
      <c r="B98" s="33" t="str">
        <f>data!C122</f>
        <v>산본동</v>
      </c>
      <c r="C98" s="25" t="str">
        <f>data!D122</f>
        <v>을지삼익,한일</v>
      </c>
      <c r="D98" s="25">
        <f>data!H122</f>
        <v>1993.09</v>
      </c>
      <c r="E98" s="34" t="str">
        <f>CONCATENATE(TEXT(data!I122,"#,##0"),"세대")</f>
        <v>818세대</v>
      </c>
      <c r="F98" s="25">
        <f>data!L122</f>
        <v>35</v>
      </c>
      <c r="G98" s="26">
        <f>(data!L122/data!I122)*100</f>
        <v>4.2787286063569683</v>
      </c>
      <c r="H98" s="25">
        <f>data!M122</f>
        <v>12</v>
      </c>
      <c r="I98" s="26">
        <f>(data!M122/data!I122)*100</f>
        <v>1.4669926650366749</v>
      </c>
      <c r="J98" s="25">
        <f>data!K122</f>
        <v>0.9</v>
      </c>
      <c r="L98" s="7">
        <f>data!N122</f>
        <v>228</v>
      </c>
      <c r="M98" s="21">
        <f>data!O122</f>
        <v>228.35</v>
      </c>
      <c r="N98" s="21">
        <f>data!P122</f>
        <v>69.069999999999993</v>
      </c>
      <c r="O98">
        <f>data!Q122</f>
        <v>192.21</v>
      </c>
      <c r="P98">
        <f>data!R122</f>
        <v>58.14</v>
      </c>
      <c r="Q98">
        <f>data!S122</f>
        <v>6</v>
      </c>
      <c r="R98" t="str">
        <f>data!T122</f>
        <v>-</v>
      </c>
      <c r="S98" s="23" t="str">
        <f t="shared" si="18"/>
        <v/>
      </c>
      <c r="T98" t="str">
        <f>data!U122</f>
        <v>-</v>
      </c>
      <c r="U98" s="23" t="str">
        <f t="shared" si="19"/>
        <v/>
      </c>
      <c r="W98" s="7" t="str">
        <f>data!W122</f>
        <v>-</v>
      </c>
      <c r="X98" s="7" t="str">
        <f>CONCATENATE(data!X122,"/",data!Y122)</f>
        <v>-/-</v>
      </c>
      <c r="Y98" s="19" t="str">
        <f>data!V122</f>
        <v>-</v>
      </c>
      <c r="Z98" s="19" t="str">
        <f>data!AB122</f>
        <v>-</v>
      </c>
      <c r="AA98" s="19" t="str">
        <f>data!AA122</f>
        <v>-</v>
      </c>
      <c r="AB98" t="str">
        <f>data!AC122</f>
        <v>-</v>
      </c>
      <c r="AC98" t="str">
        <f>data!AD122</f>
        <v>-</v>
      </c>
      <c r="AD98" s="7" t="str">
        <f>data!AE122</f>
        <v>-</v>
      </c>
      <c r="AE98" s="7" t="str">
        <f>data!AF122</f>
        <v>-</v>
      </c>
      <c r="AF98" s="7" t="str">
        <f>data!AL122</f>
        <v>-</v>
      </c>
      <c r="AH98" t="str">
        <f>data!AH122</f>
        <v>-</v>
      </c>
      <c r="AI98" t="str">
        <f>data!AI122</f>
        <v>-</v>
      </c>
      <c r="AJ98" s="7" t="str">
        <f>data!AJ122</f>
        <v>-</v>
      </c>
      <c r="AK98" s="7" t="str">
        <f>data!AK122</f>
        <v>-</v>
      </c>
      <c r="AL98" s="7" t="str">
        <f>data!AL122</f>
        <v>-</v>
      </c>
      <c r="AN98" s="7" t="str">
        <f>data!W122</f>
        <v>-</v>
      </c>
      <c r="AO98" s="27">
        <f>data!P122</f>
        <v>69.069999999999993</v>
      </c>
      <c r="AP98" s="27" t="str">
        <f>data!V122</f>
        <v>-</v>
      </c>
      <c r="AQ98" s="27" t="str">
        <f>data!AH122</f>
        <v>-</v>
      </c>
      <c r="AR98" s="27" t="str">
        <f t="shared" si="20"/>
        <v/>
      </c>
      <c r="AS98" s="28" t="str">
        <f t="shared" si="21"/>
        <v/>
      </c>
      <c r="AT98" s="27" t="str">
        <f t="shared" si="22"/>
        <v/>
      </c>
      <c r="AU98" s="7" t="str">
        <f>CONCATENATE("방",data!AC122,",욕실",data!AD122)</f>
        <v>방-,욕실-</v>
      </c>
      <c r="AV98" s="7" t="str">
        <f>data!AE122</f>
        <v>-</v>
      </c>
      <c r="AX98" s="7" t="str">
        <f>data!AM122</f>
        <v>-</v>
      </c>
      <c r="AY98" s="7" t="str">
        <f>data!AN122</f>
        <v>-</v>
      </c>
      <c r="AZ98" s="7" t="str">
        <f>data!AO122</f>
        <v>-</v>
      </c>
      <c r="BA98" t="str">
        <f>data!AP122</f>
        <v>-</v>
      </c>
    </row>
    <row r="99" spans="1:53" s="41" customFormat="1" x14ac:dyDescent="0.25">
      <c r="A99" s="41" t="str">
        <f>CONCATENATE(data!A124," ", data!B124)</f>
        <v>경기도 군포시</v>
      </c>
      <c r="B99" s="42" t="str">
        <f>data!C124</f>
        <v>산본동</v>
      </c>
      <c r="C99" s="41" t="str">
        <f>data!D124</f>
        <v>장미</v>
      </c>
      <c r="D99" s="41">
        <f>data!H124</f>
        <v>1993.07</v>
      </c>
      <c r="E99" s="43" t="str">
        <f>CONCATENATE(TEXT(data!I124,"#,##0"),"세대")</f>
        <v>822세대</v>
      </c>
      <c r="F99" s="41">
        <f>data!L124</f>
        <v>6</v>
      </c>
      <c r="G99" s="44">
        <f>(data!L124/data!I124)*100</f>
        <v>0.72992700729927007</v>
      </c>
      <c r="H99" s="41">
        <f>data!M124</f>
        <v>19</v>
      </c>
      <c r="I99" s="44">
        <f>(data!M124/data!I124)*100</f>
        <v>2.3114355231143553</v>
      </c>
      <c r="J99" s="41">
        <f>data!K124</f>
        <v>0.91</v>
      </c>
      <c r="K99" s="45"/>
      <c r="L99" s="46" t="str">
        <f>data!N124</f>
        <v>122B</v>
      </c>
      <c r="M99" s="47">
        <f>data!O124</f>
        <v>122.52</v>
      </c>
      <c r="N99" s="47">
        <f>data!P124</f>
        <v>37.06</v>
      </c>
      <c r="O99" s="41">
        <f>data!Q124</f>
        <v>101.7</v>
      </c>
      <c r="P99" s="41">
        <f>data!R124</f>
        <v>30.76</v>
      </c>
      <c r="Q99" s="41">
        <f>data!S124</f>
        <v>230</v>
      </c>
      <c r="R99" s="41">
        <f>data!T124</f>
        <v>1</v>
      </c>
      <c r="S99" s="48">
        <f t="shared" si="18"/>
        <v>4.3478260869565218E-3</v>
      </c>
      <c r="T99" s="41">
        <f>data!U124</f>
        <v>5</v>
      </c>
      <c r="U99" s="48">
        <f t="shared" si="19"/>
        <v>2.1739130434782608E-2</v>
      </c>
      <c r="V99" s="45"/>
      <c r="W99" s="46" t="str">
        <f>data!W124</f>
        <v>1141동 804호</v>
      </c>
      <c r="X99" s="46" t="str">
        <f>CONCATENATE(data!X124,"/",data!Y124)</f>
        <v>8/19</v>
      </c>
      <c r="Y99" s="49">
        <f>data!V124</f>
        <v>53000</v>
      </c>
      <c r="Z99" s="49">
        <f>data!AB124</f>
        <v>53000</v>
      </c>
      <c r="AA99" s="49">
        <f>data!AA124</f>
        <v>53000</v>
      </c>
      <c r="AB99" s="41">
        <f>data!AC124</f>
        <v>4</v>
      </c>
      <c r="AC99" s="41">
        <f>data!AD124</f>
        <v>2</v>
      </c>
      <c r="AD99" s="46" t="str">
        <f>data!AE124</f>
        <v>계단식</v>
      </c>
      <c r="AE99" s="46" t="str">
        <f>data!AF124</f>
        <v>3개월이내</v>
      </c>
      <c r="AF99" s="46" t="str">
        <f>data!AL124</f>
        <v>남서향</v>
      </c>
      <c r="AG99" s="45"/>
      <c r="AH99" s="41">
        <f>data!AH124</f>
        <v>37000</v>
      </c>
      <c r="AI99" s="41">
        <f>data!AI124</f>
        <v>37000</v>
      </c>
      <c r="AJ99" s="46" t="str">
        <f>data!AJ124</f>
        <v>1142동</v>
      </c>
      <c r="AK99" s="46" t="str">
        <f>data!AK124</f>
        <v>"15/16"</v>
      </c>
      <c r="AL99" s="46" t="str">
        <f>data!AL124</f>
        <v>남서향</v>
      </c>
      <c r="AM99" s="45"/>
      <c r="AN99" s="46" t="str">
        <f>data!W124</f>
        <v>1141동 804호</v>
      </c>
      <c r="AO99" s="43">
        <f>data!P124</f>
        <v>37.06</v>
      </c>
      <c r="AP99" s="43">
        <f>data!V124</f>
        <v>53000</v>
      </c>
      <c r="AQ99" s="43">
        <f>data!AH124</f>
        <v>37000</v>
      </c>
      <c r="AR99" s="43">
        <f t="shared" si="20"/>
        <v>16000</v>
      </c>
      <c r="AS99" s="50">
        <f t="shared" si="21"/>
        <v>0.69811320754716977</v>
      </c>
      <c r="AT99" s="43">
        <f t="shared" si="22"/>
        <v>1430.1133297355639</v>
      </c>
      <c r="AU99" s="46" t="str">
        <f>CONCATENATE("방",data!AC124,",욕실",data!AD124)</f>
        <v>방4,욕실2</v>
      </c>
      <c r="AV99" s="46" t="str">
        <f>data!AE124</f>
        <v>계단식</v>
      </c>
      <c r="AW99" s="45"/>
      <c r="AX99" s="46" t="str">
        <f>data!AM124</f>
        <v>새하늘공인중개사사무소</v>
      </c>
      <c r="AY99" s="46" t="str">
        <f>data!AN124</f>
        <v>031-392-2244</v>
      </c>
      <c r="AZ99" s="46" t="str">
        <f>data!AO124</f>
        <v>010-9466-5567</v>
      </c>
      <c r="BA99" s="41" t="str">
        <f>data!AP124</f>
        <v>경기도 군포시 산본동 1092 상가B동 104호</v>
      </c>
    </row>
    <row r="100" spans="1:53" x14ac:dyDescent="0.25">
      <c r="A100" s="25" t="str">
        <f>CONCATENATE(data!A125," ", data!B125)</f>
        <v>경기도 군포시</v>
      </c>
      <c r="B100" s="33" t="str">
        <f>data!C125</f>
        <v>산본동</v>
      </c>
      <c r="C100" s="25" t="str">
        <f>data!D125</f>
        <v>장미</v>
      </c>
      <c r="D100" s="25">
        <f>data!H125</f>
        <v>1993.07</v>
      </c>
      <c r="E100" s="34" t="str">
        <f>CONCATENATE(TEXT(data!I125,"#,##0"),"세대")</f>
        <v>822세대</v>
      </c>
      <c r="F100" s="25">
        <f>data!L125</f>
        <v>6</v>
      </c>
      <c r="G100" s="26">
        <f>(data!L125/data!I125)*100</f>
        <v>0.72992700729927007</v>
      </c>
      <c r="H100" s="25">
        <f>data!M125</f>
        <v>19</v>
      </c>
      <c r="I100" s="26">
        <f>(data!M125/data!I125)*100</f>
        <v>2.3114355231143553</v>
      </c>
      <c r="J100" s="25">
        <f>data!K125</f>
        <v>0.91</v>
      </c>
      <c r="L100" s="7" t="str">
        <f>data!N125</f>
        <v>122A</v>
      </c>
      <c r="M100" s="21">
        <f>data!O125</f>
        <v>122.67</v>
      </c>
      <c r="N100" s="21">
        <f>data!P125</f>
        <v>37.1</v>
      </c>
      <c r="O100">
        <f>data!Q125</f>
        <v>101.82</v>
      </c>
      <c r="P100">
        <f>data!R125</f>
        <v>30.8</v>
      </c>
      <c r="Q100">
        <f>data!S125</f>
        <v>388</v>
      </c>
      <c r="R100">
        <f>data!T125</f>
        <v>4</v>
      </c>
      <c r="S100" s="23">
        <f t="shared" si="18"/>
        <v>1.0309278350515464E-2</v>
      </c>
      <c r="T100">
        <f>data!U125</f>
        <v>7</v>
      </c>
      <c r="U100" s="23">
        <f t="shared" si="19"/>
        <v>1.804123711340206E-2</v>
      </c>
      <c r="W100" s="7" t="str">
        <f>data!W125</f>
        <v>1137동 901호</v>
      </c>
      <c r="X100" s="7" t="str">
        <f>CONCATENATE(data!X125,"/",data!Y125)</f>
        <v>9/24</v>
      </c>
      <c r="Y100" s="19">
        <f>data!V125</f>
        <v>48000</v>
      </c>
      <c r="Z100" s="19">
        <f>data!AB125</f>
        <v>48000</v>
      </c>
      <c r="AA100" s="19">
        <f>data!AA125</f>
        <v>53000</v>
      </c>
      <c r="AB100">
        <f>data!AC125</f>
        <v>4</v>
      </c>
      <c r="AC100">
        <f>data!AD125</f>
        <v>2</v>
      </c>
      <c r="AD100" s="7" t="str">
        <f>data!AE125</f>
        <v>계단식</v>
      </c>
      <c r="AE100" s="7" t="str">
        <f>data!AF125</f>
        <v>3개월이내</v>
      </c>
      <c r="AF100" s="7" t="str">
        <f>data!AL125</f>
        <v>남향</v>
      </c>
      <c r="AH100">
        <f>data!AH125</f>
        <v>36500</v>
      </c>
      <c r="AI100">
        <f>data!AI125</f>
        <v>34000</v>
      </c>
      <c r="AJ100" s="7" t="str">
        <f>data!AJ125</f>
        <v>1135동</v>
      </c>
      <c r="AK100" s="7" t="str">
        <f>data!AK125</f>
        <v>"15/16"</v>
      </c>
      <c r="AL100" s="7" t="str">
        <f>data!AL125</f>
        <v>남향</v>
      </c>
      <c r="AN100" s="7" t="str">
        <f>data!W125</f>
        <v>1137동 901호</v>
      </c>
      <c r="AO100" s="27">
        <f>data!P125</f>
        <v>37.1</v>
      </c>
      <c r="AP100" s="27">
        <f>data!V125</f>
        <v>48000</v>
      </c>
      <c r="AQ100" s="27">
        <f>data!AH125</f>
        <v>36500</v>
      </c>
      <c r="AR100" s="27">
        <f t="shared" si="20"/>
        <v>11500</v>
      </c>
      <c r="AS100" s="28">
        <f t="shared" si="21"/>
        <v>0.76041666666666663</v>
      </c>
      <c r="AT100" s="27">
        <f t="shared" si="22"/>
        <v>1293.8005390835579</v>
      </c>
      <c r="AU100" s="7" t="str">
        <f>CONCATENATE("방",data!AC125,",욕실",data!AD125)</f>
        <v>방4,욕실2</v>
      </c>
      <c r="AV100" s="7" t="str">
        <f>data!AE125</f>
        <v>계단식</v>
      </c>
      <c r="AX100" s="7" t="str">
        <f>data!AM125</f>
        <v>삼성공인중개사사무소</v>
      </c>
      <c r="AY100" s="7" t="str">
        <f>data!AN125</f>
        <v>031-392-3838</v>
      </c>
      <c r="AZ100" s="7" t="str">
        <f>data!AO125</f>
        <v>010-6431-8545</v>
      </c>
      <c r="BA100" t="str">
        <f>data!AP125</f>
        <v>경기 군포시 산본동 1092번지 장미아파트상가 A동 101호</v>
      </c>
    </row>
    <row r="101" spans="1:53" x14ac:dyDescent="0.25">
      <c r="A101" s="25" t="str">
        <f>CONCATENATE(data!A126," ", data!B126)</f>
        <v>경기도 군포시</v>
      </c>
      <c r="B101" s="33" t="str">
        <f>data!C126</f>
        <v>산본동</v>
      </c>
      <c r="C101" s="25" t="str">
        <f>data!D126</f>
        <v>장미</v>
      </c>
      <c r="D101" s="25">
        <f>data!H126</f>
        <v>1993.07</v>
      </c>
      <c r="E101" s="34" t="str">
        <f>CONCATENATE(TEXT(data!I126,"#,##0"),"세대")</f>
        <v>822세대</v>
      </c>
      <c r="F101" s="25">
        <f>data!L126</f>
        <v>6</v>
      </c>
      <c r="G101" s="26">
        <f>(data!L126/data!I126)*100</f>
        <v>0.72992700729927007</v>
      </c>
      <c r="H101" s="25">
        <f>data!M126</f>
        <v>19</v>
      </c>
      <c r="I101" s="26">
        <f>(data!M126/data!I126)*100</f>
        <v>2.3114355231143553</v>
      </c>
      <c r="J101" s="25">
        <f>data!K126</f>
        <v>0.91</v>
      </c>
      <c r="L101" s="7">
        <f>data!N126</f>
        <v>159</v>
      </c>
      <c r="M101" s="21">
        <f>data!O126</f>
        <v>159.93</v>
      </c>
      <c r="N101" s="21">
        <f>data!P126</f>
        <v>48.37</v>
      </c>
      <c r="O101">
        <f>data!Q126</f>
        <v>132.75</v>
      </c>
      <c r="P101">
        <f>data!R126</f>
        <v>40.15</v>
      </c>
      <c r="Q101">
        <f>data!S126</f>
        <v>204</v>
      </c>
      <c r="R101">
        <f>data!T126</f>
        <v>1</v>
      </c>
      <c r="S101" s="23">
        <f t="shared" si="18"/>
        <v>4.9019607843137254E-3</v>
      </c>
      <c r="T101">
        <f>data!U126</f>
        <v>7</v>
      </c>
      <c r="U101" s="23">
        <f t="shared" si="19"/>
        <v>3.4313725490196081E-2</v>
      </c>
      <c r="W101" s="7" t="str">
        <f>data!W126</f>
        <v>-</v>
      </c>
      <c r="X101" s="7" t="str">
        <f>CONCATENATE(data!X126,"/",data!Y126)</f>
        <v>-/-</v>
      </c>
      <c r="Y101" s="19" t="str">
        <f>data!V126</f>
        <v>-</v>
      </c>
      <c r="Z101" s="19" t="str">
        <f>data!AB126</f>
        <v>-</v>
      </c>
      <c r="AA101" s="19" t="str">
        <f>data!AA126</f>
        <v>-</v>
      </c>
      <c r="AB101" t="str">
        <f>data!AC126</f>
        <v>-</v>
      </c>
      <c r="AC101" t="str">
        <f>data!AD126</f>
        <v>-</v>
      </c>
      <c r="AD101" s="7" t="str">
        <f>data!AE126</f>
        <v>-</v>
      </c>
      <c r="AE101" s="7" t="str">
        <f>data!AF126</f>
        <v>-</v>
      </c>
      <c r="AF101" s="7" t="str">
        <f>data!AL126</f>
        <v>남서향</v>
      </c>
      <c r="AH101">
        <f>data!AH126</f>
        <v>39000</v>
      </c>
      <c r="AI101">
        <f>data!AI126</f>
        <v>36000</v>
      </c>
      <c r="AJ101" s="7" t="str">
        <f>data!AJ126</f>
        <v>1136동</v>
      </c>
      <c r="AK101" s="7" t="str">
        <f>data!AK126</f>
        <v>"9/19"</v>
      </c>
      <c r="AL101" s="7" t="str">
        <f>data!AL126</f>
        <v>남서향</v>
      </c>
      <c r="AN101" s="7" t="str">
        <f>data!W126</f>
        <v>-</v>
      </c>
      <c r="AO101" s="27">
        <f>data!P126</f>
        <v>48.37</v>
      </c>
      <c r="AP101" s="27" t="str">
        <f>data!V126</f>
        <v>-</v>
      </c>
      <c r="AQ101" s="27">
        <f>data!AH126</f>
        <v>39000</v>
      </c>
      <c r="AR101" s="27" t="str">
        <f t="shared" si="20"/>
        <v/>
      </c>
      <c r="AS101" s="28" t="str">
        <f t="shared" si="21"/>
        <v/>
      </c>
      <c r="AT101" s="27" t="str">
        <f t="shared" si="22"/>
        <v/>
      </c>
      <c r="AU101" s="7" t="str">
        <f>CONCATENATE("방",data!AC126,",욕실",data!AD126)</f>
        <v>방-,욕실-</v>
      </c>
      <c r="AV101" s="7" t="str">
        <f>data!AE126</f>
        <v>-</v>
      </c>
      <c r="AX101" s="7" t="str">
        <f>data!AM126</f>
        <v>-</v>
      </c>
      <c r="AY101" s="7" t="str">
        <f>data!AN126</f>
        <v>-</v>
      </c>
      <c r="AZ101" s="7" t="str">
        <f>data!AO126</f>
        <v>-</v>
      </c>
      <c r="BA101" t="str">
        <f>data!AP126</f>
        <v>-</v>
      </c>
    </row>
    <row r="102" spans="1:53" s="41" customFormat="1" x14ac:dyDescent="0.25">
      <c r="A102" s="41" t="str">
        <f>CONCATENATE(data!A128," ", data!B128)</f>
        <v>경기도 군포시</v>
      </c>
      <c r="B102" s="42" t="str">
        <f>data!C128</f>
        <v>산본동</v>
      </c>
      <c r="C102" s="41" t="str">
        <f>data!D128</f>
        <v>주몽마을대림</v>
      </c>
      <c r="D102" s="41">
        <f>data!H128</f>
        <v>2002.01</v>
      </c>
      <c r="E102" s="43" t="str">
        <f>CONCATENATE(TEXT(data!I128,"#,##0"),"세대")</f>
        <v>525세대</v>
      </c>
      <c r="F102" s="41">
        <f>data!L128</f>
        <v>6</v>
      </c>
      <c r="G102" s="44">
        <f>(data!L128/data!I128)*100</f>
        <v>1.1428571428571428</v>
      </c>
      <c r="H102" s="41">
        <f>data!M128</f>
        <v>6</v>
      </c>
      <c r="I102" s="44">
        <f>(data!M128/data!I128)*100</f>
        <v>1.1428571428571428</v>
      </c>
      <c r="J102" s="41">
        <f>data!K128</f>
        <v>1</v>
      </c>
      <c r="K102" s="45"/>
      <c r="L102" s="46" t="str">
        <f>data!N128</f>
        <v>82A</v>
      </c>
      <c r="M102" s="47">
        <f>data!O128</f>
        <v>82.22</v>
      </c>
      <c r="N102" s="47">
        <f>data!P128</f>
        <v>24.87</v>
      </c>
      <c r="O102" s="41">
        <f>data!Q128</f>
        <v>59.81</v>
      </c>
      <c r="P102" s="41">
        <f>data!R128</f>
        <v>18.09</v>
      </c>
      <c r="Q102" s="41">
        <f>data!S128</f>
        <v>25</v>
      </c>
      <c r="R102" s="41">
        <f>data!T128</f>
        <v>1</v>
      </c>
      <c r="S102" s="48">
        <f t="shared" si="18"/>
        <v>0.04</v>
      </c>
      <c r="T102" s="41">
        <f>data!U128</f>
        <v>0</v>
      </c>
      <c r="U102" s="48">
        <f t="shared" si="19"/>
        <v>0</v>
      </c>
      <c r="V102" s="45"/>
      <c r="W102" s="46" t="str">
        <f>data!W128</f>
        <v>1021동 401호</v>
      </c>
      <c r="X102" s="46" t="str">
        <f>CONCATENATE(data!X128,"/",data!Y128)</f>
        <v>4/13</v>
      </c>
      <c r="Y102" s="49">
        <f>data!V128</f>
        <v>54000</v>
      </c>
      <c r="Z102" s="49">
        <f>data!AB128</f>
        <v>54000</v>
      </c>
      <c r="AA102" s="49">
        <f>data!AA128</f>
        <v>54000</v>
      </c>
      <c r="AB102" s="41">
        <f>data!AC128</f>
        <v>3</v>
      </c>
      <c r="AC102" s="41">
        <f>data!AD128</f>
        <v>1</v>
      </c>
      <c r="AD102" s="46" t="str">
        <f>data!AE128</f>
        <v>계단식</v>
      </c>
      <c r="AE102" s="46" t="str">
        <f>data!AF128</f>
        <v>3개월이내</v>
      </c>
      <c r="AF102" s="46" t="str">
        <f>data!AL128</f>
        <v>-</v>
      </c>
      <c r="AG102" s="45"/>
      <c r="AH102" s="41" t="str">
        <f>data!AH128</f>
        <v>-</v>
      </c>
      <c r="AI102" s="41" t="str">
        <f>data!AI128</f>
        <v>-</v>
      </c>
      <c r="AJ102" s="46" t="str">
        <f>data!AJ128</f>
        <v>-</v>
      </c>
      <c r="AK102" s="46" t="str">
        <f>data!AK128</f>
        <v>-</v>
      </c>
      <c r="AL102" s="46" t="str">
        <f>data!AL128</f>
        <v>-</v>
      </c>
      <c r="AM102" s="45"/>
      <c r="AN102" s="46" t="str">
        <f>data!W128</f>
        <v>1021동 401호</v>
      </c>
      <c r="AO102" s="43">
        <f>data!P128</f>
        <v>24.87</v>
      </c>
      <c r="AP102" s="43">
        <f>data!V128</f>
        <v>54000</v>
      </c>
      <c r="AQ102" s="43" t="str">
        <f>data!AH128</f>
        <v>-</v>
      </c>
      <c r="AR102" s="43" t="str">
        <f t="shared" si="20"/>
        <v/>
      </c>
      <c r="AS102" s="50" t="str">
        <f t="shared" si="21"/>
        <v/>
      </c>
      <c r="AT102" s="43">
        <f t="shared" si="22"/>
        <v>2171.2907117008444</v>
      </c>
      <c r="AU102" s="46" t="str">
        <f>CONCATENATE("방",data!AC128,",욕실",data!AD128)</f>
        <v>방3,욕실1</v>
      </c>
      <c r="AV102" s="46" t="str">
        <f>data!AE128</f>
        <v>계단식</v>
      </c>
      <c r="AW102" s="45"/>
      <c r="AX102" s="46" t="str">
        <f>data!AM128</f>
        <v>대림공인중개사사무소</v>
      </c>
      <c r="AY102" s="46" t="str">
        <f>data!AN128</f>
        <v>031-392-5001</v>
      </c>
      <c r="AZ102" s="46" t="str">
        <f>data!AO128</f>
        <v>010-4670-4993</v>
      </c>
      <c r="BA102" s="41" t="str">
        <f>data!AP128</f>
        <v>경기 군포시 산본동 1121 주몽대림아파트상가 1031동 107호</v>
      </c>
    </row>
    <row r="103" spans="1:53" x14ac:dyDescent="0.25">
      <c r="A103" s="25" t="str">
        <f>CONCATENATE(data!A129," ", data!B129)</f>
        <v>경기도 군포시</v>
      </c>
      <c r="B103" s="33" t="str">
        <f>data!C129</f>
        <v>산본동</v>
      </c>
      <c r="C103" s="25" t="str">
        <f>data!D129</f>
        <v>주몽마을대림</v>
      </c>
      <c r="D103" s="25">
        <f>data!H129</f>
        <v>2002.01</v>
      </c>
      <c r="E103" s="34" t="str">
        <f>CONCATENATE(TEXT(data!I129,"#,##0"),"세대")</f>
        <v>525세대</v>
      </c>
      <c r="F103" s="25">
        <f>data!L129</f>
        <v>6</v>
      </c>
      <c r="G103" s="26">
        <f>(data!L129/data!I129)*100</f>
        <v>1.1428571428571428</v>
      </c>
      <c r="H103" s="25">
        <f>data!M129</f>
        <v>6</v>
      </c>
      <c r="I103" s="26">
        <f>(data!M129/data!I129)*100</f>
        <v>1.1428571428571428</v>
      </c>
      <c r="J103" s="25">
        <f>data!K129</f>
        <v>1</v>
      </c>
      <c r="L103" s="7" t="str">
        <f>data!N129</f>
        <v>82B</v>
      </c>
      <c r="M103" s="21">
        <f>data!O129</f>
        <v>82.22</v>
      </c>
      <c r="N103" s="21">
        <f>data!P129</f>
        <v>24.87</v>
      </c>
      <c r="O103">
        <f>data!Q129</f>
        <v>59.81</v>
      </c>
      <c r="P103">
        <f>data!R129</f>
        <v>18.09</v>
      </c>
      <c r="Q103">
        <f>data!S129</f>
        <v>45</v>
      </c>
      <c r="R103" t="str">
        <f>data!T129</f>
        <v>-</v>
      </c>
      <c r="S103" s="23" t="str">
        <f t="shared" si="18"/>
        <v/>
      </c>
      <c r="T103" t="str">
        <f>data!U129</f>
        <v>-</v>
      </c>
      <c r="U103" s="23" t="str">
        <f t="shared" si="19"/>
        <v/>
      </c>
      <c r="W103" s="7" t="str">
        <f>data!W129</f>
        <v>-</v>
      </c>
      <c r="X103" s="7" t="str">
        <f>CONCATENATE(data!X129,"/",data!Y129)</f>
        <v>-/-</v>
      </c>
      <c r="Y103" s="19" t="str">
        <f>data!V129</f>
        <v>-</v>
      </c>
      <c r="Z103" s="19" t="str">
        <f>data!AB129</f>
        <v>-</v>
      </c>
      <c r="AA103" s="19" t="str">
        <f>data!AA129</f>
        <v>-</v>
      </c>
      <c r="AB103" t="str">
        <f>data!AC129</f>
        <v>-</v>
      </c>
      <c r="AC103" t="str">
        <f>data!AD129</f>
        <v>-</v>
      </c>
      <c r="AD103" s="7" t="str">
        <f>data!AE129</f>
        <v>-</v>
      </c>
      <c r="AE103" s="7" t="str">
        <f>data!AF129</f>
        <v>-</v>
      </c>
      <c r="AF103" s="7" t="str">
        <f>data!AL129</f>
        <v>-</v>
      </c>
      <c r="AH103" t="str">
        <f>data!AH129</f>
        <v>-</v>
      </c>
      <c r="AI103" t="str">
        <f>data!AI129</f>
        <v>-</v>
      </c>
      <c r="AJ103" s="7" t="str">
        <f>data!AJ129</f>
        <v>-</v>
      </c>
      <c r="AK103" s="7" t="str">
        <f>data!AK129</f>
        <v>-</v>
      </c>
      <c r="AL103" s="7" t="str">
        <f>data!AL129</f>
        <v>-</v>
      </c>
      <c r="AN103" s="7" t="str">
        <f>data!W129</f>
        <v>-</v>
      </c>
      <c r="AO103" s="27">
        <f>data!P129</f>
        <v>24.87</v>
      </c>
      <c r="AP103" s="27" t="str">
        <f>data!V129</f>
        <v>-</v>
      </c>
      <c r="AQ103" s="27" t="str">
        <f>data!AH129</f>
        <v>-</v>
      </c>
      <c r="AR103" s="27" t="str">
        <f t="shared" si="20"/>
        <v/>
      </c>
      <c r="AS103" s="28" t="str">
        <f t="shared" si="21"/>
        <v/>
      </c>
      <c r="AT103" s="27" t="str">
        <f t="shared" si="22"/>
        <v/>
      </c>
      <c r="AU103" s="7" t="str">
        <f>CONCATENATE("방",data!AC129,",욕실",data!AD129)</f>
        <v>방-,욕실-</v>
      </c>
      <c r="AV103" s="7" t="str">
        <f>data!AE129</f>
        <v>-</v>
      </c>
      <c r="AX103" s="7" t="str">
        <f>data!AM129</f>
        <v>-</v>
      </c>
      <c r="AY103" s="7" t="str">
        <f>data!AN129</f>
        <v>-</v>
      </c>
      <c r="AZ103" s="7" t="str">
        <f>data!AO129</f>
        <v>-</v>
      </c>
      <c r="BA103" t="str">
        <f>data!AP129</f>
        <v>-</v>
      </c>
    </row>
    <row r="104" spans="1:53" x14ac:dyDescent="0.25">
      <c r="A104" s="25" t="str">
        <f>CONCATENATE(data!A130," ", data!B130)</f>
        <v>경기도 군포시</v>
      </c>
      <c r="B104" s="33" t="str">
        <f>data!C130</f>
        <v>산본동</v>
      </c>
      <c r="C104" s="25" t="str">
        <f>data!D130</f>
        <v>주몽마을대림</v>
      </c>
      <c r="D104" s="25">
        <f>data!H130</f>
        <v>2002.01</v>
      </c>
      <c r="E104" s="34" t="str">
        <f>CONCATENATE(TEXT(data!I130,"#,##0"),"세대")</f>
        <v>525세대</v>
      </c>
      <c r="F104" s="25">
        <f>data!L130</f>
        <v>6</v>
      </c>
      <c r="G104" s="26">
        <f>(data!L130/data!I130)*100</f>
        <v>1.1428571428571428</v>
      </c>
      <c r="H104" s="25">
        <f>data!M130</f>
        <v>6</v>
      </c>
      <c r="I104" s="26">
        <f>(data!M130/data!I130)*100</f>
        <v>1.1428571428571428</v>
      </c>
      <c r="J104" s="25">
        <f>data!K130</f>
        <v>1</v>
      </c>
      <c r="L104" s="7" t="str">
        <f>data!N130</f>
        <v>112A</v>
      </c>
      <c r="M104" s="21">
        <f>data!O130</f>
        <v>112.42</v>
      </c>
      <c r="N104" s="21">
        <f>data!P130</f>
        <v>34</v>
      </c>
      <c r="O104">
        <f>data!Q130</f>
        <v>84.24</v>
      </c>
      <c r="P104">
        <f>data!R130</f>
        <v>25.48</v>
      </c>
      <c r="Q104">
        <f>data!S130</f>
        <v>455</v>
      </c>
      <c r="R104">
        <f>data!T130</f>
        <v>5</v>
      </c>
      <c r="S104" s="23">
        <f t="shared" si="18"/>
        <v>1.098901098901099E-2</v>
      </c>
      <c r="T104">
        <f>data!U130</f>
        <v>6</v>
      </c>
      <c r="U104" s="23">
        <f t="shared" si="19"/>
        <v>1.3186813186813187E-2</v>
      </c>
      <c r="W104" s="7" t="str">
        <f>data!W130</f>
        <v>1025동 803호</v>
      </c>
      <c r="X104" s="7" t="str">
        <f>CONCATENATE(data!X130,"/",data!Y130)</f>
        <v>8/15</v>
      </c>
      <c r="Y104" s="19">
        <f>data!V130</f>
        <v>61500</v>
      </c>
      <c r="Z104" s="19">
        <f>data!AB130</f>
        <v>61500</v>
      </c>
      <c r="AA104" s="19">
        <f>data!AA130</f>
        <v>63500</v>
      </c>
      <c r="AB104">
        <f>data!AC130</f>
        <v>3</v>
      </c>
      <c r="AC104">
        <f>data!AD130</f>
        <v>2</v>
      </c>
      <c r="AD104" s="7" t="str">
        <f>data!AE130</f>
        <v>계단식</v>
      </c>
      <c r="AE104" s="7" t="str">
        <f>data!AF130</f>
        <v>2개월이내</v>
      </c>
      <c r="AF104" s="7" t="str">
        <f>data!AL130</f>
        <v>남동향</v>
      </c>
      <c r="AH104">
        <f>data!AH130</f>
        <v>42000</v>
      </c>
      <c r="AI104">
        <f>data!AI130</f>
        <v>40000</v>
      </c>
      <c r="AJ104" s="7" t="str">
        <f>data!AJ130</f>
        <v>1029동</v>
      </c>
      <c r="AK104" s="7" t="str">
        <f>data!AK130</f>
        <v>"7/15"</v>
      </c>
      <c r="AL104" s="7" t="str">
        <f>data!AL130</f>
        <v>남동향</v>
      </c>
      <c r="AN104" s="7" t="str">
        <f>data!W130</f>
        <v>1025동 803호</v>
      </c>
      <c r="AO104" s="27">
        <f>data!P130</f>
        <v>34</v>
      </c>
      <c r="AP104" s="27">
        <f>data!V130</f>
        <v>61500</v>
      </c>
      <c r="AQ104" s="27">
        <f>data!AH130</f>
        <v>42000</v>
      </c>
      <c r="AR104" s="27">
        <f t="shared" si="20"/>
        <v>19500</v>
      </c>
      <c r="AS104" s="28">
        <f t="shared" si="21"/>
        <v>0.68292682926829273</v>
      </c>
      <c r="AT104" s="27">
        <f t="shared" si="22"/>
        <v>1808.8235294117646</v>
      </c>
      <c r="AU104" s="7" t="str">
        <f>CONCATENATE("방",data!AC130,",욕실",data!AD130)</f>
        <v>방3,욕실2</v>
      </c>
      <c r="AV104" s="7" t="str">
        <f>data!AE130</f>
        <v>계단식</v>
      </c>
      <c r="AX104" s="7" t="str">
        <f>data!AM130</f>
        <v>대림공인중개사사무소</v>
      </c>
      <c r="AY104" s="7" t="str">
        <f>data!AN130</f>
        <v>031-392-5001</v>
      </c>
      <c r="AZ104" s="7" t="str">
        <f>data!AO130</f>
        <v>010-4670-4993</v>
      </c>
      <c r="BA104" t="str">
        <f>data!AP130</f>
        <v>경기 군포시 산본동 1121 주몽대림아파트상가 1031동 107호</v>
      </c>
    </row>
    <row r="105" spans="1:53" s="41" customFormat="1" x14ac:dyDescent="0.25">
      <c r="A105" s="41" t="str">
        <f>CONCATENATE(data!A132," ", data!B132)</f>
        <v>경기도 군포시</v>
      </c>
      <c r="B105" s="42" t="str">
        <f>data!C132</f>
        <v>산본동</v>
      </c>
      <c r="C105" s="41" t="str">
        <f>data!D132</f>
        <v>주몽주공10단지</v>
      </c>
      <c r="D105" s="41">
        <f>data!H132</f>
        <v>1996.08</v>
      </c>
      <c r="E105" s="43" t="str">
        <f>CONCATENATE(TEXT(data!I132,"#,##0"),"세대")</f>
        <v>2,118세대</v>
      </c>
      <c r="F105" s="41">
        <f>data!L132</f>
        <v>46</v>
      </c>
      <c r="G105" s="44">
        <f>(data!L132/data!I132)*100</f>
        <v>2.1718602455146363</v>
      </c>
      <c r="H105" s="41">
        <f>data!M132</f>
        <v>30</v>
      </c>
      <c r="I105" s="44">
        <f>(data!M132/data!I132)*100</f>
        <v>1.41643059490085</v>
      </c>
      <c r="J105" s="41">
        <f>data!K132</f>
        <v>0.31</v>
      </c>
      <c r="K105" s="45"/>
      <c r="L105" s="46">
        <f>data!N132</f>
        <v>39</v>
      </c>
      <c r="M105" s="47">
        <f>data!O132</f>
        <v>39.75</v>
      </c>
      <c r="N105" s="47">
        <f>data!P132</f>
        <v>12.02</v>
      </c>
      <c r="O105" s="41">
        <f>data!Q132</f>
        <v>26.37</v>
      </c>
      <c r="P105" s="41">
        <f>data!R132</f>
        <v>7.97</v>
      </c>
      <c r="Q105" s="41">
        <f>data!S132</f>
        <v>745</v>
      </c>
      <c r="R105" s="41">
        <f>data!T132</f>
        <v>1</v>
      </c>
      <c r="S105" s="48">
        <f t="shared" si="18"/>
        <v>1.3422818791946308E-3</v>
      </c>
      <c r="T105" s="41">
        <f>data!U132</f>
        <v>1</v>
      </c>
      <c r="U105" s="48">
        <f t="shared" si="19"/>
        <v>1.3422818791946308E-3</v>
      </c>
      <c r="V105" s="45"/>
      <c r="W105" s="46" t="str">
        <f>data!W132</f>
        <v>-</v>
      </c>
      <c r="X105" s="46" t="str">
        <f>CONCATENATE(data!X132,"/",data!Y132)</f>
        <v>-/-</v>
      </c>
      <c r="Y105" s="49" t="str">
        <f>data!V132</f>
        <v>-</v>
      </c>
      <c r="Z105" s="49" t="str">
        <f>data!AB132</f>
        <v>-</v>
      </c>
      <c r="AA105" s="49" t="str">
        <f>data!AA132</f>
        <v>-</v>
      </c>
      <c r="AB105" s="41" t="str">
        <f>data!AC132</f>
        <v>-</v>
      </c>
      <c r="AC105" s="41" t="str">
        <f>data!AD132</f>
        <v>-</v>
      </c>
      <c r="AD105" s="46" t="str">
        <f>data!AE132</f>
        <v>-</v>
      </c>
      <c r="AE105" s="46" t="str">
        <f>data!AF132</f>
        <v>-</v>
      </c>
      <c r="AF105" s="46">
        <f>data!AL132</f>
        <v>0</v>
      </c>
      <c r="AG105" s="45"/>
      <c r="AH105" s="41">
        <f>data!AH132</f>
        <v>13000</v>
      </c>
      <c r="AI105" s="41">
        <f>data!AI132</f>
        <v>13000</v>
      </c>
      <c r="AJ105" s="46" t="str">
        <f>data!AJ132</f>
        <v>1001동</v>
      </c>
      <c r="AK105" s="46" t="str">
        <f>data!AK132</f>
        <v>"10/15"</v>
      </c>
      <c r="AL105" s="46">
        <f>data!AL132</f>
        <v>0</v>
      </c>
      <c r="AM105" s="45"/>
      <c r="AN105" s="46" t="str">
        <f>data!W132</f>
        <v>-</v>
      </c>
      <c r="AO105" s="43">
        <f>data!P132</f>
        <v>12.02</v>
      </c>
      <c r="AP105" s="43" t="str">
        <f>data!V132</f>
        <v>-</v>
      </c>
      <c r="AQ105" s="43">
        <f>data!AH132</f>
        <v>13000</v>
      </c>
      <c r="AR105" s="43" t="str">
        <f t="shared" si="20"/>
        <v/>
      </c>
      <c r="AS105" s="50" t="str">
        <f t="shared" si="21"/>
        <v/>
      </c>
      <c r="AT105" s="43" t="str">
        <f t="shared" si="22"/>
        <v/>
      </c>
      <c r="AU105" s="46" t="str">
        <f>CONCATENATE("방",data!AC132,",욕실",data!AD132)</f>
        <v>방-,욕실-</v>
      </c>
      <c r="AV105" s="46" t="str">
        <f>data!AE132</f>
        <v>-</v>
      </c>
      <c r="AW105" s="45"/>
      <c r="AX105" s="46" t="str">
        <f>data!AM132</f>
        <v>-</v>
      </c>
      <c r="AY105" s="46" t="str">
        <f>data!AN132</f>
        <v>-</v>
      </c>
      <c r="AZ105" s="46" t="str">
        <f>data!AO132</f>
        <v>-</v>
      </c>
      <c r="BA105" s="41" t="str">
        <f>data!AP132</f>
        <v>-</v>
      </c>
    </row>
    <row r="106" spans="1:53" x14ac:dyDescent="0.25">
      <c r="A106" s="25" t="str">
        <f>CONCATENATE(data!A133," ", data!B133)</f>
        <v>경기도 군포시</v>
      </c>
      <c r="B106" s="33" t="str">
        <f>data!C133</f>
        <v>산본동</v>
      </c>
      <c r="C106" s="25" t="str">
        <f>data!D133</f>
        <v>주몽주공10단지</v>
      </c>
      <c r="D106" s="25">
        <f>data!H133</f>
        <v>1996.08</v>
      </c>
      <c r="E106" s="34" t="str">
        <f>CONCATENATE(TEXT(data!I133,"#,##0"),"세대")</f>
        <v>2,118세대</v>
      </c>
      <c r="F106" s="25">
        <f>data!L133</f>
        <v>46</v>
      </c>
      <c r="G106" s="26">
        <f>(data!L133/data!I133)*100</f>
        <v>2.1718602455146363</v>
      </c>
      <c r="H106" s="25">
        <f>data!M133</f>
        <v>30</v>
      </c>
      <c r="I106" s="26">
        <f>(data!M133/data!I133)*100</f>
        <v>1.41643059490085</v>
      </c>
      <c r="J106" s="25">
        <f>data!K133</f>
        <v>0.31</v>
      </c>
      <c r="L106" s="7">
        <f>data!N133</f>
        <v>53</v>
      </c>
      <c r="M106" s="21">
        <f>data!O133</f>
        <v>53.15</v>
      </c>
      <c r="N106" s="21">
        <f>data!P133</f>
        <v>16.07</v>
      </c>
      <c r="O106">
        <f>data!Q133</f>
        <v>37.67</v>
      </c>
      <c r="P106">
        <f>data!R133</f>
        <v>11.39</v>
      </c>
      <c r="Q106">
        <f>data!S133</f>
        <v>178</v>
      </c>
      <c r="R106">
        <f>data!T133</f>
        <v>7</v>
      </c>
      <c r="S106" s="23">
        <f t="shared" si="18"/>
        <v>3.9325842696629212E-2</v>
      </c>
      <c r="T106">
        <f>data!U133</f>
        <v>5</v>
      </c>
      <c r="U106" s="23">
        <f t="shared" si="19"/>
        <v>2.8089887640449437E-2</v>
      </c>
      <c r="W106" s="7" t="str">
        <f>data!W133</f>
        <v>1001동 1003호</v>
      </c>
      <c r="X106" s="7" t="str">
        <f>CONCATENATE(data!X133,"/",data!Y133)</f>
        <v>10/15</v>
      </c>
      <c r="Y106" s="19">
        <f>data!V133</f>
        <v>18900</v>
      </c>
      <c r="Z106" s="19">
        <f>data!AB133</f>
        <v>17000</v>
      </c>
      <c r="AA106" s="19">
        <f>data!AA133</f>
        <v>20000</v>
      </c>
      <c r="AB106">
        <f>data!AC133</f>
        <v>2</v>
      </c>
      <c r="AC106">
        <f>data!AD133</f>
        <v>1</v>
      </c>
      <c r="AD106" s="7" t="str">
        <f>data!AE133</f>
        <v>복도식</v>
      </c>
      <c r="AE106" s="7" t="str">
        <f>data!AF133</f>
        <v>1개월이내</v>
      </c>
      <c r="AF106" s="7" t="str">
        <f>data!AL133</f>
        <v>남서향</v>
      </c>
      <c r="AH106">
        <f>data!AH133</f>
        <v>14000</v>
      </c>
      <c r="AI106">
        <f>data!AI133</f>
        <v>12000</v>
      </c>
      <c r="AJ106" s="7" t="str">
        <f>data!AJ133</f>
        <v>1001동</v>
      </c>
      <c r="AK106" s="7" t="str">
        <f>data!AK133</f>
        <v>"13/15"</v>
      </c>
      <c r="AL106" s="7" t="str">
        <f>data!AL133</f>
        <v>남서향</v>
      </c>
      <c r="AN106" s="7" t="str">
        <f>data!W133</f>
        <v>1001동 1003호</v>
      </c>
      <c r="AO106" s="27">
        <f>data!P133</f>
        <v>16.07</v>
      </c>
      <c r="AP106" s="27">
        <f>data!V133</f>
        <v>18900</v>
      </c>
      <c r="AQ106" s="27">
        <f>data!AH133</f>
        <v>14000</v>
      </c>
      <c r="AR106" s="27">
        <f t="shared" si="20"/>
        <v>4900</v>
      </c>
      <c r="AS106" s="28">
        <f t="shared" si="21"/>
        <v>0.7407407407407407</v>
      </c>
      <c r="AT106" s="27">
        <f t="shared" si="22"/>
        <v>1176.1045426260112</v>
      </c>
      <c r="AU106" s="7" t="str">
        <f>CONCATENATE("방",data!AC133,",욕실",data!AD133)</f>
        <v>방2,욕실1</v>
      </c>
      <c r="AV106" s="7" t="str">
        <f>data!AE133</f>
        <v>복도식</v>
      </c>
      <c r="AX106" s="7" t="str">
        <f>data!AM133</f>
        <v>부동산랜드공인중개사사무소</v>
      </c>
      <c r="AY106" s="7" t="str">
        <f>data!AN133</f>
        <v>031-398-7000</v>
      </c>
      <c r="AZ106" s="7" t="str">
        <f>data!AO133</f>
        <v>010-7310-4381</v>
      </c>
      <c r="BA106" t="str">
        <f>data!AP133</f>
        <v>경기 군포시 산본동 1120-6 주몽아파트 상가 102호</v>
      </c>
    </row>
    <row r="107" spans="1:53" x14ac:dyDescent="0.25">
      <c r="A107" s="25" t="str">
        <f>CONCATENATE(data!A134," ", data!B134)</f>
        <v>경기도 군포시</v>
      </c>
      <c r="B107" s="33" t="str">
        <f>data!C134</f>
        <v>산본동</v>
      </c>
      <c r="C107" s="25" t="str">
        <f>data!D134</f>
        <v>주몽주공10단지</v>
      </c>
      <c r="D107" s="25">
        <f>data!H134</f>
        <v>1996.08</v>
      </c>
      <c r="E107" s="34" t="str">
        <f>CONCATENATE(TEXT(data!I134,"#,##0"),"세대")</f>
        <v>2,118세대</v>
      </c>
      <c r="F107" s="25">
        <f>data!L134</f>
        <v>46</v>
      </c>
      <c r="G107" s="26">
        <f>(data!L134/data!I134)*100</f>
        <v>2.1718602455146363</v>
      </c>
      <c r="H107" s="25">
        <f>data!M134</f>
        <v>30</v>
      </c>
      <c r="I107" s="26">
        <f>(data!M134/data!I134)*100</f>
        <v>1.41643059490085</v>
      </c>
      <c r="J107" s="25">
        <f>data!K134</f>
        <v>0.31</v>
      </c>
      <c r="L107" s="7">
        <f>data!N134</f>
        <v>60</v>
      </c>
      <c r="M107" s="21">
        <f>data!O134</f>
        <v>60.34</v>
      </c>
      <c r="N107" s="21">
        <f>data!P134</f>
        <v>18.25</v>
      </c>
      <c r="O107">
        <f>data!Q134</f>
        <v>42.87</v>
      </c>
      <c r="P107">
        <f>data!R134</f>
        <v>12.96</v>
      </c>
      <c r="Q107">
        <f>data!S134</f>
        <v>300</v>
      </c>
      <c r="R107">
        <f>data!T134</f>
        <v>16</v>
      </c>
      <c r="S107" s="23">
        <f t="shared" si="18"/>
        <v>5.3333333333333337E-2</v>
      </c>
      <c r="T107">
        <f>data!U134</f>
        <v>9</v>
      </c>
      <c r="U107" s="23">
        <f t="shared" si="19"/>
        <v>0.03</v>
      </c>
      <c r="W107" s="7" t="str">
        <f>data!W134</f>
        <v>1003동 1404호</v>
      </c>
      <c r="X107" s="7" t="str">
        <f>CONCATENATE(data!X134,"/",data!Y134)</f>
        <v>14/25</v>
      </c>
      <c r="Y107" s="19">
        <f>data!V134</f>
        <v>20500</v>
      </c>
      <c r="Z107" s="19">
        <f>data!AB134</f>
        <v>18300</v>
      </c>
      <c r="AA107" s="19">
        <f>data!AA134</f>
        <v>23000</v>
      </c>
      <c r="AB107">
        <f>data!AC134</f>
        <v>1</v>
      </c>
      <c r="AC107">
        <f>data!AD134</f>
        <v>1</v>
      </c>
      <c r="AD107" s="7" t="str">
        <f>data!AE134</f>
        <v>복도식</v>
      </c>
      <c r="AE107" s="7" t="str">
        <f>data!AF134</f>
        <v>즉시입주</v>
      </c>
      <c r="AF107" s="7" t="str">
        <f>data!AL134</f>
        <v>남동향</v>
      </c>
      <c r="AH107">
        <f>data!AH134</f>
        <v>16000</v>
      </c>
      <c r="AI107">
        <f>data!AI134</f>
        <v>13000</v>
      </c>
      <c r="AJ107" s="7" t="str">
        <f>data!AJ134</f>
        <v>1003동</v>
      </c>
      <c r="AK107" s="7" t="str">
        <f>data!AK134</f>
        <v>"18/25"</v>
      </c>
      <c r="AL107" s="7" t="str">
        <f>data!AL134</f>
        <v>남동향</v>
      </c>
      <c r="AN107" s="7" t="str">
        <f>data!W134</f>
        <v>1003동 1404호</v>
      </c>
      <c r="AO107" s="27">
        <f>data!P134</f>
        <v>18.25</v>
      </c>
      <c r="AP107" s="27">
        <f>data!V134</f>
        <v>20500</v>
      </c>
      <c r="AQ107" s="27">
        <f>data!AH134</f>
        <v>16000</v>
      </c>
      <c r="AR107" s="27">
        <f t="shared" si="20"/>
        <v>4500</v>
      </c>
      <c r="AS107" s="28">
        <f t="shared" si="21"/>
        <v>0.78048780487804881</v>
      </c>
      <c r="AT107" s="27">
        <f t="shared" si="22"/>
        <v>1123.2876712328766</v>
      </c>
      <c r="AU107" s="7" t="str">
        <f>CONCATENATE("방",data!AC134,",욕실",data!AD134)</f>
        <v>방1,욕실1</v>
      </c>
      <c r="AV107" s="7" t="str">
        <f>data!AE134</f>
        <v>복도식</v>
      </c>
      <c r="AX107" s="7" t="str">
        <f>data!AM134</f>
        <v>이마트공인중개사사무소</v>
      </c>
      <c r="AY107" s="7" t="str">
        <f>data!AN134</f>
        <v>031-396-5588</v>
      </c>
      <c r="AZ107" s="7" t="str">
        <f>data!AO134</f>
        <v>010-6476-6890</v>
      </c>
      <c r="BA107" t="str">
        <f>data!AP134</f>
        <v>경기도 군포시 산본동 1121 1031동상가108호</v>
      </c>
    </row>
    <row r="108" spans="1:53" x14ac:dyDescent="0.25">
      <c r="A108" s="25" t="str">
        <f>CONCATENATE(data!A135," ", data!B135)</f>
        <v>경기도 군포시</v>
      </c>
      <c r="B108" s="33" t="str">
        <f>data!C135</f>
        <v>산본동</v>
      </c>
      <c r="C108" s="25" t="str">
        <f>data!D135</f>
        <v>주몽주공10단지</v>
      </c>
      <c r="D108" s="25">
        <f>data!H135</f>
        <v>1996.08</v>
      </c>
      <c r="E108" s="34" t="str">
        <f>CONCATENATE(TEXT(data!I135,"#,##0"),"세대")</f>
        <v>2,118세대</v>
      </c>
      <c r="F108" s="25">
        <f>data!L135</f>
        <v>46</v>
      </c>
      <c r="G108" s="26">
        <f>(data!L135/data!I135)*100</f>
        <v>2.1718602455146363</v>
      </c>
      <c r="H108" s="25">
        <f>data!M135</f>
        <v>30</v>
      </c>
      <c r="I108" s="26">
        <f>(data!M135/data!I135)*100</f>
        <v>1.41643059490085</v>
      </c>
      <c r="J108" s="25">
        <f>data!K135</f>
        <v>0.31</v>
      </c>
      <c r="L108" s="7" t="str">
        <f>data!N135</f>
        <v>67B</v>
      </c>
      <c r="M108" s="21">
        <f>data!O135</f>
        <v>67.760000000000005</v>
      </c>
      <c r="N108" s="21">
        <f>data!P135</f>
        <v>20.49</v>
      </c>
      <c r="O108">
        <f>data!Q135</f>
        <v>49.69</v>
      </c>
      <c r="P108">
        <f>data!R135</f>
        <v>15.03</v>
      </c>
      <c r="Q108">
        <f>data!S135</f>
        <v>89</v>
      </c>
      <c r="R108">
        <f>data!T135</f>
        <v>3</v>
      </c>
      <c r="S108" s="23">
        <f t="shared" ref="S108:S139" si="23">IF(ISERROR(R108/Q108),"",R108/Q108)</f>
        <v>3.3707865168539325E-2</v>
      </c>
      <c r="T108">
        <f>data!U135</f>
        <v>3</v>
      </c>
      <c r="U108" s="23">
        <f t="shared" ref="U108:U139" si="24">IF(ISERROR(T108/Q108),"",T108/Q108)</f>
        <v>3.3707865168539325E-2</v>
      </c>
      <c r="W108" s="7" t="str">
        <f>data!W135</f>
        <v>1017동 403호</v>
      </c>
      <c r="X108" s="7" t="str">
        <f>CONCATENATE(data!X135,"/",data!Y135)</f>
        <v>4/15</v>
      </c>
      <c r="Y108" s="19">
        <f>data!V135</f>
        <v>25000</v>
      </c>
      <c r="Z108" s="19">
        <f>data!AB135</f>
        <v>25000</v>
      </c>
      <c r="AA108" s="19">
        <f>data!AA135</f>
        <v>27500</v>
      </c>
      <c r="AB108">
        <f>data!AC135</f>
        <v>2</v>
      </c>
      <c r="AC108">
        <f>data!AD135</f>
        <v>1</v>
      </c>
      <c r="AD108" s="7" t="str">
        <f>data!AE135</f>
        <v>복도식</v>
      </c>
      <c r="AE108" s="7" t="str">
        <f>data!AF135</f>
        <v>1개월이내</v>
      </c>
      <c r="AF108" s="7" t="str">
        <f>data!AL135</f>
        <v>남동향</v>
      </c>
      <c r="AH108">
        <f>data!AH135</f>
        <v>20000</v>
      </c>
      <c r="AI108">
        <f>data!AI135</f>
        <v>17000</v>
      </c>
      <c r="AJ108" s="7" t="str">
        <f>data!AJ135</f>
        <v>1017동</v>
      </c>
      <c r="AK108" s="7" t="str">
        <f>data!AK135</f>
        <v>"10/15"</v>
      </c>
      <c r="AL108" s="7" t="str">
        <f>data!AL135</f>
        <v>남동향</v>
      </c>
      <c r="AN108" s="7" t="str">
        <f>data!W135</f>
        <v>1017동 403호</v>
      </c>
      <c r="AO108" s="27">
        <f>data!P135</f>
        <v>20.49</v>
      </c>
      <c r="AP108" s="27">
        <f>data!V135</f>
        <v>25000</v>
      </c>
      <c r="AQ108" s="27">
        <f>data!AH135</f>
        <v>20000</v>
      </c>
      <c r="AR108" s="27">
        <f t="shared" ref="AR108:AR139" si="25">IF(ISERROR(AP108-AQ108),"",AP108-AQ108)</f>
        <v>5000</v>
      </c>
      <c r="AS108" s="28">
        <f t="shared" ref="AS108:AS139" si="26">IF(ISERROR(AQ108/AP108),"",AQ108/AP108)</f>
        <v>0.8</v>
      </c>
      <c r="AT108" s="27">
        <f t="shared" ref="AT108:AT139" si="27">IF(ISERROR(AP108/AO108),"",AP108/AO108)</f>
        <v>1220.1073694485115</v>
      </c>
      <c r="AU108" s="7" t="str">
        <f>CONCATENATE("방",data!AC135,",욕실",data!AD135)</f>
        <v>방2,욕실1</v>
      </c>
      <c r="AV108" s="7" t="str">
        <f>data!AE135</f>
        <v>복도식</v>
      </c>
      <c r="AX108" s="7" t="str">
        <f>data!AM135</f>
        <v>산본21세기 공인중개사</v>
      </c>
      <c r="AY108" s="7" t="str">
        <f>data!AN135</f>
        <v>031-391-6644</v>
      </c>
      <c r="AZ108" s="7" t="str">
        <f>data!AO135</f>
        <v>010-7711-7777</v>
      </c>
      <c r="BA108" t="str">
        <f>data!AP135</f>
        <v>경기도 군포시 금정동 850-5 106호(금정동,주공1단지상가)</v>
      </c>
    </row>
    <row r="109" spans="1:53" x14ac:dyDescent="0.25">
      <c r="A109" s="25" t="str">
        <f>CONCATENATE(data!A179," ", data!B179)</f>
        <v>경기도 군포시</v>
      </c>
      <c r="B109" s="33" t="str">
        <f>data!C179</f>
        <v>산본동</v>
      </c>
      <c r="C109" s="68" t="str">
        <f>data!D179</f>
        <v>한양백두</v>
      </c>
      <c r="D109" s="25">
        <f>data!H179</f>
        <v>1994.09</v>
      </c>
      <c r="E109" s="69" t="str">
        <f>CONCATENATE(TEXT(data!I179,"#,##0"),"세대")</f>
        <v>930세대</v>
      </c>
      <c r="F109" s="68">
        <f>data!L179</f>
        <v>22</v>
      </c>
      <c r="G109" s="70">
        <f>(data!L179/data!I179)*100</f>
        <v>2.3655913978494625</v>
      </c>
      <c r="H109" s="68">
        <f>data!M179</f>
        <v>21</v>
      </c>
      <c r="I109" s="70">
        <f>(data!M179/data!I179)*100</f>
        <v>2.258064516129032</v>
      </c>
      <c r="J109" s="68">
        <f>data!K179</f>
        <v>2</v>
      </c>
      <c r="L109" s="7" t="str">
        <f>data!N179</f>
        <v>118A</v>
      </c>
      <c r="M109" s="21">
        <f>data!O179</f>
        <v>118.45</v>
      </c>
      <c r="N109" s="21">
        <f>data!P179</f>
        <v>35.83</v>
      </c>
      <c r="O109">
        <f>data!Q179</f>
        <v>96.35</v>
      </c>
      <c r="P109">
        <f>data!R179</f>
        <v>29.14</v>
      </c>
      <c r="Q109">
        <f>data!S179</f>
        <v>484</v>
      </c>
      <c r="R109">
        <f>data!T179</f>
        <v>15</v>
      </c>
      <c r="S109" s="23">
        <f t="shared" si="23"/>
        <v>3.0991735537190084E-2</v>
      </c>
      <c r="T109">
        <f>data!U179</f>
        <v>14</v>
      </c>
      <c r="U109" s="23">
        <f t="shared" si="24"/>
        <v>2.8925619834710745E-2</v>
      </c>
      <c r="W109" s="7" t="str">
        <f>data!W179</f>
        <v>981동 1705호</v>
      </c>
      <c r="X109" s="7" t="str">
        <f>CONCATENATE(data!X179,"/",data!Y179)</f>
        <v>17/21</v>
      </c>
      <c r="Y109" s="19">
        <f>data!V179</f>
        <v>45000</v>
      </c>
      <c r="Z109" s="19">
        <f>data!AB179</f>
        <v>45000</v>
      </c>
      <c r="AA109" s="19">
        <f>data!AA179</f>
        <v>50000</v>
      </c>
      <c r="AB109">
        <f>data!AC179</f>
        <v>4</v>
      </c>
      <c r="AC109">
        <f>data!AD179</f>
        <v>2</v>
      </c>
      <c r="AD109" s="7" t="str">
        <f>data!AE179</f>
        <v>계단식</v>
      </c>
      <c r="AE109" s="7" t="str">
        <f>data!AF179</f>
        <v>즉시입주</v>
      </c>
      <c r="AF109" s="7" t="str">
        <f>data!AL179</f>
        <v>남동향</v>
      </c>
      <c r="AH109">
        <f>data!AH179</f>
        <v>42000</v>
      </c>
      <c r="AI109">
        <f>data!AI179</f>
        <v>34000</v>
      </c>
      <c r="AJ109" s="7" t="str">
        <f>data!AJ179</f>
        <v>990동</v>
      </c>
      <c r="AK109" s="7" t="str">
        <f>data!AK179</f>
        <v>"22/22"</v>
      </c>
      <c r="AL109" s="7" t="str">
        <f>data!AL179</f>
        <v>남동향</v>
      </c>
      <c r="AN109" s="7" t="str">
        <f>data!W179</f>
        <v>981동 1705호</v>
      </c>
      <c r="AO109" s="27">
        <f>data!P179</f>
        <v>35.83</v>
      </c>
      <c r="AP109" s="27">
        <f>data!V179</f>
        <v>45000</v>
      </c>
      <c r="AQ109" s="27">
        <f>data!AH179</f>
        <v>42000</v>
      </c>
      <c r="AR109" s="27">
        <f t="shared" si="25"/>
        <v>3000</v>
      </c>
      <c r="AS109" s="28">
        <f t="shared" si="26"/>
        <v>0.93333333333333335</v>
      </c>
      <c r="AT109" s="27">
        <f t="shared" si="27"/>
        <v>1255.9307842590008</v>
      </c>
      <c r="AU109" s="7" t="str">
        <f>CONCATENATE("방",data!AC179,",욕실",data!AD179)</f>
        <v>방4,욕실2</v>
      </c>
      <c r="AV109" s="7" t="str">
        <f>data!AE179</f>
        <v>계단식</v>
      </c>
      <c r="AX109" s="7" t="str">
        <f>data!AM179</f>
        <v>한양공인중개사사무소</v>
      </c>
      <c r="AY109" s="7" t="str">
        <f>data!AN179</f>
        <v>031-395-9700</v>
      </c>
      <c r="AZ109" s="7" t="str">
        <f>data!AO179</f>
        <v>010-6259-0827</v>
      </c>
      <c r="BA109" t="str">
        <f>data!AP179</f>
        <v>경기 군포시 산본동 1119 한양백두상가 102호</v>
      </c>
    </row>
    <row r="110" spans="1:53" s="41" customFormat="1" x14ac:dyDescent="0.25">
      <c r="A110" s="41" t="str">
        <f>CONCATENATE(data!A138," ", data!B138)</f>
        <v>경기도 군포시</v>
      </c>
      <c r="B110" s="42" t="str">
        <f>data!C138</f>
        <v>산본동</v>
      </c>
      <c r="C110" s="41" t="str">
        <f>data!D138</f>
        <v>한라주공4단지1차</v>
      </c>
      <c r="D110" s="41">
        <f>data!H138</f>
        <v>1992.04</v>
      </c>
      <c r="E110" s="43" t="str">
        <f>CONCATENATE(TEXT(data!I138,"#,##0"),"세대")</f>
        <v>1,248세대</v>
      </c>
      <c r="F110" s="41">
        <f>data!L138</f>
        <v>16</v>
      </c>
      <c r="G110" s="44">
        <f>(data!L138/data!I138)*100</f>
        <v>1.2820512820512819</v>
      </c>
      <c r="H110" s="41">
        <f>data!M138</f>
        <v>59</v>
      </c>
      <c r="I110" s="44">
        <f>(data!M138/data!I138)*100</f>
        <v>4.7275641025641022</v>
      </c>
      <c r="J110" s="41">
        <f>data!K138</f>
        <v>0.3</v>
      </c>
      <c r="K110" s="45"/>
      <c r="L110" s="46">
        <f>data!N138</f>
        <v>57</v>
      </c>
      <c r="M110" s="47">
        <f>data!O138</f>
        <v>57.27</v>
      </c>
      <c r="N110" s="47">
        <f>data!P138</f>
        <v>17.32</v>
      </c>
      <c r="O110" s="41">
        <f>data!Q138</f>
        <v>41.85</v>
      </c>
      <c r="P110" s="41">
        <f>data!R138</f>
        <v>12.65</v>
      </c>
      <c r="Q110" s="41">
        <f>data!S138</f>
        <v>354</v>
      </c>
      <c r="R110" s="41">
        <f>data!T138</f>
        <v>9</v>
      </c>
      <c r="S110" s="48">
        <f t="shared" si="23"/>
        <v>2.5423728813559324E-2</v>
      </c>
      <c r="T110" s="41">
        <f>data!U138</f>
        <v>22</v>
      </c>
      <c r="U110" s="48">
        <f t="shared" si="24"/>
        <v>6.2146892655367235E-2</v>
      </c>
      <c r="V110" s="45"/>
      <c r="W110" s="46" t="str">
        <f>data!W138</f>
        <v>402동 702호</v>
      </c>
      <c r="X110" s="46" t="str">
        <f>CONCATENATE(data!X138,"/",data!Y138)</f>
        <v>7/15</v>
      </c>
      <c r="Y110" s="49">
        <f>data!V138</f>
        <v>20500</v>
      </c>
      <c r="Z110" s="49">
        <f>data!AB138</f>
        <v>20500</v>
      </c>
      <c r="AA110" s="49">
        <f>data!AA138</f>
        <v>22000</v>
      </c>
      <c r="AB110" s="41">
        <f>data!AC138</f>
        <v>2</v>
      </c>
      <c r="AC110" s="41">
        <f>data!AD138</f>
        <v>1</v>
      </c>
      <c r="AD110" s="46" t="str">
        <f>data!AE138</f>
        <v>복도식</v>
      </c>
      <c r="AE110" s="46" t="str">
        <f>data!AF138</f>
        <v>즉시입주</v>
      </c>
      <c r="AF110" s="46" t="str">
        <f>data!AL138</f>
        <v>남향</v>
      </c>
      <c r="AG110" s="45"/>
      <c r="AH110" s="41">
        <f>data!AH138</f>
        <v>15000</v>
      </c>
      <c r="AI110" s="41">
        <f>data!AI138</f>
        <v>11000</v>
      </c>
      <c r="AJ110" s="46" t="str">
        <f>data!AJ138</f>
        <v>401동</v>
      </c>
      <c r="AK110" s="46" t="str">
        <f>data!AK138</f>
        <v>"14/15"</v>
      </c>
      <c r="AL110" s="46" t="str">
        <f>data!AL138</f>
        <v>남향</v>
      </c>
      <c r="AM110" s="45"/>
      <c r="AN110" s="46" t="str">
        <f>data!W138</f>
        <v>402동 702호</v>
      </c>
      <c r="AO110" s="43">
        <f>data!P138</f>
        <v>17.32</v>
      </c>
      <c r="AP110" s="43">
        <f>data!V138</f>
        <v>20500</v>
      </c>
      <c r="AQ110" s="43">
        <f>data!AH138</f>
        <v>15000</v>
      </c>
      <c r="AR110" s="43">
        <f t="shared" si="25"/>
        <v>5500</v>
      </c>
      <c r="AS110" s="50">
        <f t="shared" si="26"/>
        <v>0.73170731707317072</v>
      </c>
      <c r="AT110" s="43">
        <f t="shared" si="27"/>
        <v>1183.6027713625865</v>
      </c>
      <c r="AU110" s="46" t="str">
        <f>CONCATENATE("방",data!AC138,",욕실",data!AD138)</f>
        <v>방2,욕실1</v>
      </c>
      <c r="AV110" s="46" t="str">
        <f>data!AE138</f>
        <v>복도식</v>
      </c>
      <c r="AW110" s="45"/>
      <c r="AX110" s="46" t="str">
        <f>data!AM138</f>
        <v>명지공인중개사사무소</v>
      </c>
      <c r="AY110" s="46" t="str">
        <f>data!AN138</f>
        <v>031-395-0600</v>
      </c>
      <c r="AZ110" s="46" t="str">
        <f>data!AO138</f>
        <v>010-8395-5155</v>
      </c>
      <c r="BA110" s="41" t="str">
        <f>data!AP138</f>
        <v>경기 군포시 산본동 1155-1 가야주공종합상가 101호</v>
      </c>
    </row>
    <row r="111" spans="1:53" x14ac:dyDescent="0.25">
      <c r="A111" s="25" t="str">
        <f>CONCATENATE(data!A139," ", data!B139)</f>
        <v>경기도 군포시</v>
      </c>
      <c r="B111" s="33" t="str">
        <f>data!C139</f>
        <v>산본동</v>
      </c>
      <c r="C111" s="25" t="str">
        <f>data!D139</f>
        <v>한라주공4단지1차</v>
      </c>
      <c r="D111" s="25">
        <f>data!H139</f>
        <v>1992.04</v>
      </c>
      <c r="E111" s="34" t="str">
        <f>CONCATENATE(TEXT(data!I139,"#,##0"),"세대")</f>
        <v>1,248세대</v>
      </c>
      <c r="F111" s="25">
        <f>data!L139</f>
        <v>16</v>
      </c>
      <c r="G111" s="26">
        <f>(data!L139/data!I139)*100</f>
        <v>1.2820512820512819</v>
      </c>
      <c r="H111" s="25">
        <f>data!M139</f>
        <v>59</v>
      </c>
      <c r="I111" s="26">
        <f>(data!M139/data!I139)*100</f>
        <v>4.7275641025641022</v>
      </c>
      <c r="J111" s="25">
        <f>data!K139</f>
        <v>0.3</v>
      </c>
      <c r="L111" s="7">
        <f>data!N139</f>
        <v>61</v>
      </c>
      <c r="M111" s="21">
        <f>data!O139</f>
        <v>61.64</v>
      </c>
      <c r="N111" s="21">
        <f>data!P139</f>
        <v>18.64</v>
      </c>
      <c r="O111">
        <f>data!Q139</f>
        <v>41.85</v>
      </c>
      <c r="P111">
        <f>data!R139</f>
        <v>12.65</v>
      </c>
      <c r="Q111">
        <f>data!S139</f>
        <v>138</v>
      </c>
      <c r="R111">
        <f>data!T139</f>
        <v>0</v>
      </c>
      <c r="S111" s="23">
        <f t="shared" si="23"/>
        <v>0</v>
      </c>
      <c r="T111">
        <f>data!U139</f>
        <v>1</v>
      </c>
      <c r="U111" s="23">
        <f t="shared" si="24"/>
        <v>7.246376811594203E-3</v>
      </c>
      <c r="W111" s="7" t="str">
        <f>data!W139</f>
        <v>-</v>
      </c>
      <c r="X111" s="7" t="str">
        <f>CONCATENATE(data!X139,"/",data!Y139)</f>
        <v>-/-</v>
      </c>
      <c r="Y111" s="19" t="str">
        <f>data!V139</f>
        <v>-</v>
      </c>
      <c r="Z111" s="19" t="str">
        <f>data!AB139</f>
        <v>-</v>
      </c>
      <c r="AA111" s="19" t="str">
        <f>data!AA139</f>
        <v>-</v>
      </c>
      <c r="AB111" t="str">
        <f>data!AC139</f>
        <v>-</v>
      </c>
      <c r="AC111" t="str">
        <f>data!AD139</f>
        <v>-</v>
      </c>
      <c r="AD111" s="7" t="str">
        <f>data!AE139</f>
        <v>-</v>
      </c>
      <c r="AE111" s="7" t="str">
        <f>data!AF139</f>
        <v>-</v>
      </c>
      <c r="AF111" s="7" t="str">
        <f>data!AL139</f>
        <v>남향</v>
      </c>
      <c r="AH111">
        <f>data!AH139</f>
        <v>14000</v>
      </c>
      <c r="AI111">
        <f>data!AI139</f>
        <v>14000</v>
      </c>
      <c r="AJ111" s="7" t="str">
        <f>data!AJ139</f>
        <v>409동</v>
      </c>
      <c r="AK111" s="7" t="str">
        <f>data!AK139</f>
        <v>"9/15"</v>
      </c>
      <c r="AL111" s="7" t="str">
        <f>data!AL139</f>
        <v>남향</v>
      </c>
      <c r="AN111" s="7" t="str">
        <f>data!W139</f>
        <v>-</v>
      </c>
      <c r="AO111" s="27">
        <f>data!P139</f>
        <v>18.64</v>
      </c>
      <c r="AP111" s="27" t="str">
        <f>data!V139</f>
        <v>-</v>
      </c>
      <c r="AQ111" s="27">
        <f>data!AH139</f>
        <v>14000</v>
      </c>
      <c r="AR111" s="27" t="str">
        <f t="shared" si="25"/>
        <v/>
      </c>
      <c r="AS111" s="28" t="str">
        <f t="shared" si="26"/>
        <v/>
      </c>
      <c r="AT111" s="27" t="str">
        <f t="shared" si="27"/>
        <v/>
      </c>
      <c r="AU111" s="7" t="str">
        <f>CONCATENATE("방",data!AC139,",욕실",data!AD139)</f>
        <v>방-,욕실-</v>
      </c>
      <c r="AV111" s="7" t="str">
        <f>data!AE139</f>
        <v>-</v>
      </c>
      <c r="AX111" s="7" t="str">
        <f>data!AM139</f>
        <v>-</v>
      </c>
      <c r="AY111" s="7" t="str">
        <f>data!AN139</f>
        <v>-</v>
      </c>
      <c r="AZ111" s="7" t="str">
        <f>data!AO139</f>
        <v>-</v>
      </c>
      <c r="BA111" t="str">
        <f>data!AP139</f>
        <v>-</v>
      </c>
    </row>
    <row r="112" spans="1:53" x14ac:dyDescent="0.25">
      <c r="A112" s="25" t="str">
        <f>CONCATENATE(data!A140," ", data!B140)</f>
        <v>경기도 군포시</v>
      </c>
      <c r="B112" s="33" t="str">
        <f>data!C140</f>
        <v>산본동</v>
      </c>
      <c r="C112" s="25" t="str">
        <f>data!D140</f>
        <v>한라주공4단지1차</v>
      </c>
      <c r="D112" s="25">
        <f>data!H140</f>
        <v>1992.04</v>
      </c>
      <c r="E112" s="34" t="str">
        <f>CONCATENATE(TEXT(data!I140,"#,##0"),"세대")</f>
        <v>1,248세대</v>
      </c>
      <c r="F112" s="25">
        <f>data!L140</f>
        <v>16</v>
      </c>
      <c r="G112" s="26">
        <f>(data!L140/data!I140)*100</f>
        <v>1.2820512820512819</v>
      </c>
      <c r="H112" s="25">
        <f>data!M140</f>
        <v>59</v>
      </c>
      <c r="I112" s="26">
        <f>(data!M140/data!I140)*100</f>
        <v>4.7275641025641022</v>
      </c>
      <c r="J112" s="25">
        <f>data!K140</f>
        <v>0.3</v>
      </c>
      <c r="L112" s="7">
        <f>data!N140</f>
        <v>70</v>
      </c>
      <c r="M112" s="21">
        <f>data!O140</f>
        <v>70.7</v>
      </c>
      <c r="N112" s="21">
        <f>data!P140</f>
        <v>21.38</v>
      </c>
      <c r="O112">
        <f>data!Q140</f>
        <v>51.66</v>
      </c>
      <c r="P112">
        <f>data!R140</f>
        <v>15.62</v>
      </c>
      <c r="Q112">
        <f>data!S140</f>
        <v>180</v>
      </c>
      <c r="R112">
        <f>data!T140</f>
        <v>1</v>
      </c>
      <c r="S112" s="23">
        <f t="shared" si="23"/>
        <v>5.5555555555555558E-3</v>
      </c>
      <c r="T112">
        <f>data!U140</f>
        <v>12</v>
      </c>
      <c r="U112" s="23">
        <f t="shared" si="24"/>
        <v>6.6666666666666666E-2</v>
      </c>
      <c r="W112" s="7" t="str">
        <f>data!W140</f>
        <v>-</v>
      </c>
      <c r="X112" s="7" t="str">
        <f>CONCATENATE(data!X140,"/",data!Y140)</f>
        <v>-/-</v>
      </c>
      <c r="Y112" s="19" t="str">
        <f>data!V140</f>
        <v>-</v>
      </c>
      <c r="Z112" s="19" t="str">
        <f>data!AB140</f>
        <v>-</v>
      </c>
      <c r="AA112" s="19" t="str">
        <f>data!AA140</f>
        <v>-</v>
      </c>
      <c r="AB112" t="str">
        <f>data!AC140</f>
        <v>-</v>
      </c>
      <c r="AC112" t="str">
        <f>data!AD140</f>
        <v>-</v>
      </c>
      <c r="AD112" s="7" t="str">
        <f>data!AE140</f>
        <v>-</v>
      </c>
      <c r="AE112" s="7" t="str">
        <f>data!AF140</f>
        <v>-</v>
      </c>
      <c r="AF112" s="7">
        <f>data!AL140</f>
        <v>0</v>
      </c>
      <c r="AH112">
        <f>data!AH140</f>
        <v>19000</v>
      </c>
      <c r="AI112">
        <f>data!AI140</f>
        <v>15000</v>
      </c>
      <c r="AJ112" s="7" t="str">
        <f>data!AJ140</f>
        <v>410동</v>
      </c>
      <c r="AK112" s="7" t="str">
        <f>data!AK140</f>
        <v>"1/15"</v>
      </c>
      <c r="AL112" s="7">
        <f>data!AL140</f>
        <v>0</v>
      </c>
      <c r="AN112" s="7" t="str">
        <f>data!W140</f>
        <v>-</v>
      </c>
      <c r="AO112" s="27">
        <f>data!P140</f>
        <v>21.38</v>
      </c>
      <c r="AP112" s="27" t="str">
        <f>data!V140</f>
        <v>-</v>
      </c>
      <c r="AQ112" s="27">
        <f>data!AH140</f>
        <v>19000</v>
      </c>
      <c r="AR112" s="27" t="str">
        <f t="shared" si="25"/>
        <v/>
      </c>
      <c r="AS112" s="28" t="str">
        <f t="shared" si="26"/>
        <v/>
      </c>
      <c r="AT112" s="27" t="str">
        <f t="shared" si="27"/>
        <v/>
      </c>
      <c r="AU112" s="7" t="str">
        <f>CONCATENATE("방",data!AC140,",욕실",data!AD140)</f>
        <v>방-,욕실-</v>
      </c>
      <c r="AV112" s="7" t="str">
        <f>data!AE140</f>
        <v>-</v>
      </c>
      <c r="AX112" s="7" t="str">
        <f>data!AM140</f>
        <v>-</v>
      </c>
      <c r="AY112" s="7" t="str">
        <f>data!AN140</f>
        <v>-</v>
      </c>
      <c r="AZ112" s="7" t="str">
        <f>data!AO140</f>
        <v>-</v>
      </c>
      <c r="BA112" t="str">
        <f>data!AP140</f>
        <v>-</v>
      </c>
    </row>
    <row r="113" spans="1:54" x14ac:dyDescent="0.25">
      <c r="A113" s="25" t="str">
        <f>CONCATENATE(data!A141," ", data!B141)</f>
        <v>경기도 군포시</v>
      </c>
      <c r="B113" s="33" t="str">
        <f>data!C141</f>
        <v>산본동</v>
      </c>
      <c r="C113" s="25" t="str">
        <f>data!D141</f>
        <v>한라주공4단지1차</v>
      </c>
      <c r="D113" s="25">
        <f>data!H141</f>
        <v>1992.04</v>
      </c>
      <c r="E113" s="34" t="str">
        <f>CONCATENATE(TEXT(data!I141,"#,##0"),"세대")</f>
        <v>1,248세대</v>
      </c>
      <c r="F113" s="25">
        <f>data!L141</f>
        <v>16</v>
      </c>
      <c r="G113" s="26">
        <f>(data!L141/data!I141)*100</f>
        <v>1.2820512820512819</v>
      </c>
      <c r="H113" s="25">
        <f>data!M141</f>
        <v>59</v>
      </c>
      <c r="I113" s="26">
        <f>(data!M141/data!I141)*100</f>
        <v>4.7275641025641022</v>
      </c>
      <c r="J113" s="25">
        <f>data!K141</f>
        <v>0.3</v>
      </c>
      <c r="L113" s="7">
        <f>data!N141</f>
        <v>76</v>
      </c>
      <c r="M113" s="21">
        <f>data!O141</f>
        <v>76.09</v>
      </c>
      <c r="N113" s="21">
        <f>data!P141</f>
        <v>23.01</v>
      </c>
      <c r="O113">
        <f>data!Q141</f>
        <v>51.66</v>
      </c>
      <c r="P113">
        <f>data!R141</f>
        <v>15.62</v>
      </c>
      <c r="Q113">
        <f>data!S141</f>
        <v>396</v>
      </c>
      <c r="R113">
        <f>data!T141</f>
        <v>5</v>
      </c>
      <c r="S113" s="23">
        <f t="shared" si="23"/>
        <v>1.2626262626262626E-2</v>
      </c>
      <c r="T113">
        <f>data!U141</f>
        <v>18</v>
      </c>
      <c r="U113" s="23">
        <f t="shared" si="24"/>
        <v>4.5454545454545456E-2</v>
      </c>
      <c r="W113" s="7" t="str">
        <f>data!W141</f>
        <v>406동 1107호</v>
      </c>
      <c r="X113" s="7" t="str">
        <f>CONCATENATE(data!X141,"/",data!Y141)</f>
        <v>11/15</v>
      </c>
      <c r="Y113" s="19">
        <f>data!V141</f>
        <v>30000</v>
      </c>
      <c r="Z113" s="19">
        <f>data!AB141</f>
        <v>28000</v>
      </c>
      <c r="AA113" s="19">
        <f>data!AA141</f>
        <v>31000</v>
      </c>
      <c r="AB113">
        <f>data!AC141</f>
        <v>2</v>
      </c>
      <c r="AC113">
        <f>data!AD141</f>
        <v>1</v>
      </c>
      <c r="AD113" s="7" t="str">
        <f>data!AE141</f>
        <v>복도식</v>
      </c>
      <c r="AE113" s="7" t="str">
        <f>data!AF141</f>
        <v>2020년10월 이후</v>
      </c>
      <c r="AF113" s="7">
        <f>data!AL141</f>
        <v>0</v>
      </c>
      <c r="AH113">
        <f>data!AH141</f>
        <v>19500</v>
      </c>
      <c r="AI113">
        <f>data!AI141</f>
        <v>15000</v>
      </c>
      <c r="AJ113" s="7" t="str">
        <f>data!AJ141</f>
        <v>406동</v>
      </c>
      <c r="AK113" s="7" t="str">
        <f>data!AK141</f>
        <v>"11/15"</v>
      </c>
      <c r="AL113" s="7">
        <f>data!AL141</f>
        <v>0</v>
      </c>
      <c r="AN113" s="7" t="str">
        <f>data!W141</f>
        <v>406동 1107호</v>
      </c>
      <c r="AO113" s="27">
        <f>data!P141</f>
        <v>23.01</v>
      </c>
      <c r="AP113" s="27">
        <f>data!V141</f>
        <v>30000</v>
      </c>
      <c r="AQ113" s="27">
        <f>data!AH141</f>
        <v>19500</v>
      </c>
      <c r="AR113" s="27">
        <f t="shared" si="25"/>
        <v>10500</v>
      </c>
      <c r="AS113" s="28">
        <f t="shared" si="26"/>
        <v>0.65</v>
      </c>
      <c r="AT113" s="27">
        <f t="shared" si="27"/>
        <v>1303.7809647979138</v>
      </c>
      <c r="AU113" s="7" t="str">
        <f>CONCATENATE("방",data!AC141,",욕실",data!AD141)</f>
        <v>방2,욕실1</v>
      </c>
      <c r="AV113" s="7" t="str">
        <f>data!AE141</f>
        <v>복도식</v>
      </c>
      <c r="AX113" s="7" t="str">
        <f>data!AM141</f>
        <v>엘리트 공인중개사사무소</v>
      </c>
      <c r="AY113" s="7" t="str">
        <f>data!AN141</f>
        <v>031-395-6565</v>
      </c>
      <c r="AZ113" s="7" t="str">
        <f>data!AO141</f>
        <v>010-7270-8283</v>
      </c>
      <c r="BA113" t="str">
        <f>data!AP141</f>
        <v>경기도 군포시 산본동 1156-8 주공4단지 상가 가동 101-1호</v>
      </c>
    </row>
    <row r="114" spans="1:54" x14ac:dyDescent="0.25">
      <c r="A114" s="25" t="str">
        <f>CONCATENATE(data!A142," ", data!B142)</f>
        <v>경기도 군포시</v>
      </c>
      <c r="B114" s="33" t="str">
        <f>data!C142</f>
        <v>산본동</v>
      </c>
      <c r="C114" s="25" t="str">
        <f>data!D142</f>
        <v>한라주공4단지1차</v>
      </c>
      <c r="D114" s="25">
        <f>data!H142</f>
        <v>1992.04</v>
      </c>
      <c r="E114" s="34" t="str">
        <f>CONCATENATE(TEXT(data!I142,"#,##0"),"세대")</f>
        <v>1,248세대</v>
      </c>
      <c r="F114" s="25">
        <f>data!L142</f>
        <v>16</v>
      </c>
      <c r="G114" s="26">
        <f>(data!L142/data!I142)*100</f>
        <v>1.2820512820512819</v>
      </c>
      <c r="H114" s="25">
        <f>data!M142</f>
        <v>59</v>
      </c>
      <c r="I114" s="26">
        <f>(data!M142/data!I142)*100</f>
        <v>4.7275641025641022</v>
      </c>
      <c r="J114" s="25">
        <f>data!K142</f>
        <v>0.3</v>
      </c>
      <c r="L114" s="7" t="str">
        <f>data!N142</f>
        <v>86A</v>
      </c>
      <c r="M114" s="21">
        <f>data!O142</f>
        <v>86.45</v>
      </c>
      <c r="N114" s="21">
        <f>data!P142</f>
        <v>26.15</v>
      </c>
      <c r="O114">
        <f>data!Q142</f>
        <v>58.65</v>
      </c>
      <c r="P114">
        <f>data!R142</f>
        <v>17.739999999999998</v>
      </c>
      <c r="Q114">
        <f>data!S142</f>
        <v>135</v>
      </c>
      <c r="R114">
        <f>data!T142</f>
        <v>1</v>
      </c>
      <c r="S114" s="23">
        <f t="shared" si="23"/>
        <v>7.4074074074074077E-3</v>
      </c>
      <c r="T114">
        <f>data!U142</f>
        <v>5</v>
      </c>
      <c r="U114" s="23">
        <f t="shared" si="24"/>
        <v>3.7037037037037035E-2</v>
      </c>
      <c r="W114" s="7" t="str">
        <f>data!W142</f>
        <v>408동 802호</v>
      </c>
      <c r="X114" s="7" t="str">
        <f>CONCATENATE(data!X142,"/",data!Y142)</f>
        <v>8/15</v>
      </c>
      <c r="Y114" s="19">
        <f>data!V142</f>
        <v>35000</v>
      </c>
      <c r="Z114" s="19">
        <f>data!AB142</f>
        <v>35000</v>
      </c>
      <c r="AA114" s="19">
        <f>data!AA142</f>
        <v>35000</v>
      </c>
      <c r="AB114">
        <f>data!AC142</f>
        <v>2</v>
      </c>
      <c r="AC114">
        <f>data!AD142</f>
        <v>1</v>
      </c>
      <c r="AD114" s="7" t="str">
        <f>data!AE142</f>
        <v>복도식</v>
      </c>
      <c r="AE114" s="7" t="str">
        <f>data!AF142</f>
        <v>즉시입주</v>
      </c>
      <c r="AF114" s="7" t="str">
        <f>data!AL142</f>
        <v>남향</v>
      </c>
      <c r="AH114">
        <f>data!AH142</f>
        <v>21000</v>
      </c>
      <c r="AI114">
        <f>data!AI142</f>
        <v>19000</v>
      </c>
      <c r="AJ114" s="7" t="str">
        <f>data!AJ142</f>
        <v>406동</v>
      </c>
      <c r="AK114" s="7" t="str">
        <f>data!AK142</f>
        <v>"3/15"</v>
      </c>
      <c r="AL114" s="7" t="str">
        <f>data!AL142</f>
        <v>남향</v>
      </c>
      <c r="AN114" s="7" t="str">
        <f>data!W142</f>
        <v>408동 802호</v>
      </c>
      <c r="AO114" s="27">
        <f>data!P142</f>
        <v>26.15</v>
      </c>
      <c r="AP114" s="27">
        <f>data!V142</f>
        <v>35000</v>
      </c>
      <c r="AQ114" s="27">
        <f>data!AH142</f>
        <v>21000</v>
      </c>
      <c r="AR114" s="27">
        <f t="shared" si="25"/>
        <v>14000</v>
      </c>
      <c r="AS114" s="28">
        <f t="shared" si="26"/>
        <v>0.6</v>
      </c>
      <c r="AT114" s="27">
        <f t="shared" si="27"/>
        <v>1338.4321223709369</v>
      </c>
      <c r="AU114" s="7" t="str">
        <f>CONCATENATE("방",data!AC142,",욕실",data!AD142)</f>
        <v>방2,욕실1</v>
      </c>
      <c r="AV114" s="7" t="str">
        <f>data!AE142</f>
        <v>복도식</v>
      </c>
      <c r="AX114" s="7" t="str">
        <f>data!AM142</f>
        <v>한라공인중개사사무소</v>
      </c>
      <c r="AY114" s="7" t="str">
        <f>data!AN142</f>
        <v>031-394-0020</v>
      </c>
      <c r="AZ114" s="7" t="str">
        <f>data!AO142</f>
        <v>010-2264-7143</v>
      </c>
      <c r="BA114" t="str">
        <f>data!AP142</f>
        <v>경기도 군포시 산본동 1156-8</v>
      </c>
    </row>
    <row r="115" spans="1:54" x14ac:dyDescent="0.25">
      <c r="A115" s="25" t="str">
        <f>CONCATENATE(data!A143," ", data!B143)</f>
        <v>경기도 군포시</v>
      </c>
      <c r="B115" s="33" t="str">
        <f>data!C143</f>
        <v>산본동</v>
      </c>
      <c r="C115" s="25" t="str">
        <f>data!D143</f>
        <v>한라주공4단지1차</v>
      </c>
      <c r="D115" s="25">
        <f>data!H143</f>
        <v>1992.04</v>
      </c>
      <c r="E115" s="34" t="str">
        <f>CONCATENATE(TEXT(data!I143,"#,##0"),"세대")</f>
        <v>1,248세대</v>
      </c>
      <c r="F115" s="25">
        <f>data!L143</f>
        <v>16</v>
      </c>
      <c r="G115" s="26">
        <f>(data!L143/data!I143)*100</f>
        <v>1.2820512820512819</v>
      </c>
      <c r="H115" s="25">
        <f>data!M143</f>
        <v>59</v>
      </c>
      <c r="I115" s="26">
        <f>(data!M143/data!I143)*100</f>
        <v>4.7275641025641022</v>
      </c>
      <c r="J115" s="25">
        <f>data!K143</f>
        <v>0.3</v>
      </c>
      <c r="L115" s="7" t="str">
        <f>data!N143</f>
        <v>88B</v>
      </c>
      <c r="M115" s="21">
        <f>data!O143</f>
        <v>88.39</v>
      </c>
      <c r="N115" s="21">
        <f>data!P143</f>
        <v>26.73</v>
      </c>
      <c r="O115">
        <f>data!Q143</f>
        <v>59.97</v>
      </c>
      <c r="P115">
        <f>data!R143</f>
        <v>18.14</v>
      </c>
      <c r="Q115">
        <f>data!S143</f>
        <v>45</v>
      </c>
      <c r="R115">
        <f>data!T143</f>
        <v>0</v>
      </c>
      <c r="S115" s="23">
        <f t="shared" si="23"/>
        <v>0</v>
      </c>
      <c r="T115">
        <f>data!U143</f>
        <v>1</v>
      </c>
      <c r="U115" s="23">
        <f t="shared" si="24"/>
        <v>2.2222222222222223E-2</v>
      </c>
      <c r="W115" s="7" t="str">
        <f>data!W143</f>
        <v>-</v>
      </c>
      <c r="X115" s="7" t="str">
        <f>CONCATENATE(data!X143,"/",data!Y143)</f>
        <v>-/-</v>
      </c>
      <c r="Y115" s="19" t="str">
        <f>data!V143</f>
        <v>-</v>
      </c>
      <c r="Z115" s="19" t="str">
        <f>data!AB143</f>
        <v>-</v>
      </c>
      <c r="AA115" s="19" t="str">
        <f>data!AA143</f>
        <v>-</v>
      </c>
      <c r="AB115" t="str">
        <f>data!AC143</f>
        <v>-</v>
      </c>
      <c r="AC115" t="str">
        <f>data!AD143</f>
        <v>-</v>
      </c>
      <c r="AD115" s="7" t="str">
        <f>data!AE143</f>
        <v>-</v>
      </c>
      <c r="AE115" s="7" t="str">
        <f>data!AF143</f>
        <v>-</v>
      </c>
      <c r="AF115" s="7" t="str">
        <f>data!AL143</f>
        <v>남서향</v>
      </c>
      <c r="AH115">
        <f>data!AH143</f>
        <v>22000</v>
      </c>
      <c r="AI115">
        <f>data!AI143</f>
        <v>22000</v>
      </c>
      <c r="AJ115" s="7" t="str">
        <f>data!AJ143</f>
        <v>408동</v>
      </c>
      <c r="AK115" s="7" t="str">
        <f>data!AK143</f>
        <v>"3/15"</v>
      </c>
      <c r="AL115" s="7" t="str">
        <f>data!AL143</f>
        <v>남서향</v>
      </c>
      <c r="AN115" s="7" t="str">
        <f>data!W143</f>
        <v>-</v>
      </c>
      <c r="AO115" s="27">
        <f>data!P143</f>
        <v>26.73</v>
      </c>
      <c r="AP115" s="27" t="str">
        <f>data!V143</f>
        <v>-</v>
      </c>
      <c r="AQ115" s="27">
        <f>data!AH143</f>
        <v>22000</v>
      </c>
      <c r="AR115" s="27" t="str">
        <f t="shared" si="25"/>
        <v/>
      </c>
      <c r="AS115" s="28" t="str">
        <f t="shared" si="26"/>
        <v/>
      </c>
      <c r="AT115" s="27" t="str">
        <f t="shared" si="27"/>
        <v/>
      </c>
      <c r="AU115" s="7" t="str">
        <f>CONCATENATE("방",data!AC143,",욕실",data!AD143)</f>
        <v>방-,욕실-</v>
      </c>
      <c r="AV115" s="7" t="str">
        <f>data!AE143</f>
        <v>-</v>
      </c>
      <c r="AX115" s="7" t="str">
        <f>data!AM143</f>
        <v>-</v>
      </c>
      <c r="AY115" s="7" t="str">
        <f>data!AN143</f>
        <v>-</v>
      </c>
      <c r="AZ115" s="7" t="str">
        <f>data!AO143</f>
        <v>-</v>
      </c>
      <c r="BA115" t="str">
        <f>data!AP143</f>
        <v>-</v>
      </c>
    </row>
    <row r="116" spans="1:54" s="41" customFormat="1" x14ac:dyDescent="0.25">
      <c r="A116" s="41" t="str">
        <f>CONCATENATE(data!A145," ", data!B145)</f>
        <v>경기도 군포시</v>
      </c>
      <c r="B116" s="42" t="str">
        <f>data!C145</f>
        <v>산본동</v>
      </c>
      <c r="C116" s="41" t="str">
        <f>data!D145</f>
        <v>한라주공4단지2차</v>
      </c>
      <c r="D116" s="41">
        <f>data!H145</f>
        <v>1997.11</v>
      </c>
      <c r="E116" s="43" t="str">
        <f>CONCATENATE(TEXT(data!I145,"#,##0"),"세대")</f>
        <v>1,639세대</v>
      </c>
      <c r="F116" s="41">
        <f>data!L145</f>
        <v>39</v>
      </c>
      <c r="G116" s="44">
        <f>(data!L145/data!I145)*100</f>
        <v>2.3794996949359364</v>
      </c>
      <c r="H116" s="41">
        <f>data!M145</f>
        <v>40</v>
      </c>
      <c r="I116" s="44">
        <f>(data!M145/data!I145)*100</f>
        <v>2.4405125076266017</v>
      </c>
      <c r="J116" s="41">
        <f>data!K145</f>
        <v>0.69</v>
      </c>
      <c r="K116" s="45"/>
      <c r="L116" s="46">
        <f>data!N145</f>
        <v>53</v>
      </c>
      <c r="M116" s="47">
        <f>data!O145</f>
        <v>53.72</v>
      </c>
      <c r="N116" s="47">
        <f>data!P145</f>
        <v>16.25</v>
      </c>
      <c r="O116" s="41">
        <f>data!Q145</f>
        <v>39.97</v>
      </c>
      <c r="P116" s="41">
        <f>data!R145</f>
        <v>12.09</v>
      </c>
      <c r="Q116" s="41">
        <f>data!S145</f>
        <v>136</v>
      </c>
      <c r="R116" s="41">
        <f>data!T145</f>
        <v>4</v>
      </c>
      <c r="S116" s="48">
        <f t="shared" si="23"/>
        <v>2.9411764705882353E-2</v>
      </c>
      <c r="T116" s="41">
        <f>data!U145</f>
        <v>1</v>
      </c>
      <c r="U116" s="48">
        <f t="shared" si="24"/>
        <v>7.3529411764705881E-3</v>
      </c>
      <c r="V116" s="45"/>
      <c r="W116" s="46" t="str">
        <f>data!W145</f>
        <v>416동 2302호</v>
      </c>
      <c r="X116" s="46" t="str">
        <f>CONCATENATE(data!X145,"/",data!Y145)</f>
        <v>23/25</v>
      </c>
      <c r="Y116" s="49">
        <f>data!V145</f>
        <v>16900</v>
      </c>
      <c r="Z116" s="49">
        <f>data!AB145</f>
        <v>16900</v>
      </c>
      <c r="AA116" s="49">
        <f>data!AA145</f>
        <v>19000</v>
      </c>
      <c r="AB116" s="41">
        <f>data!AC145</f>
        <v>2</v>
      </c>
      <c r="AC116" s="41">
        <f>data!AD145</f>
        <v>1</v>
      </c>
      <c r="AD116" s="46" t="str">
        <f>data!AE145</f>
        <v>복도식</v>
      </c>
      <c r="AE116" s="46" t="str">
        <f>data!AF145</f>
        <v>즉시입주</v>
      </c>
      <c r="AF116" s="46" t="str">
        <f>data!AL145</f>
        <v>남서향</v>
      </c>
      <c r="AG116" s="45"/>
      <c r="AH116" s="41">
        <f>data!AH145</f>
        <v>13000</v>
      </c>
      <c r="AI116" s="41">
        <f>data!AI145</f>
        <v>13000</v>
      </c>
      <c r="AJ116" s="46" t="str">
        <f>data!AJ145</f>
        <v>415동</v>
      </c>
      <c r="AK116" s="46" t="str">
        <f>data!AK145</f>
        <v>"12/23"</v>
      </c>
      <c r="AL116" s="46" t="str">
        <f>data!AL145</f>
        <v>남서향</v>
      </c>
      <c r="AM116" s="45"/>
      <c r="AN116" s="46" t="str">
        <f>data!W145</f>
        <v>416동 2302호</v>
      </c>
      <c r="AO116" s="43">
        <f>data!P145</f>
        <v>16.25</v>
      </c>
      <c r="AP116" s="43">
        <f>data!V145</f>
        <v>16900</v>
      </c>
      <c r="AQ116" s="43">
        <f>data!AH145</f>
        <v>13000</v>
      </c>
      <c r="AR116" s="43">
        <f t="shared" si="25"/>
        <v>3900</v>
      </c>
      <c r="AS116" s="50">
        <f t="shared" si="26"/>
        <v>0.76923076923076927</v>
      </c>
      <c r="AT116" s="43">
        <f t="shared" si="27"/>
        <v>1040</v>
      </c>
      <c r="AU116" s="46" t="str">
        <f>CONCATENATE("방",data!AC145,",욕실",data!AD145)</f>
        <v>방2,욕실1</v>
      </c>
      <c r="AV116" s="46" t="str">
        <f>data!AE145</f>
        <v>복도식</v>
      </c>
      <c r="AW116" s="45"/>
      <c r="AX116" s="46" t="str">
        <f>data!AM145</f>
        <v>신한라공인중개사사무소</v>
      </c>
      <c r="AY116" s="46" t="str">
        <f>data!AN145</f>
        <v>031-395-2600</v>
      </c>
      <c r="AZ116" s="46" t="str">
        <f>data!AO145</f>
        <v>010-7363-9999</v>
      </c>
      <c r="BA116" s="41" t="str">
        <f>data!AP145</f>
        <v>경기 군포시 산본동 1156-15 4단지 분산상가 101호</v>
      </c>
    </row>
    <row r="117" spans="1:54" x14ac:dyDescent="0.25">
      <c r="A117" s="25" t="str">
        <f>CONCATENATE(data!A146," ", data!B146)</f>
        <v>경기도 군포시</v>
      </c>
      <c r="B117" s="33" t="str">
        <f>data!C146</f>
        <v>산본동</v>
      </c>
      <c r="C117" s="25" t="str">
        <f>data!D146</f>
        <v>한라주공4단지2차</v>
      </c>
      <c r="D117" s="25">
        <f>data!H146</f>
        <v>1997.11</v>
      </c>
      <c r="E117" s="34" t="str">
        <f>CONCATENATE(TEXT(data!I146,"#,##0"),"세대")</f>
        <v>1,639세대</v>
      </c>
      <c r="F117" s="25">
        <f>data!L146</f>
        <v>39</v>
      </c>
      <c r="G117" s="26">
        <f>(data!L146/data!I146)*100</f>
        <v>2.3794996949359364</v>
      </c>
      <c r="H117" s="25">
        <f>data!M146</f>
        <v>40</v>
      </c>
      <c r="I117" s="26">
        <f>(data!M146/data!I146)*100</f>
        <v>2.4405125076266017</v>
      </c>
      <c r="J117" s="25">
        <f>data!K146</f>
        <v>0.69</v>
      </c>
      <c r="L117" s="7">
        <f>data!N146</f>
        <v>80</v>
      </c>
      <c r="M117" s="21">
        <f>data!O146</f>
        <v>80.63</v>
      </c>
      <c r="N117" s="21">
        <f>data!P146</f>
        <v>24.39</v>
      </c>
      <c r="O117">
        <f>data!Q146</f>
        <v>59.99</v>
      </c>
      <c r="P117">
        <f>data!R146</f>
        <v>18.14</v>
      </c>
      <c r="Q117">
        <f>data!S146</f>
        <v>130</v>
      </c>
      <c r="R117">
        <f>data!T146</f>
        <v>1</v>
      </c>
      <c r="S117" s="23">
        <f t="shared" si="23"/>
        <v>7.6923076923076927E-3</v>
      </c>
      <c r="T117">
        <f>data!U146</f>
        <v>0</v>
      </c>
      <c r="U117" s="23">
        <f t="shared" si="24"/>
        <v>0</v>
      </c>
      <c r="W117" s="7" t="str">
        <f>data!W146</f>
        <v>414동 1403호</v>
      </c>
      <c r="X117" s="7" t="str">
        <f>CONCATENATE(data!X146,"/",data!Y146)</f>
        <v>중/25</v>
      </c>
      <c r="Y117" s="19">
        <f>data!V146</f>
        <v>26500</v>
      </c>
      <c r="Z117" s="19">
        <f>data!AB146</f>
        <v>26500</v>
      </c>
      <c r="AA117" s="19">
        <f>data!AA146</f>
        <v>26500</v>
      </c>
      <c r="AB117">
        <f>data!AC146</f>
        <v>3</v>
      </c>
      <c r="AC117">
        <f>data!AD146</f>
        <v>1</v>
      </c>
      <c r="AD117" s="7" t="str">
        <f>data!AE146</f>
        <v>복합식</v>
      </c>
      <c r="AE117" s="7" t="str">
        <f>data!AF146</f>
        <v>3개월이내</v>
      </c>
      <c r="AF117" s="7" t="str">
        <f>data!AL146</f>
        <v>-</v>
      </c>
      <c r="AH117" t="str">
        <f>data!AH146</f>
        <v>-</v>
      </c>
      <c r="AI117" t="str">
        <f>data!AI146</f>
        <v>-</v>
      </c>
      <c r="AJ117" s="7" t="str">
        <f>data!AJ146</f>
        <v>-</v>
      </c>
      <c r="AK117" s="7" t="str">
        <f>data!AK146</f>
        <v>-</v>
      </c>
      <c r="AL117" s="7" t="str">
        <f>data!AL146</f>
        <v>-</v>
      </c>
      <c r="AN117" s="7" t="str">
        <f>data!W146</f>
        <v>414동 1403호</v>
      </c>
      <c r="AO117" s="27">
        <f>data!P146</f>
        <v>24.39</v>
      </c>
      <c r="AP117" s="27">
        <f>data!V146</f>
        <v>26500</v>
      </c>
      <c r="AQ117" s="27" t="str">
        <f>data!AH146</f>
        <v>-</v>
      </c>
      <c r="AR117" s="27" t="str">
        <f t="shared" si="25"/>
        <v/>
      </c>
      <c r="AS117" s="28" t="str">
        <f t="shared" si="26"/>
        <v/>
      </c>
      <c r="AT117" s="27">
        <f t="shared" si="27"/>
        <v>1086.5108651086512</v>
      </c>
      <c r="AU117" s="7" t="str">
        <f>CONCATENATE("방",data!AC146,",욕실",data!AD146)</f>
        <v>방3,욕실1</v>
      </c>
      <c r="AV117" s="7" t="str">
        <f>data!AE146</f>
        <v>복합식</v>
      </c>
      <c r="AX117" s="7" t="str">
        <f>data!AM146</f>
        <v>신공인중개사사무소</v>
      </c>
      <c r="AY117" s="7" t="str">
        <f>data!AN146</f>
        <v>031-394-7788</v>
      </c>
      <c r="AZ117" s="7" t="str">
        <f>data!AO146</f>
        <v>010-6738-8535</v>
      </c>
      <c r="BA117" t="str">
        <f>data!AP146</f>
        <v>경기도 군포시 부곡동 1215-5 101호</v>
      </c>
    </row>
    <row r="118" spans="1:54" x14ac:dyDescent="0.25">
      <c r="A118" s="25" t="str">
        <f>CONCATENATE(data!A147," ", data!B147)</f>
        <v>경기도 군포시</v>
      </c>
      <c r="B118" s="33" t="str">
        <f>data!C147</f>
        <v>산본동</v>
      </c>
      <c r="C118" s="25" t="str">
        <f>data!D147</f>
        <v>한라주공4단지2차</v>
      </c>
      <c r="D118" s="25">
        <f>data!H147</f>
        <v>1997.11</v>
      </c>
      <c r="E118" s="34" t="str">
        <f>CONCATENATE(TEXT(data!I147,"#,##0"),"세대")</f>
        <v>1,639세대</v>
      </c>
      <c r="F118" s="25">
        <f>data!L147</f>
        <v>39</v>
      </c>
      <c r="G118" s="26">
        <f>(data!L147/data!I147)*100</f>
        <v>2.3794996949359364</v>
      </c>
      <c r="H118" s="25">
        <f>data!M147</f>
        <v>40</v>
      </c>
      <c r="I118" s="26">
        <f>(data!M147/data!I147)*100</f>
        <v>2.4405125076266017</v>
      </c>
      <c r="J118" s="25">
        <f>data!K147</f>
        <v>0.69</v>
      </c>
      <c r="L118" s="7">
        <f>data!N147</f>
        <v>83</v>
      </c>
      <c r="M118" s="21">
        <f>data!O147</f>
        <v>83.43</v>
      </c>
      <c r="N118" s="21">
        <f>data!P147</f>
        <v>25.23</v>
      </c>
      <c r="O118">
        <f>data!Q147</f>
        <v>59.99</v>
      </c>
      <c r="P118">
        <f>data!R147</f>
        <v>18.14</v>
      </c>
      <c r="Q118">
        <f>data!S147</f>
        <v>220</v>
      </c>
      <c r="R118">
        <f>data!T147</f>
        <v>0</v>
      </c>
      <c r="S118" s="23">
        <f t="shared" si="23"/>
        <v>0</v>
      </c>
      <c r="T118">
        <f>data!U147</f>
        <v>0</v>
      </c>
      <c r="U118" s="23">
        <f t="shared" si="24"/>
        <v>0</v>
      </c>
      <c r="W118" s="7" t="str">
        <f>data!W147</f>
        <v>-</v>
      </c>
      <c r="X118" s="7" t="str">
        <f>CONCATENATE(data!X147,"/",data!Y147)</f>
        <v>-/-</v>
      </c>
      <c r="Y118" s="19" t="str">
        <f>data!V147</f>
        <v>-</v>
      </c>
      <c r="Z118" s="19" t="str">
        <f>data!AB147</f>
        <v>-</v>
      </c>
      <c r="AA118" s="19" t="str">
        <f>data!AA147</f>
        <v>-</v>
      </c>
      <c r="AB118" t="str">
        <f>data!AC147</f>
        <v>-</v>
      </c>
      <c r="AC118" t="str">
        <f>data!AD147</f>
        <v>-</v>
      </c>
      <c r="AD118" s="7" t="str">
        <f>data!AE147</f>
        <v>-</v>
      </c>
      <c r="AE118" s="7" t="str">
        <f>data!AF147</f>
        <v>-</v>
      </c>
      <c r="AF118" s="7" t="str">
        <f>data!AL147</f>
        <v>-</v>
      </c>
      <c r="AH118" t="str">
        <f>data!AH147</f>
        <v>-</v>
      </c>
      <c r="AI118" t="str">
        <f>data!AI147</f>
        <v>-</v>
      </c>
      <c r="AJ118" s="7" t="str">
        <f>data!AJ147</f>
        <v>-</v>
      </c>
      <c r="AK118" s="7" t="str">
        <f>data!AK147</f>
        <v>-</v>
      </c>
      <c r="AL118" s="7" t="str">
        <f>data!AL147</f>
        <v>-</v>
      </c>
      <c r="AN118" s="7" t="str">
        <f>data!W147</f>
        <v>-</v>
      </c>
      <c r="AO118" s="27">
        <f>data!P147</f>
        <v>25.23</v>
      </c>
      <c r="AP118" s="27" t="str">
        <f>data!V147</f>
        <v>-</v>
      </c>
      <c r="AQ118" s="27" t="str">
        <f>data!AH147</f>
        <v>-</v>
      </c>
      <c r="AR118" s="27" t="str">
        <f t="shared" si="25"/>
        <v/>
      </c>
      <c r="AS118" s="28" t="str">
        <f t="shared" si="26"/>
        <v/>
      </c>
      <c r="AT118" s="27" t="str">
        <f t="shared" si="27"/>
        <v/>
      </c>
      <c r="AU118" s="7" t="str">
        <f>CONCATENATE("방",data!AC147,",욕실",data!AD147)</f>
        <v>방-,욕실-</v>
      </c>
      <c r="AV118" s="7" t="str">
        <f>data!AE147</f>
        <v>-</v>
      </c>
      <c r="AX118" s="7" t="str">
        <f>data!AM147</f>
        <v>-</v>
      </c>
      <c r="AY118" s="7" t="str">
        <f>data!AN147</f>
        <v>-</v>
      </c>
      <c r="AZ118" s="7" t="str">
        <f>data!AO147</f>
        <v>-</v>
      </c>
      <c r="BA118" t="str">
        <f>data!AP147</f>
        <v>-</v>
      </c>
    </row>
    <row r="119" spans="1:54" x14ac:dyDescent="0.25">
      <c r="A119" s="25" t="str">
        <f>CONCATENATE(data!A148," ", data!B148)</f>
        <v>경기도 군포시</v>
      </c>
      <c r="B119" s="33" t="str">
        <f>data!C148</f>
        <v>산본동</v>
      </c>
      <c r="C119" s="25" t="str">
        <f>data!D148</f>
        <v>한라주공4단지2차</v>
      </c>
      <c r="D119" s="25">
        <f>data!H148</f>
        <v>1997.11</v>
      </c>
      <c r="E119" s="34" t="str">
        <f>CONCATENATE(TEXT(data!I148,"#,##0"),"세대")</f>
        <v>1,639세대</v>
      </c>
      <c r="F119" s="25">
        <f>data!L148</f>
        <v>39</v>
      </c>
      <c r="G119" s="26">
        <f>(data!L148/data!I148)*100</f>
        <v>2.3794996949359364</v>
      </c>
      <c r="H119" s="25">
        <f>data!M148</f>
        <v>40</v>
      </c>
      <c r="I119" s="26">
        <f>(data!M148/data!I148)*100</f>
        <v>2.4405125076266017</v>
      </c>
      <c r="J119" s="25">
        <f>data!K148</f>
        <v>0.69</v>
      </c>
      <c r="L119" s="7" t="str">
        <f>data!N148</f>
        <v>84B</v>
      </c>
      <c r="M119" s="21">
        <f>data!O148</f>
        <v>84.7</v>
      </c>
      <c r="N119" s="21">
        <f>data!P148</f>
        <v>25.62</v>
      </c>
      <c r="O119">
        <f>data!Q148</f>
        <v>59.98</v>
      </c>
      <c r="P119">
        <f>data!R148</f>
        <v>18.14</v>
      </c>
      <c r="Q119">
        <f>data!S148</f>
        <v>490</v>
      </c>
      <c r="R119">
        <f>data!T148</f>
        <v>9</v>
      </c>
      <c r="S119" s="23">
        <f t="shared" si="23"/>
        <v>1.8367346938775512E-2</v>
      </c>
      <c r="T119">
        <f>data!U148</f>
        <v>9</v>
      </c>
      <c r="U119" s="23">
        <f t="shared" si="24"/>
        <v>1.8367346938775512E-2</v>
      </c>
      <c r="W119" s="7" t="str">
        <f>data!W148</f>
        <v>423동 602호</v>
      </c>
      <c r="X119" s="7" t="str">
        <f>CONCATENATE(data!X148,"/",data!Y148)</f>
        <v>6/20</v>
      </c>
      <c r="Y119" s="19">
        <f>data!V148</f>
        <v>24500</v>
      </c>
      <c r="Z119" s="19">
        <f>data!AB148</f>
        <v>24500</v>
      </c>
      <c r="AA119" s="19">
        <f>data!AA148</f>
        <v>27000</v>
      </c>
      <c r="AB119">
        <f>data!AC148</f>
        <v>3</v>
      </c>
      <c r="AC119">
        <f>data!AD148</f>
        <v>1</v>
      </c>
      <c r="AD119" s="7" t="str">
        <f>data!AE148</f>
        <v>복도식</v>
      </c>
      <c r="AE119" s="7" t="str">
        <f>data!AF148</f>
        <v>2개월이내</v>
      </c>
      <c r="AF119" s="7" t="str">
        <f>data!AL148</f>
        <v>남향</v>
      </c>
      <c r="AH119">
        <f>data!AH148</f>
        <v>21000</v>
      </c>
      <c r="AI119">
        <f>data!AI148</f>
        <v>16000</v>
      </c>
      <c r="AJ119" s="7" t="str">
        <f>data!AJ148</f>
        <v>414동</v>
      </c>
      <c r="AK119" s="7" t="str">
        <f>data!AK148</f>
        <v>"14/25"</v>
      </c>
      <c r="AL119" s="7" t="str">
        <f>data!AL148</f>
        <v>남향</v>
      </c>
      <c r="AN119" s="7" t="str">
        <f>data!W148</f>
        <v>423동 602호</v>
      </c>
      <c r="AO119" s="27">
        <f>data!P148</f>
        <v>25.62</v>
      </c>
      <c r="AP119" s="27">
        <f>data!V148</f>
        <v>24500</v>
      </c>
      <c r="AQ119" s="27">
        <f>data!AH148</f>
        <v>21000</v>
      </c>
      <c r="AR119" s="27">
        <f t="shared" si="25"/>
        <v>3500</v>
      </c>
      <c r="AS119" s="28">
        <f t="shared" si="26"/>
        <v>0.8571428571428571</v>
      </c>
      <c r="AT119" s="27">
        <f t="shared" si="27"/>
        <v>956.28415300546442</v>
      </c>
      <c r="AU119" s="7" t="str">
        <f>CONCATENATE("방",data!AC148,",욕실",data!AD148)</f>
        <v>방3,욕실1</v>
      </c>
      <c r="AV119" s="7" t="str">
        <f>data!AE148</f>
        <v>복도식</v>
      </c>
      <c r="AX119" s="7" t="str">
        <f>data!AM148</f>
        <v>엘리트 공인중개사사무소</v>
      </c>
      <c r="AY119" s="7" t="str">
        <f>data!AN148</f>
        <v>031-395-6565</v>
      </c>
      <c r="AZ119" s="7" t="str">
        <f>data!AO148</f>
        <v>010-7270-8283</v>
      </c>
      <c r="BA119" t="str">
        <f>data!AP148</f>
        <v>경기도 군포시 산본동 1156-8 주공4단지 상가 가동 101-1호</v>
      </c>
    </row>
    <row r="120" spans="1:54" x14ac:dyDescent="0.25">
      <c r="A120" s="52" t="str">
        <f>CONCATENATE(data!A33," ", data!B33)</f>
        <v>경기도 군포시</v>
      </c>
      <c r="B120" s="54" t="str">
        <f>data!C33</f>
        <v>산본동</v>
      </c>
      <c r="C120" s="52" t="str">
        <f>data!D33</f>
        <v>덕유주공8단지</v>
      </c>
      <c r="D120" s="52">
        <f>data!H33</f>
        <v>1996.06</v>
      </c>
      <c r="E120" s="55" t="str">
        <f>CONCATENATE(TEXT(data!I33,"#,##0"),"세대")</f>
        <v>267세대</v>
      </c>
      <c r="F120" s="52">
        <f>data!L33</f>
        <v>16</v>
      </c>
      <c r="G120" s="56">
        <f>(data!L33/data!I33)*100</f>
        <v>5.9925093632958806</v>
      </c>
      <c r="H120" s="52">
        <f>data!M33</f>
        <v>9</v>
      </c>
      <c r="I120" s="56">
        <f>(data!M33/data!I33)*100</f>
        <v>3.3707865168539324</v>
      </c>
      <c r="J120" s="52">
        <f>data!K33</f>
        <v>0.51</v>
      </c>
      <c r="K120" s="57"/>
      <c r="L120" s="58">
        <f>data!N33</f>
        <v>78</v>
      </c>
      <c r="M120" s="59">
        <f>data!O33</f>
        <v>78.89</v>
      </c>
      <c r="N120" s="59">
        <f>data!P33</f>
        <v>23.86</v>
      </c>
      <c r="O120" s="52">
        <f>data!Q33</f>
        <v>58.14</v>
      </c>
      <c r="P120" s="52">
        <f>data!R33</f>
        <v>17.579999999999998</v>
      </c>
      <c r="Q120" s="52">
        <f>data!S33</f>
        <v>267</v>
      </c>
      <c r="R120" s="52">
        <f>data!T33</f>
        <v>16</v>
      </c>
      <c r="S120" s="60">
        <f t="shared" si="23"/>
        <v>5.9925093632958802E-2</v>
      </c>
      <c r="T120" s="52">
        <f>data!U33</f>
        <v>9</v>
      </c>
      <c r="U120" s="60">
        <f t="shared" si="24"/>
        <v>3.3707865168539325E-2</v>
      </c>
      <c r="V120" s="57"/>
      <c r="W120" s="58" t="str">
        <f>data!W33</f>
        <v>873동 403호</v>
      </c>
      <c r="X120" s="58" t="str">
        <f>CONCATENATE(data!X33,"/",data!Y33)</f>
        <v>4/15</v>
      </c>
      <c r="Y120" s="61">
        <f>data!V33</f>
        <v>30000</v>
      </c>
      <c r="Z120" s="61">
        <f>data!AB33</f>
        <v>29300</v>
      </c>
      <c r="AA120" s="61">
        <f>data!AA33</f>
        <v>33500</v>
      </c>
      <c r="AB120" s="52">
        <f>data!AC33</f>
        <v>3</v>
      </c>
      <c r="AC120" s="52">
        <f>data!AD33</f>
        <v>1</v>
      </c>
      <c r="AD120" s="58" t="str">
        <f>data!AE33</f>
        <v>복도식</v>
      </c>
      <c r="AE120" s="58" t="str">
        <f>data!AF33</f>
        <v>2019년08월 이후</v>
      </c>
      <c r="AF120" s="58" t="str">
        <f>data!AL33</f>
        <v>남향</v>
      </c>
      <c r="AG120" s="57"/>
      <c r="AH120" s="52">
        <f>data!AH33</f>
        <v>27000</v>
      </c>
      <c r="AI120" s="52">
        <f>data!AI33</f>
        <v>25000</v>
      </c>
      <c r="AJ120" s="58" t="str">
        <f>data!AJ33</f>
        <v>873동</v>
      </c>
      <c r="AK120" s="58" t="str">
        <f>data!AK33</f>
        <v>"9/15"</v>
      </c>
      <c r="AL120" s="58" t="str">
        <f>data!AL33</f>
        <v>남향</v>
      </c>
      <c r="AM120" s="57"/>
      <c r="AN120" s="58" t="str">
        <f>data!W33</f>
        <v>873동 403호</v>
      </c>
      <c r="AO120" s="55">
        <f>data!P33</f>
        <v>23.86</v>
      </c>
      <c r="AP120" s="55">
        <f>data!V33</f>
        <v>30000</v>
      </c>
      <c r="AQ120" s="55">
        <f>data!AH33</f>
        <v>27000</v>
      </c>
      <c r="AR120" s="55">
        <f t="shared" si="25"/>
        <v>3000</v>
      </c>
      <c r="AS120" s="62">
        <f t="shared" si="26"/>
        <v>0.9</v>
      </c>
      <c r="AT120" s="55">
        <f t="shared" si="27"/>
        <v>1257.3344509639564</v>
      </c>
      <c r="AU120" s="58" t="str">
        <f>CONCATENATE("방",data!AC33,",욕실",data!AD33)</f>
        <v>방3,욕실1</v>
      </c>
      <c r="AV120" s="58" t="str">
        <f>data!AE33</f>
        <v>복도식</v>
      </c>
      <c r="AW120" s="57"/>
      <c r="AX120" s="58" t="str">
        <f>data!AM33</f>
        <v>온동네공인중개사사무소</v>
      </c>
      <c r="AY120" s="58" t="str">
        <f>data!AN33</f>
        <v>031-396-7100</v>
      </c>
      <c r="AZ120" s="58" t="str">
        <f>data!AO33</f>
        <v>010-4343-2000</v>
      </c>
      <c r="BA120" s="52" t="str">
        <f>data!AP33</f>
        <v>경기도 군포시 산본동 1151-5</v>
      </c>
      <c r="BB120" s="52"/>
    </row>
    <row r="121" spans="1:54" x14ac:dyDescent="0.25">
      <c r="A121" s="25" t="str">
        <f>CONCATENATE(data!A150," ", data!B150)</f>
        <v>경기도 군포시</v>
      </c>
      <c r="B121" s="33" t="str">
        <f>data!C150</f>
        <v>산본동</v>
      </c>
      <c r="C121" s="25" t="str">
        <f>data!D150</f>
        <v>한라주공4단지2차</v>
      </c>
      <c r="D121" s="25">
        <f>data!H150</f>
        <v>1997.11</v>
      </c>
      <c r="E121" s="34" t="str">
        <f>CONCATENATE(TEXT(data!I150,"#,##0"),"세대")</f>
        <v>1,639세대</v>
      </c>
      <c r="F121" s="25">
        <f>data!L150</f>
        <v>39</v>
      </c>
      <c r="G121" s="26">
        <f>(data!L150/data!I150)*100</f>
        <v>2.3794996949359364</v>
      </c>
      <c r="H121" s="25">
        <f>data!M150</f>
        <v>40</v>
      </c>
      <c r="I121" s="26">
        <f>(data!M150/data!I150)*100</f>
        <v>2.4405125076266017</v>
      </c>
      <c r="J121" s="25">
        <f>data!K150</f>
        <v>0.69</v>
      </c>
      <c r="L121" s="7" t="str">
        <f>data!N150</f>
        <v>86C</v>
      </c>
      <c r="M121" s="21">
        <f>data!O150</f>
        <v>86.59</v>
      </c>
      <c r="N121" s="21">
        <f>data!P150</f>
        <v>26.19</v>
      </c>
      <c r="O121">
        <f>data!Q150</f>
        <v>59.99</v>
      </c>
      <c r="P121">
        <f>data!R150</f>
        <v>18.14</v>
      </c>
      <c r="Q121">
        <f>data!S150</f>
        <v>78</v>
      </c>
      <c r="R121">
        <f>data!T150</f>
        <v>1</v>
      </c>
      <c r="S121" s="23">
        <f t="shared" si="23"/>
        <v>1.282051282051282E-2</v>
      </c>
      <c r="T121">
        <f>data!U150</f>
        <v>0</v>
      </c>
      <c r="U121" s="23">
        <f t="shared" si="24"/>
        <v>0</v>
      </c>
      <c r="W121" s="7" t="str">
        <f>data!W150</f>
        <v>417동 1204호</v>
      </c>
      <c r="X121" s="7" t="str">
        <f>CONCATENATE(data!X150,"/",data!Y150)</f>
        <v>12/23</v>
      </c>
      <c r="Y121" s="19">
        <f>data!V150</f>
        <v>27500</v>
      </c>
      <c r="Z121" s="19">
        <f>data!AB150</f>
        <v>27500</v>
      </c>
      <c r="AA121" s="19">
        <f>data!AA150</f>
        <v>27500</v>
      </c>
      <c r="AB121">
        <f>data!AC150</f>
        <v>3</v>
      </c>
      <c r="AC121">
        <f>data!AD150</f>
        <v>1</v>
      </c>
      <c r="AD121" s="7" t="str">
        <f>data!AE150</f>
        <v>계단식</v>
      </c>
      <c r="AE121" s="7" t="str">
        <f>data!AF150</f>
        <v>2개월이내</v>
      </c>
      <c r="AF121" s="7" t="str">
        <f>data!AL150</f>
        <v>-</v>
      </c>
      <c r="AH121" t="str">
        <f>data!AH150</f>
        <v>-</v>
      </c>
      <c r="AI121" t="str">
        <f>data!AI150</f>
        <v>-</v>
      </c>
      <c r="AJ121" s="7" t="str">
        <f>data!AJ150</f>
        <v>-</v>
      </c>
      <c r="AK121" s="7" t="str">
        <f>data!AK150</f>
        <v>-</v>
      </c>
      <c r="AL121" s="7" t="str">
        <f>data!AL150</f>
        <v>-</v>
      </c>
      <c r="AN121" s="7" t="str">
        <f>data!W150</f>
        <v>417동 1204호</v>
      </c>
      <c r="AO121" s="27">
        <f>data!P150</f>
        <v>26.19</v>
      </c>
      <c r="AP121" s="27">
        <f>data!V150</f>
        <v>27500</v>
      </c>
      <c r="AQ121" s="27" t="str">
        <f>data!AH150</f>
        <v>-</v>
      </c>
      <c r="AR121" s="27" t="str">
        <f t="shared" si="25"/>
        <v/>
      </c>
      <c r="AS121" s="28" t="str">
        <f t="shared" si="26"/>
        <v/>
      </c>
      <c r="AT121" s="27">
        <f t="shared" si="27"/>
        <v>1050.0190912562045</v>
      </c>
      <c r="AU121" s="7" t="str">
        <f>CONCATENATE("방",data!AC150,",욕실",data!AD150)</f>
        <v>방3,욕실1</v>
      </c>
      <c r="AV121" s="7" t="str">
        <f>data!AE150</f>
        <v>계단식</v>
      </c>
      <c r="AX121" s="7" t="str">
        <f>data!AM150</f>
        <v>굿모닝한라공인중개사사무소</v>
      </c>
      <c r="AY121" s="7" t="str">
        <f>data!AN150</f>
        <v>031-396-4080</v>
      </c>
      <c r="AZ121" s="7" t="str">
        <f>data!AO150</f>
        <v>010-6526-3578</v>
      </c>
      <c r="BA121" t="str">
        <f>data!AP150</f>
        <v>경기도 군포시 산본동 1156-25 한라2차아파트종합상가103호</v>
      </c>
    </row>
    <row r="122" spans="1:54" s="41" customFormat="1" x14ac:dyDescent="0.25">
      <c r="A122" s="41" t="str">
        <f>CONCATENATE(data!A152," ", data!B152)</f>
        <v>경기도 군포시</v>
      </c>
      <c r="B122" s="42" t="str">
        <f>data!C152</f>
        <v>산본동</v>
      </c>
      <c r="C122" s="41" t="str">
        <f>data!D152</f>
        <v>한양목련</v>
      </c>
      <c r="D122" s="41">
        <f>data!H152</f>
        <v>1994.1</v>
      </c>
      <c r="E122" s="43" t="str">
        <f>CONCATENATE(TEXT(data!I152,"#,##0"),"세대")</f>
        <v>1,040세대</v>
      </c>
      <c r="F122" s="41">
        <f>data!L152</f>
        <v>56</v>
      </c>
      <c r="G122" s="44">
        <f>(data!L152/data!I152)*100</f>
        <v>5.384615384615385</v>
      </c>
      <c r="H122" s="41">
        <f>data!M152</f>
        <v>24</v>
      </c>
      <c r="I122" s="44">
        <f>(data!M152/data!I152)*100</f>
        <v>2.3076923076923079</v>
      </c>
      <c r="J122" s="41">
        <f>data!K152</f>
        <v>1.47</v>
      </c>
      <c r="K122" s="45"/>
      <c r="L122" s="46" t="str">
        <f>data!N152</f>
        <v>99A</v>
      </c>
      <c r="M122" s="47">
        <f>data!O152</f>
        <v>99.77</v>
      </c>
      <c r="N122" s="47">
        <f>data!P152</f>
        <v>30.18</v>
      </c>
      <c r="O122" s="41">
        <f>data!Q152</f>
        <v>81.05</v>
      </c>
      <c r="P122" s="41">
        <f>data!R152</f>
        <v>24.51</v>
      </c>
      <c r="Q122" s="41">
        <f>data!S152</f>
        <v>1</v>
      </c>
      <c r="R122" s="41" t="str">
        <f>data!T152</f>
        <v>-</v>
      </c>
      <c r="S122" s="48" t="str">
        <f t="shared" si="23"/>
        <v/>
      </c>
      <c r="T122" s="41" t="str">
        <f>data!U152</f>
        <v>-</v>
      </c>
      <c r="U122" s="48" t="str">
        <f t="shared" si="24"/>
        <v/>
      </c>
      <c r="V122" s="45"/>
      <c r="W122" s="46" t="str">
        <f>data!W152</f>
        <v>-</v>
      </c>
      <c r="X122" s="46" t="str">
        <f>CONCATENATE(data!X152,"/",data!Y152)</f>
        <v>-/-</v>
      </c>
      <c r="Y122" s="49" t="str">
        <f>data!V152</f>
        <v>-</v>
      </c>
      <c r="Z122" s="49" t="str">
        <f>data!AB152</f>
        <v>-</v>
      </c>
      <c r="AA122" s="49" t="str">
        <f>data!AA152</f>
        <v>-</v>
      </c>
      <c r="AB122" s="41" t="str">
        <f>data!AC152</f>
        <v>-</v>
      </c>
      <c r="AC122" s="41" t="str">
        <f>data!AD152</f>
        <v>-</v>
      </c>
      <c r="AD122" s="46" t="str">
        <f>data!AE152</f>
        <v>-</v>
      </c>
      <c r="AE122" s="46" t="str">
        <f>data!AF152</f>
        <v>-</v>
      </c>
      <c r="AF122" s="46" t="str">
        <f>data!AL152</f>
        <v>-</v>
      </c>
      <c r="AG122" s="45"/>
      <c r="AH122" s="41" t="str">
        <f>data!AH152</f>
        <v>-</v>
      </c>
      <c r="AI122" s="41" t="str">
        <f>data!AI152</f>
        <v>-</v>
      </c>
      <c r="AJ122" s="46" t="str">
        <f>data!AJ152</f>
        <v>-</v>
      </c>
      <c r="AK122" s="46" t="str">
        <f>data!AK152</f>
        <v>-</v>
      </c>
      <c r="AL122" s="46" t="str">
        <f>data!AL152</f>
        <v>-</v>
      </c>
      <c r="AM122" s="45"/>
      <c r="AN122" s="46" t="str">
        <f>data!W152</f>
        <v>-</v>
      </c>
      <c r="AO122" s="43">
        <f>data!P152</f>
        <v>30.18</v>
      </c>
      <c r="AP122" s="43" t="str">
        <f>data!V152</f>
        <v>-</v>
      </c>
      <c r="AQ122" s="43" t="str">
        <f>data!AH152</f>
        <v>-</v>
      </c>
      <c r="AR122" s="43" t="str">
        <f t="shared" si="25"/>
        <v/>
      </c>
      <c r="AS122" s="50" t="str">
        <f t="shared" si="26"/>
        <v/>
      </c>
      <c r="AT122" s="43" t="str">
        <f t="shared" si="27"/>
        <v/>
      </c>
      <c r="AU122" s="46" t="str">
        <f>CONCATENATE("방",data!AC152,",욕실",data!AD152)</f>
        <v>방-,욕실-</v>
      </c>
      <c r="AV122" s="46" t="str">
        <f>data!AE152</f>
        <v>-</v>
      </c>
      <c r="AW122" s="45"/>
      <c r="AX122" s="46" t="str">
        <f>data!AM152</f>
        <v>-</v>
      </c>
      <c r="AY122" s="46" t="str">
        <f>data!AN152</f>
        <v>-</v>
      </c>
      <c r="AZ122" s="46" t="str">
        <f>data!AO152</f>
        <v>-</v>
      </c>
      <c r="BA122" s="41" t="str">
        <f>data!AP152</f>
        <v>-</v>
      </c>
    </row>
    <row r="123" spans="1:54" x14ac:dyDescent="0.25">
      <c r="A123" s="25" t="str">
        <f>CONCATENATE(data!A153," ", data!B153)</f>
        <v>경기도 군포시</v>
      </c>
      <c r="B123" s="33" t="str">
        <f>data!C153</f>
        <v>산본동</v>
      </c>
      <c r="C123" s="25" t="str">
        <f>data!D153</f>
        <v>한양목련</v>
      </c>
      <c r="D123" s="25">
        <f>data!H153</f>
        <v>1994.1</v>
      </c>
      <c r="E123" s="34" t="str">
        <f>CONCATENATE(TEXT(data!I153,"#,##0"),"세대")</f>
        <v>1,040세대</v>
      </c>
      <c r="F123" s="25">
        <f>data!L153</f>
        <v>56</v>
      </c>
      <c r="G123" s="26">
        <f>(data!L153/data!I153)*100</f>
        <v>5.384615384615385</v>
      </c>
      <c r="H123" s="25">
        <f>data!M153</f>
        <v>24</v>
      </c>
      <c r="I123" s="26">
        <f>(data!M153/data!I153)*100</f>
        <v>2.3076923076923079</v>
      </c>
      <c r="J123" s="25">
        <f>data!K153</f>
        <v>1.47</v>
      </c>
      <c r="L123" s="7" t="str">
        <f>data!N153</f>
        <v>99B</v>
      </c>
      <c r="M123" s="21">
        <f>data!O153</f>
        <v>99.77</v>
      </c>
      <c r="N123" s="21">
        <f>data!P153</f>
        <v>30.18</v>
      </c>
      <c r="O123">
        <f>data!Q153</f>
        <v>81.05</v>
      </c>
      <c r="P123">
        <f>data!R153</f>
        <v>24.51</v>
      </c>
      <c r="Q123">
        <f>data!S153</f>
        <v>3</v>
      </c>
      <c r="R123" t="str">
        <f>data!T153</f>
        <v>-</v>
      </c>
      <c r="S123" s="23" t="str">
        <f t="shared" si="23"/>
        <v/>
      </c>
      <c r="T123" t="str">
        <f>data!U153</f>
        <v>-</v>
      </c>
      <c r="U123" s="23" t="str">
        <f t="shared" si="24"/>
        <v/>
      </c>
      <c r="W123" s="7" t="str">
        <f>data!W153</f>
        <v>-</v>
      </c>
      <c r="X123" s="7" t="str">
        <f>CONCATENATE(data!X153,"/",data!Y153)</f>
        <v>-/-</v>
      </c>
      <c r="Y123" s="19" t="str">
        <f>data!V153</f>
        <v>-</v>
      </c>
      <c r="Z123" s="19" t="str">
        <f>data!AB153</f>
        <v>-</v>
      </c>
      <c r="AA123" s="19" t="str">
        <f>data!AA153</f>
        <v>-</v>
      </c>
      <c r="AB123" t="str">
        <f>data!AC153</f>
        <v>-</v>
      </c>
      <c r="AC123" t="str">
        <f>data!AD153</f>
        <v>-</v>
      </c>
      <c r="AD123" s="7" t="str">
        <f>data!AE153</f>
        <v>-</v>
      </c>
      <c r="AE123" s="7" t="str">
        <f>data!AF153</f>
        <v>-</v>
      </c>
      <c r="AF123" s="7" t="str">
        <f>data!AL153</f>
        <v>-</v>
      </c>
      <c r="AH123" t="str">
        <f>data!AH153</f>
        <v>-</v>
      </c>
      <c r="AI123" t="str">
        <f>data!AI153</f>
        <v>-</v>
      </c>
      <c r="AJ123" s="7" t="str">
        <f>data!AJ153</f>
        <v>-</v>
      </c>
      <c r="AK123" s="7" t="str">
        <f>data!AK153</f>
        <v>-</v>
      </c>
      <c r="AL123" s="7" t="str">
        <f>data!AL153</f>
        <v>-</v>
      </c>
      <c r="AN123" s="7" t="str">
        <f>data!W153</f>
        <v>-</v>
      </c>
      <c r="AO123" s="27">
        <f>data!P153</f>
        <v>30.18</v>
      </c>
      <c r="AP123" s="27" t="str">
        <f>data!V153</f>
        <v>-</v>
      </c>
      <c r="AQ123" s="27" t="str">
        <f>data!AH153</f>
        <v>-</v>
      </c>
      <c r="AR123" s="27" t="str">
        <f t="shared" si="25"/>
        <v/>
      </c>
      <c r="AS123" s="28" t="str">
        <f t="shared" si="26"/>
        <v/>
      </c>
      <c r="AT123" s="27" t="str">
        <f t="shared" si="27"/>
        <v/>
      </c>
      <c r="AU123" s="7" t="str">
        <f>CONCATENATE("방",data!AC153,",욕실",data!AD153)</f>
        <v>방-,욕실-</v>
      </c>
      <c r="AV123" s="7" t="str">
        <f>data!AE153</f>
        <v>-</v>
      </c>
      <c r="AX123" s="7" t="str">
        <f>data!AM153</f>
        <v>-</v>
      </c>
      <c r="AY123" s="7" t="str">
        <f>data!AN153</f>
        <v>-</v>
      </c>
      <c r="AZ123" s="7" t="str">
        <f>data!AO153</f>
        <v>-</v>
      </c>
      <c r="BA123" t="str">
        <f>data!AP153</f>
        <v>-</v>
      </c>
    </row>
    <row r="124" spans="1:54" x14ac:dyDescent="0.25">
      <c r="A124" s="25" t="str">
        <f>CONCATENATE(data!A154," ", data!B154)</f>
        <v>경기도 군포시</v>
      </c>
      <c r="B124" s="33" t="str">
        <f>data!C154</f>
        <v>산본동</v>
      </c>
      <c r="C124" s="25" t="str">
        <f>data!D154</f>
        <v>한양목련</v>
      </c>
      <c r="D124" s="25">
        <f>data!H154</f>
        <v>1994.1</v>
      </c>
      <c r="E124" s="34" t="str">
        <f>CONCATENATE(TEXT(data!I154,"#,##0"),"세대")</f>
        <v>1,040세대</v>
      </c>
      <c r="F124" s="25">
        <f>data!L154</f>
        <v>56</v>
      </c>
      <c r="G124" s="26">
        <f>(data!L154/data!I154)*100</f>
        <v>5.384615384615385</v>
      </c>
      <c r="H124" s="25">
        <f>data!M154</f>
        <v>24</v>
      </c>
      <c r="I124" s="26">
        <f>(data!M154/data!I154)*100</f>
        <v>2.3076923076923079</v>
      </c>
      <c r="J124" s="25">
        <f>data!K154</f>
        <v>1.47</v>
      </c>
      <c r="L124" s="7" t="str">
        <f>data!N154</f>
        <v>103B</v>
      </c>
      <c r="M124" s="21">
        <f>data!O154</f>
        <v>103.64</v>
      </c>
      <c r="N124" s="21">
        <f>data!P154</f>
        <v>31.35</v>
      </c>
      <c r="O124">
        <f>data!Q154</f>
        <v>84.2</v>
      </c>
      <c r="P124">
        <f>data!R154</f>
        <v>25.47</v>
      </c>
      <c r="Q124">
        <f>data!S154</f>
        <v>4</v>
      </c>
      <c r="R124" t="str">
        <f>data!T154</f>
        <v>-</v>
      </c>
      <c r="S124" s="23" t="str">
        <f t="shared" si="23"/>
        <v/>
      </c>
      <c r="T124" t="str">
        <f>data!U154</f>
        <v>-</v>
      </c>
      <c r="U124" s="23" t="str">
        <f t="shared" si="24"/>
        <v/>
      </c>
      <c r="W124" s="7" t="str">
        <f>data!W154</f>
        <v>-</v>
      </c>
      <c r="X124" s="7" t="str">
        <f>CONCATENATE(data!X154,"/",data!Y154)</f>
        <v>-/-</v>
      </c>
      <c r="Y124" s="19" t="str">
        <f>data!V154</f>
        <v>-</v>
      </c>
      <c r="Z124" s="19" t="str">
        <f>data!AB154</f>
        <v>-</v>
      </c>
      <c r="AA124" s="19" t="str">
        <f>data!AA154</f>
        <v>-</v>
      </c>
      <c r="AB124" t="str">
        <f>data!AC154</f>
        <v>-</v>
      </c>
      <c r="AC124" t="str">
        <f>data!AD154</f>
        <v>-</v>
      </c>
      <c r="AD124" s="7" t="str">
        <f>data!AE154</f>
        <v>-</v>
      </c>
      <c r="AE124" s="7" t="str">
        <f>data!AF154</f>
        <v>-</v>
      </c>
      <c r="AF124" s="7" t="str">
        <f>data!AL154</f>
        <v>-</v>
      </c>
      <c r="AH124" t="str">
        <f>data!AH154</f>
        <v>-</v>
      </c>
      <c r="AI124" t="str">
        <f>data!AI154</f>
        <v>-</v>
      </c>
      <c r="AJ124" s="7" t="str">
        <f>data!AJ154</f>
        <v>-</v>
      </c>
      <c r="AK124" s="7" t="str">
        <f>data!AK154</f>
        <v>-</v>
      </c>
      <c r="AL124" s="7" t="str">
        <f>data!AL154</f>
        <v>-</v>
      </c>
      <c r="AN124" s="7" t="str">
        <f>data!W154</f>
        <v>-</v>
      </c>
      <c r="AO124" s="27">
        <f>data!P154</f>
        <v>31.35</v>
      </c>
      <c r="AP124" s="27" t="str">
        <f>data!V154</f>
        <v>-</v>
      </c>
      <c r="AQ124" s="27" t="str">
        <f>data!AH154</f>
        <v>-</v>
      </c>
      <c r="AR124" s="27" t="str">
        <f t="shared" si="25"/>
        <v/>
      </c>
      <c r="AS124" s="28" t="str">
        <f t="shared" si="26"/>
        <v/>
      </c>
      <c r="AT124" s="27" t="str">
        <f t="shared" si="27"/>
        <v/>
      </c>
      <c r="AU124" s="7" t="str">
        <f>CONCATENATE("방",data!AC154,",욕실",data!AD154)</f>
        <v>방-,욕실-</v>
      </c>
      <c r="AV124" s="7" t="str">
        <f>data!AE154</f>
        <v>-</v>
      </c>
      <c r="AX124" s="7" t="str">
        <f>data!AM154</f>
        <v>-</v>
      </c>
      <c r="AY124" s="7" t="str">
        <f>data!AN154</f>
        <v>-</v>
      </c>
      <c r="AZ124" s="7" t="str">
        <f>data!AO154</f>
        <v>-</v>
      </c>
      <c r="BA124" t="str">
        <f>data!AP154</f>
        <v>-</v>
      </c>
    </row>
    <row r="125" spans="1:54" x14ac:dyDescent="0.25">
      <c r="A125" s="25" t="str">
        <f>CONCATENATE(data!A155," ", data!B155)</f>
        <v>경기도 군포시</v>
      </c>
      <c r="B125" s="33" t="str">
        <f>data!C155</f>
        <v>산본동</v>
      </c>
      <c r="C125" s="25" t="str">
        <f>data!D155</f>
        <v>한양목련</v>
      </c>
      <c r="D125" s="25">
        <f>data!H155</f>
        <v>1994.1</v>
      </c>
      <c r="E125" s="34" t="str">
        <f>CONCATENATE(TEXT(data!I155,"#,##0"),"세대")</f>
        <v>1,040세대</v>
      </c>
      <c r="F125" s="25">
        <f>data!L155</f>
        <v>56</v>
      </c>
      <c r="G125" s="26">
        <f>(data!L155/data!I155)*100</f>
        <v>5.384615384615385</v>
      </c>
      <c r="H125" s="25">
        <f>data!M155</f>
        <v>24</v>
      </c>
      <c r="I125" s="26">
        <f>(data!M155/data!I155)*100</f>
        <v>2.3076923076923079</v>
      </c>
      <c r="J125" s="25">
        <f>data!K155</f>
        <v>1.47</v>
      </c>
      <c r="L125" s="7" t="str">
        <f>data!N155</f>
        <v>107A</v>
      </c>
      <c r="M125" s="21">
        <f>data!O155</f>
        <v>107.61</v>
      </c>
      <c r="N125" s="21">
        <f>data!P155</f>
        <v>32.549999999999997</v>
      </c>
      <c r="O125">
        <f>data!Q155</f>
        <v>87.44</v>
      </c>
      <c r="P125">
        <f>data!R155</f>
        <v>26.45</v>
      </c>
      <c r="Q125">
        <f>data!S155</f>
        <v>3</v>
      </c>
      <c r="R125">
        <f>data!T155</f>
        <v>0</v>
      </c>
      <c r="S125" s="23">
        <f t="shared" si="23"/>
        <v>0</v>
      </c>
      <c r="T125">
        <f>data!U155</f>
        <v>1</v>
      </c>
      <c r="U125" s="23">
        <f t="shared" si="24"/>
        <v>0.33333333333333331</v>
      </c>
      <c r="W125" s="7" t="str">
        <f>data!W155</f>
        <v>-</v>
      </c>
      <c r="X125" s="7" t="str">
        <f>CONCATENATE(data!X155,"/",data!Y155)</f>
        <v>-/-</v>
      </c>
      <c r="Y125" s="19" t="str">
        <f>data!V155</f>
        <v>-</v>
      </c>
      <c r="Z125" s="19" t="str">
        <f>data!AB155</f>
        <v>-</v>
      </c>
      <c r="AA125" s="19" t="str">
        <f>data!AA155</f>
        <v>-</v>
      </c>
      <c r="AB125" t="str">
        <f>data!AC155</f>
        <v>-</v>
      </c>
      <c r="AC125" t="str">
        <f>data!AD155</f>
        <v>-</v>
      </c>
      <c r="AD125" s="7" t="str">
        <f>data!AE155</f>
        <v>-</v>
      </c>
      <c r="AE125" s="7" t="str">
        <f>data!AF155</f>
        <v>-</v>
      </c>
      <c r="AF125" s="7" t="str">
        <f>data!AL155</f>
        <v>남동향</v>
      </c>
      <c r="AH125">
        <f>data!AH155</f>
        <v>35500</v>
      </c>
      <c r="AI125">
        <f>data!AI155</f>
        <v>35500</v>
      </c>
      <c r="AJ125" s="7" t="str">
        <f>data!AJ155</f>
        <v>1214동</v>
      </c>
      <c r="AK125" s="7" t="str">
        <f>data!AK155</f>
        <v>"15/20"</v>
      </c>
      <c r="AL125" s="7" t="str">
        <f>data!AL155</f>
        <v>남동향</v>
      </c>
      <c r="AN125" s="7" t="str">
        <f>data!W155</f>
        <v>-</v>
      </c>
      <c r="AO125" s="27">
        <f>data!P155</f>
        <v>32.549999999999997</v>
      </c>
      <c r="AP125" s="27" t="str">
        <f>data!V155</f>
        <v>-</v>
      </c>
      <c r="AQ125" s="27">
        <f>data!AH155</f>
        <v>35500</v>
      </c>
      <c r="AR125" s="27" t="str">
        <f t="shared" si="25"/>
        <v/>
      </c>
      <c r="AS125" s="28" t="str">
        <f t="shared" si="26"/>
        <v/>
      </c>
      <c r="AT125" s="27" t="str">
        <f t="shared" si="27"/>
        <v/>
      </c>
      <c r="AU125" s="7" t="str">
        <f>CONCATENATE("방",data!AC155,",욕실",data!AD155)</f>
        <v>방-,욕실-</v>
      </c>
      <c r="AV125" s="7" t="str">
        <f>data!AE155</f>
        <v>-</v>
      </c>
      <c r="AX125" s="7" t="str">
        <f>data!AM155</f>
        <v>-</v>
      </c>
      <c r="AY125" s="7" t="str">
        <f>data!AN155</f>
        <v>-</v>
      </c>
      <c r="AZ125" s="7" t="str">
        <f>data!AO155</f>
        <v>-</v>
      </c>
      <c r="BA125" t="str">
        <f>data!AP155</f>
        <v>-</v>
      </c>
    </row>
    <row r="126" spans="1:54" x14ac:dyDescent="0.25">
      <c r="A126" s="25" t="str">
        <f>CONCATENATE(data!A156," ", data!B156)</f>
        <v>경기도 군포시</v>
      </c>
      <c r="B126" s="33" t="str">
        <f>data!C156</f>
        <v>산본동</v>
      </c>
      <c r="C126" s="25" t="str">
        <f>data!D156</f>
        <v>한양목련</v>
      </c>
      <c r="D126" s="25">
        <f>data!H156</f>
        <v>1994.1</v>
      </c>
      <c r="E126" s="34" t="str">
        <f>CONCATENATE(TEXT(data!I156,"#,##0"),"세대")</f>
        <v>1,040세대</v>
      </c>
      <c r="F126" s="25">
        <f>data!L156</f>
        <v>56</v>
      </c>
      <c r="G126" s="26">
        <f>(data!L156/data!I156)*100</f>
        <v>5.384615384615385</v>
      </c>
      <c r="H126" s="25">
        <f>data!M156</f>
        <v>24</v>
      </c>
      <c r="I126" s="26">
        <f>(data!M156/data!I156)*100</f>
        <v>2.3076923076923079</v>
      </c>
      <c r="J126" s="25">
        <f>data!K156</f>
        <v>1.47</v>
      </c>
      <c r="L126" s="7" t="str">
        <f>data!N156</f>
        <v>118A</v>
      </c>
      <c r="M126" s="21">
        <f>data!O156</f>
        <v>118.54</v>
      </c>
      <c r="N126" s="21">
        <f>data!P156</f>
        <v>35.85</v>
      </c>
      <c r="O126">
        <f>data!Q156</f>
        <v>96.35</v>
      </c>
      <c r="P126">
        <f>data!R156</f>
        <v>29.14</v>
      </c>
      <c r="Q126">
        <f>data!S156</f>
        <v>206</v>
      </c>
      <c r="R126">
        <f>data!T156</f>
        <v>13</v>
      </c>
      <c r="S126" s="23">
        <f t="shared" si="23"/>
        <v>6.3106796116504854E-2</v>
      </c>
      <c r="T126">
        <f>data!U156</f>
        <v>4</v>
      </c>
      <c r="U126" s="23">
        <f t="shared" si="24"/>
        <v>1.9417475728155338E-2</v>
      </c>
      <c r="W126" s="7" t="str">
        <f>data!W156</f>
        <v>1206동 1801호</v>
      </c>
      <c r="X126" s="7" t="str">
        <f>CONCATENATE(data!X156,"/",data!Y156)</f>
        <v>18/24</v>
      </c>
      <c r="Y126" s="19">
        <f>data!V156</f>
        <v>43000</v>
      </c>
      <c r="Z126" s="19">
        <f>data!AB156</f>
        <v>43000</v>
      </c>
      <c r="AA126" s="19">
        <f>data!AA156</f>
        <v>47500</v>
      </c>
      <c r="AB126">
        <f>data!AC156</f>
        <v>4</v>
      </c>
      <c r="AC126">
        <f>data!AD156</f>
        <v>2</v>
      </c>
      <c r="AD126" s="7" t="str">
        <f>data!AE156</f>
        <v>계단식</v>
      </c>
      <c r="AE126" s="7" t="str">
        <f>data!AF156</f>
        <v>3개월이내</v>
      </c>
      <c r="AF126" s="7" t="str">
        <f>data!AL156</f>
        <v>남동향</v>
      </c>
      <c r="AH126">
        <f>data!AH156</f>
        <v>35500</v>
      </c>
      <c r="AI126">
        <f>data!AI156</f>
        <v>34000</v>
      </c>
      <c r="AJ126" s="7" t="str">
        <f>data!AJ156</f>
        <v>1214동</v>
      </c>
      <c r="AK126" s="7" t="str">
        <f>data!AK156</f>
        <v>"15/20"</v>
      </c>
      <c r="AL126" s="7" t="str">
        <f>data!AL156</f>
        <v>남동향</v>
      </c>
      <c r="AN126" s="7" t="str">
        <f>data!W156</f>
        <v>1206동 1801호</v>
      </c>
      <c r="AO126" s="27">
        <f>data!P156</f>
        <v>35.85</v>
      </c>
      <c r="AP126" s="27">
        <f>data!V156</f>
        <v>43000</v>
      </c>
      <c r="AQ126" s="27">
        <f>data!AH156</f>
        <v>35500</v>
      </c>
      <c r="AR126" s="27">
        <f t="shared" si="25"/>
        <v>7500</v>
      </c>
      <c r="AS126" s="28">
        <f t="shared" si="26"/>
        <v>0.82558139534883723</v>
      </c>
      <c r="AT126" s="27">
        <f t="shared" si="27"/>
        <v>1199.442119944212</v>
      </c>
      <c r="AU126" s="7" t="str">
        <f>CONCATENATE("방",data!AC156,",욕실",data!AD156)</f>
        <v>방4,욕실2</v>
      </c>
      <c r="AV126" s="7" t="str">
        <f>data!AE156</f>
        <v>계단식</v>
      </c>
      <c r="AX126" s="7" t="str">
        <f>data!AM156</f>
        <v>목련공인중개사사무소</v>
      </c>
      <c r="AY126" s="7" t="str">
        <f>data!AN156</f>
        <v>031-395-2000</v>
      </c>
      <c r="AZ126" s="7" t="str">
        <f>data!AO156</f>
        <v>010-5299-0374</v>
      </c>
      <c r="BA126" t="str">
        <f>data!AP156</f>
        <v>경기도 군포시 산본동 1091 한양목련아파트분산상가 108호</v>
      </c>
    </row>
    <row r="127" spans="1:54" x14ac:dyDescent="0.25">
      <c r="A127" s="25" t="str">
        <f>CONCATENATE(data!A157," ", data!B157)</f>
        <v>경기도 군포시</v>
      </c>
      <c r="B127" s="33" t="str">
        <f>data!C157</f>
        <v>산본동</v>
      </c>
      <c r="C127" s="25" t="str">
        <f>data!D157</f>
        <v>한양목련</v>
      </c>
      <c r="D127" s="25">
        <f>data!H157</f>
        <v>1994.1</v>
      </c>
      <c r="E127" s="34" t="str">
        <f>CONCATENATE(TEXT(data!I157,"#,##0"),"세대")</f>
        <v>1,040세대</v>
      </c>
      <c r="F127" s="25">
        <f>data!L157</f>
        <v>56</v>
      </c>
      <c r="G127" s="26">
        <f>(data!L157/data!I157)*100</f>
        <v>5.384615384615385</v>
      </c>
      <c r="H127" s="25">
        <f>data!M157</f>
        <v>24</v>
      </c>
      <c r="I127" s="26">
        <f>(data!M157/data!I157)*100</f>
        <v>2.3076923076923079</v>
      </c>
      <c r="J127" s="25">
        <f>data!K157</f>
        <v>1.47</v>
      </c>
      <c r="L127" s="7" t="str">
        <f>data!N157</f>
        <v>118B</v>
      </c>
      <c r="M127" s="21">
        <f>data!O157</f>
        <v>118.54</v>
      </c>
      <c r="N127" s="21">
        <f>data!P157</f>
        <v>35.85</v>
      </c>
      <c r="O127">
        <f>data!Q157</f>
        <v>96.35</v>
      </c>
      <c r="P127">
        <f>data!R157</f>
        <v>29.14</v>
      </c>
      <c r="Q127">
        <f>data!S157</f>
        <v>191</v>
      </c>
      <c r="R127" t="str">
        <f>data!T157</f>
        <v>-</v>
      </c>
      <c r="S127" s="23" t="str">
        <f t="shared" si="23"/>
        <v/>
      </c>
      <c r="T127" t="str">
        <f>data!U157</f>
        <v>-</v>
      </c>
      <c r="U127" s="23" t="str">
        <f t="shared" si="24"/>
        <v/>
      </c>
      <c r="W127" s="7" t="str">
        <f>data!W157</f>
        <v>-</v>
      </c>
      <c r="X127" s="7" t="str">
        <f>CONCATENATE(data!X157,"/",data!Y157)</f>
        <v>-/-</v>
      </c>
      <c r="Y127" s="19" t="str">
        <f>data!V157</f>
        <v>-</v>
      </c>
      <c r="Z127" s="19" t="str">
        <f>data!AB157</f>
        <v>-</v>
      </c>
      <c r="AA127" s="19" t="str">
        <f>data!AA157</f>
        <v>-</v>
      </c>
      <c r="AB127" t="str">
        <f>data!AC157</f>
        <v>-</v>
      </c>
      <c r="AC127" t="str">
        <f>data!AD157</f>
        <v>-</v>
      </c>
      <c r="AD127" s="7" t="str">
        <f>data!AE157</f>
        <v>-</v>
      </c>
      <c r="AE127" s="7" t="str">
        <f>data!AF157</f>
        <v>-</v>
      </c>
      <c r="AF127" s="7" t="str">
        <f>data!AL157</f>
        <v>-</v>
      </c>
      <c r="AH127" t="str">
        <f>data!AH157</f>
        <v>-</v>
      </c>
      <c r="AI127" t="str">
        <f>data!AI157</f>
        <v>-</v>
      </c>
      <c r="AJ127" s="7" t="str">
        <f>data!AJ157</f>
        <v>-</v>
      </c>
      <c r="AK127" s="7" t="str">
        <f>data!AK157</f>
        <v>-</v>
      </c>
      <c r="AL127" s="7" t="str">
        <f>data!AL157</f>
        <v>-</v>
      </c>
      <c r="AN127" s="7" t="str">
        <f>data!W157</f>
        <v>-</v>
      </c>
      <c r="AO127" s="27">
        <f>data!P157</f>
        <v>35.85</v>
      </c>
      <c r="AP127" s="27" t="str">
        <f>data!V157</f>
        <v>-</v>
      </c>
      <c r="AQ127" s="27" t="str">
        <f>data!AH157</f>
        <v>-</v>
      </c>
      <c r="AR127" s="27" t="str">
        <f t="shared" si="25"/>
        <v/>
      </c>
      <c r="AS127" s="28" t="str">
        <f t="shared" si="26"/>
        <v/>
      </c>
      <c r="AT127" s="27" t="str">
        <f t="shared" si="27"/>
        <v/>
      </c>
      <c r="AU127" s="7" t="str">
        <f>CONCATENATE("방",data!AC157,",욕실",data!AD157)</f>
        <v>방-,욕실-</v>
      </c>
      <c r="AV127" s="7" t="str">
        <f>data!AE157</f>
        <v>-</v>
      </c>
      <c r="AX127" s="7" t="str">
        <f>data!AM157</f>
        <v>-</v>
      </c>
      <c r="AY127" s="7" t="str">
        <f>data!AN157</f>
        <v>-</v>
      </c>
      <c r="AZ127" s="7" t="str">
        <f>data!AO157</f>
        <v>-</v>
      </c>
      <c r="BA127" t="str">
        <f>data!AP157</f>
        <v>-</v>
      </c>
    </row>
    <row r="128" spans="1:54" x14ac:dyDescent="0.25">
      <c r="A128" s="25" t="str">
        <f>CONCATENATE(data!A158," ", data!B158)</f>
        <v>경기도 군포시</v>
      </c>
      <c r="B128" s="33" t="str">
        <f>data!C158</f>
        <v>산본동</v>
      </c>
      <c r="C128" s="25" t="str">
        <f>data!D158</f>
        <v>한양목련</v>
      </c>
      <c r="D128" s="25">
        <f>data!H158</f>
        <v>1994.1</v>
      </c>
      <c r="E128" s="34" t="str">
        <f>CONCATENATE(TEXT(data!I158,"#,##0"),"세대")</f>
        <v>1,040세대</v>
      </c>
      <c r="F128" s="25">
        <f>data!L158</f>
        <v>56</v>
      </c>
      <c r="G128" s="26">
        <f>(data!L158/data!I158)*100</f>
        <v>5.384615384615385</v>
      </c>
      <c r="H128" s="25">
        <f>data!M158</f>
        <v>24</v>
      </c>
      <c r="I128" s="26">
        <f>(data!M158/data!I158)*100</f>
        <v>2.3076923076923079</v>
      </c>
      <c r="J128" s="25">
        <f>data!K158</f>
        <v>1.47</v>
      </c>
      <c r="L128" s="7">
        <f>data!N158</f>
        <v>129</v>
      </c>
      <c r="M128" s="21">
        <f>data!O158</f>
        <v>129.52000000000001</v>
      </c>
      <c r="N128" s="21">
        <f>data!P158</f>
        <v>39.17</v>
      </c>
      <c r="O128">
        <f>data!Q158</f>
        <v>108.31</v>
      </c>
      <c r="P128">
        <f>data!R158</f>
        <v>32.76</v>
      </c>
      <c r="Q128">
        <f>data!S158</f>
        <v>4</v>
      </c>
      <c r="R128" t="str">
        <f>data!T158</f>
        <v>-</v>
      </c>
      <c r="S128" s="23" t="str">
        <f t="shared" si="23"/>
        <v/>
      </c>
      <c r="T128" t="str">
        <f>data!U158</f>
        <v>-</v>
      </c>
      <c r="U128" s="23" t="str">
        <f t="shared" si="24"/>
        <v/>
      </c>
      <c r="W128" s="7" t="str">
        <f>data!W158</f>
        <v>-</v>
      </c>
      <c r="X128" s="7" t="str">
        <f>CONCATENATE(data!X158,"/",data!Y158)</f>
        <v>-/-</v>
      </c>
      <c r="Y128" s="19" t="str">
        <f>data!V158</f>
        <v>-</v>
      </c>
      <c r="Z128" s="19" t="str">
        <f>data!AB158</f>
        <v>-</v>
      </c>
      <c r="AA128" s="19" t="str">
        <f>data!AA158</f>
        <v>-</v>
      </c>
      <c r="AB128" t="str">
        <f>data!AC158</f>
        <v>-</v>
      </c>
      <c r="AC128" t="str">
        <f>data!AD158</f>
        <v>-</v>
      </c>
      <c r="AD128" s="7" t="str">
        <f>data!AE158</f>
        <v>-</v>
      </c>
      <c r="AE128" s="7" t="str">
        <f>data!AF158</f>
        <v>-</v>
      </c>
      <c r="AF128" s="7" t="str">
        <f>data!AL158</f>
        <v>-</v>
      </c>
      <c r="AH128" t="str">
        <f>data!AH158</f>
        <v>-</v>
      </c>
      <c r="AI128" t="str">
        <f>data!AI158</f>
        <v>-</v>
      </c>
      <c r="AJ128" s="7" t="str">
        <f>data!AJ158</f>
        <v>-</v>
      </c>
      <c r="AK128" s="7" t="str">
        <f>data!AK158</f>
        <v>-</v>
      </c>
      <c r="AL128" s="7" t="str">
        <f>data!AL158</f>
        <v>-</v>
      </c>
      <c r="AN128" s="7" t="str">
        <f>data!W158</f>
        <v>-</v>
      </c>
      <c r="AO128" s="27">
        <f>data!P158</f>
        <v>39.17</v>
      </c>
      <c r="AP128" s="27" t="str">
        <f>data!V158</f>
        <v>-</v>
      </c>
      <c r="AQ128" s="27" t="str">
        <f>data!AH158</f>
        <v>-</v>
      </c>
      <c r="AR128" s="27" t="str">
        <f t="shared" si="25"/>
        <v/>
      </c>
      <c r="AS128" s="28" t="str">
        <f t="shared" si="26"/>
        <v/>
      </c>
      <c r="AT128" s="27" t="str">
        <f t="shared" si="27"/>
        <v/>
      </c>
      <c r="AU128" s="7" t="str">
        <f>CONCATENATE("방",data!AC158,",욕실",data!AD158)</f>
        <v>방-,욕실-</v>
      </c>
      <c r="AV128" s="7" t="str">
        <f>data!AE158</f>
        <v>-</v>
      </c>
      <c r="AX128" s="7" t="str">
        <f>data!AM158</f>
        <v>-</v>
      </c>
      <c r="AY128" s="7" t="str">
        <f>data!AN158</f>
        <v>-</v>
      </c>
      <c r="AZ128" s="7" t="str">
        <f>data!AO158</f>
        <v>-</v>
      </c>
      <c r="BA128" t="str">
        <f>data!AP158</f>
        <v>-</v>
      </c>
    </row>
    <row r="129" spans="1:53" x14ac:dyDescent="0.25">
      <c r="A129" s="25" t="str">
        <f>CONCATENATE(data!A159," ", data!B159)</f>
        <v>경기도 군포시</v>
      </c>
      <c r="B129" s="33" t="str">
        <f>data!C159</f>
        <v>산본동</v>
      </c>
      <c r="C129" s="25" t="str">
        <f>data!D159</f>
        <v>한양목련</v>
      </c>
      <c r="D129" s="25">
        <f>data!H159</f>
        <v>1994.1</v>
      </c>
      <c r="E129" s="34" t="str">
        <f>CONCATENATE(TEXT(data!I159,"#,##0"),"세대")</f>
        <v>1,040세대</v>
      </c>
      <c r="F129" s="25">
        <f>data!L159</f>
        <v>56</v>
      </c>
      <c r="G129" s="26">
        <f>(data!L159/data!I159)*100</f>
        <v>5.384615384615385</v>
      </c>
      <c r="H129" s="25">
        <f>data!M159</f>
        <v>24</v>
      </c>
      <c r="I129" s="26">
        <f>(data!M159/data!I159)*100</f>
        <v>2.3076923076923079</v>
      </c>
      <c r="J129" s="25">
        <f>data!K159</f>
        <v>1.47</v>
      </c>
      <c r="L129" s="7">
        <f>data!N159</f>
        <v>131</v>
      </c>
      <c r="M129" s="21">
        <f>data!O159</f>
        <v>131.96</v>
      </c>
      <c r="N129" s="21">
        <f>data!P159</f>
        <v>39.909999999999997</v>
      </c>
      <c r="O129">
        <f>data!Q159</f>
        <v>109.55</v>
      </c>
      <c r="P129">
        <f>data!R159</f>
        <v>33.130000000000003</v>
      </c>
      <c r="Q129">
        <f>data!S159</f>
        <v>2</v>
      </c>
      <c r="R129" t="str">
        <f>data!T159</f>
        <v>-</v>
      </c>
      <c r="S129" s="23" t="str">
        <f t="shared" si="23"/>
        <v/>
      </c>
      <c r="T129" t="str">
        <f>data!U159</f>
        <v>-</v>
      </c>
      <c r="U129" s="23" t="str">
        <f t="shared" si="24"/>
        <v/>
      </c>
      <c r="W129" s="7" t="str">
        <f>data!W159</f>
        <v>-</v>
      </c>
      <c r="X129" s="7" t="str">
        <f>CONCATENATE(data!X159,"/",data!Y159)</f>
        <v>-/-</v>
      </c>
      <c r="Y129" s="19" t="str">
        <f>data!V159</f>
        <v>-</v>
      </c>
      <c r="Z129" s="19" t="str">
        <f>data!AB159</f>
        <v>-</v>
      </c>
      <c r="AA129" s="19" t="str">
        <f>data!AA159</f>
        <v>-</v>
      </c>
      <c r="AB129" t="str">
        <f>data!AC159</f>
        <v>-</v>
      </c>
      <c r="AC129" t="str">
        <f>data!AD159</f>
        <v>-</v>
      </c>
      <c r="AD129" s="7" t="str">
        <f>data!AE159</f>
        <v>-</v>
      </c>
      <c r="AE129" s="7" t="str">
        <f>data!AF159</f>
        <v>-</v>
      </c>
      <c r="AF129" s="7" t="str">
        <f>data!AL159</f>
        <v>-</v>
      </c>
      <c r="AH129" t="str">
        <f>data!AH159</f>
        <v>-</v>
      </c>
      <c r="AI129" t="str">
        <f>data!AI159</f>
        <v>-</v>
      </c>
      <c r="AJ129" s="7" t="str">
        <f>data!AJ159</f>
        <v>-</v>
      </c>
      <c r="AK129" s="7" t="str">
        <f>data!AK159</f>
        <v>-</v>
      </c>
      <c r="AL129" s="7" t="str">
        <f>data!AL159</f>
        <v>-</v>
      </c>
      <c r="AN129" s="7" t="str">
        <f>data!W159</f>
        <v>-</v>
      </c>
      <c r="AO129" s="27">
        <f>data!P159</f>
        <v>39.909999999999997</v>
      </c>
      <c r="AP129" s="27" t="str">
        <f>data!V159</f>
        <v>-</v>
      </c>
      <c r="AQ129" s="27" t="str">
        <f>data!AH159</f>
        <v>-</v>
      </c>
      <c r="AR129" s="27" t="str">
        <f t="shared" si="25"/>
        <v/>
      </c>
      <c r="AS129" s="28" t="str">
        <f t="shared" si="26"/>
        <v/>
      </c>
      <c r="AT129" s="27" t="str">
        <f t="shared" si="27"/>
        <v/>
      </c>
      <c r="AU129" s="7" t="str">
        <f>CONCATENATE("방",data!AC159,",욕실",data!AD159)</f>
        <v>방-,욕실-</v>
      </c>
      <c r="AV129" s="7" t="str">
        <f>data!AE159</f>
        <v>-</v>
      </c>
      <c r="AX129" s="7" t="str">
        <f>data!AM159</f>
        <v>-</v>
      </c>
      <c r="AY129" s="7" t="str">
        <f>data!AN159</f>
        <v>-</v>
      </c>
      <c r="AZ129" s="7" t="str">
        <f>data!AO159</f>
        <v>-</v>
      </c>
      <c r="BA129" t="str">
        <f>data!AP159</f>
        <v>-</v>
      </c>
    </row>
    <row r="130" spans="1:53" x14ac:dyDescent="0.25">
      <c r="A130" s="25" t="str">
        <f>CONCATENATE(data!A160," ", data!B160)</f>
        <v>경기도 군포시</v>
      </c>
      <c r="B130" s="33" t="str">
        <f>data!C160</f>
        <v>산본동</v>
      </c>
      <c r="C130" s="25" t="str">
        <f>data!D160</f>
        <v>한양목련</v>
      </c>
      <c r="D130" s="25">
        <f>data!H160</f>
        <v>1994.1</v>
      </c>
      <c r="E130" s="34" t="str">
        <f>CONCATENATE(TEXT(data!I160,"#,##0"),"세대")</f>
        <v>1,040세대</v>
      </c>
      <c r="F130" s="25">
        <f>data!L160</f>
        <v>56</v>
      </c>
      <c r="G130" s="26">
        <f>(data!L160/data!I160)*100</f>
        <v>5.384615384615385</v>
      </c>
      <c r="H130" s="25">
        <f>data!M160</f>
        <v>24</v>
      </c>
      <c r="I130" s="26">
        <f>(data!M160/data!I160)*100</f>
        <v>2.3076923076923079</v>
      </c>
      <c r="J130" s="25">
        <f>data!K160</f>
        <v>1.47</v>
      </c>
      <c r="L130" s="7">
        <f>data!N160</f>
        <v>138</v>
      </c>
      <c r="M130" s="21">
        <f>data!O160</f>
        <v>138.69</v>
      </c>
      <c r="N130" s="21">
        <f>data!P160</f>
        <v>41.95</v>
      </c>
      <c r="O130">
        <f>data!Q160</f>
        <v>114.43</v>
      </c>
      <c r="P130">
        <f>data!R160</f>
        <v>34.61</v>
      </c>
      <c r="Q130">
        <f>data!S160</f>
        <v>1</v>
      </c>
      <c r="R130" t="str">
        <f>data!T160</f>
        <v>-</v>
      </c>
      <c r="S130" s="23" t="str">
        <f t="shared" si="23"/>
        <v/>
      </c>
      <c r="T130" t="str">
        <f>data!U160</f>
        <v>-</v>
      </c>
      <c r="U130" s="23" t="str">
        <f t="shared" si="24"/>
        <v/>
      </c>
      <c r="W130" s="7" t="str">
        <f>data!W160</f>
        <v>-</v>
      </c>
      <c r="X130" s="7" t="str">
        <f>CONCATENATE(data!X160,"/",data!Y160)</f>
        <v>-/-</v>
      </c>
      <c r="Y130" s="19" t="str">
        <f>data!V160</f>
        <v>-</v>
      </c>
      <c r="Z130" s="19" t="str">
        <f>data!AB160</f>
        <v>-</v>
      </c>
      <c r="AA130" s="19" t="str">
        <f>data!AA160</f>
        <v>-</v>
      </c>
      <c r="AB130" t="str">
        <f>data!AC160</f>
        <v>-</v>
      </c>
      <c r="AC130" t="str">
        <f>data!AD160</f>
        <v>-</v>
      </c>
      <c r="AD130" s="7" t="str">
        <f>data!AE160</f>
        <v>-</v>
      </c>
      <c r="AE130" s="7" t="str">
        <f>data!AF160</f>
        <v>-</v>
      </c>
      <c r="AF130" s="7" t="str">
        <f>data!AL160</f>
        <v>-</v>
      </c>
      <c r="AH130" t="str">
        <f>data!AH160</f>
        <v>-</v>
      </c>
      <c r="AI130" t="str">
        <f>data!AI160</f>
        <v>-</v>
      </c>
      <c r="AJ130" s="7" t="str">
        <f>data!AJ160</f>
        <v>-</v>
      </c>
      <c r="AK130" s="7" t="str">
        <f>data!AK160</f>
        <v>-</v>
      </c>
      <c r="AL130" s="7" t="str">
        <f>data!AL160</f>
        <v>-</v>
      </c>
      <c r="AN130" s="7" t="str">
        <f>data!W160</f>
        <v>-</v>
      </c>
      <c r="AO130" s="27">
        <f>data!P160</f>
        <v>41.95</v>
      </c>
      <c r="AP130" s="27" t="str">
        <f>data!V160</f>
        <v>-</v>
      </c>
      <c r="AQ130" s="27" t="str">
        <f>data!AH160</f>
        <v>-</v>
      </c>
      <c r="AR130" s="27" t="str">
        <f t="shared" si="25"/>
        <v/>
      </c>
      <c r="AS130" s="28" t="str">
        <f t="shared" si="26"/>
        <v/>
      </c>
      <c r="AT130" s="27" t="str">
        <f t="shared" si="27"/>
        <v/>
      </c>
      <c r="AU130" s="7" t="str">
        <f>CONCATENATE("방",data!AC160,",욕실",data!AD160)</f>
        <v>방-,욕실-</v>
      </c>
      <c r="AV130" s="7" t="str">
        <f>data!AE160</f>
        <v>-</v>
      </c>
      <c r="AX130" s="7" t="str">
        <f>data!AM160</f>
        <v>-</v>
      </c>
      <c r="AY130" s="7" t="str">
        <f>data!AN160</f>
        <v>-</v>
      </c>
      <c r="AZ130" s="7" t="str">
        <f>data!AO160</f>
        <v>-</v>
      </c>
      <c r="BA130" t="str">
        <f>data!AP160</f>
        <v>-</v>
      </c>
    </row>
    <row r="131" spans="1:53" x14ac:dyDescent="0.25">
      <c r="A131" s="25" t="str">
        <f>CONCATENATE(data!A161," ", data!B161)</f>
        <v>경기도 군포시</v>
      </c>
      <c r="B131" s="33" t="str">
        <f>data!C161</f>
        <v>산본동</v>
      </c>
      <c r="C131" s="25" t="str">
        <f>data!D161</f>
        <v>한양목련</v>
      </c>
      <c r="D131" s="25">
        <f>data!H161</f>
        <v>1994.1</v>
      </c>
      <c r="E131" s="34" t="str">
        <f>CONCATENATE(TEXT(data!I161,"#,##0"),"세대")</f>
        <v>1,040세대</v>
      </c>
      <c r="F131" s="25">
        <f>data!L161</f>
        <v>56</v>
      </c>
      <c r="G131" s="26">
        <f>(data!L161/data!I161)*100</f>
        <v>5.384615384615385</v>
      </c>
      <c r="H131" s="25">
        <f>data!M161</f>
        <v>24</v>
      </c>
      <c r="I131" s="26">
        <f>(data!M161/data!I161)*100</f>
        <v>2.3076923076923079</v>
      </c>
      <c r="J131" s="25">
        <f>data!K161</f>
        <v>1.47</v>
      </c>
      <c r="L131" s="7" t="str">
        <f>data!N161</f>
        <v>153C</v>
      </c>
      <c r="M131" s="21">
        <f>data!O161</f>
        <v>153.05000000000001</v>
      </c>
      <c r="N131" s="21">
        <f>data!P161</f>
        <v>46.29</v>
      </c>
      <c r="O131">
        <f>data!Q161</f>
        <v>126.83</v>
      </c>
      <c r="P131">
        <f>data!R161</f>
        <v>38.36</v>
      </c>
      <c r="Q131">
        <f>data!S161</f>
        <v>90</v>
      </c>
      <c r="R131">
        <f>data!T161</f>
        <v>3</v>
      </c>
      <c r="S131" s="23">
        <f t="shared" si="23"/>
        <v>3.3333333333333333E-2</v>
      </c>
      <c r="T131">
        <f>data!U161</f>
        <v>1</v>
      </c>
      <c r="U131" s="23">
        <f t="shared" si="24"/>
        <v>1.1111111111111112E-2</v>
      </c>
      <c r="W131" s="7" t="str">
        <f>data!W161</f>
        <v>1212동 1401호</v>
      </c>
      <c r="X131" s="7" t="str">
        <f>CONCATENATE(data!X161,"/",data!Y161)</f>
        <v>14/21</v>
      </c>
      <c r="Y131" s="19">
        <f>data!V161</f>
        <v>48000</v>
      </c>
      <c r="Z131" s="19">
        <f>data!AB161</f>
        <v>48000</v>
      </c>
      <c r="AA131" s="19">
        <f>data!AA161</f>
        <v>55000</v>
      </c>
      <c r="AB131">
        <f>data!AC161</f>
        <v>4</v>
      </c>
      <c r="AC131">
        <f>data!AD161</f>
        <v>2</v>
      </c>
      <c r="AD131" s="7" t="str">
        <f>data!AE161</f>
        <v>계단식</v>
      </c>
      <c r="AE131" s="7" t="str">
        <f>data!AF161</f>
        <v>3개월이내</v>
      </c>
      <c r="AF131" s="7" t="str">
        <f>data!AL161</f>
        <v>남향</v>
      </c>
      <c r="AH131">
        <f>data!AH161</f>
        <v>37000</v>
      </c>
      <c r="AI131">
        <f>data!AI161</f>
        <v>37000</v>
      </c>
      <c r="AJ131" s="7" t="str">
        <f>data!AJ161</f>
        <v>1208동</v>
      </c>
      <c r="AK131" s="7" t="str">
        <f>data!AK161</f>
        <v>"5/25"</v>
      </c>
      <c r="AL131" s="7" t="str">
        <f>data!AL161</f>
        <v>남향</v>
      </c>
      <c r="AN131" s="7" t="str">
        <f>data!W161</f>
        <v>1212동 1401호</v>
      </c>
      <c r="AO131" s="27">
        <f>data!P161</f>
        <v>46.29</v>
      </c>
      <c r="AP131" s="27">
        <f>data!V161</f>
        <v>48000</v>
      </c>
      <c r="AQ131" s="27">
        <f>data!AH161</f>
        <v>37000</v>
      </c>
      <c r="AR131" s="27">
        <f t="shared" si="25"/>
        <v>11000</v>
      </c>
      <c r="AS131" s="28">
        <f t="shared" si="26"/>
        <v>0.77083333333333337</v>
      </c>
      <c r="AT131" s="27">
        <f t="shared" si="27"/>
        <v>1036.9410239792612</v>
      </c>
      <c r="AU131" s="7" t="str">
        <f>CONCATENATE("방",data!AC161,",욕실",data!AD161)</f>
        <v>방4,욕실2</v>
      </c>
      <c r="AV131" s="7" t="str">
        <f>data!AE161</f>
        <v>계단식</v>
      </c>
      <c r="AX131" s="7" t="str">
        <f>data!AM161</f>
        <v>목련공인중개사사무소</v>
      </c>
      <c r="AY131" s="7" t="str">
        <f>data!AN161</f>
        <v>031-395-2000</v>
      </c>
      <c r="AZ131" s="7" t="str">
        <f>data!AO161</f>
        <v>010-5299-0374</v>
      </c>
      <c r="BA131" t="str">
        <f>data!AP161</f>
        <v>경기도 군포시 산본동 1091 한양목련아파트분산상가 108호</v>
      </c>
    </row>
    <row r="132" spans="1:53" x14ac:dyDescent="0.25">
      <c r="A132" s="25" t="str">
        <f>CONCATENATE(data!A162," ", data!B162)</f>
        <v>경기도 군포시</v>
      </c>
      <c r="B132" s="33" t="str">
        <f>data!C162</f>
        <v>산본동</v>
      </c>
      <c r="C132" s="25" t="str">
        <f>data!D162</f>
        <v>한양목련</v>
      </c>
      <c r="D132" s="25">
        <f>data!H162</f>
        <v>1994.1</v>
      </c>
      <c r="E132" s="34" t="str">
        <f>CONCATENATE(TEXT(data!I162,"#,##0"),"세대")</f>
        <v>1,040세대</v>
      </c>
      <c r="F132" s="25">
        <f>data!L162</f>
        <v>56</v>
      </c>
      <c r="G132" s="26">
        <f>(data!L162/data!I162)*100</f>
        <v>5.384615384615385</v>
      </c>
      <c r="H132" s="25">
        <f>data!M162</f>
        <v>24</v>
      </c>
      <c r="I132" s="26">
        <f>(data!M162/data!I162)*100</f>
        <v>2.3076923076923079</v>
      </c>
      <c r="J132" s="25">
        <f>data!K162</f>
        <v>1.47</v>
      </c>
      <c r="L132" s="7" t="str">
        <f>data!N162</f>
        <v>153A</v>
      </c>
      <c r="M132" s="21">
        <f>data!O162</f>
        <v>153.59</v>
      </c>
      <c r="N132" s="21">
        <f>data!P162</f>
        <v>46.46</v>
      </c>
      <c r="O132">
        <f>data!Q162</f>
        <v>128.11000000000001</v>
      </c>
      <c r="P132">
        <f>data!R162</f>
        <v>38.75</v>
      </c>
      <c r="Q132">
        <f>data!S162</f>
        <v>195</v>
      </c>
      <c r="R132">
        <f>data!T162</f>
        <v>9</v>
      </c>
      <c r="S132" s="23">
        <f t="shared" si="23"/>
        <v>4.6153846153846156E-2</v>
      </c>
      <c r="T132">
        <f>data!U162</f>
        <v>4</v>
      </c>
      <c r="U132" s="23">
        <f t="shared" si="24"/>
        <v>2.0512820512820513E-2</v>
      </c>
      <c r="W132" s="7" t="str">
        <f>data!W162</f>
        <v>1208동 1501호</v>
      </c>
      <c r="X132" s="7" t="str">
        <f>CONCATENATE(data!X162,"/",data!Y162)</f>
        <v>15/25</v>
      </c>
      <c r="Y132" s="19">
        <f>data!V162</f>
        <v>50000</v>
      </c>
      <c r="Z132" s="19">
        <f>data!AB162</f>
        <v>49000</v>
      </c>
      <c r="AA132" s="19">
        <f>data!AA162</f>
        <v>53500</v>
      </c>
      <c r="AB132">
        <f>data!AC162</f>
        <v>4</v>
      </c>
      <c r="AC132">
        <f>data!AD162</f>
        <v>2</v>
      </c>
      <c r="AD132" s="7" t="str">
        <f>data!AE162</f>
        <v>계단식</v>
      </c>
      <c r="AE132" s="7" t="str">
        <f>data!AF162</f>
        <v>즉시입주</v>
      </c>
      <c r="AF132" s="7" t="str">
        <f>data!AL162</f>
        <v>남서향</v>
      </c>
      <c r="AH132">
        <f>data!AH162</f>
        <v>39000</v>
      </c>
      <c r="AI132">
        <f>data!AI162</f>
        <v>37000</v>
      </c>
      <c r="AJ132" s="7" t="str">
        <f>data!AJ162</f>
        <v>1210동</v>
      </c>
      <c r="AK132" s="7" t="str">
        <f>data!AK162</f>
        <v>"10/24"</v>
      </c>
      <c r="AL132" s="7" t="str">
        <f>data!AL162</f>
        <v>남서향</v>
      </c>
      <c r="AN132" s="7" t="str">
        <f>data!W162</f>
        <v>1208동 1501호</v>
      </c>
      <c r="AO132" s="27">
        <f>data!P162</f>
        <v>46.46</v>
      </c>
      <c r="AP132" s="27">
        <f>data!V162</f>
        <v>50000</v>
      </c>
      <c r="AQ132" s="27">
        <f>data!AH162</f>
        <v>39000</v>
      </c>
      <c r="AR132" s="27">
        <f t="shared" si="25"/>
        <v>11000</v>
      </c>
      <c r="AS132" s="28">
        <f t="shared" si="26"/>
        <v>0.78</v>
      </c>
      <c r="AT132" s="27">
        <f t="shared" si="27"/>
        <v>1076.1945759793371</v>
      </c>
      <c r="AU132" s="7" t="str">
        <f>CONCATENATE("방",data!AC162,",욕실",data!AD162)</f>
        <v>방4,욕실2</v>
      </c>
      <c r="AV132" s="7" t="str">
        <f>data!AE162</f>
        <v>계단식</v>
      </c>
      <c r="AX132" s="7" t="str">
        <f>data!AM162</f>
        <v>한양공인중개사사무소</v>
      </c>
      <c r="AY132" s="7" t="str">
        <f>data!AN162</f>
        <v>031-394-5100</v>
      </c>
      <c r="AZ132" s="7" t="str">
        <f>data!AO162</f>
        <v>010-3352-1801</v>
      </c>
      <c r="BA132" t="str">
        <f>data!AP162</f>
        <v>경기도 군포시 산본동 1088 한양목련아파트상가 106호</v>
      </c>
    </row>
    <row r="133" spans="1:53" x14ac:dyDescent="0.25">
      <c r="A133" s="25" t="str">
        <f>CONCATENATE(data!A163," ", data!B163)</f>
        <v>경기도 군포시</v>
      </c>
      <c r="B133" s="33" t="str">
        <f>data!C163</f>
        <v>산본동</v>
      </c>
      <c r="C133" s="25" t="str">
        <f>data!D163</f>
        <v>한양목련</v>
      </c>
      <c r="D133" s="25">
        <f>data!H163</f>
        <v>1994.1</v>
      </c>
      <c r="E133" s="34" t="str">
        <f>CONCATENATE(TEXT(data!I163,"#,##0"),"세대")</f>
        <v>1,040세대</v>
      </c>
      <c r="F133" s="25">
        <f>data!L163</f>
        <v>56</v>
      </c>
      <c r="G133" s="26">
        <f>(data!L163/data!I163)*100</f>
        <v>5.384615384615385</v>
      </c>
      <c r="H133" s="25">
        <f>data!M163</f>
        <v>24</v>
      </c>
      <c r="I133" s="26">
        <f>(data!M163/data!I163)*100</f>
        <v>2.3076923076923079</v>
      </c>
      <c r="J133" s="25">
        <f>data!K163</f>
        <v>1.47</v>
      </c>
      <c r="L133" s="7" t="str">
        <f>data!N163</f>
        <v>153B</v>
      </c>
      <c r="M133" s="21">
        <f>data!O163</f>
        <v>153.59</v>
      </c>
      <c r="N133" s="21">
        <f>data!P163</f>
        <v>46.46</v>
      </c>
      <c r="O133">
        <f>data!Q163</f>
        <v>128.11000000000001</v>
      </c>
      <c r="P133">
        <f>data!R163</f>
        <v>38.75</v>
      </c>
      <c r="Q133">
        <f>data!S163</f>
        <v>46</v>
      </c>
      <c r="R133" t="str">
        <f>data!T163</f>
        <v>-</v>
      </c>
      <c r="S133" s="23" t="str">
        <f t="shared" si="23"/>
        <v/>
      </c>
      <c r="T133" t="str">
        <f>data!U163</f>
        <v>-</v>
      </c>
      <c r="U133" s="23" t="str">
        <f t="shared" si="24"/>
        <v/>
      </c>
      <c r="W133" s="7" t="str">
        <f>data!W163</f>
        <v>-</v>
      </c>
      <c r="X133" s="7" t="str">
        <f>CONCATENATE(data!X163,"/",data!Y163)</f>
        <v>-/-</v>
      </c>
      <c r="Y133" s="19" t="str">
        <f>data!V163</f>
        <v>-</v>
      </c>
      <c r="Z133" s="19" t="str">
        <f>data!AB163</f>
        <v>-</v>
      </c>
      <c r="AA133" s="19" t="str">
        <f>data!AA163</f>
        <v>-</v>
      </c>
      <c r="AB133" t="str">
        <f>data!AC163</f>
        <v>-</v>
      </c>
      <c r="AC133" t="str">
        <f>data!AD163</f>
        <v>-</v>
      </c>
      <c r="AD133" s="7" t="str">
        <f>data!AE163</f>
        <v>-</v>
      </c>
      <c r="AE133" s="7" t="str">
        <f>data!AF163</f>
        <v>-</v>
      </c>
      <c r="AF133" s="7" t="str">
        <f>data!AL163</f>
        <v>-</v>
      </c>
      <c r="AH133" t="str">
        <f>data!AH163</f>
        <v>-</v>
      </c>
      <c r="AI133" t="str">
        <f>data!AI163</f>
        <v>-</v>
      </c>
      <c r="AJ133" s="7" t="str">
        <f>data!AJ163</f>
        <v>-</v>
      </c>
      <c r="AK133" s="7" t="str">
        <f>data!AK163</f>
        <v>-</v>
      </c>
      <c r="AL133" s="7" t="str">
        <f>data!AL163</f>
        <v>-</v>
      </c>
      <c r="AN133" s="7" t="str">
        <f>data!W163</f>
        <v>-</v>
      </c>
      <c r="AO133" s="27">
        <f>data!P163</f>
        <v>46.46</v>
      </c>
      <c r="AP133" s="27" t="str">
        <f>data!V163</f>
        <v>-</v>
      </c>
      <c r="AQ133" s="27" t="str">
        <f>data!AH163</f>
        <v>-</v>
      </c>
      <c r="AR133" s="27" t="str">
        <f t="shared" si="25"/>
        <v/>
      </c>
      <c r="AS133" s="28" t="str">
        <f t="shared" si="26"/>
        <v/>
      </c>
      <c r="AT133" s="27" t="str">
        <f t="shared" si="27"/>
        <v/>
      </c>
      <c r="AU133" s="7" t="str">
        <f>CONCATENATE("방",data!AC163,",욕실",data!AD163)</f>
        <v>방-,욕실-</v>
      </c>
      <c r="AV133" s="7" t="str">
        <f>data!AE163</f>
        <v>-</v>
      </c>
      <c r="AX133" s="7" t="str">
        <f>data!AM163</f>
        <v>-</v>
      </c>
      <c r="AY133" s="7" t="str">
        <f>data!AN163</f>
        <v>-</v>
      </c>
      <c r="AZ133" s="7" t="str">
        <f>data!AO163</f>
        <v>-</v>
      </c>
      <c r="BA133" t="str">
        <f>data!AP163</f>
        <v>-</v>
      </c>
    </row>
    <row r="134" spans="1:53" x14ac:dyDescent="0.25">
      <c r="A134" s="25" t="str">
        <f>CONCATENATE(data!A164," ", data!B164)</f>
        <v>경기도 군포시</v>
      </c>
      <c r="B134" s="33" t="str">
        <f>data!C164</f>
        <v>산본동</v>
      </c>
      <c r="C134" s="25" t="str">
        <f>data!D164</f>
        <v>한양목련</v>
      </c>
      <c r="D134" s="25">
        <f>data!H164</f>
        <v>1994.1</v>
      </c>
      <c r="E134" s="34" t="str">
        <f>CONCATENATE(TEXT(data!I164,"#,##0"),"세대")</f>
        <v>1,040세대</v>
      </c>
      <c r="F134" s="25">
        <f>data!L164</f>
        <v>56</v>
      </c>
      <c r="G134" s="26">
        <f>(data!L164/data!I164)*100</f>
        <v>5.384615384615385</v>
      </c>
      <c r="H134" s="25">
        <f>data!M164</f>
        <v>24</v>
      </c>
      <c r="I134" s="26">
        <f>(data!M164/data!I164)*100</f>
        <v>2.3076923076923079</v>
      </c>
      <c r="J134" s="25">
        <f>data!K164</f>
        <v>1.47</v>
      </c>
      <c r="L134" s="7" t="str">
        <f>data!N164</f>
        <v>154D</v>
      </c>
      <c r="M134" s="21">
        <f>data!O164</f>
        <v>154.13</v>
      </c>
      <c r="N134" s="21">
        <f>data!P164</f>
        <v>46.62</v>
      </c>
      <c r="O134">
        <f>data!Q164</f>
        <v>127.08</v>
      </c>
      <c r="P134">
        <f>data!R164</f>
        <v>38.44</v>
      </c>
      <c r="Q134">
        <f>data!S164</f>
        <v>2</v>
      </c>
      <c r="R134" t="str">
        <f>data!T164</f>
        <v>-</v>
      </c>
      <c r="S134" s="23" t="str">
        <f t="shared" si="23"/>
        <v/>
      </c>
      <c r="T134" t="str">
        <f>data!U164</f>
        <v>-</v>
      </c>
      <c r="U134" s="23" t="str">
        <f t="shared" si="24"/>
        <v/>
      </c>
      <c r="W134" s="7" t="str">
        <f>data!W164</f>
        <v>-</v>
      </c>
      <c r="X134" s="7" t="str">
        <f>CONCATENATE(data!X164,"/",data!Y164)</f>
        <v>-/-</v>
      </c>
      <c r="Y134" s="19" t="str">
        <f>data!V164</f>
        <v>-</v>
      </c>
      <c r="Z134" s="19" t="str">
        <f>data!AB164</f>
        <v>-</v>
      </c>
      <c r="AA134" s="19" t="str">
        <f>data!AA164</f>
        <v>-</v>
      </c>
      <c r="AB134" t="str">
        <f>data!AC164</f>
        <v>-</v>
      </c>
      <c r="AC134" t="str">
        <f>data!AD164</f>
        <v>-</v>
      </c>
      <c r="AD134" s="7" t="str">
        <f>data!AE164</f>
        <v>-</v>
      </c>
      <c r="AE134" s="7" t="str">
        <f>data!AF164</f>
        <v>-</v>
      </c>
      <c r="AF134" s="7" t="str">
        <f>data!AL164</f>
        <v>-</v>
      </c>
      <c r="AH134" t="str">
        <f>data!AH164</f>
        <v>-</v>
      </c>
      <c r="AI134" t="str">
        <f>data!AI164</f>
        <v>-</v>
      </c>
      <c r="AJ134" s="7" t="str">
        <f>data!AJ164</f>
        <v>-</v>
      </c>
      <c r="AK134" s="7" t="str">
        <f>data!AK164</f>
        <v>-</v>
      </c>
      <c r="AL134" s="7" t="str">
        <f>data!AL164</f>
        <v>-</v>
      </c>
      <c r="AN134" s="7" t="str">
        <f>data!W164</f>
        <v>-</v>
      </c>
      <c r="AO134" s="27">
        <f>data!P164</f>
        <v>46.62</v>
      </c>
      <c r="AP134" s="27" t="str">
        <f>data!V164</f>
        <v>-</v>
      </c>
      <c r="AQ134" s="27" t="str">
        <f>data!AH164</f>
        <v>-</v>
      </c>
      <c r="AR134" s="27" t="str">
        <f t="shared" si="25"/>
        <v/>
      </c>
      <c r="AS134" s="28" t="str">
        <f t="shared" si="26"/>
        <v/>
      </c>
      <c r="AT134" s="27" t="str">
        <f t="shared" si="27"/>
        <v/>
      </c>
      <c r="AU134" s="7" t="str">
        <f>CONCATENATE("방",data!AC164,",욕실",data!AD164)</f>
        <v>방-,욕실-</v>
      </c>
      <c r="AV134" s="7" t="str">
        <f>data!AE164</f>
        <v>-</v>
      </c>
      <c r="AX134" s="7" t="str">
        <f>data!AM164</f>
        <v>-</v>
      </c>
      <c r="AY134" s="7" t="str">
        <f>data!AN164</f>
        <v>-</v>
      </c>
      <c r="AZ134" s="7" t="str">
        <f>data!AO164</f>
        <v>-</v>
      </c>
      <c r="BA134" t="str">
        <f>data!AP164</f>
        <v>-</v>
      </c>
    </row>
    <row r="135" spans="1:53" x14ac:dyDescent="0.25">
      <c r="A135" s="25" t="str">
        <f>CONCATENATE(data!A165," ", data!B165)</f>
        <v>경기도 군포시</v>
      </c>
      <c r="B135" s="33" t="str">
        <f>data!C165</f>
        <v>산본동</v>
      </c>
      <c r="C135" s="25" t="str">
        <f>data!D165</f>
        <v>한양목련</v>
      </c>
      <c r="D135" s="25">
        <f>data!H165</f>
        <v>1994.1</v>
      </c>
      <c r="E135" s="34" t="str">
        <f>CONCATENATE(TEXT(data!I165,"#,##0"),"세대")</f>
        <v>1,040세대</v>
      </c>
      <c r="F135" s="25">
        <f>data!L165</f>
        <v>56</v>
      </c>
      <c r="G135" s="26">
        <f>(data!L165/data!I165)*100</f>
        <v>5.384615384615385</v>
      </c>
      <c r="H135" s="25">
        <f>data!M165</f>
        <v>24</v>
      </c>
      <c r="I135" s="26">
        <f>(data!M165/data!I165)*100</f>
        <v>2.3076923076923079</v>
      </c>
      <c r="J135" s="25">
        <f>data!K165</f>
        <v>1.47</v>
      </c>
      <c r="L135" s="7">
        <f>data!N165</f>
        <v>156</v>
      </c>
      <c r="M135" s="21">
        <f>data!O165</f>
        <v>156.05000000000001</v>
      </c>
      <c r="N135" s="21">
        <f>data!P165</f>
        <v>47.2</v>
      </c>
      <c r="O135">
        <f>data!Q165</f>
        <v>130.31</v>
      </c>
      <c r="P135">
        <f>data!R165</f>
        <v>39.409999999999997</v>
      </c>
      <c r="Q135">
        <f>data!S165</f>
        <v>4</v>
      </c>
      <c r="R135" t="str">
        <f>data!T165</f>
        <v>-</v>
      </c>
      <c r="S135" s="23" t="str">
        <f t="shared" si="23"/>
        <v/>
      </c>
      <c r="T135" t="str">
        <f>data!U165</f>
        <v>-</v>
      </c>
      <c r="U135" s="23" t="str">
        <f t="shared" si="24"/>
        <v/>
      </c>
      <c r="W135" s="7" t="str">
        <f>data!W165</f>
        <v>-</v>
      </c>
      <c r="X135" s="7" t="str">
        <f>CONCATENATE(data!X165,"/",data!Y165)</f>
        <v>-/-</v>
      </c>
      <c r="Y135" s="19" t="str">
        <f>data!V165</f>
        <v>-</v>
      </c>
      <c r="Z135" s="19" t="str">
        <f>data!AB165</f>
        <v>-</v>
      </c>
      <c r="AA135" s="19" t="str">
        <f>data!AA165</f>
        <v>-</v>
      </c>
      <c r="AB135" t="str">
        <f>data!AC165</f>
        <v>-</v>
      </c>
      <c r="AC135" t="str">
        <f>data!AD165</f>
        <v>-</v>
      </c>
      <c r="AD135" s="7" t="str">
        <f>data!AE165</f>
        <v>-</v>
      </c>
      <c r="AE135" s="7" t="str">
        <f>data!AF165</f>
        <v>-</v>
      </c>
      <c r="AF135" s="7" t="str">
        <f>data!AL165</f>
        <v>-</v>
      </c>
      <c r="AH135" t="str">
        <f>data!AH165</f>
        <v>-</v>
      </c>
      <c r="AI135" t="str">
        <f>data!AI165</f>
        <v>-</v>
      </c>
      <c r="AJ135" s="7" t="str">
        <f>data!AJ165</f>
        <v>-</v>
      </c>
      <c r="AK135" s="7" t="str">
        <f>data!AK165</f>
        <v>-</v>
      </c>
      <c r="AL135" s="7" t="str">
        <f>data!AL165</f>
        <v>-</v>
      </c>
      <c r="AN135" s="7" t="str">
        <f>data!W165</f>
        <v>-</v>
      </c>
      <c r="AO135" s="27">
        <f>data!P165</f>
        <v>47.2</v>
      </c>
      <c r="AP135" s="27" t="str">
        <f>data!V165</f>
        <v>-</v>
      </c>
      <c r="AQ135" s="27" t="str">
        <f>data!AH165</f>
        <v>-</v>
      </c>
      <c r="AR135" s="27" t="str">
        <f t="shared" si="25"/>
        <v/>
      </c>
      <c r="AS135" s="28" t="str">
        <f t="shared" si="26"/>
        <v/>
      </c>
      <c r="AT135" s="27" t="str">
        <f t="shared" si="27"/>
        <v/>
      </c>
      <c r="AU135" s="7" t="str">
        <f>CONCATENATE("방",data!AC165,",욕실",data!AD165)</f>
        <v>방-,욕실-</v>
      </c>
      <c r="AV135" s="7" t="str">
        <f>data!AE165</f>
        <v>-</v>
      </c>
      <c r="AX135" s="7" t="str">
        <f>data!AM165</f>
        <v>-</v>
      </c>
      <c r="AY135" s="7" t="str">
        <f>data!AN165</f>
        <v>-</v>
      </c>
      <c r="AZ135" s="7" t="str">
        <f>data!AO165</f>
        <v>-</v>
      </c>
      <c r="BA135" t="str">
        <f>data!AP165</f>
        <v>-</v>
      </c>
    </row>
    <row r="136" spans="1:53" x14ac:dyDescent="0.25">
      <c r="A136" s="25" t="str">
        <f>CONCATENATE(data!A166," ", data!B166)</f>
        <v>경기도 군포시</v>
      </c>
      <c r="B136" s="33" t="str">
        <f>data!C166</f>
        <v>산본동</v>
      </c>
      <c r="C136" s="25" t="str">
        <f>data!D166</f>
        <v>한양목련</v>
      </c>
      <c r="D136" s="25">
        <f>data!H166</f>
        <v>1994.1</v>
      </c>
      <c r="E136" s="34" t="str">
        <f>CONCATENATE(TEXT(data!I166,"#,##0"),"세대")</f>
        <v>1,040세대</v>
      </c>
      <c r="F136" s="25">
        <f>data!L166</f>
        <v>56</v>
      </c>
      <c r="G136" s="26">
        <f>(data!L166/data!I166)*100</f>
        <v>5.384615384615385</v>
      </c>
      <c r="H136" s="25">
        <f>data!M166</f>
        <v>24</v>
      </c>
      <c r="I136" s="26">
        <f>(data!M166/data!I166)*100</f>
        <v>2.3076923076923079</v>
      </c>
      <c r="J136" s="25">
        <f>data!K166</f>
        <v>1.47</v>
      </c>
      <c r="L136" s="7" t="str">
        <f>data!N166</f>
        <v>180C</v>
      </c>
      <c r="M136" s="21">
        <f>data!O166</f>
        <v>180.99</v>
      </c>
      <c r="N136" s="21">
        <f>data!P166</f>
        <v>54.74</v>
      </c>
      <c r="O136">
        <f>data!Q166</f>
        <v>149.76</v>
      </c>
      <c r="P136">
        <f>data!R166</f>
        <v>45.3</v>
      </c>
      <c r="Q136">
        <f>data!S166</f>
        <v>68</v>
      </c>
      <c r="R136">
        <f>data!T166</f>
        <v>5</v>
      </c>
      <c r="S136" s="23">
        <f t="shared" si="23"/>
        <v>7.3529411764705885E-2</v>
      </c>
      <c r="T136">
        <f>data!U166</f>
        <v>5</v>
      </c>
      <c r="U136" s="23">
        <f t="shared" si="24"/>
        <v>7.3529411764705885E-2</v>
      </c>
      <c r="W136" s="7" t="str">
        <f>data!W166</f>
        <v>1223동 1901호</v>
      </c>
      <c r="X136" s="7" t="str">
        <f>CONCATENATE(data!X166,"/",data!Y166)</f>
        <v>19/22</v>
      </c>
      <c r="Y136" s="19">
        <f>data!V166</f>
        <v>53000</v>
      </c>
      <c r="Z136" s="19">
        <f>data!AB166</f>
        <v>53000</v>
      </c>
      <c r="AA136" s="19">
        <f>data!AA166</f>
        <v>54000</v>
      </c>
      <c r="AB136">
        <f>data!AC166</f>
        <v>4</v>
      </c>
      <c r="AC136">
        <f>data!AD166</f>
        <v>2</v>
      </c>
      <c r="AD136" s="7" t="str">
        <f>data!AE166</f>
        <v>계단식</v>
      </c>
      <c r="AE136" s="7" t="str">
        <f>data!AF166</f>
        <v>3개월이내</v>
      </c>
      <c r="AF136" s="7" t="str">
        <f>data!AL166</f>
        <v>남서향</v>
      </c>
      <c r="AH136">
        <f>data!AH166</f>
        <v>45000</v>
      </c>
      <c r="AI136">
        <f>data!AI166</f>
        <v>37000</v>
      </c>
      <c r="AJ136" s="7" t="str">
        <f>data!AJ166</f>
        <v>1224동</v>
      </c>
      <c r="AK136" s="7" t="str">
        <f>data!AK166</f>
        <v>"4/22"</v>
      </c>
      <c r="AL136" s="7" t="str">
        <f>data!AL166</f>
        <v>남서향</v>
      </c>
      <c r="AN136" s="7" t="str">
        <f>data!W166</f>
        <v>1223동 1901호</v>
      </c>
      <c r="AO136" s="27">
        <f>data!P166</f>
        <v>54.74</v>
      </c>
      <c r="AP136" s="27">
        <f>data!V166</f>
        <v>53000</v>
      </c>
      <c r="AQ136" s="27">
        <f>data!AH166</f>
        <v>45000</v>
      </c>
      <c r="AR136" s="27">
        <f t="shared" si="25"/>
        <v>8000</v>
      </c>
      <c r="AS136" s="28">
        <f t="shared" si="26"/>
        <v>0.84905660377358494</v>
      </c>
      <c r="AT136" s="27">
        <f t="shared" si="27"/>
        <v>968.21337230544384</v>
      </c>
      <c r="AU136" s="7" t="str">
        <f>CONCATENATE("방",data!AC166,",욕실",data!AD166)</f>
        <v>방4,욕실2</v>
      </c>
      <c r="AV136" s="7" t="str">
        <f>data!AE166</f>
        <v>계단식</v>
      </c>
      <c r="AX136" s="7" t="str">
        <f>data!AM166</f>
        <v>목련공인중개사사무소</v>
      </c>
      <c r="AY136" s="7" t="str">
        <f>data!AN166</f>
        <v>031-395-2000</v>
      </c>
      <c r="AZ136" s="7" t="str">
        <f>data!AO166</f>
        <v>010-5299-0374</v>
      </c>
      <c r="BA136" t="str">
        <f>data!AP166</f>
        <v>경기도 군포시 산본동 1091 한양목련아파트분산상가 108호</v>
      </c>
    </row>
    <row r="137" spans="1:53" x14ac:dyDescent="0.25">
      <c r="A137" s="25" t="str">
        <f>CONCATENATE(data!A167," ", data!B167)</f>
        <v>경기도 군포시</v>
      </c>
      <c r="B137" s="33" t="str">
        <f>data!C167</f>
        <v>산본동</v>
      </c>
      <c r="C137" s="25" t="str">
        <f>data!D167</f>
        <v>한양목련</v>
      </c>
      <c r="D137" s="25">
        <f>data!H167</f>
        <v>1994.1</v>
      </c>
      <c r="E137" s="34" t="str">
        <f>CONCATENATE(TEXT(data!I167,"#,##0"),"세대")</f>
        <v>1,040세대</v>
      </c>
      <c r="F137" s="25">
        <f>data!L167</f>
        <v>56</v>
      </c>
      <c r="G137" s="26">
        <f>(data!L167/data!I167)*100</f>
        <v>5.384615384615385</v>
      </c>
      <c r="H137" s="25">
        <f>data!M167</f>
        <v>24</v>
      </c>
      <c r="I137" s="26">
        <f>(data!M167/data!I167)*100</f>
        <v>2.3076923076923079</v>
      </c>
      <c r="J137" s="25">
        <f>data!K167</f>
        <v>1.47</v>
      </c>
      <c r="L137" s="7" t="str">
        <f>data!N167</f>
        <v>181A</v>
      </c>
      <c r="M137" s="21">
        <f>data!O167</f>
        <v>181.21</v>
      </c>
      <c r="N137" s="21">
        <f>data!P167</f>
        <v>54.81</v>
      </c>
      <c r="O137">
        <f>data!Q167</f>
        <v>151.38999999999999</v>
      </c>
      <c r="P137">
        <f>data!R167</f>
        <v>45.79</v>
      </c>
      <c r="Q137">
        <f>data!S167</f>
        <v>145</v>
      </c>
      <c r="R137">
        <f>data!T167</f>
        <v>15</v>
      </c>
      <c r="S137" s="23">
        <f t="shared" si="23"/>
        <v>0.10344827586206896</v>
      </c>
      <c r="T137">
        <f>data!U167</f>
        <v>6</v>
      </c>
      <c r="U137" s="23">
        <f t="shared" si="24"/>
        <v>4.1379310344827586E-2</v>
      </c>
      <c r="W137" s="7" t="str">
        <f>data!W167</f>
        <v>1223동 402호</v>
      </c>
      <c r="X137" s="7" t="str">
        <f>CONCATENATE(data!X167,"/",data!Y167)</f>
        <v>4/22</v>
      </c>
      <c r="Y137" s="19">
        <f>data!V167</f>
        <v>51000</v>
      </c>
      <c r="Z137" s="19">
        <f>data!AB167</f>
        <v>47000</v>
      </c>
      <c r="AA137" s="19">
        <f>data!AA167</f>
        <v>55000</v>
      </c>
      <c r="AB137">
        <f>data!AC167</f>
        <v>4</v>
      </c>
      <c r="AC137">
        <f>data!AD167</f>
        <v>2</v>
      </c>
      <c r="AD137" s="7" t="str">
        <f>data!AE167</f>
        <v>계단식</v>
      </c>
      <c r="AE137" s="7" t="str">
        <f>data!AF167</f>
        <v>즉시입주</v>
      </c>
      <c r="AF137" s="7" t="str">
        <f>data!AL167</f>
        <v>남향</v>
      </c>
      <c r="AH137">
        <f>data!AH167</f>
        <v>45000</v>
      </c>
      <c r="AI137">
        <f>data!AI167</f>
        <v>37000</v>
      </c>
      <c r="AJ137" s="7" t="str">
        <f>data!AJ167</f>
        <v>1224동</v>
      </c>
      <c r="AK137" s="7" t="str">
        <f>data!AK167</f>
        <v>"4/22"</v>
      </c>
      <c r="AL137" s="7" t="str">
        <f>data!AL167</f>
        <v>남향</v>
      </c>
      <c r="AN137" s="7" t="str">
        <f>data!W167</f>
        <v>1223동 402호</v>
      </c>
      <c r="AO137" s="27">
        <f>data!P167</f>
        <v>54.81</v>
      </c>
      <c r="AP137" s="27">
        <f>data!V167</f>
        <v>51000</v>
      </c>
      <c r="AQ137" s="27">
        <f>data!AH167</f>
        <v>45000</v>
      </c>
      <c r="AR137" s="27">
        <f t="shared" si="25"/>
        <v>6000</v>
      </c>
      <c r="AS137" s="28">
        <f t="shared" si="26"/>
        <v>0.88235294117647056</v>
      </c>
      <c r="AT137" s="27">
        <f t="shared" si="27"/>
        <v>930.48713738368906</v>
      </c>
      <c r="AU137" s="7" t="str">
        <f>CONCATENATE("방",data!AC167,",욕실",data!AD167)</f>
        <v>방4,욕실2</v>
      </c>
      <c r="AV137" s="7" t="str">
        <f>data!AE167</f>
        <v>계단식</v>
      </c>
      <c r="AX137" s="7" t="str">
        <f>data!AM167</f>
        <v>목련공인중개사사무소</v>
      </c>
      <c r="AY137" s="7" t="str">
        <f>data!AN167</f>
        <v>031-395-2000</v>
      </c>
      <c r="AZ137" s="7" t="str">
        <f>data!AO167</f>
        <v>010-5299-0374</v>
      </c>
      <c r="BA137" t="str">
        <f>data!AP167</f>
        <v>경기도 군포시 산본동 1091 한양목련아파트분산상가 108호</v>
      </c>
    </row>
    <row r="138" spans="1:53" x14ac:dyDescent="0.25">
      <c r="A138" s="25" t="str">
        <f>CONCATENATE(data!A168," ", data!B168)</f>
        <v>경기도 군포시</v>
      </c>
      <c r="B138" s="33" t="str">
        <f>data!C168</f>
        <v>산본동</v>
      </c>
      <c r="C138" s="25" t="str">
        <f>data!D168</f>
        <v>한양목련</v>
      </c>
      <c r="D138" s="25">
        <f>data!H168</f>
        <v>1994.1</v>
      </c>
      <c r="E138" s="34" t="str">
        <f>CONCATENATE(TEXT(data!I168,"#,##0"),"세대")</f>
        <v>1,040세대</v>
      </c>
      <c r="F138" s="25">
        <f>data!L168</f>
        <v>56</v>
      </c>
      <c r="G138" s="26">
        <f>(data!L168/data!I168)*100</f>
        <v>5.384615384615385</v>
      </c>
      <c r="H138" s="25">
        <f>data!M168</f>
        <v>24</v>
      </c>
      <c r="I138" s="26">
        <f>(data!M168/data!I168)*100</f>
        <v>2.3076923076923079</v>
      </c>
      <c r="J138" s="25">
        <f>data!K168</f>
        <v>1.47</v>
      </c>
      <c r="L138" s="7" t="str">
        <f>data!N168</f>
        <v>181B</v>
      </c>
      <c r="M138" s="21">
        <f>data!O168</f>
        <v>181.21</v>
      </c>
      <c r="N138" s="21">
        <f>data!P168</f>
        <v>54.81</v>
      </c>
      <c r="O138">
        <f>data!Q168</f>
        <v>151.38999999999999</v>
      </c>
      <c r="P138">
        <f>data!R168</f>
        <v>45.79</v>
      </c>
      <c r="Q138">
        <f>data!S168</f>
        <v>15</v>
      </c>
      <c r="R138" t="str">
        <f>data!T168</f>
        <v>-</v>
      </c>
      <c r="S138" s="23" t="str">
        <f t="shared" si="23"/>
        <v/>
      </c>
      <c r="T138" t="str">
        <f>data!U168</f>
        <v>-</v>
      </c>
      <c r="U138" s="23" t="str">
        <f t="shared" si="24"/>
        <v/>
      </c>
      <c r="W138" s="7" t="str">
        <f>data!W168</f>
        <v>-</v>
      </c>
      <c r="X138" s="7" t="str">
        <f>CONCATENATE(data!X168,"/",data!Y168)</f>
        <v>-/-</v>
      </c>
      <c r="Y138" s="19" t="str">
        <f>data!V168</f>
        <v>-</v>
      </c>
      <c r="Z138" s="19" t="str">
        <f>data!AB168</f>
        <v>-</v>
      </c>
      <c r="AA138" s="19" t="str">
        <f>data!AA168</f>
        <v>-</v>
      </c>
      <c r="AB138" t="str">
        <f>data!AC168</f>
        <v>-</v>
      </c>
      <c r="AC138" t="str">
        <f>data!AD168</f>
        <v>-</v>
      </c>
      <c r="AD138" s="7" t="str">
        <f>data!AE168</f>
        <v>-</v>
      </c>
      <c r="AE138" s="7" t="str">
        <f>data!AF168</f>
        <v>-</v>
      </c>
      <c r="AF138" s="7" t="str">
        <f>data!AL168</f>
        <v>-</v>
      </c>
      <c r="AH138" t="str">
        <f>data!AH168</f>
        <v>-</v>
      </c>
      <c r="AI138" t="str">
        <f>data!AI168</f>
        <v>-</v>
      </c>
      <c r="AJ138" s="7" t="str">
        <f>data!AJ168</f>
        <v>-</v>
      </c>
      <c r="AK138" s="7" t="str">
        <f>data!AK168</f>
        <v>-</v>
      </c>
      <c r="AL138" s="7" t="str">
        <f>data!AL168</f>
        <v>-</v>
      </c>
      <c r="AN138" s="7" t="str">
        <f>data!W168</f>
        <v>-</v>
      </c>
      <c r="AO138" s="27">
        <f>data!P168</f>
        <v>54.81</v>
      </c>
      <c r="AP138" s="27" t="str">
        <f>data!V168</f>
        <v>-</v>
      </c>
      <c r="AQ138" s="27" t="str">
        <f>data!AH168</f>
        <v>-</v>
      </c>
      <c r="AR138" s="27" t="str">
        <f t="shared" si="25"/>
        <v/>
      </c>
      <c r="AS138" s="28" t="str">
        <f t="shared" si="26"/>
        <v/>
      </c>
      <c r="AT138" s="27" t="str">
        <f t="shared" si="27"/>
        <v/>
      </c>
      <c r="AU138" s="7" t="str">
        <f>CONCATENATE("방",data!AC168,",욕실",data!AD168)</f>
        <v>방-,욕실-</v>
      </c>
      <c r="AV138" s="7" t="str">
        <f>data!AE168</f>
        <v>-</v>
      </c>
      <c r="AX138" s="7" t="str">
        <f>data!AM168</f>
        <v>-</v>
      </c>
      <c r="AY138" s="7" t="str">
        <f>data!AN168</f>
        <v>-</v>
      </c>
      <c r="AZ138" s="7" t="str">
        <f>data!AO168</f>
        <v>-</v>
      </c>
      <c r="BA138" t="str">
        <f>data!AP168</f>
        <v>-</v>
      </c>
    </row>
    <row r="139" spans="1:53" x14ac:dyDescent="0.25">
      <c r="A139" s="25" t="str">
        <f>CONCATENATE(data!A169," ", data!B169)</f>
        <v>경기도 군포시</v>
      </c>
      <c r="B139" s="33" t="str">
        <f>data!C169</f>
        <v>산본동</v>
      </c>
      <c r="C139" s="25" t="str">
        <f>data!D169</f>
        <v>한양목련</v>
      </c>
      <c r="D139" s="25">
        <f>data!H169</f>
        <v>1994.1</v>
      </c>
      <c r="E139" s="34" t="str">
        <f>CONCATENATE(TEXT(data!I169,"#,##0"),"세대")</f>
        <v>1,040세대</v>
      </c>
      <c r="F139" s="25">
        <f>data!L169</f>
        <v>56</v>
      </c>
      <c r="G139" s="26">
        <f>(data!L169/data!I169)*100</f>
        <v>5.384615384615385</v>
      </c>
      <c r="H139" s="25">
        <f>data!M169</f>
        <v>24</v>
      </c>
      <c r="I139" s="26">
        <f>(data!M169/data!I169)*100</f>
        <v>2.3076923076923079</v>
      </c>
      <c r="J139" s="25">
        <f>data!K169</f>
        <v>1.47</v>
      </c>
      <c r="L139" s="7" t="str">
        <f>data!N169</f>
        <v>190A</v>
      </c>
      <c r="M139" s="21">
        <f>data!O169</f>
        <v>190.89</v>
      </c>
      <c r="N139" s="21">
        <f>data!P169</f>
        <v>57.74</v>
      </c>
      <c r="O139">
        <f>data!Q169</f>
        <v>163.9</v>
      </c>
      <c r="P139">
        <f>data!R169</f>
        <v>49.57</v>
      </c>
      <c r="Q139">
        <f>data!S169</f>
        <v>1</v>
      </c>
      <c r="R139">
        <f>data!T169</f>
        <v>1</v>
      </c>
      <c r="S139" s="23">
        <f t="shared" si="23"/>
        <v>1</v>
      </c>
      <c r="T139">
        <f>data!U169</f>
        <v>0</v>
      </c>
      <c r="U139" s="23">
        <f t="shared" si="24"/>
        <v>0</v>
      </c>
      <c r="W139" s="7" t="str">
        <f>data!W169</f>
        <v>-</v>
      </c>
      <c r="X139" s="7" t="str">
        <f>CONCATENATE(data!X169,"/",data!Y169)</f>
        <v>-/-</v>
      </c>
      <c r="Y139" s="19" t="str">
        <f>data!V169</f>
        <v>-</v>
      </c>
      <c r="Z139" s="19" t="str">
        <f>data!AB169</f>
        <v>-</v>
      </c>
      <c r="AA139" s="19" t="str">
        <f>data!AA169</f>
        <v>-</v>
      </c>
      <c r="AB139" t="str">
        <f>data!AC169</f>
        <v>-</v>
      </c>
      <c r="AC139" t="str">
        <f>data!AD169</f>
        <v>-</v>
      </c>
      <c r="AD139" s="7" t="str">
        <f>data!AE169</f>
        <v>-</v>
      </c>
      <c r="AE139" s="7" t="str">
        <f>data!AF169</f>
        <v>-</v>
      </c>
      <c r="AF139" s="7" t="str">
        <f>data!AL169</f>
        <v>-</v>
      </c>
      <c r="AH139" t="str">
        <f>data!AH169</f>
        <v>-</v>
      </c>
      <c r="AI139" t="str">
        <f>data!AI169</f>
        <v>-</v>
      </c>
      <c r="AJ139" s="7" t="str">
        <f>data!AJ169</f>
        <v>-</v>
      </c>
      <c r="AK139" s="7" t="str">
        <f>data!AK169</f>
        <v>-</v>
      </c>
      <c r="AL139" s="7" t="str">
        <f>data!AL169</f>
        <v>-</v>
      </c>
      <c r="AN139" s="7" t="str">
        <f>data!W169</f>
        <v>-</v>
      </c>
      <c r="AO139" s="27">
        <f>data!P169</f>
        <v>57.74</v>
      </c>
      <c r="AP139" s="27" t="str">
        <f>data!V169</f>
        <v>-</v>
      </c>
      <c r="AQ139" s="27" t="str">
        <f>data!AH169</f>
        <v>-</v>
      </c>
      <c r="AR139" s="27" t="str">
        <f t="shared" si="25"/>
        <v/>
      </c>
      <c r="AS139" s="28" t="str">
        <f t="shared" si="26"/>
        <v/>
      </c>
      <c r="AT139" s="27" t="str">
        <f t="shared" si="27"/>
        <v/>
      </c>
      <c r="AU139" s="7" t="str">
        <f>CONCATENATE("방",data!AC169,",욕실",data!AD169)</f>
        <v>방-,욕실-</v>
      </c>
      <c r="AV139" s="7" t="str">
        <f>data!AE169</f>
        <v>-</v>
      </c>
      <c r="AX139" s="7" t="str">
        <f>data!AM169</f>
        <v>-</v>
      </c>
      <c r="AY139" s="7" t="str">
        <f>data!AN169</f>
        <v>-</v>
      </c>
      <c r="AZ139" s="7" t="str">
        <f>data!AO169</f>
        <v>-</v>
      </c>
      <c r="BA139" t="str">
        <f>data!AP169</f>
        <v>-</v>
      </c>
    </row>
    <row r="140" spans="1:53" x14ac:dyDescent="0.25">
      <c r="A140" s="25" t="str">
        <f>CONCATENATE(data!A170," ", data!B170)</f>
        <v>경기도 군포시</v>
      </c>
      <c r="B140" s="33" t="str">
        <f>data!C170</f>
        <v>산본동</v>
      </c>
      <c r="C140" s="25" t="str">
        <f>data!D170</f>
        <v>한양목련</v>
      </c>
      <c r="D140" s="25">
        <f>data!H170</f>
        <v>1994.1</v>
      </c>
      <c r="E140" s="34" t="str">
        <f>CONCATENATE(TEXT(data!I170,"#,##0"),"세대")</f>
        <v>1,040세대</v>
      </c>
      <c r="F140" s="25">
        <f>data!L170</f>
        <v>56</v>
      </c>
      <c r="G140" s="26">
        <f>(data!L170/data!I170)*100</f>
        <v>5.384615384615385</v>
      </c>
      <c r="H140" s="25">
        <f>data!M170</f>
        <v>24</v>
      </c>
      <c r="I140" s="26">
        <f>(data!M170/data!I170)*100</f>
        <v>2.3076923076923079</v>
      </c>
      <c r="J140" s="25">
        <f>data!K170</f>
        <v>1.47</v>
      </c>
      <c r="L140" s="7" t="str">
        <f>data!N170</f>
        <v>192C</v>
      </c>
      <c r="M140" s="21">
        <f>data!O170</f>
        <v>192.1</v>
      </c>
      <c r="N140" s="21">
        <f>data!P170</f>
        <v>58.11</v>
      </c>
      <c r="O140">
        <f>data!Q170</f>
        <v>164.77</v>
      </c>
      <c r="P140">
        <f>data!R170</f>
        <v>49.84</v>
      </c>
      <c r="Q140">
        <f>data!S170</f>
        <v>1</v>
      </c>
      <c r="R140">
        <f>data!T170</f>
        <v>0</v>
      </c>
      <c r="S140" s="23">
        <f t="shared" ref="S140:S148" si="28">IF(ISERROR(R140/Q140),"",R140/Q140)</f>
        <v>0</v>
      </c>
      <c r="T140">
        <f>data!U170</f>
        <v>1</v>
      </c>
      <c r="U140" s="23">
        <f t="shared" ref="U140:U148" si="29">IF(ISERROR(T140/Q140),"",T140/Q140)</f>
        <v>1</v>
      </c>
      <c r="W140" s="7" t="str">
        <f>data!W170</f>
        <v>-</v>
      </c>
      <c r="X140" s="7" t="str">
        <f>CONCATENATE(data!X170,"/",data!Y170)</f>
        <v>-/-</v>
      </c>
      <c r="Y140" s="19" t="str">
        <f>data!V170</f>
        <v>-</v>
      </c>
      <c r="Z140" s="19" t="str">
        <f>data!AB170</f>
        <v>-</v>
      </c>
      <c r="AA140" s="19" t="str">
        <f>data!AA170</f>
        <v>-</v>
      </c>
      <c r="AB140" t="str">
        <f>data!AC170</f>
        <v>-</v>
      </c>
      <c r="AC140" t="str">
        <f>data!AD170</f>
        <v>-</v>
      </c>
      <c r="AD140" s="7" t="str">
        <f>data!AE170</f>
        <v>-</v>
      </c>
      <c r="AE140" s="7" t="str">
        <f>data!AF170</f>
        <v>-</v>
      </c>
      <c r="AF140" s="7" t="str">
        <f>data!AL170</f>
        <v>남서향</v>
      </c>
      <c r="AH140">
        <f>data!AH170</f>
        <v>38000</v>
      </c>
      <c r="AI140">
        <f>data!AI170</f>
        <v>38000</v>
      </c>
      <c r="AJ140" s="7" t="str">
        <f>data!AJ170</f>
        <v>1203동</v>
      </c>
      <c r="AK140" s="7" t="str">
        <f>data!AK170</f>
        <v>"1/15"</v>
      </c>
      <c r="AL140" s="7" t="str">
        <f>data!AL170</f>
        <v>남서향</v>
      </c>
      <c r="AN140" s="7" t="str">
        <f>data!W170</f>
        <v>-</v>
      </c>
      <c r="AO140" s="27">
        <f>data!P170</f>
        <v>58.11</v>
      </c>
      <c r="AP140" s="27" t="str">
        <f>data!V170</f>
        <v>-</v>
      </c>
      <c r="AQ140" s="27">
        <f>data!AH170</f>
        <v>38000</v>
      </c>
      <c r="AR140" s="27" t="str">
        <f t="shared" ref="AR140:AR148" si="30">IF(ISERROR(AP140-AQ140),"",AP140-AQ140)</f>
        <v/>
      </c>
      <c r="AS140" s="28" t="str">
        <f t="shared" ref="AS140:AS148" si="31">IF(ISERROR(AQ140/AP140),"",AQ140/AP140)</f>
        <v/>
      </c>
      <c r="AT140" s="27" t="str">
        <f t="shared" ref="AT140:AT148" si="32">IF(ISERROR(AP140/AO140),"",AP140/AO140)</f>
        <v/>
      </c>
      <c r="AU140" s="7" t="str">
        <f>CONCATENATE("방",data!AC170,",욕실",data!AD170)</f>
        <v>방-,욕실-</v>
      </c>
      <c r="AV140" s="7" t="str">
        <f>data!AE170</f>
        <v>-</v>
      </c>
      <c r="AX140" s="7" t="str">
        <f>data!AM170</f>
        <v>-</v>
      </c>
      <c r="AY140" s="7" t="str">
        <f>data!AN170</f>
        <v>-</v>
      </c>
      <c r="AZ140" s="7" t="str">
        <f>data!AO170</f>
        <v>-</v>
      </c>
      <c r="BA140" t="str">
        <f>data!AP170</f>
        <v>-</v>
      </c>
    </row>
    <row r="141" spans="1:53" x14ac:dyDescent="0.25">
      <c r="A141" s="25" t="str">
        <f>CONCATENATE(data!A171," ", data!B171)</f>
        <v>경기도 군포시</v>
      </c>
      <c r="B141" s="33" t="str">
        <f>data!C171</f>
        <v>산본동</v>
      </c>
      <c r="C141" s="25" t="str">
        <f>data!D171</f>
        <v>한양목련</v>
      </c>
      <c r="D141" s="25">
        <f>data!H171</f>
        <v>1994.1</v>
      </c>
      <c r="E141" s="34" t="str">
        <f>CONCATENATE(TEXT(data!I171,"#,##0"),"세대")</f>
        <v>1,040세대</v>
      </c>
      <c r="F141" s="25">
        <f>data!L171</f>
        <v>56</v>
      </c>
      <c r="G141" s="26">
        <f>(data!L171/data!I171)*100</f>
        <v>5.384615384615385</v>
      </c>
      <c r="H141" s="25">
        <f>data!M171</f>
        <v>24</v>
      </c>
      <c r="I141" s="26">
        <f>(data!M171/data!I171)*100</f>
        <v>2.3076923076923079</v>
      </c>
      <c r="J141" s="25">
        <f>data!K171</f>
        <v>1.47</v>
      </c>
      <c r="L141" s="7" t="str">
        <f>data!N171</f>
        <v>213A</v>
      </c>
      <c r="M141" s="21">
        <f>data!O171</f>
        <v>213.82</v>
      </c>
      <c r="N141" s="21">
        <f>data!P171</f>
        <v>64.680000000000007</v>
      </c>
      <c r="O141">
        <f>data!Q171</f>
        <v>183.61</v>
      </c>
      <c r="P141">
        <f>data!R171</f>
        <v>55.54</v>
      </c>
      <c r="Q141">
        <f>data!S171</f>
        <v>29</v>
      </c>
      <c r="R141">
        <f>data!T171</f>
        <v>3</v>
      </c>
      <c r="S141" s="23">
        <f t="shared" si="28"/>
        <v>0.10344827586206896</v>
      </c>
      <c r="T141">
        <f>data!U171</f>
        <v>1</v>
      </c>
      <c r="U141" s="23">
        <f t="shared" si="29"/>
        <v>3.4482758620689655E-2</v>
      </c>
      <c r="W141" s="7" t="str">
        <f>data!W171</f>
        <v>1203동 601호</v>
      </c>
      <c r="X141" s="7" t="str">
        <f>CONCATENATE(data!X171,"/",data!Y171)</f>
        <v>6/15</v>
      </c>
      <c r="Y141" s="19">
        <f>data!V171</f>
        <v>63000</v>
      </c>
      <c r="Z141" s="19">
        <f>data!AB171</f>
        <v>52000</v>
      </c>
      <c r="AA141" s="19">
        <f>data!AA171</f>
        <v>63000</v>
      </c>
      <c r="AB141">
        <f>data!AC171</f>
        <v>5</v>
      </c>
      <c r="AC141">
        <f>data!AD171</f>
        <v>2</v>
      </c>
      <c r="AD141" s="7" t="str">
        <f>data!AE171</f>
        <v>계단식</v>
      </c>
      <c r="AE141" s="7" t="str">
        <f>data!AF171</f>
        <v>3개월이내</v>
      </c>
      <c r="AF141" s="7" t="str">
        <f>data!AL171</f>
        <v>남서향</v>
      </c>
      <c r="AH141">
        <f>data!AH171</f>
        <v>45000</v>
      </c>
      <c r="AI141">
        <f>data!AI171</f>
        <v>45000</v>
      </c>
      <c r="AJ141" s="7" t="str">
        <f>data!AJ171</f>
        <v>1203동</v>
      </c>
      <c r="AK141" s="7" t="str">
        <f>data!AK171</f>
        <v>"2/15"</v>
      </c>
      <c r="AL141" s="7" t="str">
        <f>data!AL171</f>
        <v>남서향</v>
      </c>
      <c r="AN141" s="7" t="str">
        <f>data!W171</f>
        <v>1203동 601호</v>
      </c>
      <c r="AO141" s="27">
        <f>data!P171</f>
        <v>64.680000000000007</v>
      </c>
      <c r="AP141" s="27">
        <f>data!V171</f>
        <v>63000</v>
      </c>
      <c r="AQ141" s="27">
        <f>data!AH171</f>
        <v>45000</v>
      </c>
      <c r="AR141" s="27">
        <f t="shared" si="30"/>
        <v>18000</v>
      </c>
      <c r="AS141" s="28">
        <f t="shared" si="31"/>
        <v>0.7142857142857143</v>
      </c>
      <c r="AT141" s="27">
        <f t="shared" si="32"/>
        <v>974.02597402597394</v>
      </c>
      <c r="AU141" s="7" t="str">
        <f>CONCATENATE("방",data!AC171,",욕실",data!AD171)</f>
        <v>방5,욕실2</v>
      </c>
      <c r="AV141" s="7" t="str">
        <f>data!AE171</f>
        <v>계단식</v>
      </c>
      <c r="AX141" s="7" t="str">
        <f>data!AM171</f>
        <v>목련공인중개사사무소</v>
      </c>
      <c r="AY141" s="7" t="str">
        <f>data!AN171</f>
        <v>031-395-2000</v>
      </c>
      <c r="AZ141" s="7" t="str">
        <f>data!AO171</f>
        <v>010-5299-0374</v>
      </c>
      <c r="BA141" t="str">
        <f>data!AP171</f>
        <v>경기도 군포시 산본동 1091 한양목련아파트분산상가 108호</v>
      </c>
    </row>
    <row r="142" spans="1:53" x14ac:dyDescent="0.25">
      <c r="A142" s="25" t="str">
        <f>CONCATENATE(data!A172," ", data!B172)</f>
        <v>경기도 군포시</v>
      </c>
      <c r="B142" s="33" t="str">
        <f>data!C172</f>
        <v>산본동</v>
      </c>
      <c r="C142" s="25" t="str">
        <f>data!D172</f>
        <v>한양목련</v>
      </c>
      <c r="D142" s="25">
        <f>data!H172</f>
        <v>1994.1</v>
      </c>
      <c r="E142" s="34" t="str">
        <f>CONCATENATE(TEXT(data!I172,"#,##0"),"세대")</f>
        <v>1,040세대</v>
      </c>
      <c r="F142" s="25">
        <f>data!L172</f>
        <v>56</v>
      </c>
      <c r="G142" s="26">
        <f>(data!L172/data!I172)*100</f>
        <v>5.384615384615385</v>
      </c>
      <c r="H142" s="25">
        <f>data!M172</f>
        <v>24</v>
      </c>
      <c r="I142" s="26">
        <f>(data!M172/data!I172)*100</f>
        <v>2.3076923076923079</v>
      </c>
      <c r="J142" s="25">
        <f>data!K172</f>
        <v>1.47</v>
      </c>
      <c r="L142" s="7" t="str">
        <f>data!N172</f>
        <v>213C</v>
      </c>
      <c r="M142" s="21">
        <f>data!O172</f>
        <v>213.96</v>
      </c>
      <c r="N142" s="21">
        <f>data!P172</f>
        <v>64.72</v>
      </c>
      <c r="O142">
        <f>data!Q172</f>
        <v>183.79</v>
      </c>
      <c r="P142">
        <f>data!R172</f>
        <v>55.59</v>
      </c>
      <c r="Q142">
        <f>data!S172</f>
        <v>29</v>
      </c>
      <c r="R142">
        <f>data!T172</f>
        <v>7</v>
      </c>
      <c r="S142" s="23">
        <f t="shared" si="28"/>
        <v>0.2413793103448276</v>
      </c>
      <c r="T142">
        <f>data!U172</f>
        <v>1</v>
      </c>
      <c r="U142" s="23">
        <f t="shared" si="29"/>
        <v>3.4482758620689655E-2</v>
      </c>
      <c r="W142" s="7" t="str">
        <f>data!W172</f>
        <v>1204동 1202호</v>
      </c>
      <c r="X142" s="7" t="str">
        <f>CONCATENATE(data!X172,"/",data!Y172)</f>
        <v>12/15</v>
      </c>
      <c r="Y142" s="19">
        <f>data!V172</f>
        <v>60000</v>
      </c>
      <c r="Z142" s="19">
        <f>data!AB172</f>
        <v>50000</v>
      </c>
      <c r="AA142" s="19">
        <f>data!AA172</f>
        <v>60000</v>
      </c>
      <c r="AB142">
        <f>data!AC172</f>
        <v>5</v>
      </c>
      <c r="AC142">
        <f>data!AD172</f>
        <v>2</v>
      </c>
      <c r="AD142" s="7" t="str">
        <f>data!AE172</f>
        <v>계단식</v>
      </c>
      <c r="AE142" s="7" t="str">
        <f>data!AF172</f>
        <v>즉시입주</v>
      </c>
      <c r="AF142" s="7" t="str">
        <f>data!AL172</f>
        <v>남서향</v>
      </c>
      <c r="AH142">
        <f>data!AH172</f>
        <v>50000</v>
      </c>
      <c r="AI142">
        <f>data!AI172</f>
        <v>50000</v>
      </c>
      <c r="AJ142" s="7" t="str">
        <f>data!AJ172</f>
        <v>1204동</v>
      </c>
      <c r="AK142" s="7" t="str">
        <f>data!AK172</f>
        <v>"2/15"</v>
      </c>
      <c r="AL142" s="7" t="str">
        <f>data!AL172</f>
        <v>남서향</v>
      </c>
      <c r="AN142" s="7" t="str">
        <f>data!W172</f>
        <v>1204동 1202호</v>
      </c>
      <c r="AO142" s="27">
        <f>data!P172</f>
        <v>64.72</v>
      </c>
      <c r="AP142" s="27">
        <f>data!V172</f>
        <v>60000</v>
      </c>
      <c r="AQ142" s="27">
        <f>data!AH172</f>
        <v>50000</v>
      </c>
      <c r="AR142" s="27">
        <f t="shared" si="30"/>
        <v>10000</v>
      </c>
      <c r="AS142" s="28">
        <f t="shared" si="31"/>
        <v>0.83333333333333337</v>
      </c>
      <c r="AT142" s="27">
        <f t="shared" si="32"/>
        <v>927.07045735475901</v>
      </c>
      <c r="AU142" s="7" t="str">
        <f>CONCATENATE("방",data!AC172,",욕실",data!AD172)</f>
        <v>방5,욕실2</v>
      </c>
      <c r="AV142" s="7" t="str">
        <f>data!AE172</f>
        <v>계단식</v>
      </c>
      <c r="AX142" s="7" t="str">
        <f>data!AM172</f>
        <v>한양공인중개사사무소</v>
      </c>
      <c r="AY142" s="7" t="str">
        <f>data!AN172</f>
        <v>031-394-5100</v>
      </c>
      <c r="AZ142" s="7" t="str">
        <f>data!AO172</f>
        <v>010-3352-1801</v>
      </c>
      <c r="BA142" t="str">
        <f>data!AP172</f>
        <v>경기도 군포시 산본동 1088 한양목련아파트상가 106호</v>
      </c>
    </row>
    <row r="143" spans="1:53" s="41" customFormat="1" x14ac:dyDescent="0.25">
      <c r="A143" s="41" t="str">
        <f>CONCATENATE(data!A174," ", data!B174)</f>
        <v>경기도 군포시</v>
      </c>
      <c r="B143" s="42" t="str">
        <f>data!C174</f>
        <v>산본동</v>
      </c>
      <c r="C143" s="41" t="str">
        <f>data!D174</f>
        <v>한양백두</v>
      </c>
      <c r="D143" s="41">
        <f>data!H174</f>
        <v>1994.09</v>
      </c>
      <c r="E143" s="43" t="str">
        <f>CONCATENATE(TEXT(data!I174,"#,##0"),"세대")</f>
        <v>930세대</v>
      </c>
      <c r="F143" s="41">
        <f>data!L174</f>
        <v>22</v>
      </c>
      <c r="G143" s="44">
        <f>(data!L174/data!I174)*100</f>
        <v>2.3655913978494625</v>
      </c>
      <c r="H143" s="41">
        <f>data!M174</f>
        <v>21</v>
      </c>
      <c r="I143" s="44">
        <f>(data!M174/data!I174)*100</f>
        <v>2.258064516129032</v>
      </c>
      <c r="J143" s="41">
        <f>data!K174</f>
        <v>2</v>
      </c>
      <c r="K143" s="45"/>
      <c r="L143" s="46" t="str">
        <f>data!N174</f>
        <v>99A</v>
      </c>
      <c r="M143" s="47">
        <f>data!O174</f>
        <v>99.64</v>
      </c>
      <c r="N143" s="47">
        <f>data!P174</f>
        <v>30.14</v>
      </c>
      <c r="O143" s="41">
        <f>data!Q174</f>
        <v>81.05</v>
      </c>
      <c r="P143" s="41">
        <f>data!R174</f>
        <v>24.51</v>
      </c>
      <c r="Q143" s="41">
        <f>data!S174</f>
        <v>2</v>
      </c>
      <c r="R143" s="41">
        <f>data!T174</f>
        <v>2</v>
      </c>
      <c r="S143" s="48">
        <f t="shared" si="28"/>
        <v>1</v>
      </c>
      <c r="T143" s="41">
        <f>data!U174</f>
        <v>0</v>
      </c>
      <c r="U143" s="48">
        <f t="shared" si="29"/>
        <v>0</v>
      </c>
      <c r="V143" s="45"/>
      <c r="W143" s="46" t="str">
        <f>data!W174</f>
        <v>-</v>
      </c>
      <c r="X143" s="46" t="str">
        <f>CONCATENATE(data!X174,"/",data!Y174)</f>
        <v>-/-</v>
      </c>
      <c r="Y143" s="49" t="str">
        <f>data!V174</f>
        <v>-</v>
      </c>
      <c r="Z143" s="49" t="str">
        <f>data!AB174</f>
        <v>-</v>
      </c>
      <c r="AA143" s="49" t="str">
        <f>data!AA174</f>
        <v>-</v>
      </c>
      <c r="AB143" s="41" t="str">
        <f>data!AC174</f>
        <v>-</v>
      </c>
      <c r="AC143" s="41" t="str">
        <f>data!AD174</f>
        <v>-</v>
      </c>
      <c r="AD143" s="46" t="str">
        <f>data!AE174</f>
        <v>-</v>
      </c>
      <c r="AE143" s="46" t="str">
        <f>data!AF174</f>
        <v>-</v>
      </c>
      <c r="AF143" s="46" t="str">
        <f>data!AL174</f>
        <v>-</v>
      </c>
      <c r="AG143" s="45"/>
      <c r="AH143" s="41" t="str">
        <f>data!AH174</f>
        <v>-</v>
      </c>
      <c r="AI143" s="41" t="str">
        <f>data!AI174</f>
        <v>-</v>
      </c>
      <c r="AJ143" s="46" t="str">
        <f>data!AJ174</f>
        <v>-</v>
      </c>
      <c r="AK143" s="46" t="str">
        <f>data!AK174</f>
        <v>-</v>
      </c>
      <c r="AL143" s="46" t="str">
        <f>data!AL174</f>
        <v>-</v>
      </c>
      <c r="AM143" s="45"/>
      <c r="AN143" s="46" t="str">
        <f>data!W174</f>
        <v>-</v>
      </c>
      <c r="AO143" s="43">
        <f>data!P174</f>
        <v>30.14</v>
      </c>
      <c r="AP143" s="43" t="str">
        <f>data!V174</f>
        <v>-</v>
      </c>
      <c r="AQ143" s="43" t="str">
        <f>data!AH174</f>
        <v>-</v>
      </c>
      <c r="AR143" s="43" t="str">
        <f t="shared" si="30"/>
        <v/>
      </c>
      <c r="AS143" s="50" t="str">
        <f t="shared" si="31"/>
        <v/>
      </c>
      <c r="AT143" s="43" t="str">
        <f t="shared" si="32"/>
        <v/>
      </c>
      <c r="AU143" s="46" t="str">
        <f>CONCATENATE("방",data!AC174,",욕실",data!AD174)</f>
        <v>방-,욕실-</v>
      </c>
      <c r="AV143" s="46" t="str">
        <f>data!AE174</f>
        <v>-</v>
      </c>
      <c r="AW143" s="45"/>
      <c r="AX143" s="46" t="str">
        <f>data!AM174</f>
        <v>-</v>
      </c>
      <c r="AY143" s="46" t="str">
        <f>data!AN174</f>
        <v>-</v>
      </c>
      <c r="AZ143" s="46" t="str">
        <f>data!AO174</f>
        <v>-</v>
      </c>
      <c r="BA143" s="41" t="str">
        <f>data!AP174</f>
        <v>-</v>
      </c>
    </row>
    <row r="144" spans="1:53" x14ac:dyDescent="0.25">
      <c r="A144" s="25" t="str">
        <f>CONCATENATE(data!A175," ", data!B175)</f>
        <v>경기도 군포시</v>
      </c>
      <c r="B144" s="33" t="str">
        <f>data!C175</f>
        <v>산본동</v>
      </c>
      <c r="C144" s="25" t="str">
        <f>data!D175</f>
        <v>한양백두</v>
      </c>
      <c r="D144" s="25">
        <f>data!H175</f>
        <v>1994.09</v>
      </c>
      <c r="E144" s="34" t="str">
        <f>CONCATENATE(TEXT(data!I175,"#,##0"),"세대")</f>
        <v>930세대</v>
      </c>
      <c r="F144" s="25">
        <f>data!L175</f>
        <v>22</v>
      </c>
      <c r="G144" s="26">
        <f>(data!L175/data!I175)*100</f>
        <v>2.3655913978494625</v>
      </c>
      <c r="H144" s="25">
        <f>data!M175</f>
        <v>21</v>
      </c>
      <c r="I144" s="26">
        <f>(data!M175/data!I175)*100</f>
        <v>2.258064516129032</v>
      </c>
      <c r="J144" s="25">
        <f>data!K175</f>
        <v>2</v>
      </c>
      <c r="L144" s="7" t="str">
        <f>data!N175</f>
        <v>99B</v>
      </c>
      <c r="M144" s="21">
        <f>data!O175</f>
        <v>99.64</v>
      </c>
      <c r="N144" s="21">
        <f>data!P175</f>
        <v>30.14</v>
      </c>
      <c r="O144">
        <f>data!Q175</f>
        <v>81.05</v>
      </c>
      <c r="P144">
        <f>data!R175</f>
        <v>24.51</v>
      </c>
      <c r="Q144">
        <f>data!S175</f>
        <v>2</v>
      </c>
      <c r="R144" t="str">
        <f>data!T175</f>
        <v>-</v>
      </c>
      <c r="S144" s="23" t="str">
        <f t="shared" si="28"/>
        <v/>
      </c>
      <c r="T144" t="str">
        <f>data!U175</f>
        <v>-</v>
      </c>
      <c r="U144" s="23" t="str">
        <f t="shared" si="29"/>
        <v/>
      </c>
      <c r="W144" s="7" t="str">
        <f>data!W175</f>
        <v>-</v>
      </c>
      <c r="X144" s="7" t="str">
        <f>CONCATENATE(data!X175,"/",data!Y175)</f>
        <v>-/-</v>
      </c>
      <c r="Y144" s="19" t="str">
        <f>data!V175</f>
        <v>-</v>
      </c>
      <c r="Z144" s="19" t="str">
        <f>data!AB175</f>
        <v>-</v>
      </c>
      <c r="AA144" s="19" t="str">
        <f>data!AA175</f>
        <v>-</v>
      </c>
      <c r="AB144" t="str">
        <f>data!AC175</f>
        <v>-</v>
      </c>
      <c r="AC144" t="str">
        <f>data!AD175</f>
        <v>-</v>
      </c>
      <c r="AD144" s="7" t="str">
        <f>data!AE175</f>
        <v>-</v>
      </c>
      <c r="AE144" s="7" t="str">
        <f>data!AF175</f>
        <v>-</v>
      </c>
      <c r="AF144" s="7" t="str">
        <f>data!AL175</f>
        <v>-</v>
      </c>
      <c r="AH144" t="str">
        <f>data!AH175</f>
        <v>-</v>
      </c>
      <c r="AI144" t="str">
        <f>data!AI175</f>
        <v>-</v>
      </c>
      <c r="AJ144" s="7" t="str">
        <f>data!AJ175</f>
        <v>-</v>
      </c>
      <c r="AK144" s="7" t="str">
        <f>data!AK175</f>
        <v>-</v>
      </c>
      <c r="AL144" s="7" t="str">
        <f>data!AL175</f>
        <v>-</v>
      </c>
      <c r="AN144" s="7" t="str">
        <f>data!W175</f>
        <v>-</v>
      </c>
      <c r="AO144" s="27">
        <f>data!P175</f>
        <v>30.14</v>
      </c>
      <c r="AP144" s="27" t="str">
        <f>data!V175</f>
        <v>-</v>
      </c>
      <c r="AQ144" s="27" t="str">
        <f>data!AH175</f>
        <v>-</v>
      </c>
      <c r="AR144" s="27" t="str">
        <f t="shared" si="30"/>
        <v/>
      </c>
      <c r="AS144" s="28" t="str">
        <f t="shared" si="31"/>
        <v/>
      </c>
      <c r="AT144" s="27" t="str">
        <f t="shared" si="32"/>
        <v/>
      </c>
      <c r="AU144" s="7" t="str">
        <f>CONCATENATE("방",data!AC175,",욕실",data!AD175)</f>
        <v>방-,욕실-</v>
      </c>
      <c r="AV144" s="7" t="str">
        <f>data!AE175</f>
        <v>-</v>
      </c>
      <c r="AX144" s="7" t="str">
        <f>data!AM175</f>
        <v>-</v>
      </c>
      <c r="AY144" s="7" t="str">
        <f>data!AN175</f>
        <v>-</v>
      </c>
      <c r="AZ144" s="7" t="str">
        <f>data!AO175</f>
        <v>-</v>
      </c>
      <c r="BA144" t="str">
        <f>data!AP175</f>
        <v>-</v>
      </c>
    </row>
    <row r="145" spans="1:54" x14ac:dyDescent="0.25">
      <c r="A145" s="25" t="str">
        <f>CONCATENATE(data!A176," ", data!B176)</f>
        <v>경기도 군포시</v>
      </c>
      <c r="B145" s="33" t="str">
        <f>data!C176</f>
        <v>산본동</v>
      </c>
      <c r="C145" s="25" t="str">
        <f>data!D176</f>
        <v>한양백두</v>
      </c>
      <c r="D145" s="25">
        <f>data!H176</f>
        <v>1994.09</v>
      </c>
      <c r="E145" s="34" t="str">
        <f>CONCATENATE(TEXT(data!I176,"#,##0"),"세대")</f>
        <v>930세대</v>
      </c>
      <c r="F145" s="25">
        <f>data!L176</f>
        <v>22</v>
      </c>
      <c r="G145" s="26">
        <f>(data!L176/data!I176)*100</f>
        <v>2.3655913978494625</v>
      </c>
      <c r="H145" s="25">
        <f>data!M176</f>
        <v>21</v>
      </c>
      <c r="I145" s="26">
        <f>(data!M176/data!I176)*100</f>
        <v>2.258064516129032</v>
      </c>
      <c r="J145" s="25">
        <f>data!K176</f>
        <v>2</v>
      </c>
      <c r="L145" s="7" t="str">
        <f>data!N176</f>
        <v>103B</v>
      </c>
      <c r="M145" s="21">
        <f>data!O176</f>
        <v>103.55</v>
      </c>
      <c r="N145" s="21">
        <f>data!P176</f>
        <v>31.32</v>
      </c>
      <c r="O145">
        <f>data!Q176</f>
        <v>84.2</v>
      </c>
      <c r="P145">
        <f>data!R176</f>
        <v>25.47</v>
      </c>
      <c r="Q145">
        <f>data!S176</f>
        <v>3</v>
      </c>
      <c r="R145" t="str">
        <f>data!T176</f>
        <v>-</v>
      </c>
      <c r="S145" s="23" t="str">
        <f t="shared" si="28"/>
        <v/>
      </c>
      <c r="T145" t="str">
        <f>data!U176</f>
        <v>-</v>
      </c>
      <c r="U145" s="23" t="str">
        <f t="shared" si="29"/>
        <v/>
      </c>
      <c r="W145" s="7" t="str">
        <f>data!W176</f>
        <v>-</v>
      </c>
      <c r="X145" s="7" t="str">
        <f>CONCATENATE(data!X176,"/",data!Y176)</f>
        <v>-/-</v>
      </c>
      <c r="Y145" s="19" t="str">
        <f>data!V176</f>
        <v>-</v>
      </c>
      <c r="Z145" s="19" t="str">
        <f>data!AB176</f>
        <v>-</v>
      </c>
      <c r="AA145" s="19" t="str">
        <f>data!AA176</f>
        <v>-</v>
      </c>
      <c r="AB145" t="str">
        <f>data!AC176</f>
        <v>-</v>
      </c>
      <c r="AC145" t="str">
        <f>data!AD176</f>
        <v>-</v>
      </c>
      <c r="AD145" s="7" t="str">
        <f>data!AE176</f>
        <v>-</v>
      </c>
      <c r="AE145" s="7" t="str">
        <f>data!AF176</f>
        <v>-</v>
      </c>
      <c r="AF145" s="7" t="str">
        <f>data!AL176</f>
        <v>-</v>
      </c>
      <c r="AH145" t="str">
        <f>data!AH176</f>
        <v>-</v>
      </c>
      <c r="AI145" t="str">
        <f>data!AI176</f>
        <v>-</v>
      </c>
      <c r="AJ145" s="7" t="str">
        <f>data!AJ176</f>
        <v>-</v>
      </c>
      <c r="AK145" s="7" t="str">
        <f>data!AK176</f>
        <v>-</v>
      </c>
      <c r="AL145" s="7" t="str">
        <f>data!AL176</f>
        <v>-</v>
      </c>
      <c r="AN145" s="7" t="str">
        <f>data!W176</f>
        <v>-</v>
      </c>
      <c r="AO145" s="27">
        <f>data!P176</f>
        <v>31.32</v>
      </c>
      <c r="AP145" s="27" t="str">
        <f>data!V176</f>
        <v>-</v>
      </c>
      <c r="AQ145" s="27" t="str">
        <f>data!AH176</f>
        <v>-</v>
      </c>
      <c r="AR145" s="27" t="str">
        <f t="shared" si="30"/>
        <v/>
      </c>
      <c r="AS145" s="28" t="str">
        <f t="shared" si="31"/>
        <v/>
      </c>
      <c r="AT145" s="27" t="str">
        <f t="shared" si="32"/>
        <v/>
      </c>
      <c r="AU145" s="7" t="str">
        <f>CONCATENATE("방",data!AC176,",욕실",data!AD176)</f>
        <v>방-,욕실-</v>
      </c>
      <c r="AV145" s="7" t="str">
        <f>data!AE176</f>
        <v>-</v>
      </c>
      <c r="AX145" s="7" t="str">
        <f>data!AM176</f>
        <v>-</v>
      </c>
      <c r="AY145" s="7" t="str">
        <f>data!AN176</f>
        <v>-</v>
      </c>
      <c r="AZ145" s="7" t="str">
        <f>data!AO176</f>
        <v>-</v>
      </c>
      <c r="BA145" t="str">
        <f>data!AP176</f>
        <v>-</v>
      </c>
    </row>
    <row r="146" spans="1:54" x14ac:dyDescent="0.25">
      <c r="A146" s="25" t="str">
        <f>CONCATENATE(data!A177," ", data!B177)</f>
        <v>경기도 군포시</v>
      </c>
      <c r="B146" s="33" t="str">
        <f>data!C177</f>
        <v>산본동</v>
      </c>
      <c r="C146" s="25" t="str">
        <f>data!D177</f>
        <v>한양백두</v>
      </c>
      <c r="D146" s="25">
        <f>data!H177</f>
        <v>1994.09</v>
      </c>
      <c r="E146" s="34" t="str">
        <f>CONCATENATE(TEXT(data!I177,"#,##0"),"세대")</f>
        <v>930세대</v>
      </c>
      <c r="F146" s="25">
        <f>data!L177</f>
        <v>22</v>
      </c>
      <c r="G146" s="26">
        <f>(data!L177/data!I177)*100</f>
        <v>2.3655913978494625</v>
      </c>
      <c r="H146" s="25">
        <f>data!M177</f>
        <v>21</v>
      </c>
      <c r="I146" s="26">
        <f>(data!M177/data!I177)*100</f>
        <v>2.258064516129032</v>
      </c>
      <c r="J146" s="25">
        <f>data!K177</f>
        <v>2</v>
      </c>
      <c r="L146" s="7" t="str">
        <f>data!N177</f>
        <v>107A</v>
      </c>
      <c r="M146" s="21">
        <f>data!O177</f>
        <v>107.5</v>
      </c>
      <c r="N146" s="21">
        <f>data!P177</f>
        <v>32.51</v>
      </c>
      <c r="O146">
        <f>data!Q177</f>
        <v>87.44</v>
      </c>
      <c r="P146">
        <f>data!R177</f>
        <v>26.45</v>
      </c>
      <c r="Q146">
        <f>data!S177</f>
        <v>2</v>
      </c>
      <c r="R146" t="str">
        <f>data!T177</f>
        <v>-</v>
      </c>
      <c r="S146" s="23" t="str">
        <f t="shared" si="28"/>
        <v/>
      </c>
      <c r="T146" t="str">
        <f>data!U177</f>
        <v>-</v>
      </c>
      <c r="U146" s="23" t="str">
        <f t="shared" si="29"/>
        <v/>
      </c>
      <c r="W146" s="7" t="str">
        <f>data!W177</f>
        <v>-</v>
      </c>
      <c r="X146" s="7" t="str">
        <f>CONCATENATE(data!X177,"/",data!Y177)</f>
        <v>-/-</v>
      </c>
      <c r="Y146" s="19" t="str">
        <f>data!V177</f>
        <v>-</v>
      </c>
      <c r="Z146" s="19" t="str">
        <f>data!AB177</f>
        <v>-</v>
      </c>
      <c r="AA146" s="19" t="str">
        <f>data!AA177</f>
        <v>-</v>
      </c>
      <c r="AB146" t="str">
        <f>data!AC177</f>
        <v>-</v>
      </c>
      <c r="AC146" t="str">
        <f>data!AD177</f>
        <v>-</v>
      </c>
      <c r="AD146" s="7" t="str">
        <f>data!AE177</f>
        <v>-</v>
      </c>
      <c r="AE146" s="7" t="str">
        <f>data!AF177</f>
        <v>-</v>
      </c>
      <c r="AF146" s="7" t="str">
        <f>data!AL177</f>
        <v>-</v>
      </c>
      <c r="AH146" t="str">
        <f>data!AH177</f>
        <v>-</v>
      </c>
      <c r="AI146" t="str">
        <f>data!AI177</f>
        <v>-</v>
      </c>
      <c r="AJ146" s="7" t="str">
        <f>data!AJ177</f>
        <v>-</v>
      </c>
      <c r="AK146" s="7" t="str">
        <f>data!AK177</f>
        <v>-</v>
      </c>
      <c r="AL146" s="7" t="str">
        <f>data!AL177</f>
        <v>-</v>
      </c>
      <c r="AN146" s="7" t="str">
        <f>data!W177</f>
        <v>-</v>
      </c>
      <c r="AO146" s="27">
        <f>data!P177</f>
        <v>32.51</v>
      </c>
      <c r="AP146" s="27" t="str">
        <f>data!V177</f>
        <v>-</v>
      </c>
      <c r="AQ146" s="27" t="str">
        <f>data!AH177</f>
        <v>-</v>
      </c>
      <c r="AR146" s="27" t="str">
        <f t="shared" si="30"/>
        <v/>
      </c>
      <c r="AS146" s="28" t="str">
        <f t="shared" si="31"/>
        <v/>
      </c>
      <c r="AT146" s="27" t="str">
        <f t="shared" si="32"/>
        <v/>
      </c>
      <c r="AU146" s="7" t="str">
        <f>CONCATENATE("방",data!AC177,",욕실",data!AD177)</f>
        <v>방-,욕실-</v>
      </c>
      <c r="AV146" s="7" t="str">
        <f>data!AE177</f>
        <v>-</v>
      </c>
      <c r="AX146" s="7" t="str">
        <f>data!AM177</f>
        <v>-</v>
      </c>
      <c r="AY146" s="7" t="str">
        <f>data!AN177</f>
        <v>-</v>
      </c>
      <c r="AZ146" s="7" t="str">
        <f>data!AO177</f>
        <v>-</v>
      </c>
      <c r="BA146" t="str">
        <f>data!AP177</f>
        <v>-</v>
      </c>
    </row>
    <row r="147" spans="1:54" x14ac:dyDescent="0.25">
      <c r="A147" s="25" t="str">
        <f>CONCATENATE(data!A178," ", data!B178)</f>
        <v>경기도 군포시</v>
      </c>
      <c r="B147" s="33" t="str">
        <f>data!C178</f>
        <v>산본동</v>
      </c>
      <c r="C147" s="25" t="str">
        <f>data!D178</f>
        <v>한양백두</v>
      </c>
      <c r="D147" s="25">
        <f>data!H178</f>
        <v>1994.09</v>
      </c>
      <c r="E147" s="34" t="str">
        <f>CONCATENATE(TEXT(data!I178,"#,##0"),"세대")</f>
        <v>930세대</v>
      </c>
      <c r="F147" s="25">
        <f>data!L178</f>
        <v>22</v>
      </c>
      <c r="G147" s="26">
        <f>(data!L178/data!I178)*100</f>
        <v>2.3655913978494625</v>
      </c>
      <c r="H147" s="25">
        <f>data!M178</f>
        <v>21</v>
      </c>
      <c r="I147" s="26">
        <f>(data!M178/data!I178)*100</f>
        <v>2.258064516129032</v>
      </c>
      <c r="J147" s="25">
        <f>data!K178</f>
        <v>2</v>
      </c>
      <c r="L147" s="7" t="str">
        <f>data!N178</f>
        <v>107B</v>
      </c>
      <c r="M147" s="21">
        <f>data!O178</f>
        <v>107.5</v>
      </c>
      <c r="N147" s="21">
        <f>data!P178</f>
        <v>32.51</v>
      </c>
      <c r="O147">
        <f>data!Q178</f>
        <v>87.44</v>
      </c>
      <c r="P147">
        <f>data!R178</f>
        <v>26.45</v>
      </c>
      <c r="Q147">
        <f>data!S178</f>
        <v>7</v>
      </c>
      <c r="R147" t="str">
        <f>data!T178</f>
        <v>-</v>
      </c>
      <c r="S147" s="23" t="str">
        <f t="shared" si="28"/>
        <v/>
      </c>
      <c r="T147" t="str">
        <f>data!U178</f>
        <v>-</v>
      </c>
      <c r="U147" s="23" t="str">
        <f t="shared" si="29"/>
        <v/>
      </c>
      <c r="W147" s="7" t="str">
        <f>data!W178</f>
        <v>-</v>
      </c>
      <c r="X147" s="7" t="str">
        <f>CONCATENATE(data!X178,"/",data!Y178)</f>
        <v>-/-</v>
      </c>
      <c r="Y147" s="19" t="str">
        <f>data!V178</f>
        <v>-</v>
      </c>
      <c r="Z147" s="19" t="str">
        <f>data!AB178</f>
        <v>-</v>
      </c>
      <c r="AA147" s="19" t="str">
        <f>data!AA178</f>
        <v>-</v>
      </c>
      <c r="AB147" t="str">
        <f>data!AC178</f>
        <v>-</v>
      </c>
      <c r="AC147" t="str">
        <f>data!AD178</f>
        <v>-</v>
      </c>
      <c r="AD147" s="7" t="str">
        <f>data!AE178</f>
        <v>-</v>
      </c>
      <c r="AE147" s="7" t="str">
        <f>data!AF178</f>
        <v>-</v>
      </c>
      <c r="AF147" s="7" t="str">
        <f>data!AL178</f>
        <v>-</v>
      </c>
      <c r="AH147" t="str">
        <f>data!AH178</f>
        <v>-</v>
      </c>
      <c r="AI147" t="str">
        <f>data!AI178</f>
        <v>-</v>
      </c>
      <c r="AJ147" s="7" t="str">
        <f>data!AJ178</f>
        <v>-</v>
      </c>
      <c r="AK147" s="7" t="str">
        <f>data!AK178</f>
        <v>-</v>
      </c>
      <c r="AL147" s="7" t="str">
        <f>data!AL178</f>
        <v>-</v>
      </c>
      <c r="AN147" s="7" t="str">
        <f>data!W178</f>
        <v>-</v>
      </c>
      <c r="AO147" s="27">
        <f>data!P178</f>
        <v>32.51</v>
      </c>
      <c r="AP147" s="27" t="str">
        <f>data!V178</f>
        <v>-</v>
      </c>
      <c r="AQ147" s="27" t="str">
        <f>data!AH178</f>
        <v>-</v>
      </c>
      <c r="AR147" s="27" t="str">
        <f t="shared" si="30"/>
        <v/>
      </c>
      <c r="AS147" s="28" t="str">
        <f t="shared" si="31"/>
        <v/>
      </c>
      <c r="AT147" s="27" t="str">
        <f t="shared" si="32"/>
        <v/>
      </c>
      <c r="AU147" s="7" t="str">
        <f>CONCATENATE("방",data!AC178,",욕실",data!AD178)</f>
        <v>방-,욕실-</v>
      </c>
      <c r="AV147" s="7" t="str">
        <f>data!AE178</f>
        <v>-</v>
      </c>
      <c r="AX147" s="7" t="str">
        <f>data!AM178</f>
        <v>-</v>
      </c>
      <c r="AY147" s="7" t="str">
        <f>data!AN178</f>
        <v>-</v>
      </c>
      <c r="AZ147" s="7" t="str">
        <f>data!AO178</f>
        <v>-</v>
      </c>
      <c r="BA147" t="str">
        <f>data!AP178</f>
        <v>-</v>
      </c>
    </row>
    <row r="148" spans="1:54" x14ac:dyDescent="0.25">
      <c r="A148" s="52" t="str">
        <f>CONCATENATE(data!A106," ", data!B106)</f>
        <v>경기도 군포시</v>
      </c>
      <c r="B148" s="54" t="str">
        <f>data!C106</f>
        <v>산본동</v>
      </c>
      <c r="C148" s="52" t="str">
        <f>data!D106</f>
        <v>신안모란</v>
      </c>
      <c r="D148" s="52">
        <f>data!H106</f>
        <v>1994.1</v>
      </c>
      <c r="E148" s="55" t="str">
        <f>CONCATENATE(TEXT(data!I106,"#,##0"),"세대")</f>
        <v>716세대</v>
      </c>
      <c r="F148" s="52">
        <f>data!L106</f>
        <v>25</v>
      </c>
      <c r="G148" s="56">
        <f>(data!L106/data!I106)*100</f>
        <v>3.4916201117318435</v>
      </c>
      <c r="H148" s="52">
        <f>data!M106</f>
        <v>17</v>
      </c>
      <c r="I148" s="56">
        <f>(data!M106/data!I106)*100</f>
        <v>2.3743016759776534</v>
      </c>
      <c r="J148" s="52">
        <f>data!K106</f>
        <v>0.69</v>
      </c>
      <c r="K148" s="57"/>
      <c r="L148" s="58">
        <f>data!N106</f>
        <v>84</v>
      </c>
      <c r="M148" s="59">
        <f>data!O106</f>
        <v>84.95</v>
      </c>
      <c r="N148" s="59">
        <f>data!P106</f>
        <v>25.69</v>
      </c>
      <c r="O148" s="52">
        <f>data!Q106</f>
        <v>66.16</v>
      </c>
      <c r="P148" s="52">
        <f>data!R106</f>
        <v>20.010000000000002</v>
      </c>
      <c r="Q148" s="52">
        <f>data!S106</f>
        <v>352</v>
      </c>
      <c r="R148" s="52">
        <f>data!T106</f>
        <v>18</v>
      </c>
      <c r="S148" s="60">
        <f t="shared" si="28"/>
        <v>5.113636363636364E-2</v>
      </c>
      <c r="T148" s="52">
        <f>data!U106</f>
        <v>9</v>
      </c>
      <c r="U148" s="60">
        <f t="shared" si="29"/>
        <v>2.556818181818182E-2</v>
      </c>
      <c r="V148" s="57"/>
      <c r="W148" s="58" t="str">
        <f>data!W106</f>
        <v>1157동 1107호</v>
      </c>
      <c r="X148" s="58" t="str">
        <f>CONCATENATE(data!X106,"/",data!Y106)</f>
        <v>11/15</v>
      </c>
      <c r="Y148" s="61">
        <f>data!V106</f>
        <v>35800</v>
      </c>
      <c r="Z148" s="61">
        <f>data!AB106</f>
        <v>34000</v>
      </c>
      <c r="AA148" s="61">
        <f>data!AA106</f>
        <v>38000</v>
      </c>
      <c r="AB148" s="52">
        <f>data!AC106</f>
        <v>3</v>
      </c>
      <c r="AC148" s="52">
        <f>data!AD106</f>
        <v>1</v>
      </c>
      <c r="AD148" s="58" t="str">
        <f>data!AE106</f>
        <v>계단식</v>
      </c>
      <c r="AE148" s="58" t="str">
        <f>data!AF106</f>
        <v>즉시입주</v>
      </c>
      <c r="AF148" s="58" t="str">
        <f>data!AL106</f>
        <v>남향</v>
      </c>
      <c r="AG148" s="57"/>
      <c r="AH148" s="52">
        <f>data!AH106</f>
        <v>32000</v>
      </c>
      <c r="AI148" s="52">
        <f>data!AI106</f>
        <v>30500</v>
      </c>
      <c r="AJ148" s="58" t="str">
        <f>data!AJ106</f>
        <v>1156동</v>
      </c>
      <c r="AK148" s="58" t="str">
        <f>data!AK106</f>
        <v>"19/22"</v>
      </c>
      <c r="AL148" s="58" t="str">
        <f>data!AL106</f>
        <v>남향</v>
      </c>
      <c r="AM148" s="57"/>
      <c r="AN148" s="58" t="str">
        <f>data!W106</f>
        <v>1157동 1107호</v>
      </c>
      <c r="AO148" s="55">
        <f>data!P106</f>
        <v>25.69</v>
      </c>
      <c r="AP148" s="55">
        <f>data!V106</f>
        <v>35800</v>
      </c>
      <c r="AQ148" s="55">
        <f>data!AH106</f>
        <v>32000</v>
      </c>
      <c r="AR148" s="55">
        <f t="shared" si="30"/>
        <v>3800</v>
      </c>
      <c r="AS148" s="62">
        <f t="shared" si="31"/>
        <v>0.8938547486033519</v>
      </c>
      <c r="AT148" s="55">
        <f t="shared" si="32"/>
        <v>1393.5383417672244</v>
      </c>
      <c r="AU148" s="58" t="str">
        <f>CONCATENATE("방",data!AC106,",욕실",data!AD106)</f>
        <v>방3,욕실1</v>
      </c>
      <c r="AV148" s="58" t="str">
        <f>data!AE106</f>
        <v>계단식</v>
      </c>
      <c r="AW148" s="57"/>
      <c r="AX148" s="58" t="str">
        <f>data!AM106</f>
        <v>신안공인중개사사무소</v>
      </c>
      <c r="AY148" s="58" t="str">
        <f>data!AN106</f>
        <v>031-396-3400</v>
      </c>
      <c r="AZ148" s="58" t="str">
        <f>data!AO106</f>
        <v>010-6393-0523</v>
      </c>
      <c r="BA148" s="52" t="str">
        <f>data!AP106</f>
        <v>경기 군포시 산본동 1065-4 신안상가1층 29호</v>
      </c>
      <c r="BB148" s="52"/>
    </row>
    <row r="149" spans="1:54" x14ac:dyDescent="0.25">
      <c r="A149" s="25" t="str">
        <f>CONCATENATE(data!A180," ", data!B180)</f>
        <v>경기도 군포시</v>
      </c>
      <c r="B149" s="33" t="str">
        <f>data!C180</f>
        <v>산본동</v>
      </c>
      <c r="C149" s="25" t="str">
        <f>data!D180</f>
        <v>한양백두</v>
      </c>
      <c r="D149" s="25">
        <f>data!H180</f>
        <v>1994.09</v>
      </c>
      <c r="E149" s="34" t="str">
        <f>CONCATENATE(TEXT(data!I180,"#,##0"),"세대")</f>
        <v>930세대</v>
      </c>
      <c r="F149" s="25">
        <f>data!L180</f>
        <v>22</v>
      </c>
      <c r="G149" s="26">
        <f>(data!L180/data!I180)*100</f>
        <v>2.3655913978494625</v>
      </c>
      <c r="H149" s="25">
        <f>data!M180</f>
        <v>21</v>
      </c>
      <c r="I149" s="26">
        <f>(data!M180/data!I180)*100</f>
        <v>2.258064516129032</v>
      </c>
      <c r="J149" s="25">
        <f>data!K180</f>
        <v>2</v>
      </c>
      <c r="L149" s="7" t="str">
        <f>data!N180</f>
        <v>118B</v>
      </c>
      <c r="M149" s="21">
        <f>data!O180</f>
        <v>118.45</v>
      </c>
      <c r="N149" s="21">
        <f>data!P180</f>
        <v>35.83</v>
      </c>
      <c r="O149">
        <f>data!Q180</f>
        <v>96.35</v>
      </c>
      <c r="P149">
        <f>data!R180</f>
        <v>29.14</v>
      </c>
      <c r="Q149">
        <f>data!S180</f>
        <v>198</v>
      </c>
      <c r="R149">
        <f>data!T180</f>
        <v>0</v>
      </c>
      <c r="S149" s="23">
        <f t="shared" ref="S149:S167" si="33">IF(ISERROR(R149/Q149),"",R149/Q149)</f>
        <v>0</v>
      </c>
      <c r="T149">
        <f>data!U180</f>
        <v>4</v>
      </c>
      <c r="U149" s="23">
        <f t="shared" ref="U149:U167" si="34">IF(ISERROR(T149/Q149),"",T149/Q149)</f>
        <v>2.0202020202020204E-2</v>
      </c>
      <c r="W149" s="7" t="str">
        <f>data!W180</f>
        <v>-</v>
      </c>
      <c r="X149" s="7" t="str">
        <f>CONCATENATE(data!X180,"/",data!Y180)</f>
        <v>-/-</v>
      </c>
      <c r="Y149" s="19" t="str">
        <f>data!V180</f>
        <v>-</v>
      </c>
      <c r="Z149" s="19" t="str">
        <f>data!AB180</f>
        <v>-</v>
      </c>
      <c r="AA149" s="19" t="str">
        <f>data!AA180</f>
        <v>-</v>
      </c>
      <c r="AB149" t="str">
        <f>data!AC180</f>
        <v>-</v>
      </c>
      <c r="AC149" t="str">
        <f>data!AD180</f>
        <v>-</v>
      </c>
      <c r="AD149" s="7" t="str">
        <f>data!AE180</f>
        <v>-</v>
      </c>
      <c r="AE149" s="7" t="str">
        <f>data!AF180</f>
        <v>-</v>
      </c>
      <c r="AF149" s="7" t="str">
        <f>data!AL180</f>
        <v>남향</v>
      </c>
      <c r="AH149">
        <f>data!AH180</f>
        <v>36000</v>
      </c>
      <c r="AI149">
        <f>data!AI180</f>
        <v>35000</v>
      </c>
      <c r="AJ149" s="7" t="str">
        <f>data!AJ180</f>
        <v>981동</v>
      </c>
      <c r="AK149" s="7" t="str">
        <f>data!AK180</f>
        <v>"9/21"</v>
      </c>
      <c r="AL149" s="7" t="str">
        <f>data!AL180</f>
        <v>남향</v>
      </c>
      <c r="AN149" s="7" t="str">
        <f>data!W180</f>
        <v>-</v>
      </c>
      <c r="AO149" s="27">
        <f>data!P180</f>
        <v>35.83</v>
      </c>
      <c r="AP149" s="27" t="str">
        <f>data!V180</f>
        <v>-</v>
      </c>
      <c r="AQ149" s="27">
        <f>data!AH180</f>
        <v>36000</v>
      </c>
      <c r="AR149" s="27" t="str">
        <f t="shared" ref="AR149:AR167" si="35">IF(ISERROR(AP149-AQ149),"",AP149-AQ149)</f>
        <v/>
      </c>
      <c r="AS149" s="28" t="str">
        <f t="shared" ref="AS149:AS167" si="36">IF(ISERROR(AQ149/AP149),"",AQ149/AP149)</f>
        <v/>
      </c>
      <c r="AT149" s="27" t="str">
        <f t="shared" ref="AT149:AT167" si="37">IF(ISERROR(AP149/AO149),"",AP149/AO149)</f>
        <v/>
      </c>
      <c r="AU149" s="7" t="str">
        <f>CONCATENATE("방",data!AC180,",욕실",data!AD180)</f>
        <v>방-,욕실-</v>
      </c>
      <c r="AV149" s="7" t="str">
        <f>data!AE180</f>
        <v>-</v>
      </c>
      <c r="AX149" s="7" t="str">
        <f>data!AM180</f>
        <v>-</v>
      </c>
      <c r="AY149" s="7" t="str">
        <f>data!AN180</f>
        <v>-</v>
      </c>
      <c r="AZ149" s="7" t="str">
        <f>data!AO180</f>
        <v>-</v>
      </c>
      <c r="BA149" t="str">
        <f>data!AP180</f>
        <v>-</v>
      </c>
    </row>
    <row r="150" spans="1:54" x14ac:dyDescent="0.25">
      <c r="A150" s="25" t="str">
        <f>CONCATENATE(data!A181," ", data!B181)</f>
        <v>경기도 군포시</v>
      </c>
      <c r="B150" s="33" t="str">
        <f>data!C181</f>
        <v>산본동</v>
      </c>
      <c r="C150" s="25" t="str">
        <f>data!D181</f>
        <v>한양백두</v>
      </c>
      <c r="D150" s="25">
        <f>data!H181</f>
        <v>1994.09</v>
      </c>
      <c r="E150" s="34" t="str">
        <f>CONCATENATE(TEXT(data!I181,"#,##0"),"세대")</f>
        <v>930세대</v>
      </c>
      <c r="F150" s="25">
        <f>data!L181</f>
        <v>22</v>
      </c>
      <c r="G150" s="26">
        <f>(data!L181/data!I181)*100</f>
        <v>2.3655913978494625</v>
      </c>
      <c r="H150" s="25">
        <f>data!M181</f>
        <v>21</v>
      </c>
      <c r="I150" s="26">
        <f>(data!M181/data!I181)*100</f>
        <v>2.258064516129032</v>
      </c>
      <c r="J150" s="25">
        <f>data!K181</f>
        <v>2</v>
      </c>
      <c r="L150" s="7">
        <f>data!N181</f>
        <v>129</v>
      </c>
      <c r="M150" s="21">
        <f>data!O181</f>
        <v>129.83000000000001</v>
      </c>
      <c r="N150" s="21">
        <f>data!P181</f>
        <v>39.270000000000003</v>
      </c>
      <c r="O150">
        <f>data!Q181</f>
        <v>108.31</v>
      </c>
      <c r="P150">
        <f>data!R181</f>
        <v>32.76</v>
      </c>
      <c r="Q150">
        <f>data!S181</f>
        <v>1</v>
      </c>
      <c r="R150" t="str">
        <f>data!T181</f>
        <v>-</v>
      </c>
      <c r="S150" s="23" t="str">
        <f t="shared" si="33"/>
        <v/>
      </c>
      <c r="T150" t="str">
        <f>data!U181</f>
        <v>-</v>
      </c>
      <c r="U150" s="23" t="str">
        <f t="shared" si="34"/>
        <v/>
      </c>
      <c r="W150" s="7" t="str">
        <f>data!W181</f>
        <v>-</v>
      </c>
      <c r="X150" s="7" t="str">
        <f>CONCATENATE(data!X181,"/",data!Y181)</f>
        <v>-/-</v>
      </c>
      <c r="Y150" s="19" t="str">
        <f>data!V181</f>
        <v>-</v>
      </c>
      <c r="Z150" s="19" t="str">
        <f>data!AB181</f>
        <v>-</v>
      </c>
      <c r="AA150" s="19" t="str">
        <f>data!AA181</f>
        <v>-</v>
      </c>
      <c r="AB150" t="str">
        <f>data!AC181</f>
        <v>-</v>
      </c>
      <c r="AC150" t="str">
        <f>data!AD181</f>
        <v>-</v>
      </c>
      <c r="AD150" s="7" t="str">
        <f>data!AE181</f>
        <v>-</v>
      </c>
      <c r="AE150" s="7" t="str">
        <f>data!AF181</f>
        <v>-</v>
      </c>
      <c r="AF150" s="7" t="str">
        <f>data!AL181</f>
        <v>-</v>
      </c>
      <c r="AH150" t="str">
        <f>data!AH181</f>
        <v>-</v>
      </c>
      <c r="AI150" t="str">
        <f>data!AI181</f>
        <v>-</v>
      </c>
      <c r="AJ150" s="7" t="str">
        <f>data!AJ181</f>
        <v>-</v>
      </c>
      <c r="AK150" s="7" t="str">
        <f>data!AK181</f>
        <v>-</v>
      </c>
      <c r="AL150" s="7" t="str">
        <f>data!AL181</f>
        <v>-</v>
      </c>
      <c r="AN150" s="7" t="str">
        <f>data!W181</f>
        <v>-</v>
      </c>
      <c r="AO150" s="27">
        <f>data!P181</f>
        <v>39.270000000000003</v>
      </c>
      <c r="AP150" s="27" t="str">
        <f>data!V181</f>
        <v>-</v>
      </c>
      <c r="AQ150" s="27" t="str">
        <f>data!AH181</f>
        <v>-</v>
      </c>
      <c r="AR150" s="27" t="str">
        <f t="shared" si="35"/>
        <v/>
      </c>
      <c r="AS150" s="28" t="str">
        <f t="shared" si="36"/>
        <v/>
      </c>
      <c r="AT150" s="27" t="str">
        <f t="shared" si="37"/>
        <v/>
      </c>
      <c r="AU150" s="7" t="str">
        <f>CONCATENATE("방",data!AC181,",욕실",data!AD181)</f>
        <v>방-,욕실-</v>
      </c>
      <c r="AV150" s="7" t="str">
        <f>data!AE181</f>
        <v>-</v>
      </c>
      <c r="AX150" s="7" t="str">
        <f>data!AM181</f>
        <v>-</v>
      </c>
      <c r="AY150" s="7" t="str">
        <f>data!AN181</f>
        <v>-</v>
      </c>
      <c r="AZ150" s="7" t="str">
        <f>data!AO181</f>
        <v>-</v>
      </c>
      <c r="BA150" t="str">
        <f>data!AP181</f>
        <v>-</v>
      </c>
    </row>
    <row r="151" spans="1:54" x14ac:dyDescent="0.25">
      <c r="A151" s="25" t="str">
        <f>CONCATENATE(data!A182," ", data!B182)</f>
        <v>경기도 군포시</v>
      </c>
      <c r="B151" s="33" t="str">
        <f>data!C182</f>
        <v>산본동</v>
      </c>
      <c r="C151" s="25" t="str">
        <f>data!D182</f>
        <v>한양백두</v>
      </c>
      <c r="D151" s="25">
        <f>data!H182</f>
        <v>1994.09</v>
      </c>
      <c r="E151" s="34" t="str">
        <f>CONCATENATE(TEXT(data!I182,"#,##0"),"세대")</f>
        <v>930세대</v>
      </c>
      <c r="F151" s="25">
        <f>data!L182</f>
        <v>22</v>
      </c>
      <c r="G151" s="26">
        <f>(data!L182/data!I182)*100</f>
        <v>2.3655913978494625</v>
      </c>
      <c r="H151" s="25">
        <f>data!M182</f>
        <v>21</v>
      </c>
      <c r="I151" s="26">
        <f>(data!M182/data!I182)*100</f>
        <v>2.258064516129032</v>
      </c>
      <c r="J151" s="25">
        <f>data!K182</f>
        <v>2</v>
      </c>
      <c r="L151" s="7">
        <f>data!N182</f>
        <v>132</v>
      </c>
      <c r="M151" s="21">
        <f>data!O182</f>
        <v>132.72999999999999</v>
      </c>
      <c r="N151" s="21">
        <f>data!P182</f>
        <v>40.15</v>
      </c>
      <c r="O151">
        <f>data!Q182</f>
        <v>109.55</v>
      </c>
      <c r="P151">
        <f>data!R182</f>
        <v>33.130000000000003</v>
      </c>
      <c r="Q151">
        <f>data!S182</f>
        <v>1</v>
      </c>
      <c r="R151" t="str">
        <f>data!T182</f>
        <v>-</v>
      </c>
      <c r="S151" s="23" t="str">
        <f t="shared" si="33"/>
        <v/>
      </c>
      <c r="T151" t="str">
        <f>data!U182</f>
        <v>-</v>
      </c>
      <c r="U151" s="23" t="str">
        <f t="shared" si="34"/>
        <v/>
      </c>
      <c r="W151" s="7" t="str">
        <f>data!W182</f>
        <v>-</v>
      </c>
      <c r="X151" s="7" t="str">
        <f>CONCATENATE(data!X182,"/",data!Y182)</f>
        <v>-/-</v>
      </c>
      <c r="Y151" s="19" t="str">
        <f>data!V182</f>
        <v>-</v>
      </c>
      <c r="Z151" s="19" t="str">
        <f>data!AB182</f>
        <v>-</v>
      </c>
      <c r="AA151" s="19" t="str">
        <f>data!AA182</f>
        <v>-</v>
      </c>
      <c r="AB151" t="str">
        <f>data!AC182</f>
        <v>-</v>
      </c>
      <c r="AC151" t="str">
        <f>data!AD182</f>
        <v>-</v>
      </c>
      <c r="AD151" s="7" t="str">
        <f>data!AE182</f>
        <v>-</v>
      </c>
      <c r="AE151" s="7" t="str">
        <f>data!AF182</f>
        <v>-</v>
      </c>
      <c r="AF151" s="7" t="str">
        <f>data!AL182</f>
        <v>-</v>
      </c>
      <c r="AH151" t="str">
        <f>data!AH182</f>
        <v>-</v>
      </c>
      <c r="AI151" t="str">
        <f>data!AI182</f>
        <v>-</v>
      </c>
      <c r="AJ151" s="7" t="str">
        <f>data!AJ182</f>
        <v>-</v>
      </c>
      <c r="AK151" s="7" t="str">
        <f>data!AK182</f>
        <v>-</v>
      </c>
      <c r="AL151" s="7" t="str">
        <f>data!AL182</f>
        <v>-</v>
      </c>
      <c r="AN151" s="7" t="str">
        <f>data!W182</f>
        <v>-</v>
      </c>
      <c r="AO151" s="27">
        <f>data!P182</f>
        <v>40.15</v>
      </c>
      <c r="AP151" s="27" t="str">
        <f>data!V182</f>
        <v>-</v>
      </c>
      <c r="AQ151" s="27" t="str">
        <f>data!AH182</f>
        <v>-</v>
      </c>
      <c r="AR151" s="27" t="str">
        <f t="shared" si="35"/>
        <v/>
      </c>
      <c r="AS151" s="28" t="str">
        <f t="shared" si="36"/>
        <v/>
      </c>
      <c r="AT151" s="27" t="str">
        <f t="shared" si="37"/>
        <v/>
      </c>
      <c r="AU151" s="7" t="str">
        <f>CONCATENATE("방",data!AC182,",욕실",data!AD182)</f>
        <v>방-,욕실-</v>
      </c>
      <c r="AV151" s="7" t="str">
        <f>data!AE182</f>
        <v>-</v>
      </c>
      <c r="AX151" s="7" t="str">
        <f>data!AM182</f>
        <v>-</v>
      </c>
      <c r="AY151" s="7" t="str">
        <f>data!AN182</f>
        <v>-</v>
      </c>
      <c r="AZ151" s="7" t="str">
        <f>data!AO182</f>
        <v>-</v>
      </c>
      <c r="BA151" t="str">
        <f>data!AP182</f>
        <v>-</v>
      </c>
    </row>
    <row r="152" spans="1:54" x14ac:dyDescent="0.25">
      <c r="A152" s="25" t="str">
        <f>CONCATENATE(data!A183," ", data!B183)</f>
        <v>경기도 군포시</v>
      </c>
      <c r="B152" s="33" t="str">
        <f>data!C183</f>
        <v>산본동</v>
      </c>
      <c r="C152" s="25" t="str">
        <f>data!D183</f>
        <v>한양백두</v>
      </c>
      <c r="D152" s="25">
        <f>data!H183</f>
        <v>1994.09</v>
      </c>
      <c r="E152" s="34" t="str">
        <f>CONCATENATE(TEXT(data!I183,"#,##0"),"세대")</f>
        <v>930세대</v>
      </c>
      <c r="F152" s="25">
        <f>data!L183</f>
        <v>22</v>
      </c>
      <c r="G152" s="26">
        <f>(data!L183/data!I183)*100</f>
        <v>2.3655913978494625</v>
      </c>
      <c r="H152" s="25">
        <f>data!M183</f>
        <v>21</v>
      </c>
      <c r="I152" s="26">
        <f>(data!M183/data!I183)*100</f>
        <v>2.258064516129032</v>
      </c>
      <c r="J152" s="25">
        <f>data!K183</f>
        <v>2</v>
      </c>
      <c r="L152" s="7">
        <f>data!N183</f>
        <v>137</v>
      </c>
      <c r="M152" s="21">
        <f>data!O183</f>
        <v>137.27000000000001</v>
      </c>
      <c r="N152" s="21">
        <f>data!P183</f>
        <v>41.52</v>
      </c>
      <c r="O152">
        <f>data!Q183</f>
        <v>114.43</v>
      </c>
      <c r="P152">
        <f>data!R183</f>
        <v>34.61</v>
      </c>
      <c r="Q152">
        <f>data!S183</f>
        <v>1</v>
      </c>
      <c r="R152" t="str">
        <f>data!T183</f>
        <v>-</v>
      </c>
      <c r="S152" s="23" t="str">
        <f t="shared" si="33"/>
        <v/>
      </c>
      <c r="T152" t="str">
        <f>data!U183</f>
        <v>-</v>
      </c>
      <c r="U152" s="23" t="str">
        <f t="shared" si="34"/>
        <v/>
      </c>
      <c r="W152" s="7" t="str">
        <f>data!W183</f>
        <v>-</v>
      </c>
      <c r="X152" s="7" t="str">
        <f>CONCATENATE(data!X183,"/",data!Y183)</f>
        <v>-/-</v>
      </c>
      <c r="Y152" s="19" t="str">
        <f>data!V183</f>
        <v>-</v>
      </c>
      <c r="Z152" s="19" t="str">
        <f>data!AB183</f>
        <v>-</v>
      </c>
      <c r="AA152" s="19" t="str">
        <f>data!AA183</f>
        <v>-</v>
      </c>
      <c r="AB152" t="str">
        <f>data!AC183</f>
        <v>-</v>
      </c>
      <c r="AC152" t="str">
        <f>data!AD183</f>
        <v>-</v>
      </c>
      <c r="AD152" s="7" t="str">
        <f>data!AE183</f>
        <v>-</v>
      </c>
      <c r="AE152" s="7" t="str">
        <f>data!AF183</f>
        <v>-</v>
      </c>
      <c r="AF152" s="7" t="str">
        <f>data!AL183</f>
        <v>-</v>
      </c>
      <c r="AH152" t="str">
        <f>data!AH183</f>
        <v>-</v>
      </c>
      <c r="AI152" t="str">
        <f>data!AI183</f>
        <v>-</v>
      </c>
      <c r="AJ152" s="7" t="str">
        <f>data!AJ183</f>
        <v>-</v>
      </c>
      <c r="AK152" s="7" t="str">
        <f>data!AK183</f>
        <v>-</v>
      </c>
      <c r="AL152" s="7" t="str">
        <f>data!AL183</f>
        <v>-</v>
      </c>
      <c r="AN152" s="7" t="str">
        <f>data!W183</f>
        <v>-</v>
      </c>
      <c r="AO152" s="27">
        <f>data!P183</f>
        <v>41.52</v>
      </c>
      <c r="AP152" s="27" t="str">
        <f>data!V183</f>
        <v>-</v>
      </c>
      <c r="AQ152" s="27" t="str">
        <f>data!AH183</f>
        <v>-</v>
      </c>
      <c r="AR152" s="27" t="str">
        <f t="shared" si="35"/>
        <v/>
      </c>
      <c r="AS152" s="28" t="str">
        <f t="shared" si="36"/>
        <v/>
      </c>
      <c r="AT152" s="27" t="str">
        <f t="shared" si="37"/>
        <v/>
      </c>
      <c r="AU152" s="7" t="str">
        <f>CONCATENATE("방",data!AC183,",욕실",data!AD183)</f>
        <v>방-,욕실-</v>
      </c>
      <c r="AV152" s="7" t="str">
        <f>data!AE183</f>
        <v>-</v>
      </c>
      <c r="AX152" s="7" t="str">
        <f>data!AM183</f>
        <v>-</v>
      </c>
      <c r="AY152" s="7" t="str">
        <f>data!AN183</f>
        <v>-</v>
      </c>
      <c r="AZ152" s="7" t="str">
        <f>data!AO183</f>
        <v>-</v>
      </c>
      <c r="BA152" t="str">
        <f>data!AP183</f>
        <v>-</v>
      </c>
    </row>
    <row r="153" spans="1:54" x14ac:dyDescent="0.25">
      <c r="A153" s="25" t="str">
        <f>CONCATENATE(data!A184," ", data!B184)</f>
        <v>경기도 군포시</v>
      </c>
      <c r="B153" s="33" t="str">
        <f>data!C184</f>
        <v>산본동</v>
      </c>
      <c r="C153" s="25" t="str">
        <f>data!D184</f>
        <v>한양백두</v>
      </c>
      <c r="D153" s="25">
        <f>data!H184</f>
        <v>1994.09</v>
      </c>
      <c r="E153" s="34" t="str">
        <f>CONCATENATE(TEXT(data!I184,"#,##0"),"세대")</f>
        <v>930세대</v>
      </c>
      <c r="F153" s="25">
        <f>data!L184</f>
        <v>22</v>
      </c>
      <c r="G153" s="26">
        <f>(data!L184/data!I184)*100</f>
        <v>2.3655913978494625</v>
      </c>
      <c r="H153" s="25">
        <f>data!M184</f>
        <v>21</v>
      </c>
      <c r="I153" s="26">
        <f>(data!M184/data!I184)*100</f>
        <v>2.258064516129032</v>
      </c>
      <c r="J153" s="25">
        <f>data!K184</f>
        <v>2</v>
      </c>
      <c r="L153" s="7" t="str">
        <f>data!N184</f>
        <v>153C</v>
      </c>
      <c r="M153" s="21">
        <f>data!O184</f>
        <v>153.80000000000001</v>
      </c>
      <c r="N153" s="21">
        <f>data!P184</f>
        <v>46.52</v>
      </c>
      <c r="O153">
        <f>data!Q184</f>
        <v>126.83</v>
      </c>
      <c r="P153">
        <f>data!R184</f>
        <v>38.36</v>
      </c>
      <c r="Q153">
        <f>data!S184</f>
        <v>43</v>
      </c>
      <c r="R153" t="str">
        <f>data!T184</f>
        <v>-</v>
      </c>
      <c r="S153" s="23" t="str">
        <f t="shared" si="33"/>
        <v/>
      </c>
      <c r="T153" t="str">
        <f>data!U184</f>
        <v>-</v>
      </c>
      <c r="U153" s="23" t="str">
        <f t="shared" si="34"/>
        <v/>
      </c>
      <c r="W153" s="7" t="str">
        <f>data!W184</f>
        <v>-</v>
      </c>
      <c r="X153" s="7" t="str">
        <f>CONCATENATE(data!X184,"/",data!Y184)</f>
        <v>-/-</v>
      </c>
      <c r="Y153" s="19" t="str">
        <f>data!V184</f>
        <v>-</v>
      </c>
      <c r="Z153" s="19" t="str">
        <f>data!AB184</f>
        <v>-</v>
      </c>
      <c r="AA153" s="19" t="str">
        <f>data!AA184</f>
        <v>-</v>
      </c>
      <c r="AB153" t="str">
        <f>data!AC184</f>
        <v>-</v>
      </c>
      <c r="AC153" t="str">
        <f>data!AD184</f>
        <v>-</v>
      </c>
      <c r="AD153" s="7" t="str">
        <f>data!AE184</f>
        <v>-</v>
      </c>
      <c r="AE153" s="7" t="str">
        <f>data!AF184</f>
        <v>-</v>
      </c>
      <c r="AF153" s="7" t="str">
        <f>data!AL184</f>
        <v>-</v>
      </c>
      <c r="AH153" t="str">
        <f>data!AH184</f>
        <v>-</v>
      </c>
      <c r="AI153" t="str">
        <f>data!AI184</f>
        <v>-</v>
      </c>
      <c r="AJ153" s="7" t="str">
        <f>data!AJ184</f>
        <v>-</v>
      </c>
      <c r="AK153" s="7" t="str">
        <f>data!AK184</f>
        <v>-</v>
      </c>
      <c r="AL153" s="7" t="str">
        <f>data!AL184</f>
        <v>-</v>
      </c>
      <c r="AN153" s="7" t="str">
        <f>data!W184</f>
        <v>-</v>
      </c>
      <c r="AO153" s="27">
        <f>data!P184</f>
        <v>46.52</v>
      </c>
      <c r="AP153" s="27" t="str">
        <f>data!V184</f>
        <v>-</v>
      </c>
      <c r="AQ153" s="27" t="str">
        <f>data!AH184</f>
        <v>-</v>
      </c>
      <c r="AR153" s="27" t="str">
        <f t="shared" si="35"/>
        <v/>
      </c>
      <c r="AS153" s="28" t="str">
        <f t="shared" si="36"/>
        <v/>
      </c>
      <c r="AT153" s="27" t="str">
        <f t="shared" si="37"/>
        <v/>
      </c>
      <c r="AU153" s="7" t="str">
        <f>CONCATENATE("방",data!AC184,",욕실",data!AD184)</f>
        <v>방-,욕실-</v>
      </c>
      <c r="AV153" s="7" t="str">
        <f>data!AE184</f>
        <v>-</v>
      </c>
      <c r="AX153" s="7" t="str">
        <f>data!AM184</f>
        <v>-</v>
      </c>
      <c r="AY153" s="7" t="str">
        <f>data!AN184</f>
        <v>-</v>
      </c>
      <c r="AZ153" s="7" t="str">
        <f>data!AO184</f>
        <v>-</v>
      </c>
      <c r="BA153" t="str">
        <f>data!AP184</f>
        <v>-</v>
      </c>
    </row>
    <row r="154" spans="1:54" x14ac:dyDescent="0.25">
      <c r="A154" s="25" t="str">
        <f>CONCATENATE(data!A185," ", data!B185)</f>
        <v>경기도 군포시</v>
      </c>
      <c r="B154" s="33" t="str">
        <f>data!C185</f>
        <v>산본동</v>
      </c>
      <c r="C154" s="25" t="str">
        <f>data!D185</f>
        <v>한양백두</v>
      </c>
      <c r="D154" s="25">
        <f>data!H185</f>
        <v>1994.09</v>
      </c>
      <c r="E154" s="34" t="str">
        <f>CONCATENATE(TEXT(data!I185,"#,##0"),"세대")</f>
        <v>930세대</v>
      </c>
      <c r="F154" s="25">
        <f>data!L185</f>
        <v>22</v>
      </c>
      <c r="G154" s="26">
        <f>(data!L185/data!I185)*100</f>
        <v>2.3655913978494625</v>
      </c>
      <c r="H154" s="25">
        <f>data!M185</f>
        <v>21</v>
      </c>
      <c r="I154" s="26">
        <f>(data!M185/data!I185)*100</f>
        <v>2.258064516129032</v>
      </c>
      <c r="J154" s="25">
        <f>data!K185</f>
        <v>2</v>
      </c>
      <c r="L154" s="7" t="str">
        <f>data!N185</f>
        <v>153A</v>
      </c>
      <c r="M154" s="21">
        <f>data!O185</f>
        <v>153.88</v>
      </c>
      <c r="N154" s="21">
        <f>data!P185</f>
        <v>46.54</v>
      </c>
      <c r="O154">
        <f>data!Q185</f>
        <v>128.11000000000001</v>
      </c>
      <c r="P154">
        <f>data!R185</f>
        <v>38.75</v>
      </c>
      <c r="Q154">
        <f>data!S185</f>
        <v>64</v>
      </c>
      <c r="R154">
        <f>data!T185</f>
        <v>1</v>
      </c>
      <c r="S154" s="23">
        <f t="shared" si="33"/>
        <v>1.5625E-2</v>
      </c>
      <c r="T154">
        <f>data!U185</f>
        <v>1</v>
      </c>
      <c r="U154" s="23">
        <f t="shared" si="34"/>
        <v>1.5625E-2</v>
      </c>
      <c r="W154" s="7" t="str">
        <f>data!W185</f>
        <v>-</v>
      </c>
      <c r="X154" s="7" t="str">
        <f>CONCATENATE(data!X185,"/",data!Y185)</f>
        <v>-/-</v>
      </c>
      <c r="Y154" s="19" t="str">
        <f>data!V185</f>
        <v>-</v>
      </c>
      <c r="Z154" s="19" t="str">
        <f>data!AB185</f>
        <v>-</v>
      </c>
      <c r="AA154" s="19" t="str">
        <f>data!AA185</f>
        <v>-</v>
      </c>
      <c r="AB154" t="str">
        <f>data!AC185</f>
        <v>-</v>
      </c>
      <c r="AC154" t="str">
        <f>data!AD185</f>
        <v>-</v>
      </c>
      <c r="AD154" s="7" t="str">
        <f>data!AE185</f>
        <v>-</v>
      </c>
      <c r="AE154" s="7" t="str">
        <f>data!AF185</f>
        <v>-</v>
      </c>
      <c r="AF154" s="7" t="str">
        <f>data!AL185</f>
        <v>남서향</v>
      </c>
      <c r="AH154">
        <f>data!AH185</f>
        <v>42000</v>
      </c>
      <c r="AI154">
        <f>data!AI185</f>
        <v>42000</v>
      </c>
      <c r="AJ154" s="7" t="str">
        <f>data!AJ185</f>
        <v>990동</v>
      </c>
      <c r="AK154" s="7" t="str">
        <f>data!AK185</f>
        <v>"22/22"</v>
      </c>
      <c r="AL154" s="7" t="str">
        <f>data!AL185</f>
        <v>남서향</v>
      </c>
      <c r="AN154" s="7" t="str">
        <f>data!W185</f>
        <v>-</v>
      </c>
      <c r="AO154" s="27">
        <f>data!P185</f>
        <v>46.54</v>
      </c>
      <c r="AP154" s="27" t="str">
        <f>data!V185</f>
        <v>-</v>
      </c>
      <c r="AQ154" s="27">
        <f>data!AH185</f>
        <v>42000</v>
      </c>
      <c r="AR154" s="27" t="str">
        <f t="shared" si="35"/>
        <v/>
      </c>
      <c r="AS154" s="28" t="str">
        <f t="shared" si="36"/>
        <v/>
      </c>
      <c r="AT154" s="27" t="str">
        <f t="shared" si="37"/>
        <v/>
      </c>
      <c r="AU154" s="7" t="str">
        <f>CONCATENATE("방",data!AC185,",욕실",data!AD185)</f>
        <v>방-,욕실-</v>
      </c>
      <c r="AV154" s="7" t="str">
        <f>data!AE185</f>
        <v>-</v>
      </c>
      <c r="AX154" s="7" t="str">
        <f>data!AM185</f>
        <v>-</v>
      </c>
      <c r="AY154" s="7" t="str">
        <f>data!AN185</f>
        <v>-</v>
      </c>
      <c r="AZ154" s="7" t="str">
        <f>data!AO185</f>
        <v>-</v>
      </c>
      <c r="BA154" t="str">
        <f>data!AP185</f>
        <v>-</v>
      </c>
    </row>
    <row r="155" spans="1:54" x14ac:dyDescent="0.25">
      <c r="A155" s="25" t="str">
        <f>CONCATENATE(data!A186," ", data!B186)</f>
        <v>경기도 군포시</v>
      </c>
      <c r="B155" s="33" t="str">
        <f>data!C186</f>
        <v>산본동</v>
      </c>
      <c r="C155" s="25" t="str">
        <f>data!D186</f>
        <v>한양백두</v>
      </c>
      <c r="D155" s="25">
        <f>data!H186</f>
        <v>1994.09</v>
      </c>
      <c r="E155" s="34" t="str">
        <f>CONCATENATE(TEXT(data!I186,"#,##0"),"세대")</f>
        <v>930세대</v>
      </c>
      <c r="F155" s="25">
        <f>data!L186</f>
        <v>22</v>
      </c>
      <c r="G155" s="26">
        <f>(data!L186/data!I186)*100</f>
        <v>2.3655913978494625</v>
      </c>
      <c r="H155" s="25">
        <f>data!M186</f>
        <v>21</v>
      </c>
      <c r="I155" s="26">
        <f>(data!M186/data!I186)*100</f>
        <v>2.258064516129032</v>
      </c>
      <c r="J155" s="25">
        <f>data!K186</f>
        <v>2</v>
      </c>
      <c r="L155" s="7" t="str">
        <f>data!N186</f>
        <v>153B</v>
      </c>
      <c r="M155" s="21">
        <f>data!O186</f>
        <v>153.88</v>
      </c>
      <c r="N155" s="21">
        <f>data!P186</f>
        <v>46.54</v>
      </c>
      <c r="O155">
        <f>data!Q186</f>
        <v>128.11000000000001</v>
      </c>
      <c r="P155">
        <f>data!R186</f>
        <v>38.75</v>
      </c>
      <c r="Q155">
        <f>data!S186</f>
        <v>20</v>
      </c>
      <c r="R155" t="str">
        <f>data!T186</f>
        <v>-</v>
      </c>
      <c r="S155" s="23" t="str">
        <f t="shared" si="33"/>
        <v/>
      </c>
      <c r="T155" t="str">
        <f>data!U186</f>
        <v>-</v>
      </c>
      <c r="U155" s="23" t="str">
        <f t="shared" si="34"/>
        <v/>
      </c>
      <c r="W155" s="7" t="str">
        <f>data!W186</f>
        <v>-</v>
      </c>
      <c r="X155" s="7" t="str">
        <f>CONCATENATE(data!X186,"/",data!Y186)</f>
        <v>-/-</v>
      </c>
      <c r="Y155" s="19" t="str">
        <f>data!V186</f>
        <v>-</v>
      </c>
      <c r="Z155" s="19" t="str">
        <f>data!AB186</f>
        <v>-</v>
      </c>
      <c r="AA155" s="19" t="str">
        <f>data!AA186</f>
        <v>-</v>
      </c>
      <c r="AB155" t="str">
        <f>data!AC186</f>
        <v>-</v>
      </c>
      <c r="AC155" t="str">
        <f>data!AD186</f>
        <v>-</v>
      </c>
      <c r="AD155" s="7" t="str">
        <f>data!AE186</f>
        <v>-</v>
      </c>
      <c r="AE155" s="7" t="str">
        <f>data!AF186</f>
        <v>-</v>
      </c>
      <c r="AF155" s="7" t="str">
        <f>data!AL186</f>
        <v>-</v>
      </c>
      <c r="AH155" t="str">
        <f>data!AH186</f>
        <v>-</v>
      </c>
      <c r="AI155" t="str">
        <f>data!AI186</f>
        <v>-</v>
      </c>
      <c r="AJ155" s="7" t="str">
        <f>data!AJ186</f>
        <v>-</v>
      </c>
      <c r="AK155" s="7" t="str">
        <f>data!AK186</f>
        <v>-</v>
      </c>
      <c r="AL155" s="7" t="str">
        <f>data!AL186</f>
        <v>-</v>
      </c>
      <c r="AN155" s="7" t="str">
        <f>data!W186</f>
        <v>-</v>
      </c>
      <c r="AO155" s="27">
        <f>data!P186</f>
        <v>46.54</v>
      </c>
      <c r="AP155" s="27" t="str">
        <f>data!V186</f>
        <v>-</v>
      </c>
      <c r="AQ155" s="27" t="str">
        <f>data!AH186</f>
        <v>-</v>
      </c>
      <c r="AR155" s="27" t="str">
        <f t="shared" si="35"/>
        <v/>
      </c>
      <c r="AS155" s="28" t="str">
        <f t="shared" si="36"/>
        <v/>
      </c>
      <c r="AT155" s="27" t="str">
        <f t="shared" si="37"/>
        <v/>
      </c>
      <c r="AU155" s="7" t="str">
        <f>CONCATENATE("방",data!AC186,",욕실",data!AD186)</f>
        <v>방-,욕실-</v>
      </c>
      <c r="AV155" s="7" t="str">
        <f>data!AE186</f>
        <v>-</v>
      </c>
      <c r="AX155" s="7" t="str">
        <f>data!AM186</f>
        <v>-</v>
      </c>
      <c r="AY155" s="7" t="str">
        <f>data!AN186</f>
        <v>-</v>
      </c>
      <c r="AZ155" s="7" t="str">
        <f>data!AO186</f>
        <v>-</v>
      </c>
      <c r="BA155" t="str">
        <f>data!AP186</f>
        <v>-</v>
      </c>
    </row>
    <row r="156" spans="1:54" x14ac:dyDescent="0.25">
      <c r="A156" s="25" t="str">
        <f>CONCATENATE(data!A187," ", data!B187)</f>
        <v>경기도 군포시</v>
      </c>
      <c r="B156" s="33" t="str">
        <f>data!C187</f>
        <v>산본동</v>
      </c>
      <c r="C156" s="25" t="str">
        <f>data!D187</f>
        <v>한양백두</v>
      </c>
      <c r="D156" s="25">
        <f>data!H187</f>
        <v>1994.09</v>
      </c>
      <c r="E156" s="34" t="str">
        <f>CONCATENATE(TEXT(data!I187,"#,##0"),"세대")</f>
        <v>930세대</v>
      </c>
      <c r="F156" s="25">
        <f>data!L187</f>
        <v>22</v>
      </c>
      <c r="G156" s="26">
        <f>(data!L187/data!I187)*100</f>
        <v>2.3655913978494625</v>
      </c>
      <c r="H156" s="25">
        <f>data!M187</f>
        <v>21</v>
      </c>
      <c r="I156" s="26">
        <f>(data!M187/data!I187)*100</f>
        <v>2.258064516129032</v>
      </c>
      <c r="J156" s="25">
        <f>data!K187</f>
        <v>2</v>
      </c>
      <c r="L156" s="7" t="str">
        <f>data!N187</f>
        <v>154D</v>
      </c>
      <c r="M156" s="21">
        <f>data!O187</f>
        <v>154.16</v>
      </c>
      <c r="N156" s="21">
        <f>data!P187</f>
        <v>46.63</v>
      </c>
      <c r="O156">
        <f>data!Q187</f>
        <v>127.08</v>
      </c>
      <c r="P156">
        <f>data!R187</f>
        <v>38.44</v>
      </c>
      <c r="Q156">
        <f>data!S187</f>
        <v>1</v>
      </c>
      <c r="R156" t="str">
        <f>data!T187</f>
        <v>-</v>
      </c>
      <c r="S156" s="23" t="str">
        <f t="shared" si="33"/>
        <v/>
      </c>
      <c r="T156" t="str">
        <f>data!U187</f>
        <v>-</v>
      </c>
      <c r="U156" s="23" t="str">
        <f t="shared" si="34"/>
        <v/>
      </c>
      <c r="W156" s="7" t="str">
        <f>data!W187</f>
        <v>-</v>
      </c>
      <c r="X156" s="7" t="str">
        <f>CONCATENATE(data!X187,"/",data!Y187)</f>
        <v>-/-</v>
      </c>
      <c r="Y156" s="19" t="str">
        <f>data!V187</f>
        <v>-</v>
      </c>
      <c r="Z156" s="19" t="str">
        <f>data!AB187</f>
        <v>-</v>
      </c>
      <c r="AA156" s="19" t="str">
        <f>data!AA187</f>
        <v>-</v>
      </c>
      <c r="AB156" t="str">
        <f>data!AC187</f>
        <v>-</v>
      </c>
      <c r="AC156" t="str">
        <f>data!AD187</f>
        <v>-</v>
      </c>
      <c r="AD156" s="7" t="str">
        <f>data!AE187</f>
        <v>-</v>
      </c>
      <c r="AE156" s="7" t="str">
        <f>data!AF187</f>
        <v>-</v>
      </c>
      <c r="AF156" s="7" t="str">
        <f>data!AL187</f>
        <v>-</v>
      </c>
      <c r="AH156" t="str">
        <f>data!AH187</f>
        <v>-</v>
      </c>
      <c r="AI156" t="str">
        <f>data!AI187</f>
        <v>-</v>
      </c>
      <c r="AJ156" s="7" t="str">
        <f>data!AJ187</f>
        <v>-</v>
      </c>
      <c r="AK156" s="7" t="str">
        <f>data!AK187</f>
        <v>-</v>
      </c>
      <c r="AL156" s="7" t="str">
        <f>data!AL187</f>
        <v>-</v>
      </c>
      <c r="AN156" s="7" t="str">
        <f>data!W187</f>
        <v>-</v>
      </c>
      <c r="AO156" s="27">
        <f>data!P187</f>
        <v>46.63</v>
      </c>
      <c r="AP156" s="27" t="str">
        <f>data!V187</f>
        <v>-</v>
      </c>
      <c r="AQ156" s="27" t="str">
        <f>data!AH187</f>
        <v>-</v>
      </c>
      <c r="AR156" s="27" t="str">
        <f t="shared" si="35"/>
        <v/>
      </c>
      <c r="AS156" s="28" t="str">
        <f t="shared" si="36"/>
        <v/>
      </c>
      <c r="AT156" s="27" t="str">
        <f t="shared" si="37"/>
        <v/>
      </c>
      <c r="AU156" s="7" t="str">
        <f>CONCATENATE("방",data!AC187,",욕실",data!AD187)</f>
        <v>방-,욕실-</v>
      </c>
      <c r="AV156" s="7" t="str">
        <f>data!AE187</f>
        <v>-</v>
      </c>
      <c r="AX156" s="7" t="str">
        <f>data!AM187</f>
        <v>-</v>
      </c>
      <c r="AY156" s="7" t="str">
        <f>data!AN187</f>
        <v>-</v>
      </c>
      <c r="AZ156" s="7" t="str">
        <f>data!AO187</f>
        <v>-</v>
      </c>
      <c r="BA156" t="str">
        <f>data!AP187</f>
        <v>-</v>
      </c>
    </row>
    <row r="157" spans="1:54" x14ac:dyDescent="0.25">
      <c r="A157" s="25" t="str">
        <f>CONCATENATE(data!A188," ", data!B188)</f>
        <v>경기도 군포시</v>
      </c>
      <c r="B157" s="33" t="str">
        <f>data!C188</f>
        <v>산본동</v>
      </c>
      <c r="C157" s="25" t="str">
        <f>data!D188</f>
        <v>한양백두</v>
      </c>
      <c r="D157" s="25">
        <f>data!H188</f>
        <v>1994.09</v>
      </c>
      <c r="E157" s="34" t="str">
        <f>CONCATENATE(TEXT(data!I188,"#,##0"),"세대")</f>
        <v>930세대</v>
      </c>
      <c r="F157" s="25">
        <f>data!L188</f>
        <v>22</v>
      </c>
      <c r="G157" s="26">
        <f>(data!L188/data!I188)*100</f>
        <v>2.3655913978494625</v>
      </c>
      <c r="H157" s="25">
        <f>data!M188</f>
        <v>21</v>
      </c>
      <c r="I157" s="26">
        <f>(data!M188/data!I188)*100</f>
        <v>2.258064516129032</v>
      </c>
      <c r="J157" s="25">
        <f>data!K188</f>
        <v>2</v>
      </c>
      <c r="L157" s="7">
        <f>data!N188</f>
        <v>156</v>
      </c>
      <c r="M157" s="21">
        <f>data!O188</f>
        <v>156</v>
      </c>
      <c r="N157" s="21">
        <f>data!P188</f>
        <v>47.19</v>
      </c>
      <c r="O157">
        <f>data!Q188</f>
        <v>130.31</v>
      </c>
      <c r="P157">
        <f>data!R188</f>
        <v>39.409999999999997</v>
      </c>
      <c r="Q157">
        <f>data!S188</f>
        <v>2</v>
      </c>
      <c r="R157" t="str">
        <f>data!T188</f>
        <v>-</v>
      </c>
      <c r="S157" s="23" t="str">
        <f t="shared" si="33"/>
        <v/>
      </c>
      <c r="T157" t="str">
        <f>data!U188</f>
        <v>-</v>
      </c>
      <c r="U157" s="23" t="str">
        <f t="shared" si="34"/>
        <v/>
      </c>
      <c r="W157" s="7" t="str">
        <f>data!W188</f>
        <v>-</v>
      </c>
      <c r="X157" s="7" t="str">
        <f>CONCATENATE(data!X188,"/",data!Y188)</f>
        <v>-/-</v>
      </c>
      <c r="Y157" s="19" t="str">
        <f>data!V188</f>
        <v>-</v>
      </c>
      <c r="Z157" s="19" t="str">
        <f>data!AB188</f>
        <v>-</v>
      </c>
      <c r="AA157" s="19" t="str">
        <f>data!AA188</f>
        <v>-</v>
      </c>
      <c r="AB157" t="str">
        <f>data!AC188</f>
        <v>-</v>
      </c>
      <c r="AC157" t="str">
        <f>data!AD188</f>
        <v>-</v>
      </c>
      <c r="AD157" s="7" t="str">
        <f>data!AE188</f>
        <v>-</v>
      </c>
      <c r="AE157" s="7" t="str">
        <f>data!AF188</f>
        <v>-</v>
      </c>
      <c r="AF157" s="7" t="str">
        <f>data!AL188</f>
        <v>-</v>
      </c>
      <c r="AH157" t="str">
        <f>data!AH188</f>
        <v>-</v>
      </c>
      <c r="AI157" t="str">
        <f>data!AI188</f>
        <v>-</v>
      </c>
      <c r="AJ157" s="7" t="str">
        <f>data!AJ188</f>
        <v>-</v>
      </c>
      <c r="AK157" s="7" t="str">
        <f>data!AK188</f>
        <v>-</v>
      </c>
      <c r="AL157" s="7" t="str">
        <f>data!AL188</f>
        <v>-</v>
      </c>
      <c r="AN157" s="7" t="str">
        <f>data!W188</f>
        <v>-</v>
      </c>
      <c r="AO157" s="27">
        <f>data!P188</f>
        <v>47.19</v>
      </c>
      <c r="AP157" s="27" t="str">
        <f>data!V188</f>
        <v>-</v>
      </c>
      <c r="AQ157" s="27" t="str">
        <f>data!AH188</f>
        <v>-</v>
      </c>
      <c r="AR157" s="27" t="str">
        <f t="shared" si="35"/>
        <v/>
      </c>
      <c r="AS157" s="28" t="str">
        <f t="shared" si="36"/>
        <v/>
      </c>
      <c r="AT157" s="27" t="str">
        <f t="shared" si="37"/>
        <v/>
      </c>
      <c r="AU157" s="7" t="str">
        <f>CONCATENATE("방",data!AC188,",욕실",data!AD188)</f>
        <v>방-,욕실-</v>
      </c>
      <c r="AV157" s="7" t="str">
        <f>data!AE188</f>
        <v>-</v>
      </c>
      <c r="AX157" s="7" t="str">
        <f>data!AM188</f>
        <v>-</v>
      </c>
      <c r="AY157" s="7" t="str">
        <f>data!AN188</f>
        <v>-</v>
      </c>
      <c r="AZ157" s="7" t="str">
        <f>data!AO188</f>
        <v>-</v>
      </c>
      <c r="BA157" t="str">
        <f>data!AP188</f>
        <v>-</v>
      </c>
    </row>
    <row r="158" spans="1:54" x14ac:dyDescent="0.25">
      <c r="A158" s="25" t="str">
        <f>CONCATENATE(data!A189," ", data!B189)</f>
        <v>경기도 군포시</v>
      </c>
      <c r="B158" s="33" t="str">
        <f>data!C189</f>
        <v>산본동</v>
      </c>
      <c r="C158" s="25" t="str">
        <f>data!D189</f>
        <v>한양백두</v>
      </c>
      <c r="D158" s="25">
        <f>data!H189</f>
        <v>1994.09</v>
      </c>
      <c r="E158" s="34" t="str">
        <f>CONCATENATE(TEXT(data!I189,"#,##0"),"세대")</f>
        <v>930세대</v>
      </c>
      <c r="F158" s="25">
        <f>data!L189</f>
        <v>22</v>
      </c>
      <c r="G158" s="26">
        <f>(data!L189/data!I189)*100</f>
        <v>2.3655913978494625</v>
      </c>
      <c r="H158" s="25">
        <f>data!M189</f>
        <v>21</v>
      </c>
      <c r="I158" s="26">
        <f>(data!M189/data!I189)*100</f>
        <v>2.258064516129032</v>
      </c>
      <c r="J158" s="25">
        <f>data!K189</f>
        <v>2</v>
      </c>
      <c r="L158" s="7" t="str">
        <f>data!N189</f>
        <v>181A</v>
      </c>
      <c r="M158" s="21">
        <f>data!O189</f>
        <v>181.07</v>
      </c>
      <c r="N158" s="21">
        <f>data!P189</f>
        <v>54.77</v>
      </c>
      <c r="O158">
        <f>data!Q189</f>
        <v>151.38999999999999</v>
      </c>
      <c r="P158">
        <f>data!R189</f>
        <v>45.79</v>
      </c>
      <c r="Q158">
        <f>data!S189</f>
        <v>56</v>
      </c>
      <c r="R158">
        <f>data!T189</f>
        <v>4</v>
      </c>
      <c r="S158" s="23">
        <f t="shared" si="33"/>
        <v>7.1428571428571425E-2</v>
      </c>
      <c r="T158">
        <f>data!U189</f>
        <v>2</v>
      </c>
      <c r="U158" s="23">
        <f t="shared" si="34"/>
        <v>3.5714285714285712E-2</v>
      </c>
      <c r="W158" s="7" t="str">
        <f>data!W189</f>
        <v>996동 1502호</v>
      </c>
      <c r="X158" s="7" t="str">
        <f>CONCATENATE(data!X189,"/",data!Y189)</f>
        <v>15/21</v>
      </c>
      <c r="Y158" s="19">
        <f>data!V189</f>
        <v>55000</v>
      </c>
      <c r="Z158" s="19">
        <f>data!AB189</f>
        <v>52000</v>
      </c>
      <c r="AA158" s="19">
        <f>data!AA189</f>
        <v>57000</v>
      </c>
      <c r="AB158">
        <f>data!AC189</f>
        <v>4</v>
      </c>
      <c r="AC158">
        <f>data!AD189</f>
        <v>2</v>
      </c>
      <c r="AD158" s="7" t="str">
        <f>data!AE189</f>
        <v>계단식</v>
      </c>
      <c r="AE158" s="7" t="str">
        <f>data!AF189</f>
        <v>즉시입주</v>
      </c>
      <c r="AF158" s="7" t="str">
        <f>data!AL189</f>
        <v>남서향</v>
      </c>
      <c r="AH158">
        <f>data!AH189</f>
        <v>42000</v>
      </c>
      <c r="AI158">
        <f>data!AI189</f>
        <v>42000</v>
      </c>
      <c r="AJ158" s="7" t="str">
        <f>data!AJ189</f>
        <v>994동</v>
      </c>
      <c r="AK158" s="7" t="str">
        <f>data!AK189</f>
        <v>"7/15"</v>
      </c>
      <c r="AL158" s="7" t="str">
        <f>data!AL189</f>
        <v>남서향</v>
      </c>
      <c r="AN158" s="7" t="str">
        <f>data!W189</f>
        <v>996동 1502호</v>
      </c>
      <c r="AO158" s="27">
        <f>data!P189</f>
        <v>54.77</v>
      </c>
      <c r="AP158" s="27">
        <f>data!V189</f>
        <v>55000</v>
      </c>
      <c r="AQ158" s="27">
        <f>data!AH189</f>
        <v>42000</v>
      </c>
      <c r="AR158" s="27">
        <f t="shared" si="35"/>
        <v>13000</v>
      </c>
      <c r="AS158" s="28">
        <f t="shared" si="36"/>
        <v>0.76363636363636367</v>
      </c>
      <c r="AT158" s="27">
        <f t="shared" si="37"/>
        <v>1004.1993792222019</v>
      </c>
      <c r="AU158" s="7" t="str">
        <f>CONCATENATE("방",data!AC189,",욕실",data!AD189)</f>
        <v>방4,욕실2</v>
      </c>
      <c r="AV158" s="7" t="str">
        <f>data!AE189</f>
        <v>계단식</v>
      </c>
      <c r="AX158" s="7" t="str">
        <f>data!AM189</f>
        <v>한양공인중개사사무소</v>
      </c>
      <c r="AY158" s="7" t="str">
        <f>data!AN189</f>
        <v>031-395-9700</v>
      </c>
      <c r="AZ158" s="7" t="str">
        <f>data!AO189</f>
        <v>010-6259-0827</v>
      </c>
      <c r="BA158" t="str">
        <f>data!AP189</f>
        <v>경기 군포시 산본동 1119 한양백두상가 102호</v>
      </c>
    </row>
    <row r="159" spans="1:54" x14ac:dyDescent="0.25">
      <c r="A159" s="25" t="str">
        <f>CONCATENATE(data!A190," ", data!B190)</f>
        <v>경기도 군포시</v>
      </c>
      <c r="B159" s="33" t="str">
        <f>data!C190</f>
        <v>산본동</v>
      </c>
      <c r="C159" s="25" t="str">
        <f>data!D190</f>
        <v>한양백두</v>
      </c>
      <c r="D159" s="25">
        <f>data!H190</f>
        <v>1994.09</v>
      </c>
      <c r="E159" s="34" t="str">
        <f>CONCATENATE(TEXT(data!I190,"#,##0"),"세대")</f>
        <v>930세대</v>
      </c>
      <c r="F159" s="25">
        <f>data!L190</f>
        <v>22</v>
      </c>
      <c r="G159" s="26">
        <f>(data!L190/data!I190)*100</f>
        <v>2.3655913978494625</v>
      </c>
      <c r="H159" s="25">
        <f>data!M190</f>
        <v>21</v>
      </c>
      <c r="I159" s="26">
        <f>(data!M190/data!I190)*100</f>
        <v>2.258064516129032</v>
      </c>
      <c r="J159" s="25">
        <f>data!K190</f>
        <v>2</v>
      </c>
      <c r="L159" s="7" t="str">
        <f>data!N190</f>
        <v>181B</v>
      </c>
      <c r="M159" s="21">
        <f>data!O190</f>
        <v>181.07</v>
      </c>
      <c r="N159" s="21">
        <f>data!P190</f>
        <v>54.77</v>
      </c>
      <c r="O159">
        <f>data!Q190</f>
        <v>151.38999999999999</v>
      </c>
      <c r="P159">
        <f>data!R190</f>
        <v>45.79</v>
      </c>
      <c r="Q159">
        <f>data!S190</f>
        <v>14</v>
      </c>
      <c r="R159" t="str">
        <f>data!T190</f>
        <v>-</v>
      </c>
      <c r="S159" s="23" t="str">
        <f t="shared" si="33"/>
        <v/>
      </c>
      <c r="T159" t="str">
        <f>data!U190</f>
        <v>-</v>
      </c>
      <c r="U159" s="23" t="str">
        <f t="shared" si="34"/>
        <v/>
      </c>
      <c r="W159" s="7" t="str">
        <f>data!W190</f>
        <v>-</v>
      </c>
      <c r="X159" s="7" t="str">
        <f>CONCATENATE(data!X190,"/",data!Y190)</f>
        <v>-/-</v>
      </c>
      <c r="Y159" s="19" t="str">
        <f>data!V190</f>
        <v>-</v>
      </c>
      <c r="Z159" s="19" t="str">
        <f>data!AB190</f>
        <v>-</v>
      </c>
      <c r="AA159" s="19" t="str">
        <f>data!AA190</f>
        <v>-</v>
      </c>
      <c r="AB159" t="str">
        <f>data!AC190</f>
        <v>-</v>
      </c>
      <c r="AC159" t="str">
        <f>data!AD190</f>
        <v>-</v>
      </c>
      <c r="AD159" s="7" t="str">
        <f>data!AE190</f>
        <v>-</v>
      </c>
      <c r="AE159" s="7" t="str">
        <f>data!AF190</f>
        <v>-</v>
      </c>
      <c r="AF159" s="7" t="str">
        <f>data!AL190</f>
        <v>-</v>
      </c>
      <c r="AH159" t="str">
        <f>data!AH190</f>
        <v>-</v>
      </c>
      <c r="AI159" t="str">
        <f>data!AI190</f>
        <v>-</v>
      </c>
      <c r="AJ159" s="7" t="str">
        <f>data!AJ190</f>
        <v>-</v>
      </c>
      <c r="AK159" s="7" t="str">
        <f>data!AK190</f>
        <v>-</v>
      </c>
      <c r="AL159" s="7" t="str">
        <f>data!AL190</f>
        <v>-</v>
      </c>
      <c r="AN159" s="7" t="str">
        <f>data!W190</f>
        <v>-</v>
      </c>
      <c r="AO159" s="27">
        <f>data!P190</f>
        <v>54.77</v>
      </c>
      <c r="AP159" s="27" t="str">
        <f>data!V190</f>
        <v>-</v>
      </c>
      <c r="AQ159" s="27" t="str">
        <f>data!AH190</f>
        <v>-</v>
      </c>
      <c r="AR159" s="27" t="str">
        <f t="shared" si="35"/>
        <v/>
      </c>
      <c r="AS159" s="28" t="str">
        <f t="shared" si="36"/>
        <v/>
      </c>
      <c r="AT159" s="27" t="str">
        <f t="shared" si="37"/>
        <v/>
      </c>
      <c r="AU159" s="7" t="str">
        <f>CONCATENATE("방",data!AC190,",욕실",data!AD190)</f>
        <v>방-,욕실-</v>
      </c>
      <c r="AV159" s="7" t="str">
        <f>data!AE190</f>
        <v>-</v>
      </c>
      <c r="AX159" s="7" t="str">
        <f>data!AM190</f>
        <v>-</v>
      </c>
      <c r="AY159" s="7" t="str">
        <f>data!AN190</f>
        <v>-</v>
      </c>
      <c r="AZ159" s="7" t="str">
        <f>data!AO190</f>
        <v>-</v>
      </c>
      <c r="BA159" t="str">
        <f>data!AP190</f>
        <v>-</v>
      </c>
    </row>
    <row r="160" spans="1:54" x14ac:dyDescent="0.25">
      <c r="A160" s="25" t="str">
        <f>CONCATENATE(data!A191," ", data!B191)</f>
        <v>경기도 군포시</v>
      </c>
      <c r="B160" s="33" t="str">
        <f>data!C191</f>
        <v>산본동</v>
      </c>
      <c r="C160" s="25" t="str">
        <f>data!D191</f>
        <v>한양백두</v>
      </c>
      <c r="D160" s="25">
        <f>data!H191</f>
        <v>1994.09</v>
      </c>
      <c r="E160" s="34" t="str">
        <f>CONCATENATE(TEXT(data!I191,"#,##0"),"세대")</f>
        <v>930세대</v>
      </c>
      <c r="F160" s="25">
        <f>data!L191</f>
        <v>22</v>
      </c>
      <c r="G160" s="26">
        <f>(data!L191/data!I191)*100</f>
        <v>2.3655913978494625</v>
      </c>
      <c r="H160" s="25">
        <f>data!M191</f>
        <v>21</v>
      </c>
      <c r="I160" s="26">
        <f>(data!M191/data!I191)*100</f>
        <v>2.258064516129032</v>
      </c>
      <c r="J160" s="25">
        <f>data!K191</f>
        <v>2</v>
      </c>
      <c r="L160" s="7" t="str">
        <f>data!N191</f>
        <v>181C</v>
      </c>
      <c r="M160" s="21">
        <f>data!O191</f>
        <v>181.07</v>
      </c>
      <c r="N160" s="21">
        <f>data!P191</f>
        <v>54.77</v>
      </c>
      <c r="O160">
        <f>data!Q191</f>
        <v>151.38999999999999</v>
      </c>
      <c r="P160">
        <f>data!R191</f>
        <v>45.79</v>
      </c>
      <c r="Q160">
        <f>data!S191</f>
        <v>29</v>
      </c>
      <c r="R160" t="str">
        <f>data!T191</f>
        <v>-</v>
      </c>
      <c r="S160" s="23" t="str">
        <f t="shared" si="33"/>
        <v/>
      </c>
      <c r="T160" t="str">
        <f>data!U191</f>
        <v>-</v>
      </c>
      <c r="U160" s="23" t="str">
        <f t="shared" si="34"/>
        <v/>
      </c>
      <c r="W160" s="7" t="str">
        <f>data!W191</f>
        <v>-</v>
      </c>
      <c r="X160" s="7" t="str">
        <f>CONCATENATE(data!X191,"/",data!Y191)</f>
        <v>-/-</v>
      </c>
      <c r="Y160" s="19" t="str">
        <f>data!V191</f>
        <v>-</v>
      </c>
      <c r="Z160" s="19" t="str">
        <f>data!AB191</f>
        <v>-</v>
      </c>
      <c r="AA160" s="19" t="str">
        <f>data!AA191</f>
        <v>-</v>
      </c>
      <c r="AB160" t="str">
        <f>data!AC191</f>
        <v>-</v>
      </c>
      <c r="AC160" t="str">
        <f>data!AD191</f>
        <v>-</v>
      </c>
      <c r="AD160" s="7" t="str">
        <f>data!AE191</f>
        <v>-</v>
      </c>
      <c r="AE160" s="7" t="str">
        <f>data!AF191</f>
        <v>-</v>
      </c>
      <c r="AF160" s="7" t="str">
        <f>data!AL191</f>
        <v>-</v>
      </c>
      <c r="AH160" t="str">
        <f>data!AH191</f>
        <v>-</v>
      </c>
      <c r="AI160" t="str">
        <f>data!AI191</f>
        <v>-</v>
      </c>
      <c r="AJ160" s="7" t="str">
        <f>data!AJ191</f>
        <v>-</v>
      </c>
      <c r="AK160" s="7" t="str">
        <f>data!AK191</f>
        <v>-</v>
      </c>
      <c r="AL160" s="7" t="str">
        <f>data!AL191</f>
        <v>-</v>
      </c>
      <c r="AN160" s="7" t="str">
        <f>data!W191</f>
        <v>-</v>
      </c>
      <c r="AO160" s="27">
        <f>data!P191</f>
        <v>54.77</v>
      </c>
      <c r="AP160" s="27" t="str">
        <f>data!V191</f>
        <v>-</v>
      </c>
      <c r="AQ160" s="27" t="str">
        <f>data!AH191</f>
        <v>-</v>
      </c>
      <c r="AR160" s="27" t="str">
        <f t="shared" si="35"/>
        <v/>
      </c>
      <c r="AS160" s="28" t="str">
        <f t="shared" si="36"/>
        <v/>
      </c>
      <c r="AT160" s="27" t="str">
        <f t="shared" si="37"/>
        <v/>
      </c>
      <c r="AU160" s="7" t="str">
        <f>CONCATENATE("방",data!AC191,",욕실",data!AD191)</f>
        <v>방-,욕실-</v>
      </c>
      <c r="AV160" s="7" t="str">
        <f>data!AE191</f>
        <v>-</v>
      </c>
      <c r="AX160" s="7" t="str">
        <f>data!AM191</f>
        <v>-</v>
      </c>
      <c r="AY160" s="7" t="str">
        <f>data!AN191</f>
        <v>-</v>
      </c>
      <c r="AZ160" s="7" t="str">
        <f>data!AO191</f>
        <v>-</v>
      </c>
      <c r="BA160" t="str">
        <f>data!AP191</f>
        <v>-</v>
      </c>
    </row>
    <row r="161" spans="1:53" s="41" customFormat="1" x14ac:dyDescent="0.25">
      <c r="A161" s="41" t="str">
        <f>CONCATENATE(data!A193," ", data!B193)</f>
        <v>경기도 군포시</v>
      </c>
      <c r="B161" s="42" t="str">
        <f>data!C193</f>
        <v>산본동</v>
      </c>
      <c r="C161" s="41" t="str">
        <f>data!D193</f>
        <v>한양수리</v>
      </c>
      <c r="D161" s="41">
        <f>data!H193</f>
        <v>1994.07</v>
      </c>
      <c r="E161" s="43" t="str">
        <f>CONCATENATE(TEXT(data!I193,"#,##0"),"세대")</f>
        <v>1,342세대</v>
      </c>
      <c r="F161" s="41">
        <f>data!L193</f>
        <v>31</v>
      </c>
      <c r="G161" s="44">
        <f>(data!L193/data!I193)*100</f>
        <v>2.309985096870343</v>
      </c>
      <c r="H161" s="41">
        <f>data!M193</f>
        <v>22</v>
      </c>
      <c r="I161" s="44">
        <f>(data!M193/data!I193)*100</f>
        <v>1.639344262295082</v>
      </c>
      <c r="J161" s="41">
        <f>data!K193</f>
        <v>1.39</v>
      </c>
      <c r="K161" s="45"/>
      <c r="L161" s="46" t="str">
        <f>data!N193</f>
        <v>100A</v>
      </c>
      <c r="M161" s="47">
        <f>data!O193</f>
        <v>100.03</v>
      </c>
      <c r="N161" s="47">
        <f>data!P193</f>
        <v>30.25</v>
      </c>
      <c r="O161" s="41">
        <f>data!Q193</f>
        <v>81.05</v>
      </c>
      <c r="P161" s="41">
        <f>data!R193</f>
        <v>24.51</v>
      </c>
      <c r="Q161" s="41">
        <f>data!S193</f>
        <v>6</v>
      </c>
      <c r="R161" s="41" t="str">
        <f>data!T193</f>
        <v>-</v>
      </c>
      <c r="S161" s="48" t="str">
        <f t="shared" si="33"/>
        <v/>
      </c>
      <c r="T161" s="41" t="str">
        <f>data!U193</f>
        <v>-</v>
      </c>
      <c r="U161" s="48" t="str">
        <f t="shared" si="34"/>
        <v/>
      </c>
      <c r="V161" s="45"/>
      <c r="W161" s="46" t="str">
        <f>data!W193</f>
        <v>-</v>
      </c>
      <c r="X161" s="46" t="str">
        <f>CONCATENATE(data!X193,"/",data!Y193)</f>
        <v>-/-</v>
      </c>
      <c r="Y161" s="49" t="str">
        <f>data!V193</f>
        <v>-</v>
      </c>
      <c r="Z161" s="49" t="str">
        <f>data!AB193</f>
        <v>-</v>
      </c>
      <c r="AA161" s="49" t="str">
        <f>data!AA193</f>
        <v>-</v>
      </c>
      <c r="AB161" s="41" t="str">
        <f>data!AC193</f>
        <v>-</v>
      </c>
      <c r="AC161" s="41" t="str">
        <f>data!AD193</f>
        <v>-</v>
      </c>
      <c r="AD161" s="46" t="str">
        <f>data!AE193</f>
        <v>-</v>
      </c>
      <c r="AE161" s="46" t="str">
        <f>data!AF193</f>
        <v>-</v>
      </c>
      <c r="AF161" s="46" t="str">
        <f>data!AL193</f>
        <v>-</v>
      </c>
      <c r="AG161" s="45"/>
      <c r="AH161" s="41" t="str">
        <f>data!AH193</f>
        <v>-</v>
      </c>
      <c r="AI161" s="41" t="str">
        <f>data!AI193</f>
        <v>-</v>
      </c>
      <c r="AJ161" s="46" t="str">
        <f>data!AJ193</f>
        <v>-</v>
      </c>
      <c r="AK161" s="46" t="str">
        <f>data!AK193</f>
        <v>-</v>
      </c>
      <c r="AL161" s="46" t="str">
        <f>data!AL193</f>
        <v>-</v>
      </c>
      <c r="AM161" s="45"/>
      <c r="AN161" s="46" t="str">
        <f>data!W193</f>
        <v>-</v>
      </c>
      <c r="AO161" s="43">
        <f>data!P193</f>
        <v>30.25</v>
      </c>
      <c r="AP161" s="43" t="str">
        <f>data!V193</f>
        <v>-</v>
      </c>
      <c r="AQ161" s="43" t="str">
        <f>data!AH193</f>
        <v>-</v>
      </c>
      <c r="AR161" s="43" t="str">
        <f t="shared" si="35"/>
        <v/>
      </c>
      <c r="AS161" s="50" t="str">
        <f t="shared" si="36"/>
        <v/>
      </c>
      <c r="AT161" s="43" t="str">
        <f t="shared" si="37"/>
        <v/>
      </c>
      <c r="AU161" s="46" t="str">
        <f>CONCATENATE("방",data!AC193,",욕실",data!AD193)</f>
        <v>방-,욕실-</v>
      </c>
      <c r="AV161" s="46" t="str">
        <f>data!AE193</f>
        <v>-</v>
      </c>
      <c r="AW161" s="45"/>
      <c r="AX161" s="46" t="str">
        <f>data!AM193</f>
        <v>-</v>
      </c>
      <c r="AY161" s="46" t="str">
        <f>data!AN193</f>
        <v>-</v>
      </c>
      <c r="AZ161" s="46" t="str">
        <f>data!AO193</f>
        <v>-</v>
      </c>
      <c r="BA161" s="41" t="str">
        <f>data!AP193</f>
        <v>-</v>
      </c>
    </row>
    <row r="162" spans="1:53" x14ac:dyDescent="0.25">
      <c r="A162" s="25" t="str">
        <f>CONCATENATE(data!A194," ", data!B194)</f>
        <v>경기도 군포시</v>
      </c>
      <c r="B162" s="33" t="str">
        <f>data!C194</f>
        <v>산본동</v>
      </c>
      <c r="C162" s="25" t="str">
        <f>data!D194</f>
        <v>한양수리</v>
      </c>
      <c r="D162" s="25">
        <f>data!H194</f>
        <v>1994.07</v>
      </c>
      <c r="E162" s="34" t="str">
        <f>CONCATENATE(TEXT(data!I194,"#,##0"),"세대")</f>
        <v>1,342세대</v>
      </c>
      <c r="F162" s="25">
        <f>data!L194</f>
        <v>31</v>
      </c>
      <c r="G162" s="26">
        <f>(data!L194/data!I194)*100</f>
        <v>2.309985096870343</v>
      </c>
      <c r="H162" s="25">
        <f>data!M194</f>
        <v>22</v>
      </c>
      <c r="I162" s="26">
        <f>(data!M194/data!I194)*100</f>
        <v>1.639344262295082</v>
      </c>
      <c r="J162" s="25">
        <f>data!K194</f>
        <v>1.39</v>
      </c>
      <c r="L162" s="7" t="str">
        <f>data!N194</f>
        <v>100B</v>
      </c>
      <c r="M162" s="21">
        <f>data!O194</f>
        <v>100.03</v>
      </c>
      <c r="N162" s="21">
        <f>data!P194</f>
        <v>30.25</v>
      </c>
      <c r="O162">
        <f>data!Q194</f>
        <v>81.05</v>
      </c>
      <c r="P162">
        <f>data!R194</f>
        <v>24.51</v>
      </c>
      <c r="Q162">
        <f>data!S194</f>
        <v>3</v>
      </c>
      <c r="R162" t="str">
        <f>data!T194</f>
        <v>-</v>
      </c>
      <c r="S162" s="23" t="str">
        <f t="shared" si="33"/>
        <v/>
      </c>
      <c r="T162" t="str">
        <f>data!U194</f>
        <v>-</v>
      </c>
      <c r="U162" s="23" t="str">
        <f t="shared" si="34"/>
        <v/>
      </c>
      <c r="W162" s="7" t="str">
        <f>data!W194</f>
        <v>-</v>
      </c>
      <c r="X162" s="7" t="str">
        <f>CONCATENATE(data!X194,"/",data!Y194)</f>
        <v>-/-</v>
      </c>
      <c r="Y162" s="19" t="str">
        <f>data!V194</f>
        <v>-</v>
      </c>
      <c r="Z162" s="19" t="str">
        <f>data!AB194</f>
        <v>-</v>
      </c>
      <c r="AA162" s="19" t="str">
        <f>data!AA194</f>
        <v>-</v>
      </c>
      <c r="AB162" t="str">
        <f>data!AC194</f>
        <v>-</v>
      </c>
      <c r="AC162" t="str">
        <f>data!AD194</f>
        <v>-</v>
      </c>
      <c r="AD162" s="7" t="str">
        <f>data!AE194</f>
        <v>-</v>
      </c>
      <c r="AE162" s="7" t="str">
        <f>data!AF194</f>
        <v>-</v>
      </c>
      <c r="AF162" s="7" t="str">
        <f>data!AL194</f>
        <v>-</v>
      </c>
      <c r="AH162" t="str">
        <f>data!AH194</f>
        <v>-</v>
      </c>
      <c r="AI162" t="str">
        <f>data!AI194</f>
        <v>-</v>
      </c>
      <c r="AJ162" s="7" t="str">
        <f>data!AJ194</f>
        <v>-</v>
      </c>
      <c r="AK162" s="7" t="str">
        <f>data!AK194</f>
        <v>-</v>
      </c>
      <c r="AL162" s="7" t="str">
        <f>data!AL194</f>
        <v>-</v>
      </c>
      <c r="AN162" s="7" t="str">
        <f>data!W194</f>
        <v>-</v>
      </c>
      <c r="AO162" s="27">
        <f>data!P194</f>
        <v>30.25</v>
      </c>
      <c r="AP162" s="27" t="str">
        <f>data!V194</f>
        <v>-</v>
      </c>
      <c r="AQ162" s="27" t="str">
        <f>data!AH194</f>
        <v>-</v>
      </c>
      <c r="AR162" s="27" t="str">
        <f t="shared" si="35"/>
        <v/>
      </c>
      <c r="AS162" s="28" t="str">
        <f t="shared" si="36"/>
        <v/>
      </c>
      <c r="AT162" s="27" t="str">
        <f t="shared" si="37"/>
        <v/>
      </c>
      <c r="AU162" s="7" t="str">
        <f>CONCATENATE("방",data!AC194,",욕실",data!AD194)</f>
        <v>방-,욕실-</v>
      </c>
      <c r="AV162" s="7" t="str">
        <f>data!AE194</f>
        <v>-</v>
      </c>
      <c r="AX162" s="7" t="str">
        <f>data!AM194</f>
        <v>-</v>
      </c>
      <c r="AY162" s="7" t="str">
        <f>data!AN194</f>
        <v>-</v>
      </c>
      <c r="AZ162" s="7" t="str">
        <f>data!AO194</f>
        <v>-</v>
      </c>
      <c r="BA162" t="str">
        <f>data!AP194</f>
        <v>-</v>
      </c>
    </row>
    <row r="163" spans="1:53" x14ac:dyDescent="0.25">
      <c r="A163" s="25" t="str">
        <f>CONCATENATE(data!A195," ", data!B195)</f>
        <v>경기도 군포시</v>
      </c>
      <c r="B163" s="33" t="str">
        <f>data!C195</f>
        <v>산본동</v>
      </c>
      <c r="C163" s="25" t="str">
        <f>data!D195</f>
        <v>한양수리</v>
      </c>
      <c r="D163" s="25">
        <f>data!H195</f>
        <v>1994.07</v>
      </c>
      <c r="E163" s="34" t="str">
        <f>CONCATENATE(TEXT(data!I195,"#,##0"),"세대")</f>
        <v>1,342세대</v>
      </c>
      <c r="F163" s="25">
        <f>data!L195</f>
        <v>31</v>
      </c>
      <c r="G163" s="26">
        <f>(data!L195/data!I195)*100</f>
        <v>2.309985096870343</v>
      </c>
      <c r="H163" s="25">
        <f>data!M195</f>
        <v>22</v>
      </c>
      <c r="I163" s="26">
        <f>(data!M195/data!I195)*100</f>
        <v>1.639344262295082</v>
      </c>
      <c r="J163" s="25">
        <f>data!K195</f>
        <v>1.39</v>
      </c>
      <c r="L163" s="7" t="str">
        <f>data!N195</f>
        <v>103A</v>
      </c>
      <c r="M163" s="21">
        <f>data!O195</f>
        <v>103.72</v>
      </c>
      <c r="N163" s="21">
        <f>data!P195</f>
        <v>31.37</v>
      </c>
      <c r="O163">
        <f>data!Q195</f>
        <v>84.2</v>
      </c>
      <c r="P163">
        <f>data!R195</f>
        <v>25.47</v>
      </c>
      <c r="Q163">
        <f>data!S195</f>
        <v>1</v>
      </c>
      <c r="R163" t="str">
        <f>data!T195</f>
        <v>-</v>
      </c>
      <c r="S163" s="23" t="str">
        <f t="shared" si="33"/>
        <v/>
      </c>
      <c r="T163" t="str">
        <f>data!U195</f>
        <v>-</v>
      </c>
      <c r="U163" s="23" t="str">
        <f t="shared" si="34"/>
        <v/>
      </c>
      <c r="W163" s="7" t="str">
        <f>data!W195</f>
        <v>-</v>
      </c>
      <c r="X163" s="7" t="str">
        <f>CONCATENATE(data!X195,"/",data!Y195)</f>
        <v>-/-</v>
      </c>
      <c r="Y163" s="19" t="str">
        <f>data!V195</f>
        <v>-</v>
      </c>
      <c r="Z163" s="19" t="str">
        <f>data!AB195</f>
        <v>-</v>
      </c>
      <c r="AA163" s="19" t="str">
        <f>data!AA195</f>
        <v>-</v>
      </c>
      <c r="AB163" t="str">
        <f>data!AC195</f>
        <v>-</v>
      </c>
      <c r="AC163" t="str">
        <f>data!AD195</f>
        <v>-</v>
      </c>
      <c r="AD163" s="7" t="str">
        <f>data!AE195</f>
        <v>-</v>
      </c>
      <c r="AE163" s="7" t="str">
        <f>data!AF195</f>
        <v>-</v>
      </c>
      <c r="AF163" s="7" t="str">
        <f>data!AL195</f>
        <v>-</v>
      </c>
      <c r="AH163" t="str">
        <f>data!AH195</f>
        <v>-</v>
      </c>
      <c r="AI163" t="str">
        <f>data!AI195</f>
        <v>-</v>
      </c>
      <c r="AJ163" s="7" t="str">
        <f>data!AJ195</f>
        <v>-</v>
      </c>
      <c r="AK163" s="7" t="str">
        <f>data!AK195</f>
        <v>-</v>
      </c>
      <c r="AL163" s="7" t="str">
        <f>data!AL195</f>
        <v>-</v>
      </c>
      <c r="AN163" s="7" t="str">
        <f>data!W195</f>
        <v>-</v>
      </c>
      <c r="AO163" s="27">
        <f>data!P195</f>
        <v>31.37</v>
      </c>
      <c r="AP163" s="27" t="str">
        <f>data!V195</f>
        <v>-</v>
      </c>
      <c r="AQ163" s="27" t="str">
        <f>data!AH195</f>
        <v>-</v>
      </c>
      <c r="AR163" s="27" t="str">
        <f t="shared" si="35"/>
        <v/>
      </c>
      <c r="AS163" s="28" t="str">
        <f t="shared" si="36"/>
        <v/>
      </c>
      <c r="AT163" s="27" t="str">
        <f t="shared" si="37"/>
        <v/>
      </c>
      <c r="AU163" s="7" t="str">
        <f>CONCATENATE("방",data!AC195,",욕실",data!AD195)</f>
        <v>방-,욕실-</v>
      </c>
      <c r="AV163" s="7" t="str">
        <f>data!AE195</f>
        <v>-</v>
      </c>
      <c r="AX163" s="7" t="str">
        <f>data!AM195</f>
        <v>-</v>
      </c>
      <c r="AY163" s="7" t="str">
        <f>data!AN195</f>
        <v>-</v>
      </c>
      <c r="AZ163" s="7" t="str">
        <f>data!AO195</f>
        <v>-</v>
      </c>
      <c r="BA163" t="str">
        <f>data!AP195</f>
        <v>-</v>
      </c>
    </row>
    <row r="164" spans="1:53" x14ac:dyDescent="0.25">
      <c r="A164" s="25" t="str">
        <f>CONCATENATE(data!A196," ", data!B196)</f>
        <v>경기도 군포시</v>
      </c>
      <c r="B164" s="33" t="str">
        <f>data!C196</f>
        <v>산본동</v>
      </c>
      <c r="C164" s="25" t="str">
        <f>data!D196</f>
        <v>한양수리</v>
      </c>
      <c r="D164" s="25">
        <f>data!H196</f>
        <v>1994.07</v>
      </c>
      <c r="E164" s="34" t="str">
        <f>CONCATENATE(TEXT(data!I196,"#,##0"),"세대")</f>
        <v>1,342세대</v>
      </c>
      <c r="F164" s="25">
        <f>data!L196</f>
        <v>31</v>
      </c>
      <c r="G164" s="26">
        <f>(data!L196/data!I196)*100</f>
        <v>2.309985096870343</v>
      </c>
      <c r="H164" s="25">
        <f>data!M196</f>
        <v>22</v>
      </c>
      <c r="I164" s="26">
        <f>(data!M196/data!I196)*100</f>
        <v>1.639344262295082</v>
      </c>
      <c r="J164" s="25">
        <f>data!K196</f>
        <v>1.39</v>
      </c>
      <c r="L164" s="7" t="str">
        <f>data!N196</f>
        <v>107A</v>
      </c>
      <c r="M164" s="21">
        <f>data!O196</f>
        <v>107.92</v>
      </c>
      <c r="N164" s="21">
        <f>data!P196</f>
        <v>32.64</v>
      </c>
      <c r="O164">
        <f>data!Q196</f>
        <v>87.44</v>
      </c>
      <c r="P164">
        <f>data!R196</f>
        <v>26.45</v>
      </c>
      <c r="Q164">
        <f>data!S196</f>
        <v>2</v>
      </c>
      <c r="R164" t="str">
        <f>data!T196</f>
        <v>-</v>
      </c>
      <c r="S164" s="23" t="str">
        <f t="shared" si="33"/>
        <v/>
      </c>
      <c r="T164" t="str">
        <f>data!U196</f>
        <v>-</v>
      </c>
      <c r="U164" s="23" t="str">
        <f t="shared" si="34"/>
        <v/>
      </c>
      <c r="W164" s="7" t="str">
        <f>data!W196</f>
        <v>-</v>
      </c>
      <c r="X164" s="7" t="str">
        <f>CONCATENATE(data!X196,"/",data!Y196)</f>
        <v>-/-</v>
      </c>
      <c r="Y164" s="19" t="str">
        <f>data!V196</f>
        <v>-</v>
      </c>
      <c r="Z164" s="19" t="str">
        <f>data!AB196</f>
        <v>-</v>
      </c>
      <c r="AA164" s="19" t="str">
        <f>data!AA196</f>
        <v>-</v>
      </c>
      <c r="AB164" t="str">
        <f>data!AC196</f>
        <v>-</v>
      </c>
      <c r="AC164" t="str">
        <f>data!AD196</f>
        <v>-</v>
      </c>
      <c r="AD164" s="7" t="str">
        <f>data!AE196</f>
        <v>-</v>
      </c>
      <c r="AE164" s="7" t="str">
        <f>data!AF196</f>
        <v>-</v>
      </c>
      <c r="AF164" s="7" t="str">
        <f>data!AL196</f>
        <v>-</v>
      </c>
      <c r="AH164" t="str">
        <f>data!AH196</f>
        <v>-</v>
      </c>
      <c r="AI164" t="str">
        <f>data!AI196</f>
        <v>-</v>
      </c>
      <c r="AJ164" s="7" t="str">
        <f>data!AJ196</f>
        <v>-</v>
      </c>
      <c r="AK164" s="7" t="str">
        <f>data!AK196</f>
        <v>-</v>
      </c>
      <c r="AL164" s="7" t="str">
        <f>data!AL196</f>
        <v>-</v>
      </c>
      <c r="AN164" s="7" t="str">
        <f>data!W196</f>
        <v>-</v>
      </c>
      <c r="AO164" s="27">
        <f>data!P196</f>
        <v>32.64</v>
      </c>
      <c r="AP164" s="27" t="str">
        <f>data!V196</f>
        <v>-</v>
      </c>
      <c r="AQ164" s="27" t="str">
        <f>data!AH196</f>
        <v>-</v>
      </c>
      <c r="AR164" s="27" t="str">
        <f t="shared" si="35"/>
        <v/>
      </c>
      <c r="AS164" s="28" t="str">
        <f t="shared" si="36"/>
        <v/>
      </c>
      <c r="AT164" s="27" t="str">
        <f t="shared" si="37"/>
        <v/>
      </c>
      <c r="AU164" s="7" t="str">
        <f>CONCATENATE("방",data!AC196,",욕실",data!AD196)</f>
        <v>방-,욕실-</v>
      </c>
      <c r="AV164" s="7" t="str">
        <f>data!AE196</f>
        <v>-</v>
      </c>
      <c r="AX164" s="7" t="str">
        <f>data!AM196</f>
        <v>-</v>
      </c>
      <c r="AY164" s="7" t="str">
        <f>data!AN196</f>
        <v>-</v>
      </c>
      <c r="AZ164" s="7" t="str">
        <f>data!AO196</f>
        <v>-</v>
      </c>
      <c r="BA164" t="str">
        <f>data!AP196</f>
        <v>-</v>
      </c>
    </row>
    <row r="165" spans="1:53" x14ac:dyDescent="0.25">
      <c r="A165" s="25" t="str">
        <f>CONCATENATE(data!A197," ", data!B197)</f>
        <v>경기도 군포시</v>
      </c>
      <c r="B165" s="33" t="str">
        <f>data!C197</f>
        <v>산본동</v>
      </c>
      <c r="C165" s="25" t="str">
        <f>data!D197</f>
        <v>한양수리</v>
      </c>
      <c r="D165" s="25">
        <f>data!H197</f>
        <v>1994.07</v>
      </c>
      <c r="E165" s="34" t="str">
        <f>CONCATENATE(TEXT(data!I197,"#,##0"),"세대")</f>
        <v>1,342세대</v>
      </c>
      <c r="F165" s="25">
        <f>data!L197</f>
        <v>31</v>
      </c>
      <c r="G165" s="26">
        <f>(data!L197/data!I197)*100</f>
        <v>2.309985096870343</v>
      </c>
      <c r="H165" s="25">
        <f>data!M197</f>
        <v>22</v>
      </c>
      <c r="I165" s="26">
        <f>(data!M197/data!I197)*100</f>
        <v>1.639344262295082</v>
      </c>
      <c r="J165" s="25">
        <f>data!K197</f>
        <v>1.39</v>
      </c>
      <c r="L165" s="7" t="str">
        <f>data!N197</f>
        <v>118A</v>
      </c>
      <c r="M165" s="21">
        <f>data!O197</f>
        <v>118.92</v>
      </c>
      <c r="N165" s="21">
        <f>data!P197</f>
        <v>35.97</v>
      </c>
      <c r="O165">
        <f>data!Q197</f>
        <v>96.35</v>
      </c>
      <c r="P165">
        <f>data!R197</f>
        <v>29.14</v>
      </c>
      <c r="Q165">
        <f>data!S197</f>
        <v>264</v>
      </c>
      <c r="R165">
        <f>data!T197</f>
        <v>12</v>
      </c>
      <c r="S165" s="23">
        <f t="shared" si="33"/>
        <v>4.5454545454545456E-2</v>
      </c>
      <c r="T165">
        <f>data!U197</f>
        <v>10</v>
      </c>
      <c r="U165" s="23">
        <f t="shared" si="34"/>
        <v>3.787878787878788E-2</v>
      </c>
      <c r="W165" s="7" t="str">
        <f>data!W197</f>
        <v>823동 503호</v>
      </c>
      <c r="X165" s="7" t="str">
        <f>CONCATENATE(data!X197,"/",data!Y197)</f>
        <v>5/25</v>
      </c>
      <c r="Y165" s="19">
        <f>data!V197</f>
        <v>46000</v>
      </c>
      <c r="Z165" s="19">
        <f>data!AB197</f>
        <v>43000</v>
      </c>
      <c r="AA165" s="19">
        <f>data!AA197</f>
        <v>52500</v>
      </c>
      <c r="AB165">
        <f>data!AC197</f>
        <v>3</v>
      </c>
      <c r="AC165">
        <f>data!AD197</f>
        <v>2</v>
      </c>
      <c r="AD165" s="7" t="str">
        <f>data!AE197</f>
        <v>계단식</v>
      </c>
      <c r="AE165" s="7" t="str">
        <f>data!AF197</f>
        <v>즉시입주</v>
      </c>
      <c r="AF165" s="7" t="str">
        <f>data!AL197</f>
        <v>남향</v>
      </c>
      <c r="AH165">
        <f>data!AH197</f>
        <v>39000</v>
      </c>
      <c r="AI165">
        <f>data!AI197</f>
        <v>35000</v>
      </c>
      <c r="AJ165" s="7" t="str">
        <f>data!AJ197</f>
        <v>804동</v>
      </c>
      <c r="AK165" s="7" t="str">
        <f>data!AK197</f>
        <v>"6/20"</v>
      </c>
      <c r="AL165" s="7" t="str">
        <f>data!AL197</f>
        <v>남향</v>
      </c>
      <c r="AN165" s="7" t="str">
        <f>data!W197</f>
        <v>823동 503호</v>
      </c>
      <c r="AO165" s="27">
        <f>data!P197</f>
        <v>35.97</v>
      </c>
      <c r="AP165" s="27">
        <f>data!V197</f>
        <v>46000</v>
      </c>
      <c r="AQ165" s="27">
        <f>data!AH197</f>
        <v>39000</v>
      </c>
      <c r="AR165" s="27">
        <f t="shared" si="35"/>
        <v>7000</v>
      </c>
      <c r="AS165" s="28">
        <f t="shared" si="36"/>
        <v>0.84782608695652173</v>
      </c>
      <c r="AT165" s="27">
        <f t="shared" si="37"/>
        <v>1278.8434806783432</v>
      </c>
      <c r="AU165" s="7" t="str">
        <f>CONCATENATE("방",data!AC197,",욕실",data!AD197)</f>
        <v>방3,욕실2</v>
      </c>
      <c r="AV165" s="7" t="str">
        <f>data!AE197</f>
        <v>계단식</v>
      </c>
      <c r="AX165" s="7" t="str">
        <f>data!AM197</f>
        <v>한양공인중개사사무소</v>
      </c>
      <c r="AY165" s="7" t="str">
        <f>data!AN197</f>
        <v>031-394-8855</v>
      </c>
      <c r="AZ165" s="7" t="str">
        <f>data!AO197</f>
        <v>010-6270-7177</v>
      </c>
      <c r="BA165" t="str">
        <f>data!AP197</f>
        <v>경기 군포시 산본동 1151-5 한양상가 101호</v>
      </c>
    </row>
    <row r="166" spans="1:53" x14ac:dyDescent="0.25">
      <c r="A166" s="25" t="str">
        <f>CONCATENATE(data!A198," ", data!B198)</f>
        <v>경기도 군포시</v>
      </c>
      <c r="B166" s="33" t="str">
        <f>data!C198</f>
        <v>산본동</v>
      </c>
      <c r="C166" s="25" t="str">
        <f>data!D198</f>
        <v>한양수리</v>
      </c>
      <c r="D166" s="25">
        <f>data!H198</f>
        <v>1994.07</v>
      </c>
      <c r="E166" s="34" t="str">
        <f>CONCATENATE(TEXT(data!I198,"#,##0"),"세대")</f>
        <v>1,342세대</v>
      </c>
      <c r="F166" s="25">
        <f>data!L198</f>
        <v>31</v>
      </c>
      <c r="G166" s="26">
        <f>(data!L198/data!I198)*100</f>
        <v>2.309985096870343</v>
      </c>
      <c r="H166" s="25">
        <f>data!M198</f>
        <v>22</v>
      </c>
      <c r="I166" s="26">
        <f>(data!M198/data!I198)*100</f>
        <v>1.639344262295082</v>
      </c>
      <c r="J166" s="25">
        <f>data!K198</f>
        <v>1.39</v>
      </c>
      <c r="L166" s="7" t="str">
        <f>data!N198</f>
        <v>118B</v>
      </c>
      <c r="M166" s="21">
        <f>data!O198</f>
        <v>118.92</v>
      </c>
      <c r="N166" s="21">
        <f>data!P198</f>
        <v>35.97</v>
      </c>
      <c r="O166">
        <f>data!Q198</f>
        <v>96.35</v>
      </c>
      <c r="P166">
        <f>data!R198</f>
        <v>29.14</v>
      </c>
      <c r="Q166">
        <f>data!S198</f>
        <v>276</v>
      </c>
      <c r="R166">
        <f>data!T198</f>
        <v>3</v>
      </c>
      <c r="S166" s="23">
        <f t="shared" si="33"/>
        <v>1.0869565217391304E-2</v>
      </c>
      <c r="T166">
        <f>data!U198</f>
        <v>1</v>
      </c>
      <c r="U166" s="23">
        <f t="shared" si="34"/>
        <v>3.6231884057971015E-3</v>
      </c>
      <c r="W166" s="7" t="str">
        <f>data!W198</f>
        <v>822동 801호</v>
      </c>
      <c r="X166" s="7" t="str">
        <f>CONCATENATE(data!X198,"/",data!Y198)</f>
        <v>8/25</v>
      </c>
      <c r="Y166" s="19">
        <f>data!V198</f>
        <v>46000</v>
      </c>
      <c r="Z166" s="19">
        <f>data!AB198</f>
        <v>46000</v>
      </c>
      <c r="AA166" s="19">
        <f>data!AA198</f>
        <v>50000</v>
      </c>
      <c r="AB166">
        <f>data!AC198</f>
        <v>3</v>
      </c>
      <c r="AC166">
        <f>data!AD198</f>
        <v>2</v>
      </c>
      <c r="AD166" s="7" t="str">
        <f>data!AE198</f>
        <v>계단식</v>
      </c>
      <c r="AE166" s="7" t="str">
        <f>data!AF198</f>
        <v>2018년12월 이후</v>
      </c>
      <c r="AF166" s="7" t="str">
        <f>data!AL198</f>
        <v>남동향</v>
      </c>
      <c r="AH166">
        <f>data!AH198</f>
        <v>39000</v>
      </c>
      <c r="AI166">
        <f>data!AI198</f>
        <v>39000</v>
      </c>
      <c r="AJ166" s="7" t="str">
        <f>data!AJ198</f>
        <v>822동</v>
      </c>
      <c r="AK166" s="7" t="str">
        <f>data!AK198</f>
        <v>"5/25"</v>
      </c>
      <c r="AL166" s="7" t="str">
        <f>data!AL198</f>
        <v>남동향</v>
      </c>
      <c r="AN166" s="7" t="str">
        <f>data!W198</f>
        <v>822동 801호</v>
      </c>
      <c r="AO166" s="27">
        <f>data!P198</f>
        <v>35.97</v>
      </c>
      <c r="AP166" s="27">
        <f>data!V198</f>
        <v>46000</v>
      </c>
      <c r="AQ166" s="27">
        <f>data!AH198</f>
        <v>39000</v>
      </c>
      <c r="AR166" s="27">
        <f t="shared" si="35"/>
        <v>7000</v>
      </c>
      <c r="AS166" s="28">
        <f t="shared" si="36"/>
        <v>0.84782608695652173</v>
      </c>
      <c r="AT166" s="27">
        <f t="shared" si="37"/>
        <v>1278.8434806783432</v>
      </c>
      <c r="AU166" s="7" t="str">
        <f>CONCATENATE("방",data!AC198,",욕실",data!AD198)</f>
        <v>방3,욕실2</v>
      </c>
      <c r="AV166" s="7" t="str">
        <f>data!AE198</f>
        <v>계단식</v>
      </c>
      <c r="AX166" s="7" t="str">
        <f>data!AM198</f>
        <v>온동네공인중개사사무소</v>
      </c>
      <c r="AY166" s="7" t="str">
        <f>data!AN198</f>
        <v>031-396-7100</v>
      </c>
      <c r="AZ166" s="7" t="str">
        <f>data!AO198</f>
        <v>010-4343-2000</v>
      </c>
      <c r="BA166" t="str">
        <f>data!AP198</f>
        <v>경기도 군포시 산본동 1151-5</v>
      </c>
    </row>
    <row r="167" spans="1:53" x14ac:dyDescent="0.25">
      <c r="A167" s="25" t="str">
        <f>CONCATENATE(data!A199," ", data!B199)</f>
        <v>경기도 군포시</v>
      </c>
      <c r="B167" s="33" t="str">
        <f>data!C199</f>
        <v>산본동</v>
      </c>
      <c r="C167" s="25" t="str">
        <f>data!D199</f>
        <v>한양수리</v>
      </c>
      <c r="D167" s="25">
        <f>data!H199</f>
        <v>1994.07</v>
      </c>
      <c r="E167" s="34" t="str">
        <f>CONCATENATE(TEXT(data!I199,"#,##0"),"세대")</f>
        <v>1,342세대</v>
      </c>
      <c r="F167" s="25">
        <f>data!L199</f>
        <v>31</v>
      </c>
      <c r="G167" s="26">
        <f>(data!L199/data!I199)*100</f>
        <v>2.309985096870343</v>
      </c>
      <c r="H167" s="25">
        <f>data!M199</f>
        <v>22</v>
      </c>
      <c r="I167" s="26">
        <f>(data!M199/data!I199)*100</f>
        <v>1.639344262295082</v>
      </c>
      <c r="J167" s="25">
        <f>data!K199</f>
        <v>1.39</v>
      </c>
      <c r="L167" s="7">
        <f>data!N199</f>
        <v>130</v>
      </c>
      <c r="M167" s="21">
        <f>data!O199</f>
        <v>130.30000000000001</v>
      </c>
      <c r="N167" s="21">
        <f>data!P199</f>
        <v>39.409999999999997</v>
      </c>
      <c r="O167">
        <f>data!Q199</f>
        <v>108.31</v>
      </c>
      <c r="P167">
        <f>data!R199</f>
        <v>32.76</v>
      </c>
      <c r="Q167">
        <f>data!S199</f>
        <v>4</v>
      </c>
      <c r="R167">
        <f>data!T199</f>
        <v>0</v>
      </c>
      <c r="S167" s="23">
        <f t="shared" si="33"/>
        <v>0</v>
      </c>
      <c r="T167">
        <f>data!U199</f>
        <v>1</v>
      </c>
      <c r="U167" s="23">
        <f t="shared" si="34"/>
        <v>0.25</v>
      </c>
      <c r="W167" s="7" t="str">
        <f>data!W199</f>
        <v>-</v>
      </c>
      <c r="X167" s="7" t="str">
        <f>CONCATENATE(data!X199,"/",data!Y199)</f>
        <v>-/-</v>
      </c>
      <c r="Y167" s="19" t="str">
        <f>data!V199</f>
        <v>-</v>
      </c>
      <c r="Z167" s="19" t="str">
        <f>data!AB199</f>
        <v>-</v>
      </c>
      <c r="AA167" s="19" t="str">
        <f>data!AA199</f>
        <v>-</v>
      </c>
      <c r="AB167" t="str">
        <f>data!AC199</f>
        <v>-</v>
      </c>
      <c r="AC167" t="str">
        <f>data!AD199</f>
        <v>-</v>
      </c>
      <c r="AD167" s="7" t="str">
        <f>data!AE199</f>
        <v>-</v>
      </c>
      <c r="AE167" s="7" t="str">
        <f>data!AF199</f>
        <v>-</v>
      </c>
      <c r="AF167" s="7" t="str">
        <f>data!AL199</f>
        <v>남향</v>
      </c>
      <c r="AH167">
        <f>data!AH199</f>
        <v>34000</v>
      </c>
      <c r="AI167">
        <f>data!AI199</f>
        <v>34000</v>
      </c>
      <c r="AJ167" s="7" t="str">
        <f>data!AJ199</f>
        <v>808동</v>
      </c>
      <c r="AK167" s="7" t="str">
        <f>data!AK199</f>
        <v>"1/22"</v>
      </c>
      <c r="AL167" s="7" t="str">
        <f>data!AL199</f>
        <v>남향</v>
      </c>
      <c r="AN167" s="7" t="str">
        <f>data!W199</f>
        <v>-</v>
      </c>
      <c r="AO167" s="27">
        <f>data!P199</f>
        <v>39.409999999999997</v>
      </c>
      <c r="AP167" s="27" t="str">
        <f>data!V199</f>
        <v>-</v>
      </c>
      <c r="AQ167" s="27">
        <f>data!AH199</f>
        <v>34000</v>
      </c>
      <c r="AR167" s="27" t="str">
        <f t="shared" si="35"/>
        <v/>
      </c>
      <c r="AS167" s="28" t="str">
        <f t="shared" si="36"/>
        <v/>
      </c>
      <c r="AT167" s="27" t="str">
        <f t="shared" si="37"/>
        <v/>
      </c>
      <c r="AU167" s="7" t="str">
        <f>CONCATENATE("방",data!AC199,",욕실",data!AD199)</f>
        <v>방-,욕실-</v>
      </c>
      <c r="AV167" s="7" t="str">
        <f>data!AE199</f>
        <v>-</v>
      </c>
      <c r="AX167" s="7" t="str">
        <f>data!AM199</f>
        <v>-</v>
      </c>
      <c r="AY167" s="7" t="str">
        <f>data!AN199</f>
        <v>-</v>
      </c>
      <c r="AZ167" s="7" t="str">
        <f>data!AO199</f>
        <v>-</v>
      </c>
      <c r="BA167" t="str">
        <f>data!AP199</f>
        <v>-</v>
      </c>
    </row>
    <row r="168" spans="1:53" x14ac:dyDescent="0.25">
      <c r="A168" s="25" t="str">
        <f>CONCATENATE(data!A200," ", data!B200)</f>
        <v>경기도 군포시</v>
      </c>
      <c r="B168" s="33" t="str">
        <f>data!C200</f>
        <v>산본동</v>
      </c>
      <c r="C168" s="25" t="str">
        <f>data!D200</f>
        <v>한양수리</v>
      </c>
      <c r="D168" s="25">
        <f>data!H200</f>
        <v>1994.07</v>
      </c>
      <c r="E168" s="34" t="str">
        <f>CONCATENATE(TEXT(data!I200,"#,##0"),"세대")</f>
        <v>1,342세대</v>
      </c>
      <c r="F168" s="25">
        <f>data!L200</f>
        <v>31</v>
      </c>
      <c r="G168" s="26">
        <f>(data!L200/data!I200)*100</f>
        <v>2.309985096870343</v>
      </c>
      <c r="H168" s="25">
        <f>data!M200</f>
        <v>22</v>
      </c>
      <c r="I168" s="26">
        <f>(data!M200/data!I200)*100</f>
        <v>1.639344262295082</v>
      </c>
      <c r="J168" s="25">
        <f>data!K200</f>
        <v>1.39</v>
      </c>
      <c r="L168" s="7">
        <f>data!N200</f>
        <v>133</v>
      </c>
      <c r="M168" s="21">
        <f>data!O200</f>
        <v>133.22</v>
      </c>
      <c r="N168" s="21">
        <f>data!P200</f>
        <v>40.29</v>
      </c>
      <c r="O168">
        <f>data!Q200</f>
        <v>109.55</v>
      </c>
      <c r="P168">
        <f>data!R200</f>
        <v>33.130000000000003</v>
      </c>
      <c r="Q168">
        <f>data!S200</f>
        <v>3</v>
      </c>
      <c r="R168" t="str">
        <f>data!T200</f>
        <v>-</v>
      </c>
      <c r="S168" s="23" t="str">
        <f t="shared" ref="S168:S181" si="38">IF(ISERROR(R168/Q168),"",R168/Q168)</f>
        <v/>
      </c>
      <c r="T168" t="str">
        <f>data!U200</f>
        <v>-</v>
      </c>
      <c r="U168" s="23" t="str">
        <f t="shared" ref="U168:U181" si="39">IF(ISERROR(T168/Q168),"",T168/Q168)</f>
        <v/>
      </c>
      <c r="W168" s="7" t="str">
        <f>data!W200</f>
        <v>-</v>
      </c>
      <c r="X168" s="7" t="str">
        <f>CONCATENATE(data!X200,"/",data!Y200)</f>
        <v>-/-</v>
      </c>
      <c r="Y168" s="19" t="str">
        <f>data!V200</f>
        <v>-</v>
      </c>
      <c r="Z168" s="19" t="str">
        <f>data!AB200</f>
        <v>-</v>
      </c>
      <c r="AA168" s="19" t="str">
        <f>data!AA200</f>
        <v>-</v>
      </c>
      <c r="AB168" t="str">
        <f>data!AC200</f>
        <v>-</v>
      </c>
      <c r="AC168" t="str">
        <f>data!AD200</f>
        <v>-</v>
      </c>
      <c r="AD168" s="7" t="str">
        <f>data!AE200</f>
        <v>-</v>
      </c>
      <c r="AE168" s="7" t="str">
        <f>data!AF200</f>
        <v>-</v>
      </c>
      <c r="AF168" s="7" t="str">
        <f>data!AL200</f>
        <v>-</v>
      </c>
      <c r="AH168" t="str">
        <f>data!AH200</f>
        <v>-</v>
      </c>
      <c r="AI168" t="str">
        <f>data!AI200</f>
        <v>-</v>
      </c>
      <c r="AJ168" s="7" t="str">
        <f>data!AJ200</f>
        <v>-</v>
      </c>
      <c r="AK168" s="7" t="str">
        <f>data!AK200</f>
        <v>-</v>
      </c>
      <c r="AL168" s="7" t="str">
        <f>data!AL200</f>
        <v>-</v>
      </c>
      <c r="AN168" s="7" t="str">
        <f>data!W200</f>
        <v>-</v>
      </c>
      <c r="AO168" s="27">
        <f>data!P200</f>
        <v>40.29</v>
      </c>
      <c r="AP168" s="27" t="str">
        <f>data!V200</f>
        <v>-</v>
      </c>
      <c r="AQ168" s="27" t="str">
        <f>data!AH200</f>
        <v>-</v>
      </c>
      <c r="AR168" s="27" t="str">
        <f t="shared" ref="AR168:AR181" si="40">IF(ISERROR(AP168-AQ168),"",AP168-AQ168)</f>
        <v/>
      </c>
      <c r="AS168" s="28" t="str">
        <f t="shared" ref="AS168:AS181" si="41">IF(ISERROR(AQ168/AP168),"",AQ168/AP168)</f>
        <v/>
      </c>
      <c r="AT168" s="27" t="str">
        <f t="shared" ref="AT168:AT181" si="42">IF(ISERROR(AP168/AO168),"",AP168/AO168)</f>
        <v/>
      </c>
      <c r="AU168" s="7" t="str">
        <f>CONCATENATE("방",data!AC200,",욕실",data!AD200)</f>
        <v>방-,욕실-</v>
      </c>
      <c r="AV168" s="7" t="str">
        <f>data!AE200</f>
        <v>-</v>
      </c>
      <c r="AX168" s="7" t="str">
        <f>data!AM200</f>
        <v>-</v>
      </c>
      <c r="AY168" s="7" t="str">
        <f>data!AN200</f>
        <v>-</v>
      </c>
      <c r="AZ168" s="7" t="str">
        <f>data!AO200</f>
        <v>-</v>
      </c>
      <c r="BA168" t="str">
        <f>data!AP200</f>
        <v>-</v>
      </c>
    </row>
    <row r="169" spans="1:53" x14ac:dyDescent="0.25">
      <c r="A169" s="25" t="str">
        <f>CONCATENATE(data!A201," ", data!B201)</f>
        <v>경기도 군포시</v>
      </c>
      <c r="B169" s="33" t="str">
        <f>data!C201</f>
        <v>산본동</v>
      </c>
      <c r="C169" s="25" t="str">
        <f>data!D201</f>
        <v>한양수리</v>
      </c>
      <c r="D169" s="25">
        <f>data!H201</f>
        <v>1994.07</v>
      </c>
      <c r="E169" s="34" t="str">
        <f>CONCATENATE(TEXT(data!I201,"#,##0"),"세대")</f>
        <v>1,342세대</v>
      </c>
      <c r="F169" s="25">
        <f>data!L201</f>
        <v>31</v>
      </c>
      <c r="G169" s="26">
        <f>(data!L201/data!I201)*100</f>
        <v>2.309985096870343</v>
      </c>
      <c r="H169" s="25">
        <f>data!M201</f>
        <v>22</v>
      </c>
      <c r="I169" s="26">
        <f>(data!M201/data!I201)*100</f>
        <v>1.639344262295082</v>
      </c>
      <c r="J169" s="25">
        <f>data!K201</f>
        <v>1.39</v>
      </c>
      <c r="L169" s="7">
        <f>data!N201</f>
        <v>137</v>
      </c>
      <c r="M169" s="21">
        <f>data!O201</f>
        <v>137.74</v>
      </c>
      <c r="N169" s="21">
        <f>data!P201</f>
        <v>41.66</v>
      </c>
      <c r="O169">
        <f>data!Q201</f>
        <v>114.43</v>
      </c>
      <c r="P169">
        <f>data!R201</f>
        <v>34.61</v>
      </c>
      <c r="Q169">
        <f>data!S201</f>
        <v>2</v>
      </c>
      <c r="R169" t="str">
        <f>data!T201</f>
        <v>-</v>
      </c>
      <c r="S169" s="23" t="str">
        <f t="shared" si="38"/>
        <v/>
      </c>
      <c r="T169" t="str">
        <f>data!U201</f>
        <v>-</v>
      </c>
      <c r="U169" s="23" t="str">
        <f t="shared" si="39"/>
        <v/>
      </c>
      <c r="W169" s="7" t="str">
        <f>data!W201</f>
        <v>-</v>
      </c>
      <c r="X169" s="7" t="str">
        <f>CONCATENATE(data!X201,"/",data!Y201)</f>
        <v>-/-</v>
      </c>
      <c r="Y169" s="19" t="str">
        <f>data!V201</f>
        <v>-</v>
      </c>
      <c r="Z169" s="19" t="str">
        <f>data!AB201</f>
        <v>-</v>
      </c>
      <c r="AA169" s="19" t="str">
        <f>data!AA201</f>
        <v>-</v>
      </c>
      <c r="AB169" t="str">
        <f>data!AC201</f>
        <v>-</v>
      </c>
      <c r="AC169" t="str">
        <f>data!AD201</f>
        <v>-</v>
      </c>
      <c r="AD169" s="7" t="str">
        <f>data!AE201</f>
        <v>-</v>
      </c>
      <c r="AE169" s="7" t="str">
        <f>data!AF201</f>
        <v>-</v>
      </c>
      <c r="AF169" s="7" t="str">
        <f>data!AL201</f>
        <v>-</v>
      </c>
      <c r="AH169" t="str">
        <f>data!AH201</f>
        <v>-</v>
      </c>
      <c r="AI169" t="str">
        <f>data!AI201</f>
        <v>-</v>
      </c>
      <c r="AJ169" s="7" t="str">
        <f>data!AJ201</f>
        <v>-</v>
      </c>
      <c r="AK169" s="7" t="str">
        <f>data!AK201</f>
        <v>-</v>
      </c>
      <c r="AL169" s="7" t="str">
        <f>data!AL201</f>
        <v>-</v>
      </c>
      <c r="AN169" s="7" t="str">
        <f>data!W201</f>
        <v>-</v>
      </c>
      <c r="AO169" s="27">
        <f>data!P201</f>
        <v>41.66</v>
      </c>
      <c r="AP169" s="27" t="str">
        <f>data!V201</f>
        <v>-</v>
      </c>
      <c r="AQ169" s="27" t="str">
        <f>data!AH201</f>
        <v>-</v>
      </c>
      <c r="AR169" s="27" t="str">
        <f t="shared" si="40"/>
        <v/>
      </c>
      <c r="AS169" s="28" t="str">
        <f t="shared" si="41"/>
        <v/>
      </c>
      <c r="AT169" s="27" t="str">
        <f t="shared" si="42"/>
        <v/>
      </c>
      <c r="AU169" s="7" t="str">
        <f>CONCATENATE("방",data!AC201,",욕실",data!AD201)</f>
        <v>방-,욕실-</v>
      </c>
      <c r="AV169" s="7" t="str">
        <f>data!AE201</f>
        <v>-</v>
      </c>
      <c r="AX169" s="7" t="str">
        <f>data!AM201</f>
        <v>-</v>
      </c>
      <c r="AY169" s="7" t="str">
        <f>data!AN201</f>
        <v>-</v>
      </c>
      <c r="AZ169" s="7" t="str">
        <f>data!AO201</f>
        <v>-</v>
      </c>
      <c r="BA169" t="str">
        <f>data!AP201</f>
        <v>-</v>
      </c>
    </row>
    <row r="170" spans="1:53" x14ac:dyDescent="0.25">
      <c r="A170" s="25" t="str">
        <f>CONCATENATE(data!A202," ", data!B202)</f>
        <v>경기도 군포시</v>
      </c>
      <c r="B170" s="33" t="str">
        <f>data!C202</f>
        <v>산본동</v>
      </c>
      <c r="C170" s="25" t="str">
        <f>data!D202</f>
        <v>한양수리</v>
      </c>
      <c r="D170" s="25">
        <f>data!H202</f>
        <v>1994.07</v>
      </c>
      <c r="E170" s="34" t="str">
        <f>CONCATENATE(TEXT(data!I202,"#,##0"),"세대")</f>
        <v>1,342세대</v>
      </c>
      <c r="F170" s="25">
        <f>data!L202</f>
        <v>31</v>
      </c>
      <c r="G170" s="26">
        <f>(data!L202/data!I202)*100</f>
        <v>2.309985096870343</v>
      </c>
      <c r="H170" s="25">
        <f>data!M202</f>
        <v>22</v>
      </c>
      <c r="I170" s="26">
        <f>(data!M202/data!I202)*100</f>
        <v>1.639344262295082</v>
      </c>
      <c r="J170" s="25">
        <f>data!K202</f>
        <v>1.39</v>
      </c>
      <c r="L170" s="7" t="str">
        <f>data!N202</f>
        <v>154D</v>
      </c>
      <c r="M170" s="21">
        <f>data!O202</f>
        <v>154.15</v>
      </c>
      <c r="N170" s="21">
        <f>data!P202</f>
        <v>46.63</v>
      </c>
      <c r="O170">
        <f>data!Q202</f>
        <v>127.08</v>
      </c>
      <c r="P170">
        <f>data!R202</f>
        <v>38.44</v>
      </c>
      <c r="Q170">
        <f>data!S202</f>
        <v>2</v>
      </c>
      <c r="R170" t="str">
        <f>data!T202</f>
        <v>-</v>
      </c>
      <c r="S170" s="23" t="str">
        <f t="shared" si="38"/>
        <v/>
      </c>
      <c r="T170" t="str">
        <f>data!U202</f>
        <v>-</v>
      </c>
      <c r="U170" s="23" t="str">
        <f t="shared" si="39"/>
        <v/>
      </c>
      <c r="W170" s="7" t="str">
        <f>data!W202</f>
        <v>-</v>
      </c>
      <c r="X170" s="7" t="str">
        <f>CONCATENATE(data!X202,"/",data!Y202)</f>
        <v>-/-</v>
      </c>
      <c r="Y170" s="19" t="str">
        <f>data!V202</f>
        <v>-</v>
      </c>
      <c r="Z170" s="19" t="str">
        <f>data!AB202</f>
        <v>-</v>
      </c>
      <c r="AA170" s="19" t="str">
        <f>data!AA202</f>
        <v>-</v>
      </c>
      <c r="AB170" t="str">
        <f>data!AC202</f>
        <v>-</v>
      </c>
      <c r="AC170" t="str">
        <f>data!AD202</f>
        <v>-</v>
      </c>
      <c r="AD170" s="7" t="str">
        <f>data!AE202</f>
        <v>-</v>
      </c>
      <c r="AE170" s="7" t="str">
        <f>data!AF202</f>
        <v>-</v>
      </c>
      <c r="AF170" s="7" t="str">
        <f>data!AL202</f>
        <v>-</v>
      </c>
      <c r="AH170" t="str">
        <f>data!AH202</f>
        <v>-</v>
      </c>
      <c r="AI170" t="str">
        <f>data!AI202</f>
        <v>-</v>
      </c>
      <c r="AJ170" s="7" t="str">
        <f>data!AJ202</f>
        <v>-</v>
      </c>
      <c r="AK170" s="7" t="str">
        <f>data!AK202</f>
        <v>-</v>
      </c>
      <c r="AL170" s="7" t="str">
        <f>data!AL202</f>
        <v>-</v>
      </c>
      <c r="AN170" s="7" t="str">
        <f>data!W202</f>
        <v>-</v>
      </c>
      <c r="AO170" s="27">
        <f>data!P202</f>
        <v>46.63</v>
      </c>
      <c r="AP170" s="27" t="str">
        <f>data!V202</f>
        <v>-</v>
      </c>
      <c r="AQ170" s="27" t="str">
        <f>data!AH202</f>
        <v>-</v>
      </c>
      <c r="AR170" s="27" t="str">
        <f t="shared" si="40"/>
        <v/>
      </c>
      <c r="AS170" s="28" t="str">
        <f t="shared" si="41"/>
        <v/>
      </c>
      <c r="AT170" s="27" t="str">
        <f t="shared" si="42"/>
        <v/>
      </c>
      <c r="AU170" s="7" t="str">
        <f>CONCATENATE("방",data!AC202,",욕실",data!AD202)</f>
        <v>방-,욕실-</v>
      </c>
      <c r="AV170" s="7" t="str">
        <f>data!AE202</f>
        <v>-</v>
      </c>
      <c r="AX170" s="7" t="str">
        <f>data!AM202</f>
        <v>-</v>
      </c>
      <c r="AY170" s="7" t="str">
        <f>data!AN202</f>
        <v>-</v>
      </c>
      <c r="AZ170" s="7" t="str">
        <f>data!AO202</f>
        <v>-</v>
      </c>
      <c r="BA170" t="str">
        <f>data!AP202</f>
        <v>-</v>
      </c>
    </row>
    <row r="171" spans="1:53" x14ac:dyDescent="0.25">
      <c r="A171" s="25" t="str">
        <f>CONCATENATE(data!A203," ", data!B203)</f>
        <v>경기도 군포시</v>
      </c>
      <c r="B171" s="33" t="str">
        <f>data!C203</f>
        <v>산본동</v>
      </c>
      <c r="C171" s="25" t="str">
        <f>data!D203</f>
        <v>한양수리</v>
      </c>
      <c r="D171" s="25">
        <f>data!H203</f>
        <v>1994.07</v>
      </c>
      <c r="E171" s="34" t="str">
        <f>CONCATENATE(TEXT(data!I203,"#,##0"),"세대")</f>
        <v>1,342세대</v>
      </c>
      <c r="F171" s="25">
        <f>data!L203</f>
        <v>31</v>
      </c>
      <c r="G171" s="26">
        <f>(data!L203/data!I203)*100</f>
        <v>2.309985096870343</v>
      </c>
      <c r="H171" s="25">
        <f>data!M203</f>
        <v>22</v>
      </c>
      <c r="I171" s="26">
        <f>(data!M203/data!I203)*100</f>
        <v>1.639344262295082</v>
      </c>
      <c r="J171" s="25">
        <f>data!K203</f>
        <v>1.39</v>
      </c>
      <c r="L171" s="7" t="str">
        <f>data!N203</f>
        <v>154C</v>
      </c>
      <c r="M171" s="21">
        <f>data!O203</f>
        <v>154.31</v>
      </c>
      <c r="N171" s="21">
        <f>data!P203</f>
        <v>46.67</v>
      </c>
      <c r="O171">
        <f>data!Q203</f>
        <v>126.83</v>
      </c>
      <c r="P171">
        <f>data!R203</f>
        <v>38.36</v>
      </c>
      <c r="Q171">
        <f>data!S203</f>
        <v>131</v>
      </c>
      <c r="R171">
        <f>data!T203</f>
        <v>3</v>
      </c>
      <c r="S171" s="23">
        <f t="shared" si="38"/>
        <v>2.2900763358778626E-2</v>
      </c>
      <c r="T171">
        <f>data!U203</f>
        <v>3</v>
      </c>
      <c r="U171" s="23">
        <f t="shared" si="39"/>
        <v>2.2900763358778626E-2</v>
      </c>
      <c r="W171" s="7" t="str">
        <f>data!W203</f>
        <v>812동 1102호</v>
      </c>
      <c r="X171" s="7" t="str">
        <f>CONCATENATE(data!X203,"/",data!Y203)</f>
        <v>11/25</v>
      </c>
      <c r="Y171" s="19">
        <f>data!V203</f>
        <v>53000</v>
      </c>
      <c r="Z171" s="19">
        <f>data!AB203</f>
        <v>53000</v>
      </c>
      <c r="AA171" s="19">
        <f>data!AA203</f>
        <v>54000</v>
      </c>
      <c r="AB171">
        <f>data!AC203</f>
        <v>4</v>
      </c>
      <c r="AC171">
        <f>data!AD203</f>
        <v>2</v>
      </c>
      <c r="AD171" s="7" t="str">
        <f>data!AE203</f>
        <v>계단식</v>
      </c>
      <c r="AE171" s="7" t="str">
        <f>data!AF203</f>
        <v>즉시입주</v>
      </c>
      <c r="AF171" s="7" t="str">
        <f>data!AL203</f>
        <v>남동향</v>
      </c>
      <c r="AH171">
        <f>data!AH203</f>
        <v>43000</v>
      </c>
      <c r="AI171">
        <f>data!AI203</f>
        <v>40000</v>
      </c>
      <c r="AJ171" s="7" t="str">
        <f>data!AJ203</f>
        <v>812동</v>
      </c>
      <c r="AK171" s="7" t="str">
        <f>data!AK203</f>
        <v>"25/25"</v>
      </c>
      <c r="AL171" s="7" t="str">
        <f>data!AL203</f>
        <v>남동향</v>
      </c>
      <c r="AN171" s="7" t="str">
        <f>data!W203</f>
        <v>812동 1102호</v>
      </c>
      <c r="AO171" s="27">
        <f>data!P203</f>
        <v>46.67</v>
      </c>
      <c r="AP171" s="27">
        <f>data!V203</f>
        <v>53000</v>
      </c>
      <c r="AQ171" s="27">
        <f>data!AH203</f>
        <v>43000</v>
      </c>
      <c r="AR171" s="27">
        <f t="shared" si="40"/>
        <v>10000</v>
      </c>
      <c r="AS171" s="28">
        <f t="shared" si="41"/>
        <v>0.81132075471698117</v>
      </c>
      <c r="AT171" s="27">
        <f t="shared" si="42"/>
        <v>1135.6331690593529</v>
      </c>
      <c r="AU171" s="7" t="str">
        <f>CONCATENATE("방",data!AC203,",욕실",data!AD203)</f>
        <v>방4,욕실2</v>
      </c>
      <c r="AV171" s="7" t="str">
        <f>data!AE203</f>
        <v>계단식</v>
      </c>
      <c r="AX171" s="7" t="str">
        <f>data!AM203</f>
        <v>한양공인중개사사무소</v>
      </c>
      <c r="AY171" s="7" t="str">
        <f>data!AN203</f>
        <v>031-394-8855</v>
      </c>
      <c r="AZ171" s="7" t="str">
        <f>data!AO203</f>
        <v>010-2833-6409</v>
      </c>
      <c r="BA171" t="str">
        <f>data!AP203</f>
        <v>경기 군포시 산본동 1151-5 한양상가 101호</v>
      </c>
    </row>
    <row r="172" spans="1:53" x14ac:dyDescent="0.25">
      <c r="A172" s="25" t="str">
        <f>CONCATENATE(data!A204," ", data!B204)</f>
        <v>경기도 군포시</v>
      </c>
      <c r="B172" s="33" t="str">
        <f>data!C204</f>
        <v>산본동</v>
      </c>
      <c r="C172" s="25" t="str">
        <f>data!D204</f>
        <v>한양수리</v>
      </c>
      <c r="D172" s="25">
        <f>data!H204</f>
        <v>1994.07</v>
      </c>
      <c r="E172" s="34" t="str">
        <f>CONCATENATE(TEXT(data!I204,"#,##0"),"세대")</f>
        <v>1,342세대</v>
      </c>
      <c r="F172" s="25">
        <f>data!L204</f>
        <v>31</v>
      </c>
      <c r="G172" s="26">
        <f>(data!L204/data!I204)*100</f>
        <v>2.309985096870343</v>
      </c>
      <c r="H172" s="25">
        <f>data!M204</f>
        <v>22</v>
      </c>
      <c r="I172" s="26">
        <f>(data!M204/data!I204)*100</f>
        <v>1.639344262295082</v>
      </c>
      <c r="J172" s="25">
        <f>data!K204</f>
        <v>1.39</v>
      </c>
      <c r="L172" s="7" t="str">
        <f>data!N204</f>
        <v>154A</v>
      </c>
      <c r="M172" s="21">
        <f>data!O204</f>
        <v>154.36000000000001</v>
      </c>
      <c r="N172" s="21">
        <f>data!P204</f>
        <v>46.69</v>
      </c>
      <c r="O172">
        <f>data!Q204</f>
        <v>128.11000000000001</v>
      </c>
      <c r="P172">
        <f>data!R204</f>
        <v>38.75</v>
      </c>
      <c r="Q172">
        <f>data!S204</f>
        <v>239</v>
      </c>
      <c r="R172">
        <f>data!T204</f>
        <v>6</v>
      </c>
      <c r="S172" s="23">
        <f t="shared" si="38"/>
        <v>2.5104602510460251E-2</v>
      </c>
      <c r="T172">
        <f>data!U204</f>
        <v>4</v>
      </c>
      <c r="U172" s="23">
        <f t="shared" si="39"/>
        <v>1.6736401673640166E-2</v>
      </c>
      <c r="W172" s="7" t="str">
        <f>data!W204</f>
        <v>814동 802호</v>
      </c>
      <c r="X172" s="7" t="str">
        <f>CONCATENATE(data!X204,"/",data!Y204)</f>
        <v>8/21</v>
      </c>
      <c r="Y172" s="19">
        <f>data!V204</f>
        <v>52500</v>
      </c>
      <c r="Z172" s="19">
        <f>data!AB204</f>
        <v>52500</v>
      </c>
      <c r="AA172" s="19">
        <f>data!AA204</f>
        <v>57000</v>
      </c>
      <c r="AB172">
        <f>data!AC204</f>
        <v>4</v>
      </c>
      <c r="AC172">
        <f>data!AD204</f>
        <v>2</v>
      </c>
      <c r="AD172" s="7" t="str">
        <f>data!AE204</f>
        <v>계단식</v>
      </c>
      <c r="AE172" s="7" t="str">
        <f>data!AF204</f>
        <v>즉시입주</v>
      </c>
      <c r="AF172" s="7" t="str">
        <f>data!AL204</f>
        <v>남동향</v>
      </c>
      <c r="AH172">
        <f>data!AH204</f>
        <v>43000</v>
      </c>
      <c r="AI172">
        <f>data!AI204</f>
        <v>38000</v>
      </c>
      <c r="AJ172" s="7" t="str">
        <f>data!AJ204</f>
        <v>812동</v>
      </c>
      <c r="AK172" s="7" t="str">
        <f>data!AK204</f>
        <v>"25/25"</v>
      </c>
      <c r="AL172" s="7" t="str">
        <f>data!AL204</f>
        <v>남동향</v>
      </c>
      <c r="AN172" s="7" t="str">
        <f>data!W204</f>
        <v>814동 802호</v>
      </c>
      <c r="AO172" s="27">
        <f>data!P204</f>
        <v>46.69</v>
      </c>
      <c r="AP172" s="27">
        <f>data!V204</f>
        <v>52500</v>
      </c>
      <c r="AQ172" s="27">
        <f>data!AH204</f>
        <v>43000</v>
      </c>
      <c r="AR172" s="27">
        <f t="shared" si="40"/>
        <v>9500</v>
      </c>
      <c r="AS172" s="28">
        <f t="shared" si="41"/>
        <v>0.81904761904761902</v>
      </c>
      <c r="AT172" s="27">
        <f t="shared" si="42"/>
        <v>1124.4377811094453</v>
      </c>
      <c r="AU172" s="7" t="str">
        <f>CONCATENATE("방",data!AC204,",욕실",data!AD204)</f>
        <v>방4,욕실2</v>
      </c>
      <c r="AV172" s="7" t="str">
        <f>data!AE204</f>
        <v>계단식</v>
      </c>
      <c r="AX172" s="7" t="str">
        <f>data!AM204</f>
        <v>온동네공인중개사사무소</v>
      </c>
      <c r="AY172" s="7" t="str">
        <f>data!AN204</f>
        <v>031-396-7100</v>
      </c>
      <c r="AZ172" s="7" t="str">
        <f>data!AO204</f>
        <v>010-4343-2000</v>
      </c>
      <c r="BA172" t="str">
        <f>data!AP204</f>
        <v>경기도 군포시 산본동 1151-5</v>
      </c>
    </row>
    <row r="173" spans="1:53" x14ac:dyDescent="0.25">
      <c r="A173" s="25" t="str">
        <f>CONCATENATE(data!A205," ", data!B205)</f>
        <v>경기도 군포시</v>
      </c>
      <c r="B173" s="33" t="str">
        <f>data!C205</f>
        <v>산본동</v>
      </c>
      <c r="C173" s="25" t="str">
        <f>data!D205</f>
        <v>한양수리</v>
      </c>
      <c r="D173" s="25">
        <f>data!H205</f>
        <v>1994.07</v>
      </c>
      <c r="E173" s="34" t="str">
        <f>CONCATENATE(TEXT(data!I205,"#,##0"),"세대")</f>
        <v>1,342세대</v>
      </c>
      <c r="F173" s="25">
        <f>data!L205</f>
        <v>31</v>
      </c>
      <c r="G173" s="26">
        <f>(data!L205/data!I205)*100</f>
        <v>2.309985096870343</v>
      </c>
      <c r="H173" s="25">
        <f>data!M205</f>
        <v>22</v>
      </c>
      <c r="I173" s="26">
        <f>(data!M205/data!I205)*100</f>
        <v>1.639344262295082</v>
      </c>
      <c r="J173" s="25">
        <f>data!K205</f>
        <v>1.39</v>
      </c>
      <c r="L173" s="7" t="str">
        <f>data!N205</f>
        <v>154B</v>
      </c>
      <c r="M173" s="21">
        <f>data!O205</f>
        <v>154.36000000000001</v>
      </c>
      <c r="N173" s="21">
        <f>data!P205</f>
        <v>46.69</v>
      </c>
      <c r="O173">
        <f>data!Q205</f>
        <v>128.11000000000001</v>
      </c>
      <c r="P173">
        <f>data!R205</f>
        <v>38.75</v>
      </c>
      <c r="Q173">
        <f>data!S205</f>
        <v>49</v>
      </c>
      <c r="R173">
        <f>data!T205</f>
        <v>1</v>
      </c>
      <c r="S173" s="23">
        <f t="shared" si="38"/>
        <v>2.0408163265306121E-2</v>
      </c>
      <c r="T173">
        <f>data!U205</f>
        <v>0</v>
      </c>
      <c r="U173" s="23">
        <f t="shared" si="39"/>
        <v>0</v>
      </c>
      <c r="W173" s="7" t="str">
        <f>data!W205</f>
        <v>-</v>
      </c>
      <c r="X173" s="7" t="str">
        <f>CONCATENATE(data!X205,"/",data!Y205)</f>
        <v>-/-</v>
      </c>
      <c r="Y173" s="19" t="str">
        <f>data!V205</f>
        <v>-</v>
      </c>
      <c r="Z173" s="19" t="str">
        <f>data!AB205</f>
        <v>-</v>
      </c>
      <c r="AA173" s="19" t="str">
        <f>data!AA205</f>
        <v>-</v>
      </c>
      <c r="AB173" t="str">
        <f>data!AC205</f>
        <v>-</v>
      </c>
      <c r="AC173" t="str">
        <f>data!AD205</f>
        <v>-</v>
      </c>
      <c r="AD173" s="7" t="str">
        <f>data!AE205</f>
        <v>-</v>
      </c>
      <c r="AE173" s="7" t="str">
        <f>data!AF205</f>
        <v>-</v>
      </c>
      <c r="AF173" s="7" t="str">
        <f>data!AL205</f>
        <v>-</v>
      </c>
      <c r="AH173" t="str">
        <f>data!AH205</f>
        <v>-</v>
      </c>
      <c r="AI173" t="str">
        <f>data!AI205</f>
        <v>-</v>
      </c>
      <c r="AJ173" s="7" t="str">
        <f>data!AJ205</f>
        <v>-</v>
      </c>
      <c r="AK173" s="7" t="str">
        <f>data!AK205</f>
        <v>-</v>
      </c>
      <c r="AL173" s="7" t="str">
        <f>data!AL205</f>
        <v>-</v>
      </c>
      <c r="AN173" s="7" t="str">
        <f>data!W205</f>
        <v>-</v>
      </c>
      <c r="AO173" s="27">
        <f>data!P205</f>
        <v>46.69</v>
      </c>
      <c r="AP173" s="27" t="str">
        <f>data!V205</f>
        <v>-</v>
      </c>
      <c r="AQ173" s="27" t="str">
        <f>data!AH205</f>
        <v>-</v>
      </c>
      <c r="AR173" s="27" t="str">
        <f t="shared" si="40"/>
        <v/>
      </c>
      <c r="AS173" s="28" t="str">
        <f t="shared" si="41"/>
        <v/>
      </c>
      <c r="AT173" s="27" t="str">
        <f t="shared" si="42"/>
        <v/>
      </c>
      <c r="AU173" s="7" t="str">
        <f>CONCATENATE("방",data!AC205,",욕실",data!AD205)</f>
        <v>방-,욕실-</v>
      </c>
      <c r="AV173" s="7" t="str">
        <f>data!AE205</f>
        <v>-</v>
      </c>
      <c r="AX173" s="7" t="str">
        <f>data!AM205</f>
        <v>-</v>
      </c>
      <c r="AY173" s="7" t="str">
        <f>data!AN205</f>
        <v>-</v>
      </c>
      <c r="AZ173" s="7" t="str">
        <f>data!AO205</f>
        <v>-</v>
      </c>
      <c r="BA173" t="str">
        <f>data!AP205</f>
        <v>-</v>
      </c>
    </row>
    <row r="174" spans="1:53" x14ac:dyDescent="0.25">
      <c r="A174" s="25" t="str">
        <f>CONCATENATE(data!A206," ", data!B206)</f>
        <v>경기도 군포시</v>
      </c>
      <c r="B174" s="33" t="str">
        <f>data!C206</f>
        <v>산본동</v>
      </c>
      <c r="C174" s="25" t="str">
        <f>data!D206</f>
        <v>한양수리</v>
      </c>
      <c r="D174" s="25">
        <f>data!H206</f>
        <v>1994.07</v>
      </c>
      <c r="E174" s="34" t="str">
        <f>CONCATENATE(TEXT(data!I206,"#,##0"),"세대")</f>
        <v>1,342세대</v>
      </c>
      <c r="F174" s="25">
        <f>data!L206</f>
        <v>31</v>
      </c>
      <c r="G174" s="26">
        <f>(data!L206/data!I206)*100</f>
        <v>2.309985096870343</v>
      </c>
      <c r="H174" s="25">
        <f>data!M206</f>
        <v>22</v>
      </c>
      <c r="I174" s="26">
        <f>(data!M206/data!I206)*100</f>
        <v>1.639344262295082</v>
      </c>
      <c r="J174" s="25">
        <f>data!K206</f>
        <v>1.39</v>
      </c>
      <c r="L174" s="7">
        <f>data!N206</f>
        <v>156</v>
      </c>
      <c r="M174" s="21">
        <f>data!O206</f>
        <v>156.30000000000001</v>
      </c>
      <c r="N174" s="21">
        <f>data!P206</f>
        <v>47.28</v>
      </c>
      <c r="O174">
        <f>data!Q206</f>
        <v>130.31</v>
      </c>
      <c r="P174">
        <f>data!R206</f>
        <v>39.409999999999997</v>
      </c>
      <c r="Q174">
        <f>data!S206</f>
        <v>5</v>
      </c>
      <c r="R174" t="str">
        <f>data!T206</f>
        <v>-</v>
      </c>
      <c r="S174" s="23" t="str">
        <f t="shared" si="38"/>
        <v/>
      </c>
      <c r="T174" t="str">
        <f>data!U206</f>
        <v>-</v>
      </c>
      <c r="U174" s="23" t="str">
        <f t="shared" si="39"/>
        <v/>
      </c>
      <c r="W174" s="7" t="str">
        <f>data!W206</f>
        <v>-</v>
      </c>
      <c r="X174" s="7" t="str">
        <f>CONCATENATE(data!X206,"/",data!Y206)</f>
        <v>-/-</v>
      </c>
      <c r="Y174" s="19" t="str">
        <f>data!V206</f>
        <v>-</v>
      </c>
      <c r="Z174" s="19" t="str">
        <f>data!AB206</f>
        <v>-</v>
      </c>
      <c r="AA174" s="19" t="str">
        <f>data!AA206</f>
        <v>-</v>
      </c>
      <c r="AB174" t="str">
        <f>data!AC206</f>
        <v>-</v>
      </c>
      <c r="AC174" t="str">
        <f>data!AD206</f>
        <v>-</v>
      </c>
      <c r="AD174" s="7" t="str">
        <f>data!AE206</f>
        <v>-</v>
      </c>
      <c r="AE174" s="7" t="str">
        <f>data!AF206</f>
        <v>-</v>
      </c>
      <c r="AF174" s="7" t="str">
        <f>data!AL206</f>
        <v>-</v>
      </c>
      <c r="AH174" t="str">
        <f>data!AH206</f>
        <v>-</v>
      </c>
      <c r="AI174" t="str">
        <f>data!AI206</f>
        <v>-</v>
      </c>
      <c r="AJ174" s="7" t="str">
        <f>data!AJ206</f>
        <v>-</v>
      </c>
      <c r="AK174" s="7" t="str">
        <f>data!AK206</f>
        <v>-</v>
      </c>
      <c r="AL174" s="7" t="str">
        <f>data!AL206</f>
        <v>-</v>
      </c>
      <c r="AN174" s="7" t="str">
        <f>data!W206</f>
        <v>-</v>
      </c>
      <c r="AO174" s="27">
        <f>data!P206</f>
        <v>47.28</v>
      </c>
      <c r="AP174" s="27" t="str">
        <f>data!V206</f>
        <v>-</v>
      </c>
      <c r="AQ174" s="27" t="str">
        <f>data!AH206</f>
        <v>-</v>
      </c>
      <c r="AR174" s="27" t="str">
        <f t="shared" si="40"/>
        <v/>
      </c>
      <c r="AS174" s="28" t="str">
        <f t="shared" si="41"/>
        <v/>
      </c>
      <c r="AT174" s="27" t="str">
        <f t="shared" si="42"/>
        <v/>
      </c>
      <c r="AU174" s="7" t="str">
        <f>CONCATENATE("방",data!AC206,",욕실",data!AD206)</f>
        <v>방-,욕실-</v>
      </c>
      <c r="AV174" s="7" t="str">
        <f>data!AE206</f>
        <v>-</v>
      </c>
      <c r="AX174" s="7" t="str">
        <f>data!AM206</f>
        <v>-</v>
      </c>
      <c r="AY174" s="7" t="str">
        <f>data!AN206</f>
        <v>-</v>
      </c>
      <c r="AZ174" s="7" t="str">
        <f>data!AO206</f>
        <v>-</v>
      </c>
      <c r="BA174" t="str">
        <f>data!AP206</f>
        <v>-</v>
      </c>
    </row>
    <row r="175" spans="1:53" x14ac:dyDescent="0.25">
      <c r="A175" s="25" t="str">
        <f>CONCATENATE(data!A207," ", data!B207)</f>
        <v>경기도 군포시</v>
      </c>
      <c r="B175" s="33" t="str">
        <f>data!C207</f>
        <v>산본동</v>
      </c>
      <c r="C175" s="25" t="str">
        <f>data!D207</f>
        <v>한양수리</v>
      </c>
      <c r="D175" s="25">
        <f>data!H207</f>
        <v>1994.07</v>
      </c>
      <c r="E175" s="34" t="str">
        <f>CONCATENATE(TEXT(data!I207,"#,##0"),"세대")</f>
        <v>1,342세대</v>
      </c>
      <c r="F175" s="25">
        <f>data!L207</f>
        <v>31</v>
      </c>
      <c r="G175" s="26">
        <f>(data!L207/data!I207)*100</f>
        <v>2.309985096870343</v>
      </c>
      <c r="H175" s="25">
        <f>data!M207</f>
        <v>22</v>
      </c>
      <c r="I175" s="26">
        <f>(data!M207/data!I207)*100</f>
        <v>1.639344262295082</v>
      </c>
      <c r="J175" s="25">
        <f>data!K207</f>
        <v>1.39</v>
      </c>
      <c r="L175" s="7" t="str">
        <f>data!N207</f>
        <v>180B</v>
      </c>
      <c r="M175" s="21">
        <f>data!O207</f>
        <v>180.77</v>
      </c>
      <c r="N175" s="21">
        <f>data!P207</f>
        <v>54.68</v>
      </c>
      <c r="O175">
        <f>data!Q207</f>
        <v>149.16</v>
      </c>
      <c r="P175">
        <f>data!R207</f>
        <v>45.12</v>
      </c>
      <c r="Q175">
        <f>data!S207</f>
        <v>29</v>
      </c>
      <c r="R175" t="str">
        <f>data!T207</f>
        <v>-</v>
      </c>
      <c r="S175" s="23" t="str">
        <f t="shared" si="38"/>
        <v/>
      </c>
      <c r="T175" t="str">
        <f>data!U207</f>
        <v>-</v>
      </c>
      <c r="U175" s="23" t="str">
        <f t="shared" si="39"/>
        <v/>
      </c>
      <c r="W175" s="7" t="str">
        <f>data!W207</f>
        <v>-</v>
      </c>
      <c r="X175" s="7" t="str">
        <f>CONCATENATE(data!X207,"/",data!Y207)</f>
        <v>-/-</v>
      </c>
      <c r="Y175" s="19" t="str">
        <f>data!V207</f>
        <v>-</v>
      </c>
      <c r="Z175" s="19" t="str">
        <f>data!AB207</f>
        <v>-</v>
      </c>
      <c r="AA175" s="19" t="str">
        <f>data!AA207</f>
        <v>-</v>
      </c>
      <c r="AB175" t="str">
        <f>data!AC207</f>
        <v>-</v>
      </c>
      <c r="AC175" t="str">
        <f>data!AD207</f>
        <v>-</v>
      </c>
      <c r="AD175" s="7" t="str">
        <f>data!AE207</f>
        <v>-</v>
      </c>
      <c r="AE175" s="7" t="str">
        <f>data!AF207</f>
        <v>-</v>
      </c>
      <c r="AF175" s="7" t="str">
        <f>data!AL207</f>
        <v>-</v>
      </c>
      <c r="AH175" t="str">
        <f>data!AH207</f>
        <v>-</v>
      </c>
      <c r="AI175" t="str">
        <f>data!AI207</f>
        <v>-</v>
      </c>
      <c r="AJ175" s="7" t="str">
        <f>data!AJ207</f>
        <v>-</v>
      </c>
      <c r="AK175" s="7" t="str">
        <f>data!AK207</f>
        <v>-</v>
      </c>
      <c r="AL175" s="7" t="str">
        <f>data!AL207</f>
        <v>-</v>
      </c>
      <c r="AN175" s="7" t="str">
        <f>data!W207</f>
        <v>-</v>
      </c>
      <c r="AO175" s="27">
        <f>data!P207</f>
        <v>54.68</v>
      </c>
      <c r="AP175" s="27" t="str">
        <f>data!V207</f>
        <v>-</v>
      </c>
      <c r="AQ175" s="27" t="str">
        <f>data!AH207</f>
        <v>-</v>
      </c>
      <c r="AR175" s="27" t="str">
        <f t="shared" si="40"/>
        <v/>
      </c>
      <c r="AS175" s="28" t="str">
        <f t="shared" si="41"/>
        <v/>
      </c>
      <c r="AT175" s="27" t="str">
        <f t="shared" si="42"/>
        <v/>
      </c>
      <c r="AU175" s="7" t="str">
        <f>CONCATENATE("방",data!AC207,",욕실",data!AD207)</f>
        <v>방-,욕실-</v>
      </c>
      <c r="AV175" s="7" t="str">
        <f>data!AE207</f>
        <v>-</v>
      </c>
      <c r="AX175" s="7" t="str">
        <f>data!AM207</f>
        <v>-</v>
      </c>
      <c r="AY175" s="7" t="str">
        <f>data!AN207</f>
        <v>-</v>
      </c>
      <c r="AZ175" s="7" t="str">
        <f>data!AO207</f>
        <v>-</v>
      </c>
      <c r="BA175" t="str">
        <f>data!AP207</f>
        <v>-</v>
      </c>
    </row>
    <row r="176" spans="1:53" x14ac:dyDescent="0.25">
      <c r="A176" s="25" t="str">
        <f>CONCATENATE(data!A208," ", data!B208)</f>
        <v>경기도 군포시</v>
      </c>
      <c r="B176" s="33" t="str">
        <f>data!C208</f>
        <v>산본동</v>
      </c>
      <c r="C176" s="25" t="str">
        <f>data!D208</f>
        <v>한양수리</v>
      </c>
      <c r="D176" s="25">
        <f>data!H208</f>
        <v>1994.07</v>
      </c>
      <c r="E176" s="34" t="str">
        <f>CONCATENATE(TEXT(data!I208,"#,##0"),"세대")</f>
        <v>1,342세대</v>
      </c>
      <c r="F176" s="25">
        <f>data!L208</f>
        <v>31</v>
      </c>
      <c r="G176" s="26">
        <f>(data!L208/data!I208)*100</f>
        <v>2.309985096870343</v>
      </c>
      <c r="H176" s="25">
        <f>data!M208</f>
        <v>22</v>
      </c>
      <c r="I176" s="26">
        <f>(data!M208/data!I208)*100</f>
        <v>1.639344262295082</v>
      </c>
      <c r="J176" s="25">
        <f>data!K208</f>
        <v>1.39</v>
      </c>
      <c r="L176" s="7" t="str">
        <f>data!N208</f>
        <v>181C</v>
      </c>
      <c r="M176" s="21">
        <f>data!O208</f>
        <v>181.37</v>
      </c>
      <c r="N176" s="21">
        <f>data!P208</f>
        <v>54.86</v>
      </c>
      <c r="O176">
        <f>data!Q208</f>
        <v>149.76</v>
      </c>
      <c r="P176">
        <f>data!R208</f>
        <v>45.3</v>
      </c>
      <c r="Q176">
        <f>data!S208</f>
        <v>90</v>
      </c>
      <c r="R176">
        <f>data!T208</f>
        <v>2</v>
      </c>
      <c r="S176" s="23">
        <f t="shared" si="38"/>
        <v>2.2222222222222223E-2</v>
      </c>
      <c r="T176">
        <f>data!U208</f>
        <v>1</v>
      </c>
      <c r="U176" s="23">
        <f t="shared" si="39"/>
        <v>1.1111111111111112E-2</v>
      </c>
      <c r="W176" s="7" t="str">
        <f>data!W208</f>
        <v>802동 1302호</v>
      </c>
      <c r="X176" s="7" t="str">
        <f>CONCATENATE(data!X208,"/",data!Y208)</f>
        <v>13/15</v>
      </c>
      <c r="Y176" s="19">
        <f>data!V208</f>
        <v>54000</v>
      </c>
      <c r="Z176" s="19">
        <f>data!AB208</f>
        <v>54000</v>
      </c>
      <c r="AA176" s="19">
        <f>data!AA208</f>
        <v>57000</v>
      </c>
      <c r="AB176">
        <f>data!AC208</f>
        <v>4</v>
      </c>
      <c r="AC176">
        <f>data!AD208</f>
        <v>2</v>
      </c>
      <c r="AD176" s="7" t="str">
        <f>data!AE208</f>
        <v>계단식</v>
      </c>
      <c r="AE176" s="7" t="str">
        <f>data!AF208</f>
        <v>즉시입주</v>
      </c>
      <c r="AF176" s="7" t="str">
        <f>data!AL208</f>
        <v>남동향</v>
      </c>
      <c r="AH176">
        <f>data!AH208</f>
        <v>44000</v>
      </c>
      <c r="AI176">
        <f>data!AI208</f>
        <v>44000</v>
      </c>
      <c r="AJ176" s="7" t="str">
        <f>data!AJ208</f>
        <v>813동</v>
      </c>
      <c r="AK176" s="7" t="str">
        <f>data!AK208</f>
        <v>"15/25"</v>
      </c>
      <c r="AL176" s="7" t="str">
        <f>data!AL208</f>
        <v>남동향</v>
      </c>
      <c r="AN176" s="7" t="str">
        <f>data!W208</f>
        <v>802동 1302호</v>
      </c>
      <c r="AO176" s="27">
        <f>data!P208</f>
        <v>54.86</v>
      </c>
      <c r="AP176" s="27">
        <f>data!V208</f>
        <v>54000</v>
      </c>
      <c r="AQ176" s="27">
        <f>data!AH208</f>
        <v>44000</v>
      </c>
      <c r="AR176" s="27">
        <f t="shared" si="40"/>
        <v>10000</v>
      </c>
      <c r="AS176" s="28">
        <f t="shared" si="41"/>
        <v>0.81481481481481477</v>
      </c>
      <c r="AT176" s="27">
        <f t="shared" si="42"/>
        <v>984.323733138899</v>
      </c>
      <c r="AU176" s="7" t="str">
        <f>CONCATENATE("방",data!AC208,",욕실",data!AD208)</f>
        <v>방4,욕실2</v>
      </c>
      <c r="AV176" s="7" t="str">
        <f>data!AE208</f>
        <v>계단식</v>
      </c>
      <c r="AX176" s="7" t="str">
        <f>data!AM208</f>
        <v>한양공인중개사사무소</v>
      </c>
      <c r="AY176" s="7" t="str">
        <f>data!AN208</f>
        <v>031-394-5100</v>
      </c>
      <c r="AZ176" s="7" t="str">
        <f>data!AO208</f>
        <v>010-3352-1801</v>
      </c>
      <c r="BA176" t="str">
        <f>data!AP208</f>
        <v>경기도 군포시 산본동 1088 한양목련아파트상가 106호</v>
      </c>
    </row>
    <row r="177" spans="1:53" x14ac:dyDescent="0.25">
      <c r="A177" s="25" t="str">
        <f>CONCATENATE(data!A209," ", data!B209)</f>
        <v>경기도 군포시</v>
      </c>
      <c r="B177" s="33" t="str">
        <f>data!C209</f>
        <v>산본동</v>
      </c>
      <c r="C177" s="25" t="str">
        <f>data!D209</f>
        <v>한양수리</v>
      </c>
      <c r="D177" s="25">
        <f>data!H209</f>
        <v>1994.07</v>
      </c>
      <c r="E177" s="34" t="str">
        <f>CONCATENATE(TEXT(data!I209,"#,##0"),"세대")</f>
        <v>1,342세대</v>
      </c>
      <c r="F177" s="25">
        <f>data!L209</f>
        <v>31</v>
      </c>
      <c r="G177" s="26">
        <f>(data!L209/data!I209)*100</f>
        <v>2.309985096870343</v>
      </c>
      <c r="H177" s="25">
        <f>data!M209</f>
        <v>22</v>
      </c>
      <c r="I177" s="26">
        <f>(data!M209/data!I209)*100</f>
        <v>1.639344262295082</v>
      </c>
      <c r="J177" s="25">
        <f>data!K209</f>
        <v>1.39</v>
      </c>
      <c r="L177" s="7" t="str">
        <f>data!N209</f>
        <v>181A</v>
      </c>
      <c r="M177" s="21">
        <f>data!O209</f>
        <v>181.43</v>
      </c>
      <c r="N177" s="21">
        <f>data!P209</f>
        <v>54.88</v>
      </c>
      <c r="O177">
        <f>data!Q209</f>
        <v>151.38999999999999</v>
      </c>
      <c r="P177">
        <f>data!R209</f>
        <v>45.79</v>
      </c>
      <c r="Q177">
        <f>data!S209</f>
        <v>176</v>
      </c>
      <c r="R177">
        <f>data!T209</f>
        <v>2</v>
      </c>
      <c r="S177" s="23">
        <f t="shared" si="38"/>
        <v>1.1363636363636364E-2</v>
      </c>
      <c r="T177">
        <f>data!U209</f>
        <v>2</v>
      </c>
      <c r="U177" s="23">
        <f t="shared" si="39"/>
        <v>1.1363636363636364E-2</v>
      </c>
      <c r="W177" s="7" t="str">
        <f>data!W209</f>
        <v>802동 1301호</v>
      </c>
      <c r="X177" s="7" t="str">
        <f>CONCATENATE(data!X209,"/",data!Y209)</f>
        <v>13/15</v>
      </c>
      <c r="Y177" s="19">
        <f>data!V209</f>
        <v>52500</v>
      </c>
      <c r="Z177" s="19">
        <f>data!AB209</f>
        <v>52500</v>
      </c>
      <c r="AA177" s="19">
        <f>data!AA209</f>
        <v>55000</v>
      </c>
      <c r="AB177">
        <f>data!AC209</f>
        <v>4</v>
      </c>
      <c r="AC177">
        <f>data!AD209</f>
        <v>2</v>
      </c>
      <c r="AD177" s="7" t="str">
        <f>data!AE209</f>
        <v>계단식</v>
      </c>
      <c r="AE177" s="7" t="str">
        <f>data!AF209</f>
        <v>3개월이내</v>
      </c>
      <c r="AF177" s="7" t="str">
        <f>data!AL209</f>
        <v>남동향</v>
      </c>
      <c r="AH177">
        <f>data!AH209</f>
        <v>41000</v>
      </c>
      <c r="AI177">
        <f>data!AI209</f>
        <v>41000</v>
      </c>
      <c r="AJ177" s="7" t="str">
        <f>data!AJ209</f>
        <v>809동</v>
      </c>
      <c r="AK177" s="7" t="str">
        <f>data!AK209</f>
        <v>"18/25"</v>
      </c>
      <c r="AL177" s="7" t="str">
        <f>data!AL209</f>
        <v>남동향</v>
      </c>
      <c r="AN177" s="7" t="str">
        <f>data!W209</f>
        <v>802동 1301호</v>
      </c>
      <c r="AO177" s="27">
        <f>data!P209</f>
        <v>54.88</v>
      </c>
      <c r="AP177" s="27">
        <f>data!V209</f>
        <v>52500</v>
      </c>
      <c r="AQ177" s="27">
        <f>data!AH209</f>
        <v>41000</v>
      </c>
      <c r="AR177" s="27">
        <f t="shared" si="40"/>
        <v>11500</v>
      </c>
      <c r="AS177" s="28">
        <f t="shared" si="41"/>
        <v>0.78095238095238095</v>
      </c>
      <c r="AT177" s="27">
        <f t="shared" si="42"/>
        <v>956.63265306122446</v>
      </c>
      <c r="AU177" s="7" t="str">
        <f>CONCATENATE("방",data!AC209,",욕실",data!AD209)</f>
        <v>방4,욕실2</v>
      </c>
      <c r="AV177" s="7" t="str">
        <f>data!AE209</f>
        <v>계단식</v>
      </c>
      <c r="AX177" s="7" t="str">
        <f>data!AM209</f>
        <v>가이드공인중개사사무소</v>
      </c>
      <c r="AY177" s="7" t="str">
        <f>data!AN209</f>
        <v>031-399-7700</v>
      </c>
      <c r="AZ177" s="7" t="str">
        <f>data!AO209</f>
        <v>010-7760-7749</v>
      </c>
      <c r="BA177" t="str">
        <f>data!AP209</f>
        <v>경기 군포시 산본동 1152-7번지 계룡아파트상가 104호</v>
      </c>
    </row>
    <row r="178" spans="1:53" x14ac:dyDescent="0.25">
      <c r="A178" s="25" t="str">
        <f>CONCATENATE(data!A210," ", data!B210)</f>
        <v>경기도 군포시</v>
      </c>
      <c r="B178" s="33" t="str">
        <f>data!C210</f>
        <v>산본동</v>
      </c>
      <c r="C178" s="25" t="str">
        <f>data!D210</f>
        <v>한양수리</v>
      </c>
      <c r="D178" s="25">
        <f>data!H210</f>
        <v>1994.07</v>
      </c>
      <c r="E178" s="34" t="str">
        <f>CONCATENATE(TEXT(data!I210,"#,##0"),"세대")</f>
        <v>1,342세대</v>
      </c>
      <c r="F178" s="25">
        <f>data!L210</f>
        <v>31</v>
      </c>
      <c r="G178" s="26">
        <f>(data!L210/data!I210)*100</f>
        <v>2.309985096870343</v>
      </c>
      <c r="H178" s="25">
        <f>data!M210</f>
        <v>22</v>
      </c>
      <c r="I178" s="26">
        <f>(data!M210/data!I210)*100</f>
        <v>1.639344262295082</v>
      </c>
      <c r="J178" s="25">
        <f>data!K210</f>
        <v>1.39</v>
      </c>
      <c r="L178" s="7" t="str">
        <f>data!N210</f>
        <v>191C</v>
      </c>
      <c r="M178" s="21">
        <f>data!O210</f>
        <v>191.71</v>
      </c>
      <c r="N178" s="21">
        <f>data!P210</f>
        <v>57.99</v>
      </c>
      <c r="O178">
        <f>data!Q210</f>
        <v>163.9</v>
      </c>
      <c r="P178">
        <f>data!R210</f>
        <v>49.57</v>
      </c>
      <c r="Q178">
        <f>data!S210</f>
        <v>1</v>
      </c>
      <c r="R178" t="str">
        <f>data!T210</f>
        <v>-</v>
      </c>
      <c r="S178" s="23" t="str">
        <f t="shared" si="38"/>
        <v/>
      </c>
      <c r="T178" t="str">
        <f>data!U210</f>
        <v>-</v>
      </c>
      <c r="U178" s="23" t="str">
        <f t="shared" si="39"/>
        <v/>
      </c>
      <c r="W178" s="7" t="str">
        <f>data!W210</f>
        <v>-</v>
      </c>
      <c r="X178" s="7" t="str">
        <f>CONCATENATE(data!X210,"/",data!Y210)</f>
        <v>-/-</v>
      </c>
      <c r="Y178" s="19" t="str">
        <f>data!V210</f>
        <v>-</v>
      </c>
      <c r="Z178" s="19" t="str">
        <f>data!AB210</f>
        <v>-</v>
      </c>
      <c r="AA178" s="19" t="str">
        <f>data!AA210</f>
        <v>-</v>
      </c>
      <c r="AB178" t="str">
        <f>data!AC210</f>
        <v>-</v>
      </c>
      <c r="AC178" t="str">
        <f>data!AD210</f>
        <v>-</v>
      </c>
      <c r="AD178" s="7" t="str">
        <f>data!AE210</f>
        <v>-</v>
      </c>
      <c r="AE178" s="7" t="str">
        <f>data!AF210</f>
        <v>-</v>
      </c>
      <c r="AF178" s="7" t="str">
        <f>data!AL210</f>
        <v>-</v>
      </c>
      <c r="AH178" t="str">
        <f>data!AH210</f>
        <v>-</v>
      </c>
      <c r="AI178" t="str">
        <f>data!AI210</f>
        <v>-</v>
      </c>
      <c r="AJ178" s="7" t="str">
        <f>data!AJ210</f>
        <v>-</v>
      </c>
      <c r="AK178" s="7" t="str">
        <f>data!AK210</f>
        <v>-</v>
      </c>
      <c r="AL178" s="7" t="str">
        <f>data!AL210</f>
        <v>-</v>
      </c>
      <c r="AN178" s="7" t="str">
        <f>data!W210</f>
        <v>-</v>
      </c>
      <c r="AO178" s="27">
        <f>data!P210</f>
        <v>57.99</v>
      </c>
      <c r="AP178" s="27" t="str">
        <f>data!V210</f>
        <v>-</v>
      </c>
      <c r="AQ178" s="27" t="str">
        <f>data!AH210</f>
        <v>-</v>
      </c>
      <c r="AR178" s="27" t="str">
        <f t="shared" si="40"/>
        <v/>
      </c>
      <c r="AS178" s="28" t="str">
        <f t="shared" si="41"/>
        <v/>
      </c>
      <c r="AT178" s="27" t="str">
        <f t="shared" si="42"/>
        <v/>
      </c>
      <c r="AU178" s="7" t="str">
        <f>CONCATENATE("방",data!AC210,",욕실",data!AD210)</f>
        <v>방-,욕실-</v>
      </c>
      <c r="AV178" s="7" t="str">
        <f>data!AE210</f>
        <v>-</v>
      </c>
      <c r="AX178" s="7" t="str">
        <f>data!AM210</f>
        <v>-</v>
      </c>
      <c r="AY178" s="7" t="str">
        <f>data!AN210</f>
        <v>-</v>
      </c>
      <c r="AZ178" s="7" t="str">
        <f>data!AO210</f>
        <v>-</v>
      </c>
      <c r="BA178" t="str">
        <f>data!AP210</f>
        <v>-</v>
      </c>
    </row>
    <row r="179" spans="1:53" x14ac:dyDescent="0.25">
      <c r="A179" s="25" t="str">
        <f>CONCATENATE(data!A211," ", data!B211)</f>
        <v>경기도 군포시</v>
      </c>
      <c r="B179" s="33" t="str">
        <f>data!C211</f>
        <v>산본동</v>
      </c>
      <c r="C179" s="25" t="str">
        <f>data!D211</f>
        <v>한양수리</v>
      </c>
      <c r="D179" s="25">
        <f>data!H211</f>
        <v>1994.07</v>
      </c>
      <c r="E179" s="34" t="str">
        <f>CONCATENATE(TEXT(data!I211,"#,##0"),"세대")</f>
        <v>1,342세대</v>
      </c>
      <c r="F179" s="25">
        <f>data!L211</f>
        <v>31</v>
      </c>
      <c r="G179" s="26">
        <f>(data!L211/data!I211)*100</f>
        <v>2.309985096870343</v>
      </c>
      <c r="H179" s="25">
        <f>data!M211</f>
        <v>22</v>
      </c>
      <c r="I179" s="26">
        <f>(data!M211/data!I211)*100</f>
        <v>1.639344262295082</v>
      </c>
      <c r="J179" s="25">
        <f>data!K211</f>
        <v>1.39</v>
      </c>
      <c r="L179" s="7" t="str">
        <f>data!N211</f>
        <v>192A</v>
      </c>
      <c r="M179" s="21">
        <f>data!O211</f>
        <v>192.71</v>
      </c>
      <c r="N179" s="21">
        <f>data!P211</f>
        <v>58.29</v>
      </c>
      <c r="O179">
        <f>data!Q211</f>
        <v>164.77</v>
      </c>
      <c r="P179">
        <f>data!R211</f>
        <v>49.84</v>
      </c>
      <c r="Q179">
        <f>data!S211</f>
        <v>1</v>
      </c>
      <c r="R179" t="str">
        <f>data!T211</f>
        <v>-</v>
      </c>
      <c r="S179" s="23" t="str">
        <f t="shared" si="38"/>
        <v/>
      </c>
      <c r="T179" t="str">
        <f>data!U211</f>
        <v>-</v>
      </c>
      <c r="U179" s="23" t="str">
        <f t="shared" si="39"/>
        <v/>
      </c>
      <c r="W179" s="7" t="str">
        <f>data!W211</f>
        <v>-</v>
      </c>
      <c r="X179" s="7" t="str">
        <f>CONCATENATE(data!X211,"/",data!Y211)</f>
        <v>-/-</v>
      </c>
      <c r="Y179" s="19" t="str">
        <f>data!V211</f>
        <v>-</v>
      </c>
      <c r="Z179" s="19" t="str">
        <f>data!AB211</f>
        <v>-</v>
      </c>
      <c r="AA179" s="19" t="str">
        <f>data!AA211</f>
        <v>-</v>
      </c>
      <c r="AB179" t="str">
        <f>data!AC211</f>
        <v>-</v>
      </c>
      <c r="AC179" t="str">
        <f>data!AD211</f>
        <v>-</v>
      </c>
      <c r="AD179" s="7" t="str">
        <f>data!AE211</f>
        <v>-</v>
      </c>
      <c r="AE179" s="7" t="str">
        <f>data!AF211</f>
        <v>-</v>
      </c>
      <c r="AF179" s="7" t="str">
        <f>data!AL211</f>
        <v>-</v>
      </c>
      <c r="AH179" t="str">
        <f>data!AH211</f>
        <v>-</v>
      </c>
      <c r="AI179" t="str">
        <f>data!AI211</f>
        <v>-</v>
      </c>
      <c r="AJ179" s="7" t="str">
        <f>data!AJ211</f>
        <v>-</v>
      </c>
      <c r="AK179" s="7" t="str">
        <f>data!AK211</f>
        <v>-</v>
      </c>
      <c r="AL179" s="7" t="str">
        <f>data!AL211</f>
        <v>-</v>
      </c>
      <c r="AN179" s="7" t="str">
        <f>data!W211</f>
        <v>-</v>
      </c>
      <c r="AO179" s="27">
        <f>data!P211</f>
        <v>58.29</v>
      </c>
      <c r="AP179" s="27" t="str">
        <f>data!V211</f>
        <v>-</v>
      </c>
      <c r="AQ179" s="27" t="str">
        <f>data!AH211</f>
        <v>-</v>
      </c>
      <c r="AR179" s="27" t="str">
        <f t="shared" si="40"/>
        <v/>
      </c>
      <c r="AS179" s="28" t="str">
        <f t="shared" si="41"/>
        <v/>
      </c>
      <c r="AT179" s="27" t="str">
        <f t="shared" si="42"/>
        <v/>
      </c>
      <c r="AU179" s="7" t="str">
        <f>CONCATENATE("방",data!AC211,",욕실",data!AD211)</f>
        <v>방-,욕실-</v>
      </c>
      <c r="AV179" s="7" t="str">
        <f>data!AE211</f>
        <v>-</v>
      </c>
      <c r="AX179" s="7" t="str">
        <f>data!AM211</f>
        <v>-</v>
      </c>
      <c r="AY179" s="7" t="str">
        <f>data!AN211</f>
        <v>-</v>
      </c>
      <c r="AZ179" s="7" t="str">
        <f>data!AO211</f>
        <v>-</v>
      </c>
      <c r="BA179" t="str">
        <f>data!AP211</f>
        <v>-</v>
      </c>
    </row>
    <row r="180" spans="1:53" x14ac:dyDescent="0.25">
      <c r="A180" s="25" t="str">
        <f>CONCATENATE(data!A212," ", data!B212)</f>
        <v>경기도 군포시</v>
      </c>
      <c r="B180" s="33" t="str">
        <f>data!C212</f>
        <v>산본동</v>
      </c>
      <c r="C180" s="25" t="str">
        <f>data!D212</f>
        <v>한양수리</v>
      </c>
      <c r="D180" s="25">
        <f>data!H212</f>
        <v>1994.07</v>
      </c>
      <c r="E180" s="34" t="str">
        <f>CONCATENATE(TEXT(data!I212,"#,##0"),"세대")</f>
        <v>1,342세대</v>
      </c>
      <c r="F180" s="25">
        <f>data!L212</f>
        <v>31</v>
      </c>
      <c r="G180" s="26">
        <f>(data!L212/data!I212)*100</f>
        <v>2.309985096870343</v>
      </c>
      <c r="H180" s="25">
        <f>data!M212</f>
        <v>22</v>
      </c>
      <c r="I180" s="26">
        <f>(data!M212/data!I212)*100</f>
        <v>1.639344262295082</v>
      </c>
      <c r="J180" s="25">
        <f>data!K212</f>
        <v>1.39</v>
      </c>
      <c r="L180" s="7" t="str">
        <f>data!N212</f>
        <v>214A</v>
      </c>
      <c r="M180" s="21">
        <f>data!O212</f>
        <v>214.48</v>
      </c>
      <c r="N180" s="21">
        <f>data!P212</f>
        <v>64.88</v>
      </c>
      <c r="O180">
        <f>data!Q212</f>
        <v>183.61</v>
      </c>
      <c r="P180">
        <f>data!R212</f>
        <v>55.54</v>
      </c>
      <c r="Q180">
        <f>data!S212</f>
        <v>29</v>
      </c>
      <c r="R180">
        <f>data!T212</f>
        <v>1</v>
      </c>
      <c r="S180" s="23">
        <f t="shared" si="38"/>
        <v>3.4482758620689655E-2</v>
      </c>
      <c r="T180">
        <f>data!U212</f>
        <v>0</v>
      </c>
      <c r="U180" s="23">
        <f t="shared" si="39"/>
        <v>0</v>
      </c>
      <c r="W180" s="7" t="str">
        <f>data!W212</f>
        <v>806동 602호</v>
      </c>
      <c r="X180" s="7" t="str">
        <f>CONCATENATE(data!X212,"/",data!Y212)</f>
        <v>6/15</v>
      </c>
      <c r="Y180" s="19">
        <f>data!V212</f>
        <v>61000</v>
      </c>
      <c r="Z180" s="19">
        <f>data!AB212</f>
        <v>61000</v>
      </c>
      <c r="AA180" s="19">
        <f>data!AA212</f>
        <v>61000</v>
      </c>
      <c r="AB180">
        <f>data!AC212</f>
        <v>5</v>
      </c>
      <c r="AC180">
        <f>data!AD212</f>
        <v>2</v>
      </c>
      <c r="AD180" s="7" t="str">
        <f>data!AE212</f>
        <v>계단식</v>
      </c>
      <c r="AE180" s="7" t="str">
        <f>data!AF212</f>
        <v>2019년01월 이후</v>
      </c>
      <c r="AF180" s="7" t="str">
        <f>data!AL212</f>
        <v>-</v>
      </c>
      <c r="AH180" t="str">
        <f>data!AH212</f>
        <v>-</v>
      </c>
      <c r="AI180" t="str">
        <f>data!AI212</f>
        <v>-</v>
      </c>
      <c r="AJ180" s="7" t="str">
        <f>data!AJ212</f>
        <v>-</v>
      </c>
      <c r="AK180" s="7" t="str">
        <f>data!AK212</f>
        <v>-</v>
      </c>
      <c r="AL180" s="7" t="str">
        <f>data!AL212</f>
        <v>-</v>
      </c>
      <c r="AN180" s="7" t="str">
        <f>data!W212</f>
        <v>806동 602호</v>
      </c>
      <c r="AO180" s="27">
        <f>data!P212</f>
        <v>64.88</v>
      </c>
      <c r="AP180" s="27">
        <f>data!V212</f>
        <v>61000</v>
      </c>
      <c r="AQ180" s="27" t="str">
        <f>data!AH212</f>
        <v>-</v>
      </c>
      <c r="AR180" s="27" t="str">
        <f t="shared" si="40"/>
        <v/>
      </c>
      <c r="AS180" s="28" t="str">
        <f t="shared" si="41"/>
        <v/>
      </c>
      <c r="AT180" s="27">
        <f t="shared" si="42"/>
        <v>940.19728729963015</v>
      </c>
      <c r="AU180" s="7" t="str">
        <f>CONCATENATE("방",data!AC212,",욕실",data!AD212)</f>
        <v>방5,욕실2</v>
      </c>
      <c r="AV180" s="7" t="str">
        <f>data!AE212</f>
        <v>계단식</v>
      </c>
      <c r="AX180" s="7" t="str">
        <f>data!AM212</f>
        <v>온동네공인중개사사무소</v>
      </c>
      <c r="AY180" s="7" t="str">
        <f>data!AN212</f>
        <v>031-396-7100</v>
      </c>
      <c r="AZ180" s="7" t="str">
        <f>data!AO212</f>
        <v>010-4343-2000</v>
      </c>
      <c r="BA180" t="str">
        <f>data!AP212</f>
        <v>경기도 군포시 산본동 1151-5</v>
      </c>
    </row>
    <row r="181" spans="1:53" x14ac:dyDescent="0.25">
      <c r="A181" s="25" t="str">
        <f>CONCATENATE(data!A213," ", data!B213)</f>
        <v>경기도 군포시</v>
      </c>
      <c r="B181" s="33" t="str">
        <f>data!C213</f>
        <v>산본동</v>
      </c>
      <c r="C181" s="25" t="str">
        <f>data!D213</f>
        <v>한양수리</v>
      </c>
      <c r="D181" s="25">
        <f>data!H213</f>
        <v>1994.07</v>
      </c>
      <c r="E181" s="34" t="str">
        <f>CONCATENATE(TEXT(data!I213,"#,##0"),"세대")</f>
        <v>1,342세대</v>
      </c>
      <c r="F181" s="25">
        <f>data!L213</f>
        <v>31</v>
      </c>
      <c r="G181" s="26">
        <f>(data!L213/data!I213)*100</f>
        <v>2.309985096870343</v>
      </c>
      <c r="H181" s="25">
        <f>data!M213</f>
        <v>22</v>
      </c>
      <c r="I181" s="26">
        <f>(data!M213/data!I213)*100</f>
        <v>1.639344262295082</v>
      </c>
      <c r="J181" s="25">
        <f>data!K213</f>
        <v>1.39</v>
      </c>
      <c r="L181" s="7" t="str">
        <f>data!N213</f>
        <v>214C</v>
      </c>
      <c r="M181" s="21">
        <f>data!O213</f>
        <v>214.88</v>
      </c>
      <c r="N181" s="21">
        <f>data!P213</f>
        <v>65</v>
      </c>
      <c r="O181">
        <f>data!Q213</f>
        <v>183.79</v>
      </c>
      <c r="P181">
        <f>data!R213</f>
        <v>55.59</v>
      </c>
      <c r="Q181">
        <f>data!S213</f>
        <v>29</v>
      </c>
      <c r="R181">
        <f>data!T213</f>
        <v>1</v>
      </c>
      <c r="S181" s="23">
        <f t="shared" si="38"/>
        <v>3.4482758620689655E-2</v>
      </c>
      <c r="T181">
        <f>data!U213</f>
        <v>0</v>
      </c>
      <c r="U181" s="23">
        <f t="shared" si="39"/>
        <v>0</v>
      </c>
      <c r="W181" s="7" t="str">
        <f>data!W213</f>
        <v>807동 1201호</v>
      </c>
      <c r="X181" s="7" t="str">
        <f>CONCATENATE(data!X213,"/",data!Y213)</f>
        <v>12/15</v>
      </c>
      <c r="Y181" s="19">
        <f>data!V213</f>
        <v>62000</v>
      </c>
      <c r="Z181" s="19">
        <f>data!AB213</f>
        <v>62000</v>
      </c>
      <c r="AA181" s="19">
        <f>data!AA213</f>
        <v>62000</v>
      </c>
      <c r="AB181">
        <f>data!AC213</f>
        <v>5</v>
      </c>
      <c r="AC181">
        <f>data!AD213</f>
        <v>3</v>
      </c>
      <c r="AD181" s="7" t="str">
        <f>data!AE213</f>
        <v>계단식</v>
      </c>
      <c r="AE181" s="7" t="str">
        <f>data!AF213</f>
        <v>즉시입주</v>
      </c>
      <c r="AF181" s="7" t="str">
        <f>data!AL213</f>
        <v>-</v>
      </c>
      <c r="AH181" t="str">
        <f>data!AH213</f>
        <v>-</v>
      </c>
      <c r="AI181" t="str">
        <f>data!AI213</f>
        <v>-</v>
      </c>
      <c r="AJ181" s="7" t="str">
        <f>data!AJ213</f>
        <v>-</v>
      </c>
      <c r="AK181" s="7" t="str">
        <f>data!AK213</f>
        <v>-</v>
      </c>
      <c r="AL181" s="7" t="str">
        <f>data!AL213</f>
        <v>-</v>
      </c>
      <c r="AN181" s="7" t="str">
        <f>data!W213</f>
        <v>807동 1201호</v>
      </c>
      <c r="AO181" s="27">
        <f>data!P213</f>
        <v>65</v>
      </c>
      <c r="AP181" s="27">
        <f>data!V213</f>
        <v>62000</v>
      </c>
      <c r="AQ181" s="27" t="str">
        <f>data!AH213</f>
        <v>-</v>
      </c>
      <c r="AR181" s="27" t="str">
        <f t="shared" si="40"/>
        <v/>
      </c>
      <c r="AS181" s="28" t="str">
        <f t="shared" si="41"/>
        <v/>
      </c>
      <c r="AT181" s="27">
        <f t="shared" si="42"/>
        <v>953.84615384615381</v>
      </c>
      <c r="AU181" s="7" t="str">
        <f>CONCATENATE("방",data!AC213,",욕실",data!AD213)</f>
        <v>방5,욕실3</v>
      </c>
      <c r="AV181" s="7" t="str">
        <f>data!AE213</f>
        <v>계단식</v>
      </c>
      <c r="AX181" s="7" t="str">
        <f>data!AM213</f>
        <v>온동네공인중개사사무소</v>
      </c>
      <c r="AY181" s="7" t="str">
        <f>data!AN213</f>
        <v>031-396-7100</v>
      </c>
      <c r="AZ181" s="7" t="str">
        <f>data!AO213</f>
        <v>010-4343-2000</v>
      </c>
      <c r="BA181" t="str">
        <f>data!AP213</f>
        <v>경기도 군포시 산본동 1151-5</v>
      </c>
    </row>
    <row r="182" spans="1:53" x14ac:dyDescent="0.25">
      <c r="B182" s="22"/>
      <c r="E182" s="27"/>
      <c r="G182" s="20"/>
      <c r="I182" s="20"/>
      <c r="L182" s="7"/>
      <c r="M182" s="21"/>
      <c r="N182" s="21"/>
      <c r="S182" s="23"/>
      <c r="U182" s="23"/>
      <c r="W182" s="7"/>
      <c r="X182" s="7"/>
      <c r="Y182" s="19"/>
      <c r="Z182" s="19"/>
      <c r="AA182" s="19"/>
      <c r="AD182" s="7"/>
      <c r="AE182" s="7"/>
      <c r="AF182" s="7"/>
      <c r="AJ182" s="7"/>
      <c r="AK182" s="7"/>
      <c r="AL182" s="7"/>
      <c r="AN182" s="7"/>
      <c r="AO182" s="27"/>
      <c r="AP182" s="27"/>
      <c r="AQ182" s="27"/>
      <c r="AR182" s="27"/>
      <c r="AS182" s="28"/>
      <c r="AT182" s="27"/>
      <c r="AU182" s="7"/>
      <c r="AV182" s="7"/>
      <c r="AX182" s="7"/>
      <c r="AY182" s="7"/>
      <c r="AZ182" s="7"/>
    </row>
    <row r="183" spans="1:53" x14ac:dyDescent="0.25">
      <c r="B183" s="22"/>
      <c r="E183" s="27"/>
      <c r="G183" s="20"/>
      <c r="I183" s="20"/>
      <c r="L183" s="7"/>
      <c r="M183" s="21"/>
      <c r="N183" s="21"/>
      <c r="S183" s="23"/>
      <c r="U183" s="23"/>
      <c r="W183" s="7"/>
      <c r="X183" s="7"/>
      <c r="Y183" s="19"/>
      <c r="Z183" s="19"/>
      <c r="AA183" s="19"/>
      <c r="AD183" s="7"/>
      <c r="AE183" s="7"/>
      <c r="AF183" s="7"/>
      <c r="AJ183" s="7"/>
      <c r="AK183" s="7"/>
      <c r="AL183" s="7"/>
      <c r="AN183" s="7"/>
      <c r="AO183" s="27"/>
      <c r="AP183" s="27"/>
      <c r="AQ183" s="27"/>
      <c r="AR183" s="27"/>
      <c r="AS183" s="28"/>
      <c r="AT183" s="27"/>
      <c r="AU183" s="7"/>
      <c r="AV183" s="7"/>
      <c r="AX183" s="7"/>
      <c r="AY183" s="7"/>
      <c r="AZ183" s="7"/>
    </row>
    <row r="184" spans="1:53" x14ac:dyDescent="0.25">
      <c r="B184" s="22"/>
      <c r="E184" s="27"/>
      <c r="G184" s="20"/>
      <c r="I184" s="20"/>
      <c r="L184" s="7"/>
      <c r="M184" s="21"/>
      <c r="N184" s="21"/>
      <c r="S184" s="23"/>
      <c r="U184" s="23"/>
      <c r="W184" s="7"/>
      <c r="X184" s="7"/>
      <c r="Y184" s="19"/>
      <c r="Z184" s="19"/>
      <c r="AA184" s="19"/>
      <c r="AD184" s="7"/>
      <c r="AE184" s="7"/>
      <c r="AF184" s="7"/>
      <c r="AJ184" s="7"/>
      <c r="AK184" s="7"/>
      <c r="AL184" s="7"/>
      <c r="AN184" s="7"/>
      <c r="AO184" s="27"/>
      <c r="AP184" s="27"/>
      <c r="AQ184" s="27"/>
      <c r="AR184" s="27"/>
      <c r="AS184" s="28"/>
      <c r="AT184" s="27"/>
      <c r="AU184" s="7"/>
      <c r="AV184" s="7"/>
      <c r="AX184" s="7"/>
      <c r="AY184" s="7"/>
      <c r="AZ184" s="7"/>
    </row>
    <row r="185" spans="1:53" x14ac:dyDescent="0.25">
      <c r="B185" s="22"/>
      <c r="E185" s="27"/>
      <c r="G185" s="20"/>
      <c r="I185" s="20"/>
      <c r="L185" s="7"/>
      <c r="M185" s="21"/>
      <c r="N185" s="21"/>
      <c r="S185" s="23"/>
      <c r="U185" s="23"/>
      <c r="W185" s="7"/>
      <c r="X185" s="7"/>
      <c r="Y185" s="19"/>
      <c r="Z185" s="19"/>
      <c r="AA185" s="19"/>
      <c r="AD185" s="7"/>
      <c r="AE185" s="7"/>
      <c r="AF185" s="7"/>
      <c r="AJ185" s="7"/>
      <c r="AK185" s="7"/>
      <c r="AL185" s="7"/>
      <c r="AN185" s="7"/>
      <c r="AO185" s="27"/>
      <c r="AP185" s="27"/>
      <c r="AQ185" s="27"/>
      <c r="AR185" s="27"/>
      <c r="AS185" s="28"/>
      <c r="AT185" s="27"/>
      <c r="AU185" s="7"/>
      <c r="AV185" s="7"/>
      <c r="AX185" s="7"/>
      <c r="AY185" s="7"/>
      <c r="AZ185" s="7"/>
    </row>
    <row r="186" spans="1:53" x14ac:dyDescent="0.25">
      <c r="B186" s="22"/>
      <c r="E186" s="27"/>
      <c r="G186" s="20"/>
      <c r="I186" s="20"/>
      <c r="L186" s="7"/>
      <c r="M186" s="21"/>
      <c r="N186" s="21"/>
      <c r="S186" s="23"/>
      <c r="U186" s="23"/>
      <c r="W186" s="7"/>
      <c r="X186" s="7"/>
      <c r="Y186" s="19"/>
      <c r="Z186" s="19"/>
      <c r="AA186" s="19"/>
      <c r="AD186" s="7"/>
      <c r="AE186" s="7"/>
      <c r="AF186" s="7"/>
      <c r="AJ186" s="7"/>
      <c r="AK186" s="7"/>
      <c r="AL186" s="7"/>
      <c r="AN186" s="7"/>
      <c r="AO186" s="27"/>
      <c r="AP186" s="27"/>
      <c r="AQ186" s="27"/>
      <c r="AR186" s="27"/>
      <c r="AS186" s="28"/>
      <c r="AT186" s="27"/>
      <c r="AU186" s="7"/>
      <c r="AV186" s="7"/>
      <c r="AX186" s="7"/>
      <c r="AY186" s="7"/>
      <c r="AZ186" s="7"/>
    </row>
    <row r="187" spans="1:53" x14ac:dyDescent="0.25">
      <c r="B187" s="22"/>
      <c r="E187" s="27"/>
      <c r="G187" s="20"/>
      <c r="I187" s="20"/>
      <c r="L187" s="7"/>
      <c r="M187" s="21"/>
      <c r="N187" s="21"/>
      <c r="S187" s="23"/>
      <c r="U187" s="23"/>
      <c r="W187" s="7"/>
      <c r="X187" s="7"/>
      <c r="Y187" s="19"/>
      <c r="Z187" s="19"/>
      <c r="AA187" s="19"/>
      <c r="AD187" s="7"/>
      <c r="AE187" s="7"/>
      <c r="AF187" s="7"/>
      <c r="AJ187" s="7"/>
      <c r="AK187" s="7"/>
      <c r="AL187" s="7"/>
      <c r="AN187" s="7"/>
      <c r="AO187" s="27"/>
      <c r="AP187" s="27"/>
      <c r="AQ187" s="27"/>
      <c r="AR187" s="27"/>
      <c r="AS187" s="28"/>
      <c r="AT187" s="27"/>
      <c r="AU187" s="7"/>
      <c r="AV187" s="7"/>
      <c r="AX187" s="7"/>
      <c r="AY187" s="7"/>
      <c r="AZ187" s="7"/>
    </row>
    <row r="188" spans="1:53" x14ac:dyDescent="0.25">
      <c r="B188" s="22"/>
      <c r="E188" s="27"/>
      <c r="G188" s="20"/>
      <c r="I188" s="20"/>
      <c r="L188" s="7"/>
      <c r="M188" s="21"/>
      <c r="N188" s="21"/>
      <c r="S188" s="23"/>
      <c r="U188" s="23"/>
      <c r="W188" s="7"/>
      <c r="X188" s="7"/>
      <c r="Y188" s="19"/>
      <c r="Z188" s="19"/>
      <c r="AA188" s="19"/>
      <c r="AD188" s="7"/>
      <c r="AE188" s="7"/>
      <c r="AF188" s="7"/>
      <c r="AJ188" s="7"/>
      <c r="AK188" s="7"/>
      <c r="AL188" s="7"/>
      <c r="AN188" s="7"/>
      <c r="AO188" s="27"/>
      <c r="AP188" s="27"/>
      <c r="AQ188" s="27"/>
      <c r="AR188" s="27"/>
      <c r="AS188" s="28"/>
      <c r="AT188" s="27"/>
      <c r="AU188" s="7"/>
      <c r="AV188" s="7"/>
      <c r="AX188" s="7"/>
      <c r="AY188" s="7"/>
      <c r="AZ188" s="7"/>
    </row>
    <row r="189" spans="1:53" x14ac:dyDescent="0.25">
      <c r="B189" s="22"/>
      <c r="E189" s="27"/>
      <c r="G189" s="20"/>
      <c r="I189" s="20"/>
      <c r="L189" s="7"/>
      <c r="M189" s="21"/>
      <c r="N189" s="21"/>
      <c r="S189" s="23"/>
      <c r="U189" s="23"/>
      <c r="W189" s="7"/>
      <c r="X189" s="7"/>
      <c r="Y189" s="19"/>
      <c r="Z189" s="19"/>
      <c r="AA189" s="19"/>
      <c r="AD189" s="7"/>
      <c r="AE189" s="7"/>
      <c r="AF189" s="7"/>
      <c r="AJ189" s="7"/>
      <c r="AK189" s="7"/>
      <c r="AL189" s="7"/>
      <c r="AN189" s="7"/>
      <c r="AO189" s="27"/>
      <c r="AP189" s="27"/>
      <c r="AQ189" s="27"/>
      <c r="AR189" s="27"/>
      <c r="AS189" s="28"/>
      <c r="AT189" s="27"/>
      <c r="AU189" s="7"/>
      <c r="AV189" s="7"/>
      <c r="AX189" s="7"/>
      <c r="AY189" s="7"/>
      <c r="AZ189" s="7"/>
    </row>
    <row r="190" spans="1:53" x14ac:dyDescent="0.25">
      <c r="B190" s="22"/>
      <c r="E190" s="27"/>
      <c r="G190" s="20"/>
      <c r="I190" s="20"/>
      <c r="L190" s="7"/>
      <c r="M190" s="21"/>
      <c r="N190" s="21"/>
      <c r="S190" s="23"/>
      <c r="U190" s="23"/>
      <c r="W190" s="7"/>
      <c r="X190" s="7"/>
      <c r="Y190" s="19"/>
      <c r="Z190" s="19"/>
      <c r="AA190" s="19"/>
      <c r="AD190" s="7"/>
      <c r="AE190" s="7"/>
      <c r="AF190" s="7"/>
      <c r="AJ190" s="7"/>
      <c r="AK190" s="7"/>
      <c r="AL190" s="7"/>
      <c r="AN190" s="7"/>
      <c r="AO190" s="27"/>
      <c r="AP190" s="27"/>
      <c r="AQ190" s="27"/>
      <c r="AR190" s="27"/>
      <c r="AS190" s="28"/>
      <c r="AT190" s="27"/>
      <c r="AU190" s="7"/>
      <c r="AV190" s="7"/>
      <c r="AX190" s="7"/>
      <c r="AY190" s="7"/>
      <c r="AZ190" s="7"/>
    </row>
    <row r="191" spans="1:53" x14ac:dyDescent="0.25">
      <c r="B191" s="22"/>
      <c r="E191" s="27"/>
      <c r="G191" s="20"/>
      <c r="I191" s="20"/>
      <c r="L191" s="7"/>
      <c r="M191" s="21"/>
      <c r="N191" s="21"/>
      <c r="S191" s="23"/>
      <c r="U191" s="23"/>
      <c r="W191" s="7"/>
      <c r="X191" s="7"/>
      <c r="Y191" s="19"/>
      <c r="Z191" s="19"/>
      <c r="AA191" s="19"/>
      <c r="AD191" s="7"/>
      <c r="AE191" s="7"/>
      <c r="AF191" s="7"/>
      <c r="AJ191" s="7"/>
      <c r="AK191" s="7"/>
      <c r="AL191" s="7"/>
      <c r="AN191" s="7"/>
      <c r="AO191" s="27"/>
      <c r="AP191" s="27"/>
      <c r="AQ191" s="27"/>
      <c r="AR191" s="27"/>
      <c r="AS191" s="28"/>
      <c r="AT191" s="27"/>
      <c r="AU191" s="7"/>
      <c r="AV191" s="7"/>
      <c r="AX191" s="7"/>
      <c r="AY191" s="7"/>
      <c r="AZ191" s="7"/>
    </row>
    <row r="192" spans="1:53" x14ac:dyDescent="0.25">
      <c r="B192" s="22"/>
      <c r="E192" s="27"/>
      <c r="G192" s="20"/>
      <c r="I192" s="20"/>
      <c r="L192" s="7"/>
      <c r="M192" s="21"/>
      <c r="N192" s="21"/>
      <c r="S192" s="23"/>
      <c r="U192" s="23"/>
      <c r="W192" s="7"/>
      <c r="X192" s="7"/>
      <c r="Y192" s="19"/>
      <c r="Z192" s="19"/>
      <c r="AA192" s="19"/>
      <c r="AD192" s="7"/>
      <c r="AE192" s="7"/>
      <c r="AF192" s="7"/>
      <c r="AJ192" s="7"/>
      <c r="AK192" s="7"/>
      <c r="AL192" s="7"/>
      <c r="AN192" s="7"/>
      <c r="AO192" s="27"/>
      <c r="AP192" s="27"/>
      <c r="AQ192" s="27"/>
      <c r="AR192" s="27"/>
      <c r="AS192" s="28"/>
      <c r="AT192" s="27"/>
      <c r="AU192" s="7"/>
      <c r="AV192" s="7"/>
      <c r="AX192" s="7"/>
      <c r="AY192" s="7"/>
      <c r="AZ192" s="7"/>
    </row>
    <row r="193" spans="2:52" x14ac:dyDescent="0.25">
      <c r="B193" s="22"/>
      <c r="E193" s="27"/>
      <c r="G193" s="20"/>
      <c r="I193" s="20"/>
      <c r="L193" s="7"/>
      <c r="M193" s="21"/>
      <c r="N193" s="21"/>
      <c r="S193" s="23"/>
      <c r="U193" s="23"/>
      <c r="W193" s="7"/>
      <c r="X193" s="7"/>
      <c r="Y193" s="19"/>
      <c r="Z193" s="19"/>
      <c r="AA193" s="19"/>
      <c r="AD193" s="7"/>
      <c r="AE193" s="7"/>
      <c r="AF193" s="7"/>
      <c r="AJ193" s="7"/>
      <c r="AK193" s="7"/>
      <c r="AL193" s="7"/>
      <c r="AN193" s="7"/>
      <c r="AO193" s="27"/>
      <c r="AP193" s="27"/>
      <c r="AQ193" s="27"/>
      <c r="AR193" s="27"/>
      <c r="AS193" s="28"/>
      <c r="AT193" s="27"/>
      <c r="AU193" s="7"/>
      <c r="AV193" s="7"/>
      <c r="AX193" s="7"/>
      <c r="AY193" s="7"/>
      <c r="AZ193" s="7"/>
    </row>
    <row r="194" spans="2:52" x14ac:dyDescent="0.25">
      <c r="B194" s="22"/>
      <c r="E194" s="27"/>
      <c r="G194" s="20"/>
      <c r="I194" s="20"/>
      <c r="L194" s="7"/>
      <c r="M194" s="21"/>
      <c r="N194" s="21"/>
      <c r="S194" s="23"/>
      <c r="U194" s="23"/>
      <c r="W194" s="7"/>
      <c r="X194" s="7"/>
      <c r="Y194" s="19"/>
      <c r="Z194" s="19"/>
      <c r="AA194" s="19"/>
      <c r="AD194" s="7"/>
      <c r="AE194" s="7"/>
      <c r="AF194" s="7"/>
      <c r="AJ194" s="7"/>
      <c r="AK194" s="7"/>
      <c r="AL194" s="7"/>
      <c r="AN194" s="7"/>
      <c r="AO194" s="27"/>
      <c r="AP194" s="27"/>
      <c r="AQ194" s="27"/>
      <c r="AR194" s="27"/>
      <c r="AS194" s="28"/>
      <c r="AT194" s="27"/>
      <c r="AU194" s="7"/>
      <c r="AV194" s="7"/>
      <c r="AX194" s="7"/>
      <c r="AY194" s="7"/>
      <c r="AZ194" s="7"/>
    </row>
    <row r="195" spans="2:52" x14ac:dyDescent="0.25">
      <c r="B195" s="22"/>
      <c r="E195" s="27"/>
      <c r="G195" s="20"/>
      <c r="I195" s="20"/>
      <c r="L195" s="7"/>
      <c r="M195" s="21"/>
      <c r="N195" s="21"/>
      <c r="S195" s="23"/>
      <c r="U195" s="23"/>
      <c r="W195" s="7"/>
      <c r="X195" s="7"/>
      <c r="Y195" s="19"/>
      <c r="Z195" s="19"/>
      <c r="AA195" s="19"/>
      <c r="AD195" s="7"/>
      <c r="AE195" s="7"/>
      <c r="AF195" s="7"/>
      <c r="AJ195" s="7"/>
      <c r="AK195" s="7"/>
      <c r="AL195" s="7"/>
      <c r="AN195" s="7"/>
      <c r="AO195" s="27"/>
      <c r="AP195" s="27"/>
      <c r="AQ195" s="27"/>
      <c r="AR195" s="27"/>
      <c r="AS195" s="28"/>
      <c r="AT195" s="27"/>
      <c r="AU195" s="7"/>
      <c r="AV195" s="7"/>
      <c r="AX195" s="7"/>
      <c r="AY195" s="7"/>
      <c r="AZ195" s="7"/>
    </row>
    <row r="196" spans="2:52" x14ac:dyDescent="0.25">
      <c r="B196" s="22"/>
      <c r="E196" s="27"/>
      <c r="G196" s="20"/>
      <c r="I196" s="20"/>
      <c r="L196" s="7"/>
      <c r="M196" s="21"/>
      <c r="N196" s="21"/>
      <c r="S196" s="23"/>
      <c r="U196" s="23"/>
      <c r="W196" s="7"/>
      <c r="X196" s="7"/>
      <c r="Y196" s="19"/>
      <c r="Z196" s="19"/>
      <c r="AA196" s="19"/>
      <c r="AD196" s="7"/>
      <c r="AE196" s="7"/>
      <c r="AF196" s="7"/>
      <c r="AJ196" s="7"/>
      <c r="AK196" s="7"/>
      <c r="AL196" s="7"/>
      <c r="AN196" s="7"/>
      <c r="AO196" s="27"/>
      <c r="AP196" s="27"/>
      <c r="AQ196" s="27"/>
      <c r="AR196" s="27"/>
      <c r="AS196" s="28"/>
      <c r="AT196" s="27"/>
      <c r="AU196" s="7"/>
      <c r="AV196" s="7"/>
      <c r="AX196" s="7"/>
      <c r="AY196" s="7"/>
      <c r="AZ196" s="7"/>
    </row>
    <row r="197" spans="2:52" x14ac:dyDescent="0.25">
      <c r="B197" s="22"/>
      <c r="E197" s="27"/>
      <c r="G197" s="20"/>
      <c r="I197" s="20"/>
      <c r="L197" s="7"/>
      <c r="M197" s="21"/>
      <c r="N197" s="21"/>
      <c r="S197" s="23"/>
      <c r="U197" s="23"/>
      <c r="W197" s="7"/>
      <c r="X197" s="7"/>
      <c r="Y197" s="19"/>
      <c r="Z197" s="19"/>
      <c r="AA197" s="19"/>
      <c r="AD197" s="7"/>
      <c r="AE197" s="7"/>
      <c r="AF197" s="7"/>
      <c r="AJ197" s="7"/>
      <c r="AK197" s="7"/>
      <c r="AL197" s="7"/>
      <c r="AN197" s="7"/>
      <c r="AO197" s="27"/>
      <c r="AP197" s="27"/>
      <c r="AQ197" s="27"/>
      <c r="AR197" s="27"/>
      <c r="AS197" s="28"/>
      <c r="AT197" s="27"/>
      <c r="AU197" s="7"/>
      <c r="AV197" s="7"/>
      <c r="AX197" s="7"/>
      <c r="AY197" s="7"/>
      <c r="AZ197" s="7"/>
    </row>
    <row r="198" spans="2:52" x14ac:dyDescent="0.25">
      <c r="B198" s="22"/>
      <c r="E198" s="27"/>
      <c r="G198" s="20"/>
      <c r="I198" s="20"/>
      <c r="L198" s="7"/>
      <c r="M198" s="21"/>
      <c r="N198" s="21"/>
      <c r="S198" s="23"/>
      <c r="U198" s="23"/>
      <c r="W198" s="7"/>
      <c r="X198" s="7"/>
      <c r="Y198" s="19"/>
      <c r="Z198" s="19"/>
      <c r="AA198" s="19"/>
      <c r="AD198" s="7"/>
      <c r="AE198" s="7"/>
      <c r="AF198" s="7"/>
      <c r="AJ198" s="7"/>
      <c r="AK198" s="7"/>
      <c r="AL198" s="7"/>
      <c r="AN198" s="7"/>
      <c r="AO198" s="27"/>
      <c r="AP198" s="27"/>
      <c r="AQ198" s="27"/>
      <c r="AR198" s="27"/>
      <c r="AS198" s="28"/>
      <c r="AT198" s="27"/>
      <c r="AU198" s="7"/>
      <c r="AV198" s="7"/>
      <c r="AX198" s="7"/>
      <c r="AY198" s="7"/>
      <c r="AZ198" s="7"/>
    </row>
    <row r="199" spans="2:52" x14ac:dyDescent="0.25">
      <c r="B199" s="22"/>
      <c r="E199" s="27"/>
      <c r="G199" s="20"/>
      <c r="I199" s="20"/>
      <c r="L199" s="7"/>
      <c r="M199" s="21"/>
      <c r="N199" s="21"/>
      <c r="S199" s="23"/>
      <c r="U199" s="23"/>
      <c r="W199" s="7"/>
      <c r="X199" s="7"/>
      <c r="Y199" s="19"/>
      <c r="Z199" s="19"/>
      <c r="AA199" s="19"/>
      <c r="AD199" s="7"/>
      <c r="AE199" s="7"/>
      <c r="AF199" s="7"/>
      <c r="AJ199" s="7"/>
      <c r="AK199" s="7"/>
      <c r="AL199" s="7"/>
      <c r="AN199" s="7"/>
      <c r="AO199" s="27"/>
      <c r="AP199" s="27"/>
      <c r="AQ199" s="27"/>
      <c r="AR199" s="27"/>
      <c r="AS199" s="28"/>
      <c r="AT199" s="27"/>
      <c r="AU199" s="7"/>
      <c r="AV199" s="7"/>
      <c r="AX199" s="7"/>
      <c r="AY199" s="7"/>
      <c r="AZ199" s="7"/>
    </row>
    <row r="200" spans="2:52" x14ac:dyDescent="0.25">
      <c r="B200" s="22"/>
      <c r="E200" s="27"/>
      <c r="G200" s="20"/>
      <c r="I200" s="20"/>
      <c r="L200" s="7"/>
      <c r="M200" s="21"/>
      <c r="N200" s="21"/>
      <c r="S200" s="23"/>
      <c r="U200" s="23"/>
      <c r="W200" s="7"/>
      <c r="X200" s="7"/>
      <c r="Y200" s="19"/>
      <c r="Z200" s="19"/>
      <c r="AA200" s="19"/>
      <c r="AD200" s="7"/>
      <c r="AE200" s="7"/>
      <c r="AF200" s="7"/>
      <c r="AJ200" s="7"/>
      <c r="AK200" s="7"/>
      <c r="AL200" s="7"/>
      <c r="AN200" s="7"/>
      <c r="AO200" s="27"/>
      <c r="AP200" s="27"/>
      <c r="AQ200" s="27"/>
      <c r="AR200" s="27"/>
      <c r="AS200" s="28"/>
      <c r="AT200" s="27"/>
      <c r="AU200" s="7"/>
      <c r="AV200" s="7"/>
      <c r="AX200" s="7"/>
      <c r="AY200" s="7"/>
      <c r="AZ200" s="7"/>
    </row>
    <row r="201" spans="2:52" x14ac:dyDescent="0.25">
      <c r="B201" s="22"/>
      <c r="E201" s="27"/>
      <c r="G201" s="20"/>
      <c r="I201" s="20"/>
      <c r="L201" s="7"/>
      <c r="M201" s="21"/>
      <c r="N201" s="21"/>
      <c r="S201" s="23"/>
      <c r="U201" s="23"/>
      <c r="W201" s="7"/>
      <c r="X201" s="7"/>
      <c r="Y201" s="19"/>
      <c r="Z201" s="19"/>
      <c r="AA201" s="19"/>
      <c r="AD201" s="7"/>
      <c r="AE201" s="7"/>
      <c r="AF201" s="7"/>
      <c r="AJ201" s="7"/>
      <c r="AK201" s="7"/>
      <c r="AL201" s="7"/>
      <c r="AN201" s="7"/>
      <c r="AO201" s="27"/>
      <c r="AP201" s="27"/>
      <c r="AQ201" s="27"/>
      <c r="AR201" s="27"/>
      <c r="AS201" s="28"/>
      <c r="AT201" s="27"/>
      <c r="AU201" s="7"/>
      <c r="AV201" s="7"/>
      <c r="AX201" s="7"/>
      <c r="AY201" s="7"/>
      <c r="AZ201" s="7"/>
    </row>
    <row r="202" spans="2:52" x14ac:dyDescent="0.25">
      <c r="B202" s="22"/>
      <c r="E202" s="27"/>
      <c r="G202" s="20"/>
      <c r="I202" s="20"/>
      <c r="L202" s="7"/>
      <c r="M202" s="21"/>
      <c r="N202" s="21"/>
      <c r="S202" s="23"/>
      <c r="U202" s="23"/>
      <c r="W202" s="7"/>
      <c r="X202" s="7"/>
      <c r="Y202" s="19"/>
      <c r="Z202" s="19"/>
      <c r="AA202" s="19"/>
      <c r="AD202" s="7"/>
      <c r="AE202" s="7"/>
      <c r="AF202" s="7"/>
      <c r="AJ202" s="7"/>
      <c r="AK202" s="7"/>
      <c r="AL202" s="7"/>
      <c r="AN202" s="7"/>
      <c r="AO202" s="27"/>
      <c r="AP202" s="27"/>
      <c r="AQ202" s="27"/>
      <c r="AR202" s="27"/>
      <c r="AS202" s="28"/>
      <c r="AT202" s="27"/>
      <c r="AU202" s="7"/>
      <c r="AV202" s="7"/>
      <c r="AX202" s="7"/>
      <c r="AY202" s="7"/>
      <c r="AZ202" s="7"/>
    </row>
    <row r="203" spans="2:52" x14ac:dyDescent="0.25">
      <c r="B203" s="22"/>
      <c r="E203" s="27"/>
      <c r="G203" s="20"/>
      <c r="I203" s="20"/>
      <c r="L203" s="7"/>
      <c r="M203" s="21"/>
      <c r="N203" s="21"/>
      <c r="S203" s="23"/>
      <c r="U203" s="23"/>
      <c r="W203" s="7"/>
      <c r="X203" s="7"/>
      <c r="Y203" s="19"/>
      <c r="Z203" s="19"/>
      <c r="AA203" s="19"/>
      <c r="AD203" s="7"/>
      <c r="AE203" s="7"/>
      <c r="AF203" s="7"/>
      <c r="AJ203" s="7"/>
      <c r="AK203" s="7"/>
      <c r="AL203" s="7"/>
      <c r="AN203" s="7"/>
      <c r="AO203" s="27"/>
      <c r="AP203" s="27"/>
      <c r="AQ203" s="27"/>
      <c r="AR203" s="27"/>
      <c r="AS203" s="28"/>
      <c r="AT203" s="27"/>
      <c r="AU203" s="7"/>
      <c r="AV203" s="7"/>
      <c r="AX203" s="7"/>
      <c r="AY203" s="7"/>
      <c r="AZ203" s="7"/>
    </row>
    <row r="204" spans="2:52" x14ac:dyDescent="0.25">
      <c r="B204" s="22"/>
      <c r="E204" s="27"/>
      <c r="G204" s="20"/>
      <c r="I204" s="20"/>
      <c r="L204" s="7"/>
      <c r="M204" s="21"/>
      <c r="N204" s="21"/>
      <c r="S204" s="23"/>
      <c r="U204" s="23"/>
      <c r="W204" s="7"/>
      <c r="X204" s="7"/>
      <c r="Y204" s="19"/>
      <c r="Z204" s="19"/>
      <c r="AA204" s="19"/>
      <c r="AD204" s="7"/>
      <c r="AE204" s="7"/>
      <c r="AF204" s="7"/>
      <c r="AJ204" s="7"/>
      <c r="AK204" s="7"/>
      <c r="AL204" s="7"/>
      <c r="AN204" s="7"/>
      <c r="AO204" s="27"/>
      <c r="AP204" s="27"/>
      <c r="AQ204" s="27"/>
      <c r="AR204" s="27"/>
      <c r="AS204" s="28"/>
      <c r="AT204" s="27"/>
      <c r="AU204" s="7"/>
      <c r="AV204" s="7"/>
      <c r="AX204" s="7"/>
      <c r="AY204" s="7"/>
      <c r="AZ204" s="7"/>
    </row>
    <row r="205" spans="2:52" x14ac:dyDescent="0.25">
      <c r="B205" s="22"/>
      <c r="E205" s="27"/>
      <c r="G205" s="20"/>
      <c r="I205" s="20"/>
      <c r="L205" s="7"/>
      <c r="M205" s="21"/>
      <c r="N205" s="21"/>
      <c r="S205" s="23"/>
      <c r="U205" s="23"/>
      <c r="W205" s="7"/>
      <c r="X205" s="7"/>
      <c r="Y205" s="19"/>
      <c r="Z205" s="19"/>
      <c r="AA205" s="19"/>
      <c r="AD205" s="7"/>
      <c r="AE205" s="7"/>
      <c r="AF205" s="7"/>
      <c r="AJ205" s="7"/>
      <c r="AK205" s="7"/>
      <c r="AL205" s="7"/>
      <c r="AN205" s="7"/>
      <c r="AO205" s="27"/>
      <c r="AP205" s="27"/>
      <c r="AQ205" s="27"/>
      <c r="AR205" s="27"/>
      <c r="AS205" s="28"/>
      <c r="AT205" s="27"/>
      <c r="AU205" s="7"/>
      <c r="AV205" s="7"/>
      <c r="AX205" s="7"/>
      <c r="AY205" s="7"/>
      <c r="AZ205" s="7"/>
    </row>
    <row r="206" spans="2:52" x14ac:dyDescent="0.25">
      <c r="B206" s="22"/>
      <c r="E206" s="27"/>
      <c r="G206" s="20"/>
      <c r="I206" s="20"/>
      <c r="L206" s="7"/>
      <c r="M206" s="21"/>
      <c r="N206" s="21"/>
      <c r="S206" s="23"/>
      <c r="U206" s="23"/>
      <c r="W206" s="7"/>
      <c r="X206" s="7"/>
      <c r="Y206" s="19"/>
      <c r="Z206" s="19"/>
      <c r="AA206" s="19"/>
      <c r="AD206" s="7"/>
      <c r="AE206" s="7"/>
      <c r="AF206" s="7"/>
      <c r="AJ206" s="7"/>
      <c r="AK206" s="7"/>
      <c r="AL206" s="7"/>
      <c r="AN206" s="7"/>
      <c r="AO206" s="27"/>
      <c r="AP206" s="27"/>
      <c r="AQ206" s="27"/>
      <c r="AR206" s="27"/>
      <c r="AS206" s="28"/>
      <c r="AT206" s="27"/>
      <c r="AU206" s="7"/>
      <c r="AV206" s="7"/>
      <c r="AX206" s="7"/>
      <c r="AY206" s="7"/>
      <c r="AZ206" s="7"/>
    </row>
    <row r="207" spans="2:52" x14ac:dyDescent="0.25">
      <c r="B207" s="22"/>
      <c r="E207" s="27"/>
      <c r="G207" s="20"/>
      <c r="I207" s="20"/>
      <c r="L207" s="7"/>
      <c r="M207" s="21"/>
      <c r="N207" s="21"/>
      <c r="S207" s="23"/>
      <c r="U207" s="23"/>
      <c r="W207" s="7"/>
      <c r="X207" s="7"/>
      <c r="Y207" s="19"/>
      <c r="Z207" s="19"/>
      <c r="AA207" s="19"/>
      <c r="AD207" s="7"/>
      <c r="AE207" s="7"/>
      <c r="AF207" s="7"/>
      <c r="AJ207" s="7"/>
      <c r="AK207" s="7"/>
      <c r="AL207" s="7"/>
      <c r="AN207" s="7"/>
      <c r="AO207" s="27"/>
      <c r="AP207" s="27"/>
      <c r="AQ207" s="27"/>
      <c r="AR207" s="27"/>
      <c r="AS207" s="28"/>
      <c r="AT207" s="27"/>
      <c r="AU207" s="7"/>
      <c r="AV207" s="7"/>
      <c r="AX207" s="7"/>
      <c r="AY207" s="7"/>
      <c r="AZ207" s="7"/>
    </row>
    <row r="208" spans="2:52" x14ac:dyDescent="0.25">
      <c r="B208" s="22"/>
      <c r="E208" s="27"/>
      <c r="G208" s="20"/>
      <c r="I208" s="20"/>
      <c r="L208" s="7"/>
      <c r="M208" s="21"/>
      <c r="N208" s="21"/>
      <c r="S208" s="23"/>
      <c r="U208" s="23"/>
      <c r="W208" s="7"/>
      <c r="X208" s="7"/>
      <c r="Y208" s="19"/>
      <c r="Z208" s="19"/>
      <c r="AA208" s="19"/>
      <c r="AD208" s="7"/>
      <c r="AE208" s="7"/>
      <c r="AF208" s="7"/>
      <c r="AJ208" s="7"/>
      <c r="AK208" s="7"/>
      <c r="AL208" s="7"/>
      <c r="AN208" s="7"/>
      <c r="AO208" s="27"/>
      <c r="AP208" s="27"/>
      <c r="AQ208" s="27"/>
      <c r="AR208" s="27"/>
      <c r="AS208" s="28"/>
      <c r="AT208" s="27"/>
      <c r="AU208" s="7"/>
      <c r="AV208" s="7"/>
      <c r="AX208" s="7"/>
      <c r="AY208" s="7"/>
      <c r="AZ208" s="7"/>
    </row>
    <row r="209" spans="2:52" x14ac:dyDescent="0.25">
      <c r="B209" s="22"/>
      <c r="E209" s="27"/>
      <c r="G209" s="20"/>
      <c r="I209" s="20"/>
      <c r="L209" s="7"/>
      <c r="M209" s="21"/>
      <c r="N209" s="21"/>
      <c r="S209" s="23"/>
      <c r="U209" s="23"/>
      <c r="W209" s="7"/>
      <c r="X209" s="7"/>
      <c r="Y209" s="19"/>
      <c r="Z209" s="19"/>
      <c r="AA209" s="19"/>
      <c r="AD209" s="7"/>
      <c r="AE209" s="7"/>
      <c r="AF209" s="7"/>
      <c r="AJ209" s="7"/>
      <c r="AK209" s="7"/>
      <c r="AL209" s="7"/>
      <c r="AN209" s="7"/>
      <c r="AO209" s="27"/>
      <c r="AP209" s="27"/>
      <c r="AQ209" s="27"/>
      <c r="AR209" s="27"/>
      <c r="AS209" s="28"/>
      <c r="AT209" s="27"/>
      <c r="AU209" s="7"/>
      <c r="AV209" s="7"/>
      <c r="AX209" s="7"/>
      <c r="AY209" s="7"/>
      <c r="AZ209" s="7"/>
    </row>
    <row r="210" spans="2:52" x14ac:dyDescent="0.25">
      <c r="B210" s="22"/>
      <c r="E210" s="27"/>
      <c r="G210" s="20"/>
      <c r="I210" s="20"/>
      <c r="L210" s="7"/>
      <c r="M210" s="21"/>
      <c r="N210" s="21"/>
      <c r="S210" s="23"/>
      <c r="U210" s="23"/>
      <c r="W210" s="7"/>
      <c r="X210" s="7"/>
      <c r="Y210" s="19"/>
      <c r="Z210" s="19"/>
      <c r="AA210" s="19"/>
      <c r="AD210" s="7"/>
      <c r="AE210" s="7"/>
      <c r="AF210" s="7"/>
      <c r="AJ210" s="7"/>
      <c r="AK210" s="7"/>
      <c r="AL210" s="7"/>
      <c r="AN210" s="7"/>
      <c r="AO210" s="27"/>
      <c r="AP210" s="27"/>
      <c r="AQ210" s="27"/>
      <c r="AR210" s="27"/>
      <c r="AS210" s="28"/>
      <c r="AT210" s="27"/>
      <c r="AU210" s="7"/>
      <c r="AV210" s="7"/>
      <c r="AX210" s="7"/>
      <c r="AY210" s="7"/>
      <c r="AZ210" s="7"/>
    </row>
    <row r="211" spans="2:52" x14ac:dyDescent="0.25">
      <c r="B211" s="22"/>
      <c r="E211" s="27"/>
      <c r="G211" s="20"/>
      <c r="I211" s="20"/>
      <c r="L211" s="7"/>
      <c r="M211" s="21"/>
      <c r="N211" s="21"/>
      <c r="S211" s="23"/>
      <c r="U211" s="23"/>
      <c r="W211" s="7"/>
      <c r="X211" s="7"/>
      <c r="Y211" s="19"/>
      <c r="Z211" s="19"/>
      <c r="AA211" s="19"/>
      <c r="AD211" s="7"/>
      <c r="AE211" s="7"/>
      <c r="AF211" s="7"/>
      <c r="AJ211" s="7"/>
      <c r="AK211" s="7"/>
      <c r="AL211" s="7"/>
      <c r="AN211" s="7"/>
      <c r="AO211" s="27"/>
      <c r="AP211" s="27"/>
      <c r="AQ211" s="27"/>
      <c r="AR211" s="27"/>
      <c r="AS211" s="28"/>
      <c r="AT211" s="27"/>
      <c r="AU211" s="7"/>
      <c r="AV211" s="7"/>
      <c r="AX211" s="7"/>
      <c r="AY211" s="7"/>
      <c r="AZ211" s="7"/>
    </row>
    <row r="212" spans="2:52" x14ac:dyDescent="0.25">
      <c r="B212" s="22"/>
      <c r="E212" s="27"/>
      <c r="G212" s="20"/>
      <c r="I212" s="20"/>
      <c r="L212" s="7"/>
      <c r="M212" s="21"/>
      <c r="N212" s="21"/>
      <c r="S212" s="23"/>
      <c r="U212" s="23"/>
      <c r="W212" s="7"/>
      <c r="X212" s="7"/>
      <c r="Y212" s="19"/>
      <c r="Z212" s="19"/>
      <c r="AA212" s="19"/>
      <c r="AD212" s="7"/>
      <c r="AE212" s="7"/>
      <c r="AF212" s="7"/>
      <c r="AJ212" s="7"/>
      <c r="AK212" s="7"/>
      <c r="AL212" s="7"/>
      <c r="AN212" s="7"/>
      <c r="AO212" s="27"/>
      <c r="AP212" s="27"/>
      <c r="AQ212" s="27"/>
      <c r="AR212" s="27"/>
      <c r="AS212" s="28"/>
      <c r="AT212" s="27"/>
      <c r="AU212" s="7"/>
      <c r="AV212" s="7"/>
      <c r="AX212" s="7"/>
      <c r="AY212" s="7"/>
      <c r="AZ212" s="7"/>
    </row>
    <row r="213" spans="2:52" x14ac:dyDescent="0.25">
      <c r="B213" s="22"/>
      <c r="E213" s="27"/>
      <c r="G213" s="20"/>
      <c r="I213" s="20"/>
      <c r="L213" s="7"/>
      <c r="M213" s="21"/>
      <c r="N213" s="21"/>
      <c r="S213" s="23"/>
      <c r="U213" s="23"/>
      <c r="W213" s="7"/>
      <c r="X213" s="7"/>
      <c r="Y213" s="19"/>
      <c r="Z213" s="19"/>
      <c r="AA213" s="19"/>
      <c r="AD213" s="7"/>
      <c r="AE213" s="7"/>
      <c r="AF213" s="7"/>
      <c r="AJ213" s="7"/>
      <c r="AK213" s="7"/>
      <c r="AL213" s="7"/>
      <c r="AN213" s="7"/>
      <c r="AO213" s="27"/>
      <c r="AP213" s="27"/>
      <c r="AQ213" s="27"/>
      <c r="AR213" s="27"/>
      <c r="AS213" s="28"/>
      <c r="AT213" s="27"/>
      <c r="AU213" s="7"/>
      <c r="AV213" s="7"/>
      <c r="AX213" s="7"/>
      <c r="AY213" s="7"/>
      <c r="AZ213" s="7"/>
    </row>
    <row r="214" spans="2:52" x14ac:dyDescent="0.25">
      <c r="B214" s="22"/>
      <c r="E214" s="27"/>
      <c r="G214" s="20"/>
      <c r="I214" s="20"/>
      <c r="L214" s="7"/>
      <c r="M214" s="21"/>
      <c r="N214" s="21"/>
      <c r="S214" s="23"/>
      <c r="U214" s="23"/>
      <c r="W214" s="7"/>
      <c r="X214" s="7"/>
      <c r="Y214" s="19"/>
      <c r="Z214" s="19"/>
      <c r="AA214" s="19"/>
      <c r="AD214" s="7"/>
      <c r="AE214" s="7"/>
      <c r="AF214" s="7"/>
      <c r="AJ214" s="7"/>
      <c r="AK214" s="7"/>
      <c r="AL214" s="7"/>
      <c r="AN214" s="7"/>
      <c r="AO214" s="27"/>
      <c r="AP214" s="27"/>
      <c r="AQ214" s="27"/>
      <c r="AR214" s="27"/>
      <c r="AS214" s="28"/>
      <c r="AT214" s="27"/>
      <c r="AU214" s="7"/>
      <c r="AV214" s="7"/>
      <c r="AX214" s="7"/>
      <c r="AY214" s="7"/>
      <c r="AZ214" s="7"/>
    </row>
    <row r="215" spans="2:52" x14ac:dyDescent="0.25">
      <c r="B215" s="22"/>
      <c r="E215" s="27"/>
      <c r="G215" s="20"/>
      <c r="I215" s="20"/>
      <c r="L215" s="7"/>
      <c r="M215" s="21"/>
      <c r="N215" s="21"/>
      <c r="S215" s="23"/>
      <c r="U215" s="23"/>
      <c r="W215" s="7"/>
      <c r="X215" s="7"/>
      <c r="Y215" s="19"/>
      <c r="Z215" s="19"/>
      <c r="AA215" s="19"/>
      <c r="AD215" s="7"/>
      <c r="AE215" s="7"/>
      <c r="AF215" s="7"/>
      <c r="AJ215" s="7"/>
      <c r="AK215" s="7"/>
      <c r="AL215" s="7"/>
      <c r="AN215" s="7"/>
      <c r="AO215" s="27"/>
      <c r="AP215" s="27"/>
      <c r="AQ215" s="27"/>
      <c r="AR215" s="27"/>
      <c r="AS215" s="28"/>
      <c r="AT215" s="27"/>
      <c r="AU215" s="7"/>
      <c r="AV215" s="7"/>
      <c r="AX215" s="7"/>
      <c r="AY215" s="7"/>
      <c r="AZ215" s="7"/>
    </row>
    <row r="216" spans="2:52" x14ac:dyDescent="0.25">
      <c r="B216" s="22"/>
      <c r="E216" s="27"/>
      <c r="G216" s="20"/>
      <c r="I216" s="20"/>
      <c r="L216" s="7"/>
      <c r="M216" s="21"/>
      <c r="N216" s="21"/>
      <c r="S216" s="23"/>
      <c r="U216" s="23"/>
      <c r="W216" s="7"/>
      <c r="X216" s="7"/>
      <c r="Y216" s="19"/>
      <c r="Z216" s="19"/>
      <c r="AA216" s="19"/>
      <c r="AD216" s="7"/>
      <c r="AE216" s="7"/>
      <c r="AF216" s="7"/>
      <c r="AJ216" s="7"/>
      <c r="AK216" s="7"/>
      <c r="AL216" s="7"/>
      <c r="AN216" s="7"/>
      <c r="AO216" s="27"/>
      <c r="AP216" s="27"/>
      <c r="AQ216" s="27"/>
      <c r="AR216" s="27"/>
      <c r="AS216" s="28"/>
      <c r="AT216" s="27"/>
      <c r="AU216" s="7"/>
      <c r="AV216" s="7"/>
      <c r="AX216" s="7"/>
      <c r="AY216" s="7"/>
      <c r="AZ216" s="7"/>
    </row>
    <row r="217" spans="2:52" x14ac:dyDescent="0.25">
      <c r="B217" s="22"/>
      <c r="E217" s="27"/>
      <c r="G217" s="20"/>
      <c r="I217" s="20"/>
      <c r="L217" s="7"/>
      <c r="M217" s="21"/>
      <c r="N217" s="21"/>
      <c r="S217" s="23"/>
      <c r="U217" s="23"/>
      <c r="W217" s="7"/>
      <c r="X217" s="7"/>
      <c r="Y217" s="19"/>
      <c r="Z217" s="19"/>
      <c r="AA217" s="19"/>
      <c r="AD217" s="7"/>
      <c r="AE217" s="7"/>
      <c r="AF217" s="7"/>
      <c r="AJ217" s="7"/>
      <c r="AK217" s="7"/>
      <c r="AL217" s="7"/>
      <c r="AN217" s="7"/>
      <c r="AO217" s="27"/>
      <c r="AP217" s="27"/>
      <c r="AQ217" s="27"/>
      <c r="AR217" s="27"/>
      <c r="AS217" s="28"/>
      <c r="AT217" s="27"/>
      <c r="AU217" s="7"/>
      <c r="AV217" s="7"/>
      <c r="AX217" s="7"/>
      <c r="AY217" s="7"/>
      <c r="AZ217" s="7"/>
    </row>
    <row r="218" spans="2:52" x14ac:dyDescent="0.25">
      <c r="B218" s="22"/>
      <c r="E218" s="27"/>
      <c r="G218" s="20"/>
      <c r="I218" s="20"/>
      <c r="L218" s="7"/>
      <c r="M218" s="21"/>
      <c r="N218" s="21"/>
      <c r="S218" s="23"/>
      <c r="U218" s="23"/>
      <c r="W218" s="7"/>
      <c r="X218" s="7"/>
      <c r="Y218" s="19"/>
      <c r="Z218" s="19"/>
      <c r="AA218" s="19"/>
      <c r="AD218" s="7"/>
      <c r="AE218" s="7"/>
      <c r="AF218" s="7"/>
      <c r="AJ218" s="7"/>
      <c r="AK218" s="7"/>
      <c r="AL218" s="7"/>
      <c r="AN218" s="7"/>
      <c r="AO218" s="27"/>
      <c r="AP218" s="27"/>
      <c r="AQ218" s="27"/>
      <c r="AR218" s="27"/>
      <c r="AS218" s="28"/>
      <c r="AT218" s="27"/>
      <c r="AU218" s="7"/>
      <c r="AV218" s="7"/>
      <c r="AX218" s="7"/>
      <c r="AY218" s="7"/>
      <c r="AZ218" s="7"/>
    </row>
    <row r="219" spans="2:52" x14ac:dyDescent="0.25">
      <c r="B219" s="22"/>
      <c r="E219" s="27"/>
      <c r="G219" s="20"/>
      <c r="I219" s="20"/>
      <c r="L219" s="7"/>
      <c r="M219" s="21"/>
      <c r="N219" s="21"/>
      <c r="S219" s="23"/>
      <c r="U219" s="23"/>
      <c r="W219" s="7"/>
      <c r="X219" s="7"/>
      <c r="Y219" s="19"/>
      <c r="Z219" s="19"/>
      <c r="AA219" s="19"/>
      <c r="AD219" s="7"/>
      <c r="AE219" s="7"/>
      <c r="AF219" s="7"/>
      <c r="AJ219" s="7"/>
      <c r="AK219" s="7"/>
      <c r="AL219" s="7"/>
      <c r="AN219" s="7"/>
      <c r="AO219" s="27"/>
      <c r="AP219" s="27"/>
      <c r="AQ219" s="27"/>
      <c r="AR219" s="27"/>
      <c r="AS219" s="28"/>
      <c r="AT219" s="27"/>
      <c r="AU219" s="7"/>
      <c r="AV219" s="7"/>
      <c r="AX219" s="7"/>
      <c r="AY219" s="7"/>
      <c r="AZ219" s="7"/>
    </row>
    <row r="220" spans="2:52" x14ac:dyDescent="0.25">
      <c r="B220" s="22"/>
      <c r="E220" s="27"/>
      <c r="G220" s="20"/>
      <c r="I220" s="20"/>
      <c r="L220" s="7"/>
      <c r="M220" s="21"/>
      <c r="N220" s="21"/>
      <c r="S220" s="23"/>
      <c r="U220" s="23"/>
      <c r="W220" s="7"/>
      <c r="X220" s="7"/>
      <c r="Y220" s="19"/>
      <c r="Z220" s="19"/>
      <c r="AA220" s="19"/>
      <c r="AD220" s="7"/>
      <c r="AE220" s="7"/>
      <c r="AF220" s="7"/>
      <c r="AJ220" s="7"/>
      <c r="AK220" s="7"/>
      <c r="AL220" s="7"/>
      <c r="AN220" s="7"/>
      <c r="AO220" s="27"/>
      <c r="AP220" s="27"/>
      <c r="AQ220" s="27"/>
      <c r="AR220" s="27"/>
      <c r="AS220" s="28"/>
      <c r="AT220" s="27"/>
      <c r="AU220" s="7"/>
      <c r="AV220" s="7"/>
      <c r="AX220" s="7"/>
      <c r="AY220" s="7"/>
      <c r="AZ220" s="7"/>
    </row>
    <row r="221" spans="2:52" x14ac:dyDescent="0.25">
      <c r="B221" s="22"/>
      <c r="E221" s="27"/>
      <c r="G221" s="20"/>
      <c r="I221" s="20"/>
      <c r="L221" s="7"/>
      <c r="M221" s="21"/>
      <c r="N221" s="21"/>
      <c r="S221" s="23"/>
      <c r="U221" s="23"/>
      <c r="W221" s="7"/>
      <c r="X221" s="7"/>
      <c r="Y221" s="19"/>
      <c r="Z221" s="19"/>
      <c r="AA221" s="19"/>
      <c r="AD221" s="7"/>
      <c r="AE221" s="7"/>
      <c r="AF221" s="7"/>
      <c r="AJ221" s="7"/>
      <c r="AK221" s="7"/>
      <c r="AL221" s="7"/>
      <c r="AN221" s="7"/>
      <c r="AO221" s="27"/>
      <c r="AP221" s="27"/>
      <c r="AQ221" s="27"/>
      <c r="AR221" s="27"/>
      <c r="AS221" s="28"/>
      <c r="AT221" s="27"/>
      <c r="AU221" s="7"/>
      <c r="AV221" s="7"/>
      <c r="AX221" s="7"/>
      <c r="AY221" s="7"/>
      <c r="AZ221" s="7"/>
    </row>
    <row r="222" spans="2:52" x14ac:dyDescent="0.25">
      <c r="B222" s="22"/>
      <c r="E222" s="27"/>
      <c r="G222" s="20"/>
      <c r="I222" s="20"/>
      <c r="L222" s="7"/>
      <c r="M222" s="21"/>
      <c r="N222" s="21"/>
      <c r="S222" s="23"/>
      <c r="U222" s="23"/>
      <c r="W222" s="7"/>
      <c r="X222" s="7"/>
      <c r="Y222" s="19"/>
      <c r="Z222" s="19"/>
      <c r="AA222" s="19"/>
      <c r="AD222" s="7"/>
      <c r="AE222" s="7"/>
      <c r="AF222" s="7"/>
      <c r="AJ222" s="7"/>
      <c r="AK222" s="7"/>
      <c r="AL222" s="7"/>
      <c r="AN222" s="7"/>
      <c r="AO222" s="27"/>
      <c r="AP222" s="27"/>
      <c r="AQ222" s="27"/>
      <c r="AR222" s="27"/>
      <c r="AS222" s="28"/>
      <c r="AT222" s="27"/>
      <c r="AU222" s="7"/>
      <c r="AV222" s="7"/>
      <c r="AX222" s="7"/>
      <c r="AY222" s="7"/>
      <c r="AZ222" s="7"/>
    </row>
    <row r="223" spans="2:52" x14ac:dyDescent="0.25">
      <c r="B223" s="22"/>
      <c r="E223" s="27"/>
      <c r="G223" s="20"/>
      <c r="I223" s="20"/>
      <c r="L223" s="7"/>
      <c r="M223" s="21"/>
      <c r="N223" s="21"/>
      <c r="S223" s="23"/>
      <c r="U223" s="23"/>
      <c r="W223" s="7"/>
      <c r="X223" s="7"/>
      <c r="Y223" s="19"/>
      <c r="Z223" s="19"/>
      <c r="AA223" s="19"/>
      <c r="AD223" s="7"/>
      <c r="AE223" s="7"/>
      <c r="AF223" s="7"/>
      <c r="AJ223" s="7"/>
      <c r="AK223" s="7"/>
      <c r="AL223" s="7"/>
      <c r="AN223" s="7"/>
      <c r="AO223" s="27"/>
      <c r="AP223" s="27"/>
      <c r="AQ223" s="27"/>
      <c r="AR223" s="27"/>
      <c r="AS223" s="28"/>
      <c r="AT223" s="27"/>
      <c r="AU223" s="7"/>
      <c r="AV223" s="7"/>
      <c r="AX223" s="7"/>
      <c r="AY223" s="7"/>
      <c r="AZ223" s="7"/>
    </row>
    <row r="224" spans="2:52" x14ac:dyDescent="0.25">
      <c r="B224" s="22"/>
      <c r="E224" s="27"/>
      <c r="G224" s="20"/>
      <c r="I224" s="20"/>
      <c r="L224" s="7"/>
      <c r="M224" s="21"/>
      <c r="N224" s="21"/>
      <c r="S224" s="23"/>
      <c r="U224" s="23"/>
      <c r="W224" s="7"/>
      <c r="X224" s="7"/>
      <c r="Y224" s="19"/>
      <c r="Z224" s="19"/>
      <c r="AA224" s="19"/>
      <c r="AD224" s="7"/>
      <c r="AE224" s="7"/>
      <c r="AF224" s="7"/>
      <c r="AJ224" s="7"/>
      <c r="AK224" s="7"/>
      <c r="AL224" s="7"/>
      <c r="AN224" s="7"/>
      <c r="AO224" s="27"/>
      <c r="AP224" s="27"/>
      <c r="AQ224" s="27"/>
      <c r="AR224" s="27"/>
      <c r="AS224" s="28"/>
      <c r="AT224" s="27"/>
      <c r="AU224" s="7"/>
      <c r="AV224" s="7"/>
      <c r="AX224" s="7"/>
      <c r="AY224" s="7"/>
      <c r="AZ224" s="7"/>
    </row>
    <row r="225" spans="2:52" x14ac:dyDescent="0.25">
      <c r="B225" s="22"/>
      <c r="E225" s="27"/>
      <c r="G225" s="20"/>
      <c r="I225" s="20"/>
      <c r="L225" s="7"/>
      <c r="M225" s="21"/>
      <c r="N225" s="21"/>
      <c r="S225" s="23"/>
      <c r="U225" s="23"/>
      <c r="W225" s="7"/>
      <c r="X225" s="7"/>
      <c r="Y225" s="19"/>
      <c r="Z225" s="19"/>
      <c r="AA225" s="19"/>
      <c r="AD225" s="7"/>
      <c r="AE225" s="7"/>
      <c r="AF225" s="7"/>
      <c r="AJ225" s="7"/>
      <c r="AK225" s="7"/>
      <c r="AL225" s="7"/>
      <c r="AN225" s="7"/>
      <c r="AO225" s="27"/>
      <c r="AP225" s="27"/>
      <c r="AQ225" s="27"/>
      <c r="AR225" s="27"/>
      <c r="AS225" s="28"/>
      <c r="AT225" s="27"/>
      <c r="AU225" s="7"/>
      <c r="AV225" s="7"/>
      <c r="AX225" s="7"/>
      <c r="AY225" s="7"/>
      <c r="AZ225" s="7"/>
    </row>
    <row r="226" spans="2:52" x14ac:dyDescent="0.25">
      <c r="B226" s="22"/>
      <c r="E226" s="27"/>
      <c r="G226" s="20"/>
      <c r="I226" s="20"/>
      <c r="L226" s="7"/>
      <c r="M226" s="21"/>
      <c r="N226" s="21"/>
      <c r="S226" s="23"/>
      <c r="U226" s="23"/>
      <c r="W226" s="7"/>
      <c r="X226" s="7"/>
      <c r="Y226" s="19"/>
      <c r="Z226" s="19"/>
      <c r="AA226" s="19"/>
      <c r="AD226" s="7"/>
      <c r="AE226" s="7"/>
      <c r="AF226" s="7"/>
      <c r="AJ226" s="7"/>
      <c r="AK226" s="7"/>
      <c r="AL226" s="7"/>
      <c r="AN226" s="7"/>
      <c r="AO226" s="27"/>
      <c r="AP226" s="27"/>
      <c r="AQ226" s="27"/>
      <c r="AR226" s="27"/>
      <c r="AS226" s="28"/>
      <c r="AT226" s="27"/>
      <c r="AU226" s="7"/>
      <c r="AV226" s="7"/>
      <c r="AX226" s="7"/>
      <c r="AY226" s="7"/>
      <c r="AZ226" s="7"/>
    </row>
    <row r="227" spans="2:52" x14ac:dyDescent="0.25">
      <c r="B227" s="22"/>
      <c r="E227" s="27"/>
      <c r="G227" s="20"/>
      <c r="I227" s="20"/>
      <c r="L227" s="7"/>
      <c r="M227" s="21"/>
      <c r="N227" s="21"/>
      <c r="S227" s="23"/>
      <c r="U227" s="23"/>
      <c r="W227" s="7"/>
      <c r="X227" s="7"/>
      <c r="Y227" s="19"/>
      <c r="Z227" s="19"/>
      <c r="AA227" s="19"/>
      <c r="AD227" s="7"/>
      <c r="AE227" s="7"/>
      <c r="AF227" s="7"/>
      <c r="AJ227" s="7"/>
      <c r="AK227" s="7"/>
      <c r="AL227" s="7"/>
      <c r="AN227" s="7"/>
      <c r="AO227" s="27"/>
      <c r="AP227" s="27"/>
      <c r="AQ227" s="27"/>
      <c r="AR227" s="27"/>
      <c r="AS227" s="28"/>
      <c r="AT227" s="27"/>
      <c r="AU227" s="7"/>
      <c r="AV227" s="7"/>
      <c r="AX227" s="7"/>
      <c r="AY227" s="7"/>
      <c r="AZ227" s="7"/>
    </row>
    <row r="228" spans="2:52" x14ac:dyDescent="0.25">
      <c r="B228" s="22"/>
      <c r="E228" s="27"/>
      <c r="G228" s="20"/>
      <c r="I228" s="20"/>
      <c r="L228" s="7"/>
      <c r="M228" s="21"/>
      <c r="N228" s="21"/>
      <c r="S228" s="23"/>
      <c r="U228" s="23"/>
      <c r="W228" s="7"/>
      <c r="X228" s="7"/>
      <c r="Y228" s="19"/>
      <c r="Z228" s="19"/>
      <c r="AA228" s="19"/>
      <c r="AD228" s="7"/>
      <c r="AE228" s="7"/>
      <c r="AF228" s="7"/>
      <c r="AJ228" s="7"/>
      <c r="AK228" s="7"/>
      <c r="AL228" s="7"/>
      <c r="AN228" s="7"/>
      <c r="AO228" s="27"/>
      <c r="AP228" s="27"/>
      <c r="AQ228" s="27"/>
      <c r="AR228" s="27"/>
      <c r="AS228" s="28"/>
      <c r="AT228" s="27"/>
      <c r="AU228" s="7"/>
      <c r="AV228" s="7"/>
      <c r="AX228" s="7"/>
      <c r="AY228" s="7"/>
      <c r="AZ228" s="7"/>
    </row>
    <row r="229" spans="2:52" x14ac:dyDescent="0.25">
      <c r="B229" s="22"/>
      <c r="E229" s="27"/>
      <c r="G229" s="20"/>
      <c r="I229" s="20"/>
      <c r="L229" s="7"/>
      <c r="M229" s="21"/>
      <c r="N229" s="21"/>
      <c r="S229" s="23"/>
      <c r="U229" s="23"/>
      <c r="W229" s="7"/>
      <c r="X229" s="7"/>
      <c r="Y229" s="19"/>
      <c r="Z229" s="19"/>
      <c r="AA229" s="19"/>
      <c r="AD229" s="7"/>
      <c r="AE229" s="7"/>
      <c r="AF229" s="7"/>
      <c r="AJ229" s="7"/>
      <c r="AK229" s="7"/>
      <c r="AL229" s="7"/>
      <c r="AN229" s="7"/>
      <c r="AO229" s="27"/>
      <c r="AP229" s="27"/>
      <c r="AQ229" s="27"/>
      <c r="AR229" s="27"/>
      <c r="AS229" s="28"/>
      <c r="AT229" s="27"/>
      <c r="AU229" s="7"/>
      <c r="AV229" s="7"/>
      <c r="AX229" s="7"/>
      <c r="AY229" s="7"/>
      <c r="AZ229" s="7"/>
    </row>
    <row r="230" spans="2:52" x14ac:dyDescent="0.25">
      <c r="B230" s="22"/>
      <c r="E230" s="27"/>
      <c r="G230" s="20"/>
      <c r="I230" s="20"/>
      <c r="L230" s="7"/>
      <c r="M230" s="21"/>
      <c r="N230" s="21"/>
      <c r="S230" s="23"/>
      <c r="U230" s="23"/>
      <c r="W230" s="7"/>
      <c r="X230" s="7"/>
      <c r="Y230" s="19"/>
      <c r="Z230" s="19"/>
      <c r="AA230" s="19"/>
      <c r="AD230" s="7"/>
      <c r="AE230" s="7"/>
      <c r="AF230" s="7"/>
      <c r="AJ230" s="7"/>
      <c r="AK230" s="7"/>
      <c r="AL230" s="7"/>
      <c r="AN230" s="7"/>
      <c r="AO230" s="27"/>
      <c r="AP230" s="27"/>
      <c r="AQ230" s="27"/>
      <c r="AR230" s="27"/>
      <c r="AS230" s="28"/>
      <c r="AT230" s="27"/>
      <c r="AU230" s="7"/>
      <c r="AV230" s="7"/>
      <c r="AX230" s="7"/>
      <c r="AY230" s="7"/>
      <c r="AZ230" s="7"/>
    </row>
    <row r="231" spans="2:52" x14ac:dyDescent="0.25">
      <c r="B231" s="22"/>
      <c r="E231" s="27"/>
      <c r="G231" s="20"/>
      <c r="I231" s="20"/>
      <c r="L231" s="7"/>
      <c r="M231" s="21"/>
      <c r="N231" s="21"/>
      <c r="S231" s="23"/>
      <c r="U231" s="23"/>
      <c r="W231" s="7"/>
      <c r="X231" s="7"/>
      <c r="Y231" s="19"/>
      <c r="Z231" s="19"/>
      <c r="AA231" s="19"/>
      <c r="AD231" s="7"/>
      <c r="AE231" s="7"/>
      <c r="AF231" s="7"/>
      <c r="AJ231" s="7"/>
      <c r="AK231" s="7"/>
      <c r="AL231" s="7"/>
      <c r="AN231" s="7"/>
      <c r="AO231" s="27"/>
      <c r="AP231" s="27"/>
      <c r="AQ231" s="27"/>
      <c r="AR231" s="27"/>
      <c r="AS231" s="28"/>
      <c r="AT231" s="27"/>
      <c r="AU231" s="7"/>
      <c r="AV231" s="7"/>
      <c r="AX231" s="7"/>
      <c r="AY231" s="7"/>
      <c r="AZ231" s="7"/>
    </row>
    <row r="232" spans="2:52" x14ac:dyDescent="0.25">
      <c r="B232" s="22"/>
      <c r="E232" s="27"/>
      <c r="G232" s="20"/>
      <c r="I232" s="20"/>
      <c r="L232" s="7"/>
      <c r="M232" s="21"/>
      <c r="N232" s="21"/>
      <c r="S232" s="23"/>
      <c r="U232" s="23"/>
      <c r="W232" s="7"/>
      <c r="X232" s="7"/>
      <c r="Y232" s="19"/>
      <c r="Z232" s="19"/>
      <c r="AA232" s="19"/>
      <c r="AD232" s="7"/>
      <c r="AE232" s="7"/>
      <c r="AF232" s="7"/>
      <c r="AJ232" s="7"/>
      <c r="AK232" s="7"/>
      <c r="AL232" s="7"/>
      <c r="AN232" s="7"/>
      <c r="AO232" s="27"/>
      <c r="AP232" s="27"/>
      <c r="AQ232" s="27"/>
      <c r="AR232" s="27"/>
      <c r="AS232" s="28"/>
      <c r="AT232" s="27"/>
      <c r="AU232" s="7"/>
      <c r="AV232" s="7"/>
      <c r="AX232" s="7"/>
      <c r="AY232" s="7"/>
      <c r="AZ232" s="7"/>
    </row>
    <row r="233" spans="2:52" x14ac:dyDescent="0.25">
      <c r="B233" s="22"/>
      <c r="E233" s="27"/>
      <c r="G233" s="20"/>
      <c r="I233" s="20"/>
      <c r="L233" s="7"/>
      <c r="M233" s="21"/>
      <c r="N233" s="21"/>
      <c r="S233" s="23"/>
      <c r="U233" s="23"/>
      <c r="W233" s="7"/>
      <c r="X233" s="7"/>
      <c r="Y233" s="19"/>
      <c r="Z233" s="19"/>
      <c r="AA233" s="19"/>
      <c r="AD233" s="7"/>
      <c r="AE233" s="7"/>
      <c r="AF233" s="7"/>
      <c r="AJ233" s="7"/>
      <c r="AK233" s="7"/>
      <c r="AL233" s="7"/>
      <c r="AN233" s="7"/>
      <c r="AO233" s="27"/>
      <c r="AP233" s="27"/>
      <c r="AQ233" s="27"/>
      <c r="AR233" s="27"/>
      <c r="AS233" s="28"/>
      <c r="AT233" s="27"/>
      <c r="AU233" s="7"/>
      <c r="AV233" s="7"/>
      <c r="AX233" s="7"/>
      <c r="AY233" s="7"/>
      <c r="AZ233" s="7"/>
    </row>
    <row r="234" spans="2:52" x14ac:dyDescent="0.25">
      <c r="B234" s="22"/>
      <c r="E234" s="27"/>
      <c r="G234" s="20"/>
      <c r="I234" s="20"/>
      <c r="L234" s="7"/>
      <c r="M234" s="21"/>
      <c r="N234" s="21"/>
      <c r="S234" s="23"/>
      <c r="U234" s="23"/>
      <c r="W234" s="7"/>
      <c r="X234" s="7"/>
      <c r="Y234" s="19"/>
      <c r="Z234" s="19"/>
      <c r="AA234" s="19"/>
      <c r="AD234" s="7"/>
      <c r="AE234" s="7"/>
      <c r="AF234" s="7"/>
      <c r="AJ234" s="7"/>
      <c r="AK234" s="7"/>
      <c r="AL234" s="7"/>
      <c r="AN234" s="7"/>
      <c r="AO234" s="27"/>
      <c r="AP234" s="27"/>
      <c r="AQ234" s="27"/>
      <c r="AR234" s="27"/>
      <c r="AS234" s="28"/>
      <c r="AT234" s="27"/>
      <c r="AU234" s="7"/>
      <c r="AV234" s="7"/>
      <c r="AX234" s="7"/>
      <c r="AY234" s="7"/>
      <c r="AZ234" s="7"/>
    </row>
    <row r="235" spans="2:52" x14ac:dyDescent="0.25">
      <c r="B235" s="22"/>
      <c r="E235" s="27"/>
      <c r="G235" s="20"/>
      <c r="I235" s="20"/>
      <c r="L235" s="7"/>
      <c r="M235" s="21"/>
      <c r="N235" s="21"/>
      <c r="S235" s="23"/>
      <c r="U235" s="23"/>
      <c r="W235" s="7"/>
      <c r="X235" s="7"/>
      <c r="Y235" s="19"/>
      <c r="Z235" s="19"/>
      <c r="AA235" s="19"/>
      <c r="AD235" s="7"/>
      <c r="AE235" s="7"/>
      <c r="AF235" s="7"/>
      <c r="AJ235" s="7"/>
      <c r="AK235" s="7"/>
      <c r="AL235" s="7"/>
      <c r="AN235" s="7"/>
      <c r="AO235" s="27"/>
      <c r="AP235" s="27"/>
      <c r="AQ235" s="27"/>
      <c r="AR235" s="27"/>
      <c r="AS235" s="28"/>
      <c r="AT235" s="27"/>
      <c r="AU235" s="7"/>
      <c r="AV235" s="7"/>
      <c r="AX235" s="7"/>
      <c r="AY235" s="7"/>
      <c r="AZ235" s="7"/>
    </row>
    <row r="236" spans="2:52" x14ac:dyDescent="0.25">
      <c r="B236" s="22"/>
      <c r="E236" s="27"/>
      <c r="G236" s="20"/>
      <c r="I236" s="20"/>
      <c r="L236" s="7"/>
      <c r="M236" s="21"/>
      <c r="N236" s="21"/>
      <c r="S236" s="23"/>
      <c r="U236" s="23"/>
      <c r="W236" s="7"/>
      <c r="X236" s="7"/>
      <c r="Y236" s="19"/>
      <c r="Z236" s="19"/>
      <c r="AA236" s="19"/>
      <c r="AD236" s="7"/>
      <c r="AE236" s="7"/>
      <c r="AF236" s="7"/>
      <c r="AJ236" s="7"/>
      <c r="AK236" s="7"/>
      <c r="AL236" s="7"/>
      <c r="AN236" s="7"/>
      <c r="AO236" s="27"/>
      <c r="AP236" s="27"/>
      <c r="AQ236" s="27"/>
      <c r="AR236" s="27"/>
      <c r="AS236" s="28"/>
      <c r="AT236" s="27"/>
      <c r="AU236" s="7"/>
      <c r="AV236" s="7"/>
      <c r="AX236" s="7"/>
      <c r="AY236" s="7"/>
      <c r="AZ236" s="7"/>
    </row>
    <row r="237" spans="2:52" x14ac:dyDescent="0.25">
      <c r="B237" s="22"/>
      <c r="E237" s="27"/>
      <c r="G237" s="20"/>
      <c r="I237" s="20"/>
      <c r="L237" s="7"/>
      <c r="M237" s="21"/>
      <c r="N237" s="21"/>
      <c r="S237" s="23"/>
      <c r="U237" s="23"/>
      <c r="W237" s="7"/>
      <c r="X237" s="7"/>
      <c r="Y237" s="19"/>
      <c r="Z237" s="19"/>
      <c r="AA237" s="19"/>
      <c r="AD237" s="7"/>
      <c r="AE237" s="7"/>
      <c r="AF237" s="7"/>
      <c r="AJ237" s="7"/>
      <c r="AK237" s="7"/>
      <c r="AL237" s="7"/>
      <c r="AN237" s="7"/>
      <c r="AO237" s="27"/>
      <c r="AP237" s="27"/>
      <c r="AQ237" s="27"/>
      <c r="AR237" s="27"/>
      <c r="AS237" s="28"/>
      <c r="AT237" s="27"/>
      <c r="AU237" s="7"/>
      <c r="AV237" s="7"/>
      <c r="AX237" s="7"/>
      <c r="AY237" s="7"/>
      <c r="AZ237" s="7"/>
    </row>
    <row r="238" spans="2:52" x14ac:dyDescent="0.25">
      <c r="B238" s="22"/>
      <c r="E238" s="27"/>
      <c r="G238" s="20"/>
      <c r="I238" s="20"/>
      <c r="L238" s="7"/>
      <c r="M238" s="21"/>
      <c r="N238" s="21"/>
      <c r="S238" s="23"/>
      <c r="U238" s="23"/>
      <c r="W238" s="7"/>
      <c r="X238" s="7"/>
      <c r="Y238" s="19"/>
      <c r="Z238" s="19"/>
      <c r="AA238" s="19"/>
      <c r="AD238" s="7"/>
      <c r="AE238" s="7"/>
      <c r="AF238" s="7"/>
      <c r="AJ238" s="7"/>
      <c r="AK238" s="7"/>
      <c r="AL238" s="7"/>
      <c r="AN238" s="7"/>
      <c r="AO238" s="27"/>
      <c r="AP238" s="27"/>
      <c r="AQ238" s="27"/>
      <c r="AR238" s="27"/>
      <c r="AS238" s="28"/>
      <c r="AT238" s="27"/>
      <c r="AU238" s="7"/>
      <c r="AV238" s="7"/>
      <c r="AX238" s="7"/>
      <c r="AY238" s="7"/>
      <c r="AZ238" s="7"/>
    </row>
    <row r="239" spans="2:52" x14ac:dyDescent="0.25">
      <c r="B239" s="22"/>
      <c r="E239" s="27"/>
      <c r="G239" s="20"/>
      <c r="I239" s="20"/>
      <c r="L239" s="7"/>
      <c r="M239" s="21"/>
      <c r="N239" s="21"/>
      <c r="S239" s="23"/>
      <c r="U239" s="23"/>
      <c r="W239" s="7"/>
      <c r="X239" s="7"/>
      <c r="Y239" s="19"/>
      <c r="Z239" s="19"/>
      <c r="AA239" s="19"/>
      <c r="AD239" s="7"/>
      <c r="AE239" s="7"/>
      <c r="AF239" s="7"/>
      <c r="AJ239" s="7"/>
      <c r="AK239" s="7"/>
      <c r="AL239" s="7"/>
      <c r="AN239" s="7"/>
      <c r="AO239" s="27"/>
      <c r="AP239" s="27"/>
      <c r="AQ239" s="27"/>
      <c r="AR239" s="27"/>
      <c r="AS239" s="28"/>
      <c r="AT239" s="27"/>
      <c r="AU239" s="7"/>
      <c r="AV239" s="7"/>
      <c r="AX239" s="7"/>
      <c r="AY239" s="7"/>
      <c r="AZ239" s="7"/>
    </row>
    <row r="240" spans="2:52" x14ac:dyDescent="0.25">
      <c r="B240" s="22"/>
      <c r="E240" s="27"/>
      <c r="G240" s="20"/>
      <c r="I240" s="20"/>
      <c r="L240" s="7"/>
      <c r="M240" s="21"/>
      <c r="N240" s="21"/>
      <c r="S240" s="23"/>
      <c r="U240" s="23"/>
      <c r="W240" s="7"/>
      <c r="X240" s="7"/>
      <c r="Y240" s="19"/>
      <c r="Z240" s="19"/>
      <c r="AA240" s="19"/>
      <c r="AD240" s="7"/>
      <c r="AE240" s="7"/>
      <c r="AF240" s="7"/>
      <c r="AJ240" s="7"/>
      <c r="AK240" s="7"/>
      <c r="AL240" s="7"/>
      <c r="AN240" s="7"/>
      <c r="AO240" s="27"/>
      <c r="AP240" s="27"/>
      <c r="AQ240" s="27"/>
      <c r="AR240" s="27"/>
      <c r="AS240" s="28"/>
      <c r="AT240" s="27"/>
      <c r="AU240" s="7"/>
      <c r="AV240" s="7"/>
      <c r="AX240" s="7"/>
      <c r="AY240" s="7"/>
      <c r="AZ240" s="7"/>
    </row>
    <row r="241" spans="2:52" x14ac:dyDescent="0.25">
      <c r="B241" s="22"/>
      <c r="E241" s="27"/>
      <c r="G241" s="20"/>
      <c r="I241" s="20"/>
      <c r="L241" s="7"/>
      <c r="M241" s="21"/>
      <c r="N241" s="21"/>
      <c r="S241" s="23"/>
      <c r="U241" s="23"/>
      <c r="W241" s="7"/>
      <c r="X241" s="7"/>
      <c r="Y241" s="19"/>
      <c r="Z241" s="19"/>
      <c r="AA241" s="19"/>
      <c r="AD241" s="7"/>
      <c r="AE241" s="7"/>
      <c r="AF241" s="7"/>
      <c r="AJ241" s="7"/>
      <c r="AK241" s="7"/>
      <c r="AL241" s="7"/>
      <c r="AN241" s="7"/>
      <c r="AO241" s="27"/>
      <c r="AP241" s="27"/>
      <c r="AQ241" s="27"/>
      <c r="AR241" s="27"/>
      <c r="AS241" s="28"/>
      <c r="AT241" s="27"/>
      <c r="AU241" s="7"/>
      <c r="AV241" s="7"/>
      <c r="AX241" s="7"/>
      <c r="AY241" s="7"/>
      <c r="AZ241" s="7"/>
    </row>
    <row r="242" spans="2:52" x14ac:dyDescent="0.25">
      <c r="B242" s="22"/>
      <c r="E242" s="27"/>
      <c r="G242" s="20"/>
      <c r="I242" s="20"/>
      <c r="L242" s="7"/>
      <c r="M242" s="21"/>
      <c r="N242" s="21"/>
      <c r="S242" s="23"/>
      <c r="U242" s="23"/>
      <c r="W242" s="7"/>
      <c r="X242" s="7"/>
      <c r="Y242" s="19"/>
      <c r="Z242" s="19"/>
      <c r="AA242" s="19"/>
      <c r="AD242" s="7"/>
      <c r="AE242" s="7"/>
      <c r="AF242" s="7"/>
      <c r="AJ242" s="7"/>
      <c r="AK242" s="7"/>
      <c r="AL242" s="7"/>
      <c r="AN242" s="7"/>
      <c r="AO242" s="27"/>
      <c r="AP242" s="27"/>
      <c r="AQ242" s="27"/>
      <c r="AR242" s="27"/>
      <c r="AS242" s="28"/>
      <c r="AT242" s="27"/>
      <c r="AU242" s="7"/>
      <c r="AV242" s="7"/>
      <c r="AX242" s="7"/>
      <c r="AY242" s="7"/>
      <c r="AZ242" s="7"/>
    </row>
    <row r="243" spans="2:52" x14ac:dyDescent="0.25">
      <c r="B243" s="22"/>
      <c r="E243" s="27"/>
      <c r="G243" s="20"/>
      <c r="I243" s="20"/>
      <c r="L243" s="7"/>
      <c r="M243" s="21"/>
      <c r="N243" s="21"/>
      <c r="S243" s="23"/>
      <c r="U243" s="23"/>
      <c r="W243" s="7"/>
      <c r="X243" s="7"/>
      <c r="Y243" s="19"/>
      <c r="Z243" s="19"/>
      <c r="AA243" s="19"/>
      <c r="AD243" s="7"/>
      <c r="AE243" s="7"/>
      <c r="AF243" s="7"/>
      <c r="AJ243" s="7"/>
      <c r="AK243" s="7"/>
      <c r="AL243" s="7"/>
      <c r="AN243" s="7"/>
      <c r="AO243" s="27"/>
      <c r="AP243" s="27"/>
      <c r="AQ243" s="27"/>
      <c r="AR243" s="27"/>
      <c r="AS243" s="28"/>
      <c r="AT243" s="27"/>
      <c r="AU243" s="7"/>
      <c r="AV243" s="7"/>
      <c r="AX243" s="7"/>
      <c r="AY243" s="7"/>
      <c r="AZ243" s="7"/>
    </row>
    <row r="244" spans="2:52" x14ac:dyDescent="0.25">
      <c r="B244" s="22"/>
      <c r="E244" s="27"/>
      <c r="G244" s="20"/>
      <c r="I244" s="20"/>
      <c r="L244" s="7"/>
      <c r="M244" s="21"/>
      <c r="N244" s="21"/>
      <c r="S244" s="23"/>
      <c r="U244" s="23"/>
      <c r="W244" s="7"/>
      <c r="X244" s="7"/>
      <c r="Y244" s="19"/>
      <c r="Z244" s="19"/>
      <c r="AA244" s="19"/>
      <c r="AD244" s="7"/>
      <c r="AE244" s="7"/>
      <c r="AF244" s="7"/>
      <c r="AJ244" s="7"/>
      <c r="AK244" s="7"/>
      <c r="AL244" s="7"/>
      <c r="AN244" s="7"/>
      <c r="AO244" s="27"/>
      <c r="AP244" s="27"/>
      <c r="AQ244" s="27"/>
      <c r="AR244" s="27"/>
      <c r="AS244" s="28"/>
      <c r="AT244" s="27"/>
      <c r="AU244" s="7"/>
      <c r="AV244" s="7"/>
      <c r="AX244" s="7"/>
      <c r="AY244" s="7"/>
      <c r="AZ244" s="7"/>
    </row>
    <row r="245" spans="2:52" x14ac:dyDescent="0.25">
      <c r="B245" s="22"/>
      <c r="E245" s="27"/>
      <c r="G245" s="20"/>
      <c r="I245" s="20"/>
      <c r="L245" s="7"/>
      <c r="M245" s="21"/>
      <c r="N245" s="21"/>
      <c r="S245" s="23"/>
      <c r="U245" s="23"/>
      <c r="W245" s="7"/>
      <c r="X245" s="7"/>
      <c r="Y245" s="19"/>
      <c r="Z245" s="19"/>
      <c r="AA245" s="19"/>
      <c r="AD245" s="7"/>
      <c r="AE245" s="7"/>
      <c r="AF245" s="7"/>
      <c r="AJ245" s="7"/>
      <c r="AK245" s="7"/>
      <c r="AL245" s="7"/>
      <c r="AN245" s="7"/>
      <c r="AO245" s="27"/>
      <c r="AP245" s="27"/>
      <c r="AQ245" s="27"/>
      <c r="AR245" s="27"/>
      <c r="AS245" s="28"/>
      <c r="AT245" s="27"/>
      <c r="AU245" s="7"/>
      <c r="AV245" s="7"/>
      <c r="AX245" s="7"/>
      <c r="AY245" s="7"/>
      <c r="AZ245" s="7"/>
    </row>
    <row r="246" spans="2:52" x14ac:dyDescent="0.25">
      <c r="B246" s="22"/>
      <c r="E246" s="27"/>
      <c r="G246" s="20"/>
      <c r="I246" s="20"/>
      <c r="L246" s="7"/>
      <c r="M246" s="21"/>
      <c r="N246" s="21"/>
      <c r="S246" s="23"/>
      <c r="U246" s="23"/>
      <c r="W246" s="7"/>
      <c r="X246" s="7"/>
      <c r="Y246" s="19"/>
      <c r="Z246" s="19"/>
      <c r="AA246" s="19"/>
      <c r="AD246" s="7"/>
      <c r="AE246" s="7"/>
      <c r="AF246" s="7"/>
      <c r="AJ246" s="7"/>
      <c r="AK246" s="7"/>
      <c r="AL246" s="7"/>
      <c r="AN246" s="7"/>
      <c r="AO246" s="27"/>
      <c r="AP246" s="27"/>
      <c r="AQ246" s="27"/>
      <c r="AR246" s="27"/>
      <c r="AS246" s="28"/>
      <c r="AT246" s="27"/>
      <c r="AU246" s="7"/>
      <c r="AV246" s="7"/>
      <c r="AX246" s="7"/>
      <c r="AY246" s="7"/>
      <c r="AZ246" s="7"/>
    </row>
    <row r="247" spans="2:52" x14ac:dyDescent="0.25">
      <c r="B247" s="22"/>
      <c r="E247" s="27"/>
      <c r="G247" s="20"/>
      <c r="I247" s="20"/>
      <c r="L247" s="7"/>
      <c r="M247" s="21"/>
      <c r="N247" s="21"/>
      <c r="S247" s="23"/>
      <c r="U247" s="23"/>
      <c r="W247" s="7"/>
      <c r="X247" s="7"/>
      <c r="Y247" s="19"/>
      <c r="Z247" s="19"/>
      <c r="AA247" s="19"/>
      <c r="AD247" s="7"/>
      <c r="AE247" s="7"/>
      <c r="AF247" s="7"/>
      <c r="AJ247" s="7"/>
      <c r="AK247" s="7"/>
      <c r="AL247" s="7"/>
      <c r="AN247" s="7"/>
      <c r="AO247" s="27"/>
      <c r="AP247" s="27"/>
      <c r="AQ247" s="27"/>
      <c r="AR247" s="27"/>
      <c r="AS247" s="28"/>
      <c r="AT247" s="27"/>
      <c r="AU247" s="7"/>
      <c r="AV247" s="7"/>
      <c r="AX247" s="7"/>
      <c r="AY247" s="7"/>
      <c r="AZ247" s="7"/>
    </row>
    <row r="248" spans="2:52" x14ac:dyDescent="0.25">
      <c r="B248" s="22"/>
      <c r="E248" s="27"/>
      <c r="G248" s="20"/>
      <c r="I248" s="20"/>
      <c r="L248" s="7"/>
      <c r="M248" s="21"/>
      <c r="N248" s="21"/>
      <c r="S248" s="23"/>
      <c r="U248" s="23"/>
      <c r="W248" s="7"/>
      <c r="X248" s="7"/>
      <c r="Y248" s="19"/>
      <c r="Z248" s="19"/>
      <c r="AA248" s="19"/>
      <c r="AD248" s="7"/>
      <c r="AE248" s="7"/>
      <c r="AF248" s="7"/>
      <c r="AJ248" s="7"/>
      <c r="AK248" s="7"/>
      <c r="AL248" s="7"/>
      <c r="AN248" s="7"/>
      <c r="AO248" s="27"/>
      <c r="AP248" s="27"/>
      <c r="AQ248" s="27"/>
      <c r="AR248" s="27"/>
      <c r="AS248" s="28"/>
      <c r="AT248" s="27"/>
      <c r="AU248" s="7"/>
      <c r="AV248" s="7"/>
      <c r="AX248" s="7"/>
      <c r="AY248" s="7"/>
      <c r="AZ248" s="7"/>
    </row>
    <row r="249" spans="2:52" x14ac:dyDescent="0.25">
      <c r="B249" s="22"/>
      <c r="E249" s="27"/>
      <c r="G249" s="20"/>
      <c r="I249" s="20"/>
      <c r="L249" s="7"/>
      <c r="M249" s="21"/>
      <c r="N249" s="21"/>
      <c r="S249" s="23"/>
      <c r="U249" s="23"/>
      <c r="W249" s="7"/>
      <c r="X249" s="7"/>
      <c r="Y249" s="19"/>
      <c r="Z249" s="19"/>
      <c r="AA249" s="19"/>
      <c r="AD249" s="7"/>
      <c r="AE249" s="7"/>
      <c r="AF249" s="7"/>
      <c r="AJ249" s="7"/>
      <c r="AK249" s="7"/>
      <c r="AL249" s="7"/>
      <c r="AN249" s="7"/>
      <c r="AO249" s="27"/>
      <c r="AP249" s="27"/>
      <c r="AQ249" s="27"/>
      <c r="AR249" s="27"/>
      <c r="AS249" s="28"/>
      <c r="AT249" s="27"/>
      <c r="AU249" s="7"/>
      <c r="AV249" s="7"/>
      <c r="AX249" s="7"/>
      <c r="AY249" s="7"/>
      <c r="AZ249" s="7"/>
    </row>
    <row r="250" spans="2:52" x14ac:dyDescent="0.25">
      <c r="B250" s="22"/>
      <c r="E250" s="27"/>
      <c r="G250" s="20"/>
      <c r="I250" s="20"/>
      <c r="L250" s="7"/>
      <c r="M250" s="21"/>
      <c r="N250" s="21"/>
      <c r="S250" s="23"/>
      <c r="U250" s="23"/>
      <c r="W250" s="7"/>
      <c r="X250" s="7"/>
      <c r="Y250" s="19"/>
      <c r="Z250" s="19"/>
      <c r="AA250" s="19"/>
      <c r="AD250" s="7"/>
      <c r="AE250" s="7"/>
      <c r="AF250" s="7"/>
      <c r="AJ250" s="7"/>
      <c r="AK250" s="7"/>
      <c r="AL250" s="7"/>
      <c r="AN250" s="7"/>
      <c r="AO250" s="27"/>
      <c r="AP250" s="27"/>
      <c r="AQ250" s="27"/>
      <c r="AR250" s="27"/>
      <c r="AS250" s="28"/>
      <c r="AT250" s="27"/>
      <c r="AU250" s="7"/>
      <c r="AV250" s="7"/>
      <c r="AX250" s="7"/>
      <c r="AY250" s="7"/>
      <c r="AZ250" s="7"/>
    </row>
    <row r="251" spans="2:52" x14ac:dyDescent="0.25">
      <c r="B251" s="22"/>
      <c r="E251" s="27"/>
      <c r="G251" s="20"/>
      <c r="I251" s="20"/>
      <c r="L251" s="7"/>
      <c r="M251" s="21"/>
      <c r="N251" s="21"/>
      <c r="S251" s="23"/>
      <c r="U251" s="23"/>
      <c r="W251" s="7"/>
      <c r="X251" s="7"/>
      <c r="Y251" s="19"/>
      <c r="Z251" s="19"/>
      <c r="AA251" s="19"/>
      <c r="AD251" s="7"/>
      <c r="AE251" s="7"/>
      <c r="AF251" s="7"/>
      <c r="AJ251" s="7"/>
      <c r="AK251" s="7"/>
      <c r="AL251" s="7"/>
      <c r="AN251" s="7"/>
      <c r="AO251" s="27"/>
      <c r="AP251" s="27"/>
      <c r="AQ251" s="27"/>
      <c r="AR251" s="27"/>
      <c r="AS251" s="28"/>
      <c r="AT251" s="27"/>
      <c r="AU251" s="7"/>
      <c r="AV251" s="7"/>
      <c r="AX251" s="7"/>
      <c r="AY251" s="7"/>
      <c r="AZ251" s="7"/>
    </row>
    <row r="252" spans="2:52" x14ac:dyDescent="0.25">
      <c r="B252" s="22"/>
      <c r="E252" s="27"/>
      <c r="G252" s="20"/>
      <c r="I252" s="20"/>
      <c r="L252" s="7"/>
      <c r="M252" s="21"/>
      <c r="N252" s="21"/>
      <c r="S252" s="23"/>
      <c r="U252" s="23"/>
      <c r="W252" s="7"/>
      <c r="X252" s="7"/>
      <c r="Y252" s="19"/>
      <c r="Z252" s="19"/>
      <c r="AA252" s="19"/>
      <c r="AD252" s="7"/>
      <c r="AE252" s="7"/>
      <c r="AF252" s="7"/>
      <c r="AJ252" s="7"/>
      <c r="AK252" s="7"/>
      <c r="AL252" s="7"/>
      <c r="AN252" s="7"/>
      <c r="AO252" s="27"/>
      <c r="AP252" s="27"/>
      <c r="AQ252" s="27"/>
      <c r="AR252" s="27"/>
      <c r="AS252" s="28"/>
      <c r="AT252" s="27"/>
      <c r="AU252" s="7"/>
      <c r="AV252" s="7"/>
      <c r="AX252" s="7"/>
      <c r="AY252" s="7"/>
      <c r="AZ252" s="7"/>
    </row>
    <row r="253" spans="2:52" x14ac:dyDescent="0.25">
      <c r="B253" s="22"/>
      <c r="E253" s="27"/>
      <c r="G253" s="20"/>
      <c r="I253" s="20"/>
      <c r="L253" s="7"/>
      <c r="M253" s="21"/>
      <c r="N253" s="21"/>
      <c r="S253" s="23"/>
      <c r="U253" s="23"/>
      <c r="W253" s="7"/>
      <c r="X253" s="7"/>
      <c r="Y253" s="19"/>
      <c r="Z253" s="19"/>
      <c r="AA253" s="19"/>
      <c r="AD253" s="7"/>
      <c r="AE253" s="7"/>
      <c r="AF253" s="7"/>
      <c r="AJ253" s="7"/>
      <c r="AK253" s="7"/>
      <c r="AL253" s="7"/>
      <c r="AN253" s="7"/>
      <c r="AO253" s="27"/>
      <c r="AP253" s="27"/>
      <c r="AQ253" s="27"/>
      <c r="AR253" s="27"/>
      <c r="AS253" s="28"/>
      <c r="AT253" s="27"/>
      <c r="AU253" s="7"/>
      <c r="AV253" s="7"/>
      <c r="AX253" s="7"/>
      <c r="AY253" s="7"/>
      <c r="AZ253" s="7"/>
    </row>
    <row r="254" spans="2:52" x14ac:dyDescent="0.25">
      <c r="B254" s="22"/>
      <c r="E254" s="27"/>
      <c r="G254" s="20"/>
      <c r="I254" s="20"/>
      <c r="L254" s="7"/>
      <c r="M254" s="21"/>
      <c r="N254" s="21"/>
      <c r="S254" s="23"/>
      <c r="U254" s="23"/>
      <c r="W254" s="7"/>
      <c r="X254" s="7"/>
      <c r="Y254" s="19"/>
      <c r="Z254" s="19"/>
      <c r="AA254" s="19"/>
      <c r="AD254" s="7"/>
      <c r="AE254" s="7"/>
      <c r="AF254" s="7"/>
      <c r="AJ254" s="7"/>
      <c r="AK254" s="7"/>
      <c r="AL254" s="7"/>
      <c r="AN254" s="7"/>
      <c r="AO254" s="27"/>
      <c r="AP254" s="27"/>
      <c r="AQ254" s="27"/>
      <c r="AR254" s="27"/>
      <c r="AS254" s="28"/>
      <c r="AT254" s="27"/>
      <c r="AU254" s="7"/>
      <c r="AV254" s="7"/>
      <c r="AX254" s="7"/>
      <c r="AY254" s="7"/>
      <c r="AZ254" s="7"/>
    </row>
    <row r="255" spans="2:52" x14ac:dyDescent="0.25">
      <c r="B255" s="22"/>
      <c r="E255" s="27"/>
      <c r="G255" s="20"/>
      <c r="I255" s="20"/>
      <c r="L255" s="7"/>
      <c r="M255" s="21"/>
      <c r="N255" s="21"/>
      <c r="S255" s="23"/>
      <c r="U255" s="23"/>
      <c r="W255" s="7"/>
      <c r="X255" s="7"/>
      <c r="Y255" s="19"/>
      <c r="Z255" s="19"/>
      <c r="AA255" s="19"/>
      <c r="AD255" s="7"/>
      <c r="AE255" s="7"/>
      <c r="AF255" s="7"/>
      <c r="AJ255" s="7"/>
      <c r="AK255" s="7"/>
      <c r="AL255" s="7"/>
      <c r="AN255" s="7"/>
      <c r="AO255" s="27"/>
      <c r="AP255" s="27"/>
      <c r="AQ255" s="27"/>
      <c r="AR255" s="27"/>
      <c r="AS255" s="28"/>
      <c r="AT255" s="27"/>
      <c r="AU255" s="7"/>
      <c r="AV255" s="7"/>
      <c r="AX255" s="7"/>
      <c r="AY255" s="7"/>
      <c r="AZ255" s="7"/>
    </row>
    <row r="256" spans="2:52" x14ac:dyDescent="0.25">
      <c r="B256" s="22"/>
      <c r="E256" s="27"/>
      <c r="G256" s="20"/>
      <c r="I256" s="20"/>
      <c r="L256" s="7"/>
      <c r="M256" s="21"/>
      <c r="N256" s="21"/>
      <c r="S256" s="23"/>
      <c r="U256" s="23"/>
      <c r="W256" s="7"/>
      <c r="X256" s="7"/>
      <c r="Y256" s="19"/>
      <c r="Z256" s="19"/>
      <c r="AA256" s="19"/>
      <c r="AD256" s="7"/>
      <c r="AE256" s="7"/>
      <c r="AF256" s="7"/>
      <c r="AJ256" s="7"/>
      <c r="AK256" s="7"/>
      <c r="AL256" s="7"/>
      <c r="AN256" s="7"/>
      <c r="AO256" s="27"/>
      <c r="AP256" s="27"/>
      <c r="AQ256" s="27"/>
      <c r="AR256" s="27"/>
      <c r="AS256" s="28"/>
      <c r="AT256" s="27"/>
      <c r="AU256" s="7"/>
      <c r="AV256" s="7"/>
      <c r="AX256" s="7"/>
      <c r="AY256" s="7"/>
      <c r="AZ256" s="7"/>
    </row>
    <row r="257" spans="2:52" x14ac:dyDescent="0.25">
      <c r="B257" s="22"/>
      <c r="E257" s="27"/>
      <c r="G257" s="20"/>
      <c r="I257" s="20"/>
      <c r="L257" s="7"/>
      <c r="M257" s="21"/>
      <c r="N257" s="21"/>
      <c r="S257" s="23"/>
      <c r="U257" s="23"/>
      <c r="W257" s="7"/>
      <c r="X257" s="7"/>
      <c r="Y257" s="19"/>
      <c r="Z257" s="19"/>
      <c r="AA257" s="19"/>
      <c r="AD257" s="7"/>
      <c r="AE257" s="7"/>
      <c r="AF257" s="7"/>
      <c r="AJ257" s="7"/>
      <c r="AK257" s="7"/>
      <c r="AL257" s="7"/>
      <c r="AN257" s="7"/>
      <c r="AO257" s="27"/>
      <c r="AP257" s="27"/>
      <c r="AQ257" s="27"/>
      <c r="AR257" s="27"/>
      <c r="AS257" s="28"/>
      <c r="AT257" s="27"/>
      <c r="AU257" s="7"/>
      <c r="AV257" s="7"/>
      <c r="AX257" s="7"/>
      <c r="AY257" s="7"/>
      <c r="AZ257" s="7"/>
    </row>
    <row r="258" spans="2:52" x14ac:dyDescent="0.25">
      <c r="B258" s="22"/>
      <c r="E258" s="27"/>
      <c r="G258" s="20"/>
      <c r="I258" s="20"/>
      <c r="L258" s="7"/>
      <c r="M258" s="21"/>
      <c r="N258" s="21"/>
      <c r="S258" s="23"/>
      <c r="U258" s="23"/>
      <c r="W258" s="7"/>
      <c r="X258" s="7"/>
      <c r="Y258" s="19"/>
      <c r="Z258" s="19"/>
      <c r="AA258" s="19"/>
      <c r="AD258" s="7"/>
      <c r="AE258" s="7"/>
      <c r="AF258" s="7"/>
      <c r="AJ258" s="7"/>
      <c r="AK258" s="7"/>
      <c r="AL258" s="7"/>
      <c r="AN258" s="7"/>
      <c r="AO258" s="27"/>
      <c r="AP258" s="27"/>
      <c r="AQ258" s="27"/>
      <c r="AR258" s="27"/>
      <c r="AS258" s="28"/>
      <c r="AT258" s="27"/>
      <c r="AU258" s="7"/>
      <c r="AV258" s="7"/>
      <c r="AX258" s="7"/>
      <c r="AY258" s="7"/>
      <c r="AZ258" s="7"/>
    </row>
    <row r="259" spans="2:52" x14ac:dyDescent="0.25">
      <c r="B259" s="22"/>
      <c r="E259" s="27"/>
      <c r="G259" s="20"/>
      <c r="I259" s="20"/>
      <c r="L259" s="7"/>
      <c r="M259" s="21"/>
      <c r="N259" s="21"/>
      <c r="S259" s="23"/>
      <c r="U259" s="23"/>
      <c r="W259" s="7"/>
      <c r="X259" s="7"/>
      <c r="Y259" s="19"/>
      <c r="Z259" s="19"/>
      <c r="AA259" s="19"/>
      <c r="AD259" s="7"/>
      <c r="AE259" s="7"/>
      <c r="AF259" s="7"/>
      <c r="AJ259" s="7"/>
      <c r="AK259" s="7"/>
      <c r="AL259" s="7"/>
      <c r="AN259" s="7"/>
      <c r="AO259" s="27"/>
      <c r="AP259" s="27"/>
      <c r="AQ259" s="27"/>
      <c r="AR259" s="27"/>
      <c r="AS259" s="28"/>
      <c r="AT259" s="27"/>
      <c r="AU259" s="7"/>
      <c r="AV259" s="7"/>
      <c r="AX259" s="7"/>
      <c r="AY259" s="7"/>
      <c r="AZ259" s="7"/>
    </row>
    <row r="260" spans="2:52" x14ac:dyDescent="0.25">
      <c r="B260" s="22"/>
      <c r="E260" s="27"/>
      <c r="G260" s="20"/>
      <c r="I260" s="20"/>
      <c r="L260" s="7"/>
      <c r="M260" s="21"/>
      <c r="N260" s="21"/>
      <c r="S260" s="23"/>
      <c r="U260" s="23"/>
      <c r="W260" s="7"/>
      <c r="X260" s="7"/>
      <c r="Y260" s="19"/>
      <c r="Z260" s="19"/>
      <c r="AA260" s="19"/>
      <c r="AD260" s="7"/>
      <c r="AE260" s="7"/>
      <c r="AF260" s="7"/>
      <c r="AJ260" s="7"/>
      <c r="AK260" s="7"/>
      <c r="AL260" s="7"/>
      <c r="AN260" s="7"/>
      <c r="AO260" s="27"/>
      <c r="AP260" s="27"/>
      <c r="AQ260" s="27"/>
      <c r="AR260" s="27"/>
      <c r="AS260" s="28"/>
      <c r="AT260" s="27"/>
      <c r="AU260" s="7"/>
      <c r="AV260" s="7"/>
      <c r="AX260" s="7"/>
      <c r="AY260" s="7"/>
      <c r="AZ260" s="7"/>
    </row>
    <row r="261" spans="2:52" x14ac:dyDescent="0.25">
      <c r="B261" s="22"/>
      <c r="E261" s="27"/>
      <c r="G261" s="20"/>
      <c r="I261" s="20"/>
      <c r="L261" s="7"/>
      <c r="M261" s="21"/>
      <c r="N261" s="21"/>
      <c r="S261" s="23"/>
      <c r="U261" s="23"/>
      <c r="W261" s="7"/>
      <c r="X261" s="7"/>
      <c r="Y261" s="19"/>
      <c r="Z261" s="19"/>
      <c r="AA261" s="19"/>
      <c r="AD261" s="7"/>
      <c r="AE261" s="7"/>
      <c r="AF261" s="7"/>
      <c r="AJ261" s="7"/>
      <c r="AK261" s="7"/>
      <c r="AL261" s="7"/>
      <c r="AN261" s="7"/>
      <c r="AO261" s="27"/>
      <c r="AP261" s="27"/>
      <c r="AQ261" s="27"/>
      <c r="AR261" s="27"/>
      <c r="AS261" s="28"/>
      <c r="AT261" s="27"/>
      <c r="AU261" s="7"/>
      <c r="AV261" s="7"/>
      <c r="AX261" s="7"/>
      <c r="AY261" s="7"/>
      <c r="AZ261" s="7"/>
    </row>
    <row r="262" spans="2:52" x14ac:dyDescent="0.25">
      <c r="B262" s="22"/>
      <c r="E262" s="27"/>
      <c r="G262" s="20"/>
      <c r="I262" s="20"/>
      <c r="L262" s="7"/>
      <c r="M262" s="21"/>
      <c r="N262" s="21"/>
      <c r="S262" s="23"/>
      <c r="U262" s="23"/>
      <c r="W262" s="7"/>
      <c r="X262" s="7"/>
      <c r="Y262" s="19"/>
      <c r="Z262" s="19"/>
      <c r="AA262" s="19"/>
      <c r="AD262" s="7"/>
      <c r="AE262" s="7"/>
      <c r="AF262" s="7"/>
      <c r="AJ262" s="7"/>
      <c r="AK262" s="7"/>
      <c r="AL262" s="7"/>
      <c r="AN262" s="7"/>
      <c r="AO262" s="27"/>
      <c r="AP262" s="27"/>
      <c r="AQ262" s="27"/>
      <c r="AR262" s="27"/>
      <c r="AS262" s="28"/>
      <c r="AT262" s="27"/>
      <c r="AU262" s="7"/>
      <c r="AV262" s="7"/>
      <c r="AX262" s="7"/>
      <c r="AY262" s="7"/>
      <c r="AZ262" s="7"/>
    </row>
    <row r="263" spans="2:52" x14ac:dyDescent="0.25">
      <c r="B263" s="22"/>
      <c r="E263" s="27"/>
      <c r="G263" s="20"/>
      <c r="I263" s="20"/>
      <c r="L263" s="7"/>
      <c r="M263" s="21"/>
      <c r="N263" s="21"/>
      <c r="S263" s="23"/>
      <c r="U263" s="23"/>
      <c r="W263" s="7"/>
      <c r="X263" s="7"/>
      <c r="Y263" s="19"/>
      <c r="Z263" s="19"/>
      <c r="AA263" s="19"/>
      <c r="AD263" s="7"/>
      <c r="AE263" s="7"/>
      <c r="AF263" s="7"/>
      <c r="AJ263" s="7"/>
      <c r="AK263" s="7"/>
      <c r="AL263" s="7"/>
      <c r="AN263" s="7"/>
      <c r="AO263" s="27"/>
      <c r="AP263" s="27"/>
      <c r="AQ263" s="27"/>
      <c r="AR263" s="27"/>
      <c r="AS263" s="28"/>
      <c r="AT263" s="27"/>
      <c r="AU263" s="7"/>
      <c r="AV263" s="7"/>
      <c r="AX263" s="7"/>
      <c r="AY263" s="7"/>
      <c r="AZ263" s="7"/>
    </row>
    <row r="264" spans="2:52" x14ac:dyDescent="0.25">
      <c r="B264" s="22"/>
      <c r="E264" s="27"/>
      <c r="G264" s="20"/>
      <c r="I264" s="20"/>
      <c r="L264" s="7"/>
      <c r="M264" s="21"/>
      <c r="N264" s="21"/>
      <c r="S264" s="23"/>
      <c r="U264" s="23"/>
      <c r="W264" s="7"/>
      <c r="X264" s="7"/>
      <c r="Y264" s="19"/>
      <c r="Z264" s="19"/>
      <c r="AA264" s="19"/>
      <c r="AD264" s="7"/>
      <c r="AE264" s="7"/>
      <c r="AF264" s="7"/>
      <c r="AJ264" s="7"/>
      <c r="AK264" s="7"/>
      <c r="AL264" s="7"/>
      <c r="AN264" s="7"/>
      <c r="AO264" s="27"/>
      <c r="AP264" s="27"/>
      <c r="AQ264" s="27"/>
      <c r="AR264" s="27"/>
      <c r="AS264" s="28"/>
      <c r="AT264" s="27"/>
      <c r="AU264" s="7"/>
      <c r="AV264" s="7"/>
      <c r="AX264" s="7"/>
      <c r="AY264" s="7"/>
      <c r="AZ264" s="7"/>
    </row>
    <row r="265" spans="2:52" x14ac:dyDescent="0.25">
      <c r="B265" s="22"/>
      <c r="E265" s="27"/>
      <c r="G265" s="20"/>
      <c r="I265" s="20"/>
      <c r="L265" s="7"/>
      <c r="M265" s="21"/>
      <c r="N265" s="21"/>
      <c r="S265" s="23"/>
      <c r="U265" s="23"/>
      <c r="W265" s="7"/>
      <c r="X265" s="7"/>
      <c r="Y265" s="19"/>
      <c r="Z265" s="19"/>
      <c r="AA265" s="19"/>
      <c r="AD265" s="7"/>
      <c r="AE265" s="7"/>
      <c r="AF265" s="7"/>
      <c r="AJ265" s="7"/>
      <c r="AK265" s="7"/>
      <c r="AL265" s="7"/>
      <c r="AN265" s="7"/>
      <c r="AO265" s="27"/>
      <c r="AP265" s="27"/>
      <c r="AQ265" s="27"/>
      <c r="AR265" s="27"/>
      <c r="AS265" s="28"/>
      <c r="AT265" s="27"/>
      <c r="AU265" s="7"/>
      <c r="AV265" s="7"/>
      <c r="AX265" s="7"/>
      <c r="AY265" s="7"/>
      <c r="AZ265" s="7"/>
    </row>
    <row r="266" spans="2:52" x14ac:dyDescent="0.25">
      <c r="B266" s="22"/>
      <c r="E266" s="27"/>
      <c r="G266" s="20"/>
      <c r="I266" s="20"/>
      <c r="L266" s="7"/>
      <c r="M266" s="21"/>
      <c r="N266" s="21"/>
      <c r="S266" s="23"/>
      <c r="U266" s="23"/>
      <c r="W266" s="7"/>
      <c r="X266" s="7"/>
      <c r="Y266" s="19"/>
      <c r="Z266" s="19"/>
      <c r="AA266" s="19"/>
      <c r="AD266" s="7"/>
      <c r="AE266" s="7"/>
      <c r="AF266" s="7"/>
      <c r="AJ266" s="7"/>
      <c r="AK266" s="7"/>
      <c r="AL266" s="7"/>
      <c r="AN266" s="7"/>
      <c r="AO266" s="27"/>
      <c r="AP266" s="27"/>
      <c r="AQ266" s="27"/>
      <c r="AR266" s="27"/>
      <c r="AS266" s="28"/>
      <c r="AT266" s="27"/>
      <c r="AU266" s="7"/>
      <c r="AV266" s="7"/>
      <c r="AX266" s="7"/>
      <c r="AY266" s="7"/>
      <c r="AZ266" s="7"/>
    </row>
    <row r="267" spans="2:52" x14ac:dyDescent="0.25">
      <c r="B267" s="22"/>
      <c r="E267" s="27"/>
      <c r="G267" s="20"/>
      <c r="I267" s="20"/>
      <c r="L267" s="7"/>
      <c r="M267" s="21"/>
      <c r="N267" s="21"/>
      <c r="S267" s="23"/>
      <c r="U267" s="23"/>
      <c r="W267" s="7"/>
      <c r="X267" s="7"/>
      <c r="Y267" s="19"/>
      <c r="Z267" s="19"/>
      <c r="AA267" s="19"/>
      <c r="AD267" s="7"/>
      <c r="AE267" s="7"/>
      <c r="AF267" s="7"/>
      <c r="AJ267" s="7"/>
      <c r="AK267" s="7"/>
      <c r="AL267" s="7"/>
      <c r="AN267" s="7"/>
      <c r="AO267" s="27"/>
      <c r="AP267" s="27"/>
      <c r="AQ267" s="27"/>
      <c r="AR267" s="27"/>
      <c r="AS267" s="28"/>
      <c r="AT267" s="27"/>
      <c r="AU267" s="7"/>
      <c r="AV267" s="7"/>
      <c r="AX267" s="7"/>
      <c r="AY267" s="7"/>
      <c r="AZ267" s="7"/>
    </row>
    <row r="268" spans="2:52" x14ac:dyDescent="0.25">
      <c r="B268" s="22"/>
      <c r="E268" s="27"/>
      <c r="G268" s="20"/>
      <c r="I268" s="20"/>
      <c r="L268" s="7"/>
      <c r="M268" s="21"/>
      <c r="N268" s="21"/>
      <c r="S268" s="23"/>
      <c r="U268" s="23"/>
      <c r="W268" s="7"/>
      <c r="X268" s="7"/>
      <c r="Y268" s="19"/>
      <c r="Z268" s="19"/>
      <c r="AA268" s="19"/>
      <c r="AD268" s="7"/>
      <c r="AE268" s="7"/>
      <c r="AF268" s="7"/>
      <c r="AJ268" s="7"/>
      <c r="AK268" s="7"/>
      <c r="AL268" s="7"/>
      <c r="AN268" s="7"/>
      <c r="AO268" s="27"/>
      <c r="AP268" s="27"/>
      <c r="AQ268" s="27"/>
      <c r="AR268" s="27"/>
      <c r="AS268" s="28"/>
      <c r="AT268" s="27"/>
      <c r="AU268" s="7"/>
      <c r="AV268" s="7"/>
      <c r="AX268" s="7"/>
      <c r="AY268" s="7"/>
      <c r="AZ268" s="7"/>
    </row>
    <row r="269" spans="2:52" x14ac:dyDescent="0.25">
      <c r="B269" s="22"/>
      <c r="E269" s="27"/>
      <c r="G269" s="20"/>
      <c r="I269" s="20"/>
      <c r="L269" s="7"/>
      <c r="M269" s="21"/>
      <c r="N269" s="21"/>
      <c r="S269" s="23"/>
      <c r="U269" s="23"/>
      <c r="W269" s="7"/>
      <c r="X269" s="7"/>
      <c r="Y269" s="19"/>
      <c r="Z269" s="19"/>
      <c r="AA269" s="19"/>
      <c r="AD269" s="7"/>
      <c r="AE269" s="7"/>
      <c r="AF269" s="7"/>
      <c r="AJ269" s="7"/>
      <c r="AK269" s="7"/>
      <c r="AL269" s="7"/>
      <c r="AN269" s="7"/>
      <c r="AO269" s="27"/>
      <c r="AP269" s="27"/>
      <c r="AQ269" s="27"/>
      <c r="AR269" s="27"/>
      <c r="AS269" s="28"/>
      <c r="AT269" s="27"/>
      <c r="AU269" s="7"/>
      <c r="AV269" s="7"/>
      <c r="AX269" s="7"/>
      <c r="AY269" s="7"/>
      <c r="AZ269" s="7"/>
    </row>
    <row r="270" spans="2:52" x14ac:dyDescent="0.25">
      <c r="B270" s="22"/>
      <c r="E270" s="27"/>
      <c r="G270" s="20"/>
      <c r="I270" s="20"/>
      <c r="L270" s="7"/>
      <c r="M270" s="21"/>
      <c r="N270" s="21"/>
      <c r="S270" s="23"/>
      <c r="U270" s="23"/>
      <c r="W270" s="7"/>
      <c r="X270" s="7"/>
      <c r="Y270" s="19"/>
      <c r="Z270" s="19"/>
      <c r="AA270" s="19"/>
      <c r="AD270" s="7"/>
      <c r="AE270" s="7"/>
      <c r="AF270" s="7"/>
      <c r="AJ270" s="7"/>
      <c r="AK270" s="7"/>
      <c r="AL270" s="7"/>
      <c r="AN270" s="7"/>
      <c r="AO270" s="27"/>
      <c r="AP270" s="27"/>
      <c r="AQ270" s="27"/>
      <c r="AR270" s="27"/>
      <c r="AS270" s="28"/>
      <c r="AT270" s="27"/>
      <c r="AU270" s="7"/>
      <c r="AV270" s="7"/>
      <c r="AX270" s="7"/>
      <c r="AY270" s="7"/>
      <c r="AZ270" s="7"/>
    </row>
  </sheetData>
  <autoFilter ref="A5:BB181">
    <sortState ref="A12:BB148">
      <sortCondition ref="AT5:AT181"/>
    </sortState>
  </autoFilter>
  <mergeCells count="6">
    <mergeCell ref="AX4:BA4"/>
    <mergeCell ref="A4:J4"/>
    <mergeCell ref="L4:U4"/>
    <mergeCell ref="W4:AF4"/>
    <mergeCell ref="AH4:AL4"/>
    <mergeCell ref="AN4:AV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8"/>
  <sheetViews>
    <sheetView workbookViewId="0">
      <selection activeCell="N15" sqref="N15"/>
    </sheetView>
  </sheetViews>
  <sheetFormatPr baseColWidth="10" defaultRowHeight="18" x14ac:dyDescent="0.25"/>
  <sheetData>
    <row r="4" spans="1:14" x14ac:dyDescent="0.25">
      <c r="A4" s="74"/>
      <c r="B4" s="88"/>
      <c r="C4" s="88"/>
      <c r="D4" s="88"/>
      <c r="E4" s="88"/>
      <c r="F4" s="88"/>
      <c r="G4" s="88"/>
      <c r="H4" s="88"/>
      <c r="I4" s="88"/>
      <c r="J4" s="88"/>
      <c r="K4" s="88"/>
      <c r="L4" s="90"/>
      <c r="M4" s="90"/>
      <c r="N4" s="90"/>
    </row>
    <row r="5" spans="1:14" s="74" customFormat="1" x14ac:dyDescent="0.25">
      <c r="B5" s="88" t="s">
        <v>983</v>
      </c>
      <c r="C5" s="88" t="s">
        <v>984</v>
      </c>
      <c r="D5" s="88" t="s">
        <v>985</v>
      </c>
      <c r="E5" s="88" t="s">
        <v>986</v>
      </c>
      <c r="F5" s="88" t="s">
        <v>987</v>
      </c>
      <c r="G5" s="88" t="s">
        <v>4</v>
      </c>
      <c r="H5" s="88" t="s">
        <v>988</v>
      </c>
      <c r="I5" s="88" t="s">
        <v>989</v>
      </c>
      <c r="J5" s="88" t="s">
        <v>990</v>
      </c>
      <c r="K5" s="88" t="s">
        <v>957</v>
      </c>
      <c r="L5" s="90"/>
      <c r="M5" s="90"/>
      <c r="N5" s="90"/>
    </row>
    <row r="6" spans="1:14" x14ac:dyDescent="0.25">
      <c r="B6" s="75" t="str">
        <f>IF(data!D6="",CONCATENATE(data!C7," ",data!D7," (",data!H7,"/",data!I7,"세대)"),data!O6)</f>
        <v>산본동 가야주공5단지1차 (1993.06/1601세대)</v>
      </c>
      <c r="C6" s="21" t="str">
        <f>IF(data!P6="","",data!P6)</f>
        <v/>
      </c>
      <c r="D6" t="str">
        <f>IF(data!I6="","",data!I6&amp;"^")</f>
        <v/>
      </c>
      <c r="E6" t="str">
        <f>IF(data!V6="","",data!V6)</f>
        <v/>
      </c>
      <c r="F6" t="str">
        <f>IF(data!AH6="","",data!AH6)</f>
        <v/>
      </c>
      <c r="G6" t="str">
        <f>IF(ISERROR(E6-F6),"",E6-F6)</f>
        <v/>
      </c>
      <c r="H6" s="89" t="str">
        <f>IF(ISERROR(F6/E6),"",F6/E6)</f>
        <v/>
      </c>
      <c r="I6" s="19" t="str">
        <f>IF(ISERROR(E6/C6),"",E6/C6)</f>
        <v/>
      </c>
      <c r="J6" t="str">
        <f>IF(data!AE6="","",data!AE6)</f>
        <v/>
      </c>
      <c r="K6" t="str">
        <f>IF(data!Y6="","",CONCATENATE(data!X6,"/",data!Y6))</f>
        <v/>
      </c>
    </row>
    <row r="7" spans="1:14" x14ac:dyDescent="0.25">
      <c r="B7" s="76">
        <f>IF(data!D7="",CONCATENATE(data!C8," ",data!D8," (",data!H8,"/",data!I8,"세대)"),data!O7)</f>
        <v>57.4</v>
      </c>
      <c r="C7" s="21">
        <f>IF(data!P7="","",data!P7)</f>
        <v>17.36</v>
      </c>
      <c r="D7" t="str">
        <f>IF(data!I7="","",data!I7&amp;"^")</f>
        <v>1601^</v>
      </c>
      <c r="E7">
        <f>IF(data!V7="","",data!V7)</f>
        <v>19000</v>
      </c>
      <c r="F7">
        <f>IF(data!AH7="","",data!AH7)</f>
        <v>14500</v>
      </c>
      <c r="G7">
        <f>IF(ISERROR(E7-F7),"",E7-F7)</f>
        <v>4500</v>
      </c>
      <c r="H7" s="89">
        <f>IF(ISERROR(F7/E7),"",F7/E7)</f>
        <v>0.76315789473684215</v>
      </c>
      <c r="I7" s="19">
        <f>IF(ISERROR(E7/C7),"",E7/C7)</f>
        <v>1094.4700460829492</v>
      </c>
      <c r="J7" t="str">
        <f>IF(data!AE7="","",data!AE7)</f>
        <v>복도식</v>
      </c>
      <c r="K7" t="str">
        <f>IF(data!Y7="","",CONCATENATE(data!X7,"/",data!Y7))</f>
        <v>9/15</v>
      </c>
    </row>
    <row r="8" spans="1:14" x14ac:dyDescent="0.25">
      <c r="B8" s="75">
        <f>IF(data!D8="",CONCATENATE(data!C9," ",data!D9," (",data!H9,"/",data!I9,"세대)"),data!O8)</f>
        <v>62.35</v>
      </c>
      <c r="C8" s="21">
        <f>IF(data!P8="","",data!P8)</f>
        <v>18.86</v>
      </c>
      <c r="D8" t="str">
        <f>IF(data!I8="","",data!I8&amp;"^")</f>
        <v>1601^</v>
      </c>
      <c r="E8">
        <f>IF(data!V8="","",data!V8)</f>
        <v>20000</v>
      </c>
      <c r="F8">
        <f>IF(data!AH8="","",data!AH8)</f>
        <v>15500</v>
      </c>
      <c r="G8">
        <f t="shared" ref="G8:G38" si="0">IF(ISERROR(E8-F8),"",E8-F8)</f>
        <v>4500</v>
      </c>
      <c r="H8" s="89">
        <f t="shared" ref="H8:H38" si="1">IF(ISERROR(F8/E8),"",F8/E8)</f>
        <v>0.77500000000000002</v>
      </c>
      <c r="I8" s="19">
        <f t="shared" ref="I8:I38" si="2">IF(ISERROR(E8/C8),"",E8/C8)</f>
        <v>1060.4453870625664</v>
      </c>
      <c r="J8" t="str">
        <f>IF(data!AE8="","",data!AE8)</f>
        <v>복도식</v>
      </c>
      <c r="K8" t="str">
        <f>IF(data!Y8="","",CONCATENATE(data!X8,"/",data!Y8))</f>
        <v>12/20</v>
      </c>
    </row>
    <row r="9" spans="1:14" x14ac:dyDescent="0.25">
      <c r="B9" s="75">
        <f>IF(data!D9="",CONCATENATE(data!C10," ",data!D10," (",data!H10,"/",data!I10,"세대)"),data!O9)</f>
        <v>63.57</v>
      </c>
      <c r="C9" s="21">
        <f>IF(data!P9="","",data!P9)</f>
        <v>19.22</v>
      </c>
      <c r="D9" t="str">
        <f>IF(data!I9="","",data!I9&amp;"^")</f>
        <v>1601^</v>
      </c>
      <c r="E9">
        <f>IF(data!V9="","",data!V9)</f>
        <v>21000</v>
      </c>
      <c r="F9">
        <f>IF(data!AH9="","",data!AH9)</f>
        <v>15000</v>
      </c>
      <c r="G9">
        <f t="shared" si="0"/>
        <v>6000</v>
      </c>
      <c r="H9" s="89">
        <f t="shared" si="1"/>
        <v>0.7142857142857143</v>
      </c>
      <c r="I9" s="19">
        <f t="shared" si="2"/>
        <v>1092.6118626430803</v>
      </c>
      <c r="J9" t="str">
        <f>IF(data!AE9="","",data!AE9)</f>
        <v>복도식</v>
      </c>
      <c r="K9" t="str">
        <f>IF(data!Y9="","",CONCATENATE(data!X9,"/",data!Y9))</f>
        <v>9/20</v>
      </c>
    </row>
    <row r="10" spans="1:14" x14ac:dyDescent="0.25">
      <c r="B10" s="75">
        <f>IF(data!D10="",CONCATENATE(data!C11," ",data!D11," (",data!H11,"/",data!I11,"세대)"),data!O10)</f>
        <v>79.22</v>
      </c>
      <c r="C10" s="21">
        <f>IF(data!P10="","",data!P10)</f>
        <v>23.96</v>
      </c>
      <c r="D10" t="str">
        <f>IF(data!I10="","",data!I10&amp;"^")</f>
        <v>1601^</v>
      </c>
      <c r="E10">
        <f>IF(data!V10="","",data!V10)</f>
        <v>24300</v>
      </c>
      <c r="F10">
        <f>IF(data!AH10="","",data!AH10)</f>
        <v>17000</v>
      </c>
      <c r="G10">
        <f t="shared" si="0"/>
        <v>7300</v>
      </c>
      <c r="H10" s="89">
        <f t="shared" si="1"/>
        <v>0.69958847736625518</v>
      </c>
      <c r="I10" s="19">
        <f t="shared" si="2"/>
        <v>1014.1903171953255</v>
      </c>
      <c r="J10" t="str">
        <f>IF(data!AE10="","",data!AE10)</f>
        <v>복도식</v>
      </c>
      <c r="K10" t="str">
        <f>IF(data!Y10="","",CONCATENATE(data!X10,"/",data!Y10))</f>
        <v>10/20</v>
      </c>
    </row>
    <row r="11" spans="1:14" x14ac:dyDescent="0.25">
      <c r="B11" s="75">
        <f>IF(data!D11="",CONCATENATE(data!C12," ",data!D12," (",data!H12,"/",data!I12,"세대)"),data!O11)</f>
        <v>80.260000000000005</v>
      </c>
      <c r="C11" s="21">
        <f>IF(data!P11="","",data!P11)</f>
        <v>24.27</v>
      </c>
      <c r="D11" t="str">
        <f>IF(data!I11="","",data!I11&amp;"^")</f>
        <v>1601^</v>
      </c>
      <c r="E11">
        <f>IF(data!V11="","",data!V11)</f>
        <v>28500</v>
      </c>
      <c r="F11">
        <f>IF(data!AH11="","",data!AH11)</f>
        <v>22000</v>
      </c>
      <c r="G11">
        <f t="shared" si="0"/>
        <v>6500</v>
      </c>
      <c r="H11" s="89">
        <f t="shared" si="1"/>
        <v>0.77192982456140347</v>
      </c>
      <c r="I11" s="19">
        <f t="shared" si="2"/>
        <v>1174.2892459826946</v>
      </c>
      <c r="J11" t="str">
        <f>IF(data!AE11="","",data!AE11)</f>
        <v>복도식</v>
      </c>
      <c r="K11" t="str">
        <f>IF(data!Y11="","",CONCATENATE(data!X11,"/",data!Y11))</f>
        <v>4/15</v>
      </c>
    </row>
    <row r="12" spans="1:14" x14ac:dyDescent="0.25">
      <c r="B12" s="75" t="str">
        <f>IF(data!D12="",CONCATENATE(data!C13," ",data!D13," (",data!H13,"/",data!I13,"세대)"),data!O12)</f>
        <v>산본동 가야주공5단지3차 (1993.08/949세대)</v>
      </c>
      <c r="C12" s="21" t="str">
        <f>IF(data!P12="","",data!P12)</f>
        <v/>
      </c>
      <c r="D12" t="str">
        <f>IF(data!I12="","",data!I12&amp;"^")</f>
        <v/>
      </c>
      <c r="E12" t="str">
        <f>IF(data!V12="","",data!V12)</f>
        <v/>
      </c>
      <c r="F12" t="str">
        <f>IF(data!AH12="","",data!AH12)</f>
        <v/>
      </c>
      <c r="G12" t="str">
        <f t="shared" si="0"/>
        <v/>
      </c>
      <c r="H12" s="89" t="str">
        <f t="shared" si="1"/>
        <v/>
      </c>
      <c r="I12" s="19" t="str">
        <f t="shared" si="2"/>
        <v/>
      </c>
      <c r="J12" t="str">
        <f>IF(data!AE12="","",data!AE12)</f>
        <v/>
      </c>
      <c r="K12" t="str">
        <f>IF(data!Y12="","",CONCATENATE(data!X12,"/",data!Y12))</f>
        <v/>
      </c>
    </row>
    <row r="13" spans="1:14" x14ac:dyDescent="0.25">
      <c r="B13" s="75">
        <f>IF(data!D13="",CONCATENATE(data!C14," ",data!D14," (",data!H14,"/",data!I14,"세대)"),data!O13)</f>
        <v>61.83</v>
      </c>
      <c r="C13" s="21">
        <f>IF(data!P13="","",data!P13)</f>
        <v>18.7</v>
      </c>
      <c r="D13" t="str">
        <f>IF(data!I13="","",data!I13&amp;"^")</f>
        <v>949^</v>
      </c>
      <c r="E13">
        <f>IF(data!V13="","",data!V13)</f>
        <v>14900</v>
      </c>
      <c r="F13">
        <f>IF(data!AH13="","",data!AH13)</f>
        <v>12000</v>
      </c>
      <c r="G13">
        <f t="shared" si="0"/>
        <v>2900</v>
      </c>
      <c r="H13" s="89">
        <f t="shared" si="1"/>
        <v>0.80536912751677847</v>
      </c>
      <c r="I13" s="19">
        <f t="shared" si="2"/>
        <v>796.79144385026746</v>
      </c>
      <c r="J13" t="str">
        <f>IF(data!AE13="","",data!AE13)</f>
        <v>계단식</v>
      </c>
      <c r="K13" t="str">
        <f>IF(data!Y13="","",CONCATENATE(data!X13,"/",data!Y13))</f>
        <v>15/20</v>
      </c>
    </row>
    <row r="14" spans="1:14" x14ac:dyDescent="0.25">
      <c r="B14" s="75" t="str">
        <f>IF(data!D14="",CONCATENATE(data!C15," ",data!D15," (",data!H15,"/",data!I15,"세대)"),data!O14)</f>
        <v>산본동 개나리주공13단지 (1995.11/1778세대)</v>
      </c>
      <c r="C14" s="21" t="str">
        <f>IF(data!P14="","",data!P14)</f>
        <v/>
      </c>
      <c r="D14" t="str">
        <f>IF(data!I14="","",data!I14&amp;"^")</f>
        <v/>
      </c>
      <c r="E14" t="str">
        <f>IF(data!V14="","",data!V14)</f>
        <v/>
      </c>
      <c r="F14" t="str">
        <f>IF(data!AH14="","",data!AH14)</f>
        <v/>
      </c>
      <c r="G14" t="str">
        <f t="shared" si="0"/>
        <v/>
      </c>
      <c r="H14" s="89" t="str">
        <f t="shared" si="1"/>
        <v/>
      </c>
      <c r="I14" s="19" t="str">
        <f t="shared" si="2"/>
        <v/>
      </c>
      <c r="J14" t="str">
        <f>IF(data!AE14="","",data!AE14)</f>
        <v/>
      </c>
      <c r="K14" t="str">
        <f>IF(data!Y14="","",CONCATENATE(data!X14,"/",data!Y14))</f>
        <v/>
      </c>
    </row>
    <row r="15" spans="1:14" x14ac:dyDescent="0.25">
      <c r="B15" s="75">
        <f>IF(data!D15="",CONCATENATE(data!C16," ",data!D16," (",data!H16,"/",data!I16,"세대)"),data!O15)</f>
        <v>67.52</v>
      </c>
      <c r="C15" s="21">
        <f>IF(data!P15="","",data!P15)</f>
        <v>20.420000000000002</v>
      </c>
      <c r="D15" t="str">
        <f>IF(data!I15="","",data!I15&amp;"^")</f>
        <v>1778^</v>
      </c>
      <c r="E15">
        <f>IF(data!V15="","",data!V15)</f>
        <v>22800</v>
      </c>
      <c r="F15">
        <f>IF(data!AH15="","",data!AH15)</f>
        <v>21000</v>
      </c>
      <c r="G15">
        <f t="shared" si="0"/>
        <v>1800</v>
      </c>
      <c r="H15" s="89">
        <f t="shared" si="1"/>
        <v>0.92105263157894735</v>
      </c>
      <c r="I15" s="19">
        <f t="shared" si="2"/>
        <v>1116.5523996082272</v>
      </c>
      <c r="J15" t="str">
        <f>IF(data!AE15="","",data!AE15)</f>
        <v>복도식</v>
      </c>
      <c r="K15" t="str">
        <f>IF(data!Y15="","",CONCATENATE(data!X15,"/",data!Y15))</f>
        <v>4/15</v>
      </c>
    </row>
    <row r="16" spans="1:14" x14ac:dyDescent="0.25">
      <c r="B16" s="75">
        <f>IF(data!D16="",CONCATENATE(data!C17," ",data!D17," (",data!H17,"/",data!I17,"세대)"),data!O16)</f>
        <v>79.13</v>
      </c>
      <c r="C16" s="21">
        <f>IF(data!P16="","",data!P16)</f>
        <v>23.93</v>
      </c>
      <c r="D16" t="str">
        <f>IF(data!I16="","",data!I16&amp;"^")</f>
        <v>1778^</v>
      </c>
      <c r="E16">
        <f>IF(data!V16="","",data!V16)</f>
        <v>26500</v>
      </c>
      <c r="F16">
        <f>IF(data!AH16="","",data!AH16)</f>
        <v>23000</v>
      </c>
      <c r="G16">
        <f t="shared" si="0"/>
        <v>3500</v>
      </c>
      <c r="H16" s="89">
        <f t="shared" si="1"/>
        <v>0.86792452830188682</v>
      </c>
      <c r="I16" s="19">
        <f t="shared" si="2"/>
        <v>1107.3965733389052</v>
      </c>
      <c r="J16" t="str">
        <f>IF(data!AE16="","",data!AE16)</f>
        <v>복도식</v>
      </c>
      <c r="K16" t="str">
        <f>IF(data!Y16="","",CONCATENATE(data!X16,"/",data!Y16))</f>
        <v>7/15</v>
      </c>
    </row>
    <row r="17" spans="2:11" x14ac:dyDescent="0.25">
      <c r="B17" s="75">
        <f>IF(data!D17="",CONCATENATE(data!C18," ",data!D18," (",data!H18,"/",data!I18,"세대)"),data!O17)</f>
        <v>81.540000000000006</v>
      </c>
      <c r="C17" s="21">
        <f>IF(data!P17="","",data!P17)</f>
        <v>24.66</v>
      </c>
      <c r="D17" t="str">
        <f>IF(data!I17="","",data!I17&amp;"^")</f>
        <v>1778^</v>
      </c>
      <c r="E17">
        <f>IF(data!V17="","",data!V17)</f>
        <v>27000</v>
      </c>
      <c r="F17">
        <f>IF(data!AH17="","",data!AH17)</f>
        <v>22000</v>
      </c>
      <c r="G17">
        <f t="shared" si="0"/>
        <v>5000</v>
      </c>
      <c r="H17" s="89">
        <f t="shared" si="1"/>
        <v>0.81481481481481477</v>
      </c>
      <c r="I17" s="19">
        <f t="shared" si="2"/>
        <v>1094.8905109489051</v>
      </c>
      <c r="J17" t="str">
        <f>IF(data!AE17="","",data!AE17)</f>
        <v>복도식</v>
      </c>
      <c r="K17" t="str">
        <f>IF(data!Y17="","",CONCATENATE(data!X17,"/",data!Y17))</f>
        <v>10/20</v>
      </c>
    </row>
    <row r="18" spans="2:11" x14ac:dyDescent="0.25">
      <c r="B18" s="75">
        <f>IF(data!D18="",CONCATENATE(data!C19," ",data!D19," (",data!H19,"/",data!I19,"세대)"),data!O18)</f>
        <v>85.55</v>
      </c>
      <c r="C18" s="21">
        <f>IF(data!P18="","",data!P18)</f>
        <v>25.87</v>
      </c>
      <c r="D18" t="str">
        <f>IF(data!I18="","",data!I18&amp;"^")</f>
        <v>1778^</v>
      </c>
      <c r="E18">
        <f>IF(data!V18="","",data!V18)</f>
        <v>26500</v>
      </c>
      <c r="F18">
        <f>IF(data!AH18="","",data!AH18)</f>
        <v>22000</v>
      </c>
      <c r="G18">
        <f t="shared" si="0"/>
        <v>4500</v>
      </c>
      <c r="H18" s="89">
        <f t="shared" si="1"/>
        <v>0.83018867924528306</v>
      </c>
      <c r="I18" s="19">
        <f t="shared" si="2"/>
        <v>1024.3525318902202</v>
      </c>
      <c r="J18" t="str">
        <f>IF(data!AE18="","",data!AE18)</f>
        <v>복도식</v>
      </c>
      <c r="K18" t="str">
        <f>IF(data!Y18="","",CONCATENATE(data!X18,"/",data!Y18))</f>
        <v>5/20</v>
      </c>
    </row>
    <row r="19" spans="2:11" x14ac:dyDescent="0.25">
      <c r="B19" s="75" t="str">
        <f>IF(data!D19="",CONCATENATE(data!C20," ",data!D20," (",data!H20,"/",data!I20,"세대)"),data!O19)</f>
        <v>산본동 계룡 (1993.08/604세대)</v>
      </c>
      <c r="C19" s="21" t="str">
        <f>IF(data!P19="","",data!P19)</f>
        <v/>
      </c>
      <c r="D19" t="str">
        <f>IF(data!I19="","",data!I19&amp;"^")</f>
        <v/>
      </c>
      <c r="E19" t="str">
        <f>IF(data!V19="","",data!V19)</f>
        <v/>
      </c>
      <c r="F19" t="str">
        <f>IF(data!AH19="","",data!AH19)</f>
        <v/>
      </c>
      <c r="G19" t="str">
        <f t="shared" si="0"/>
        <v/>
      </c>
      <c r="H19" s="89" t="str">
        <f t="shared" si="1"/>
        <v/>
      </c>
      <c r="I19" s="19" t="str">
        <f t="shared" si="2"/>
        <v/>
      </c>
      <c r="J19" t="str">
        <f>IF(data!AE19="","",data!AE19)</f>
        <v/>
      </c>
      <c r="K19" t="str">
        <f>IF(data!Y19="","",CONCATENATE(data!X19,"/",data!Y19))</f>
        <v/>
      </c>
    </row>
    <row r="20" spans="2:11" x14ac:dyDescent="0.25">
      <c r="B20" s="75">
        <f>IF(data!D20="",CONCATENATE(data!C21," ",data!D21," (",data!H21,"/",data!I21,"세대)"),data!O20)</f>
        <v>121.34</v>
      </c>
      <c r="C20" s="21">
        <f>IF(data!P20="","",data!P20)</f>
        <v>36.700000000000003</v>
      </c>
      <c r="D20" t="str">
        <f>IF(data!I20="","",data!I20&amp;"^")</f>
        <v>604^</v>
      </c>
      <c r="E20">
        <f>IF(data!V20="","",data!V20)</f>
        <v>47500</v>
      </c>
      <c r="F20">
        <f>IF(data!AH20="","",data!AH20)</f>
        <v>40000</v>
      </c>
      <c r="G20">
        <f t="shared" si="0"/>
        <v>7500</v>
      </c>
      <c r="H20" s="89">
        <f t="shared" si="1"/>
        <v>0.84210526315789469</v>
      </c>
      <c r="I20" s="19">
        <f t="shared" si="2"/>
        <v>1294.2779291553134</v>
      </c>
      <c r="J20" t="str">
        <f>IF(data!AE20="","",data!AE20)</f>
        <v>계단식</v>
      </c>
      <c r="K20" t="str">
        <f>IF(data!Y20="","",CONCATENATE(data!X20,"/",data!Y20))</f>
        <v>6/28</v>
      </c>
    </row>
    <row r="21" spans="2:11" x14ac:dyDescent="0.25">
      <c r="B21" s="75">
        <f>IF(data!D21="",CONCATENATE(data!C22," ",data!D22," (",data!H22,"/",data!I22,"세대)"),data!O21)</f>
        <v>132.21</v>
      </c>
      <c r="C21" s="21">
        <f>IF(data!P21="","",data!P21)</f>
        <v>39.99</v>
      </c>
      <c r="D21" t="str">
        <f>IF(data!I21="","",data!I21&amp;"^")</f>
        <v>604^</v>
      </c>
      <c r="E21">
        <f>IF(data!V21="","",data!V21)</f>
        <v>44500</v>
      </c>
      <c r="F21">
        <f>IF(data!AH21="","",data!AH21)</f>
        <v>38000</v>
      </c>
      <c r="G21">
        <f t="shared" si="0"/>
        <v>6500</v>
      </c>
      <c r="H21" s="89">
        <f t="shared" si="1"/>
        <v>0.8539325842696629</v>
      </c>
      <c r="I21" s="19">
        <f t="shared" si="2"/>
        <v>1112.7781945486372</v>
      </c>
      <c r="J21" t="str">
        <f>IF(data!AE21="","",data!AE21)</f>
        <v>계단식</v>
      </c>
      <c r="K21" t="str">
        <f>IF(data!Y21="","",CONCATENATE(data!X21,"/",data!Y21))</f>
        <v>5/15</v>
      </c>
    </row>
    <row r="22" spans="2:11" x14ac:dyDescent="0.25">
      <c r="B22" s="75">
        <f>IF(data!D22="",CONCATENATE(data!C23," ",data!D23," (",data!H23,"/",data!I23,"세대)"),data!O22)</f>
        <v>151.19</v>
      </c>
      <c r="C22" s="21">
        <f>IF(data!P22="","",data!P22)</f>
        <v>45.73</v>
      </c>
      <c r="D22" t="str">
        <f>IF(data!I22="","",data!I22&amp;"^")</f>
        <v>604^</v>
      </c>
      <c r="E22">
        <f>IF(data!V22="","",data!V22)</f>
        <v>49000</v>
      </c>
      <c r="F22" t="str">
        <f>IF(data!AH22="","",data!AH22)</f>
        <v>-</v>
      </c>
      <c r="G22" t="str">
        <f t="shared" si="0"/>
        <v/>
      </c>
      <c r="H22" s="89" t="str">
        <f t="shared" si="1"/>
        <v/>
      </c>
      <c r="I22" s="19">
        <f t="shared" si="2"/>
        <v>1071.5066695823311</v>
      </c>
      <c r="J22" t="str">
        <f>IF(data!AE22="","",data!AE22)</f>
        <v>계단식</v>
      </c>
      <c r="K22" t="str">
        <f>IF(data!Y22="","",CONCATENATE(data!X22,"/",data!Y22))</f>
        <v>15/17</v>
      </c>
    </row>
    <row r="23" spans="2:11" x14ac:dyDescent="0.25">
      <c r="B23" s="75" t="str">
        <f>IF(data!D23="",CONCATENATE(data!C24," ",data!D24," (",data!H24,"/",data!I24,"세대)"),data!O23)</f>
        <v>산본동 금강주공9단지1차 (1994.07/1318세대)</v>
      </c>
      <c r="C23" s="21" t="str">
        <f>IF(data!P23="","",data!P23)</f>
        <v/>
      </c>
      <c r="D23" t="str">
        <f>IF(data!I23="","",data!I23&amp;"^")</f>
        <v/>
      </c>
      <c r="E23" t="str">
        <f>IF(data!V23="","",data!V23)</f>
        <v/>
      </c>
      <c r="F23" t="str">
        <f>IF(data!AH23="","",data!AH23)</f>
        <v/>
      </c>
      <c r="G23" t="str">
        <f t="shared" si="0"/>
        <v/>
      </c>
      <c r="H23" s="89" t="str">
        <f t="shared" si="1"/>
        <v/>
      </c>
      <c r="I23" s="19" t="str">
        <f t="shared" si="2"/>
        <v/>
      </c>
      <c r="J23" t="str">
        <f>IF(data!AE23="","",data!AE23)</f>
        <v/>
      </c>
      <c r="K23" t="str">
        <f>IF(data!Y23="","",CONCATENATE(data!X23,"/",data!Y23))</f>
        <v/>
      </c>
    </row>
    <row r="24" spans="2:11" x14ac:dyDescent="0.25">
      <c r="B24" s="75">
        <f>IF(data!D24="",CONCATENATE(data!C25," ",data!D25," (",data!H25,"/",data!I25,"세대)"),data!O24)</f>
        <v>57.28</v>
      </c>
      <c r="C24" s="21">
        <f>IF(data!P24="","",data!P24)</f>
        <v>17.32</v>
      </c>
      <c r="D24" t="str">
        <f>IF(data!I24="","",data!I24&amp;"^")</f>
        <v>1318^</v>
      </c>
      <c r="E24">
        <f>IF(data!V24="","",data!V24)</f>
        <v>16000</v>
      </c>
      <c r="F24">
        <f>IF(data!AH24="","",data!AH24)</f>
        <v>14000</v>
      </c>
      <c r="G24">
        <f t="shared" si="0"/>
        <v>2000</v>
      </c>
      <c r="H24" s="89">
        <f t="shared" si="1"/>
        <v>0.875</v>
      </c>
      <c r="I24" s="19">
        <f t="shared" si="2"/>
        <v>923.78752886836025</v>
      </c>
      <c r="J24" t="str">
        <f>IF(data!AE24="","",data!AE24)</f>
        <v>복도식</v>
      </c>
      <c r="K24" t="str">
        <f>IF(data!Y24="","",CONCATENATE(data!X24,"/",data!Y24))</f>
        <v>10/15</v>
      </c>
    </row>
    <row r="25" spans="2:11" x14ac:dyDescent="0.25">
      <c r="B25" s="75">
        <f>IF(data!D25="",CONCATENATE(data!C26," ",data!D26," (",data!H26,"/",data!I26,"세대)"),data!O25)</f>
        <v>61.03</v>
      </c>
      <c r="C25" s="21">
        <f>IF(data!P25="","",data!P25)</f>
        <v>18.46</v>
      </c>
      <c r="D25" t="str">
        <f>IF(data!I25="","",data!I25&amp;"^")</f>
        <v>1318^</v>
      </c>
      <c r="E25">
        <f>IF(data!V25="","",data!V25)</f>
        <v>18000</v>
      </c>
      <c r="F25">
        <f>IF(data!AH25="","",data!AH25)</f>
        <v>16000</v>
      </c>
      <c r="G25">
        <f t="shared" si="0"/>
        <v>2000</v>
      </c>
      <c r="H25" s="89">
        <f t="shared" si="1"/>
        <v>0.88888888888888884</v>
      </c>
      <c r="I25" s="19">
        <f t="shared" si="2"/>
        <v>975.08125677139753</v>
      </c>
      <c r="J25" t="str">
        <f>IF(data!AE25="","",data!AE25)</f>
        <v>복도식</v>
      </c>
      <c r="K25" t="str">
        <f>IF(data!Y25="","",CONCATENATE(data!X25,"/",data!Y25))</f>
        <v>7/20</v>
      </c>
    </row>
    <row r="26" spans="2:11" x14ac:dyDescent="0.25">
      <c r="B26" s="75">
        <f>IF(data!D26="",CONCATENATE(data!C27," ",data!D27," (",data!H27,"/",data!I27,"세대)"),data!O26)</f>
        <v>80.930000000000007</v>
      </c>
      <c r="C26" s="21">
        <f>IF(data!P26="","",data!P26)</f>
        <v>24.48</v>
      </c>
      <c r="D26" t="str">
        <f>IF(data!I26="","",data!I26&amp;"^")</f>
        <v>1318^</v>
      </c>
      <c r="E26">
        <f>IF(data!V26="","",data!V26)</f>
        <v>27800</v>
      </c>
      <c r="F26">
        <f>IF(data!AH26="","",data!AH26)</f>
        <v>24000</v>
      </c>
      <c r="G26">
        <f t="shared" si="0"/>
        <v>3800</v>
      </c>
      <c r="H26" s="89">
        <f t="shared" si="1"/>
        <v>0.86330935251798557</v>
      </c>
      <c r="I26" s="19">
        <f t="shared" si="2"/>
        <v>1135.6209150326797</v>
      </c>
      <c r="J26" t="str">
        <f>IF(data!AE26="","",data!AE26)</f>
        <v>복도식</v>
      </c>
      <c r="K26" t="str">
        <f>IF(data!Y26="","",CONCATENATE(data!X26,"/",data!Y26))</f>
        <v>12/15</v>
      </c>
    </row>
    <row r="27" spans="2:11" x14ac:dyDescent="0.25">
      <c r="B27" s="75">
        <f>IF(data!D27="",CONCATENATE(data!C28," ",data!D28," (",data!H28,"/",data!I28,"세대)"),data!O27)</f>
        <v>85.35</v>
      </c>
      <c r="C27" s="21">
        <f>IF(data!P27="","",data!P27)</f>
        <v>25.81</v>
      </c>
      <c r="D27" t="str">
        <f>IF(data!I27="","",data!I27&amp;"^")</f>
        <v>1318^</v>
      </c>
      <c r="E27">
        <f>IF(data!V27="","",data!V27)</f>
        <v>27000</v>
      </c>
      <c r="F27">
        <f>IF(data!AH27="","",data!AH27)</f>
        <v>26000</v>
      </c>
      <c r="G27">
        <f t="shared" si="0"/>
        <v>1000</v>
      </c>
      <c r="H27" s="89">
        <f t="shared" si="1"/>
        <v>0.96296296296296291</v>
      </c>
      <c r="I27" s="19">
        <f t="shared" si="2"/>
        <v>1046.1061604029446</v>
      </c>
      <c r="J27" t="str">
        <f>IF(data!AE27="","",data!AE27)</f>
        <v>복도식</v>
      </c>
      <c r="K27" t="str">
        <f>IF(data!Y27="","",CONCATENATE(data!X27,"/",data!Y27))</f>
        <v>10/20</v>
      </c>
    </row>
    <row r="28" spans="2:11" x14ac:dyDescent="0.25">
      <c r="B28" s="75" t="str">
        <f>IF(data!D28="",CONCATENATE(data!C29," ",data!D29," (",data!H29,"/",data!I29,"세대)"),data!O28)</f>
        <v>산본동 금강주공9단지2차 (1996.06/340세대)</v>
      </c>
      <c r="C28" s="21" t="str">
        <f>IF(data!P28="","",data!P28)</f>
        <v/>
      </c>
      <c r="D28" t="str">
        <f>IF(data!I28="","",data!I28&amp;"^")</f>
        <v/>
      </c>
      <c r="E28" t="str">
        <f>IF(data!V28="","",data!V28)</f>
        <v/>
      </c>
      <c r="F28" t="str">
        <f>IF(data!AH28="","",data!AH28)</f>
        <v/>
      </c>
      <c r="G28" t="str">
        <f t="shared" si="0"/>
        <v/>
      </c>
      <c r="H28" s="89" t="str">
        <f t="shared" si="1"/>
        <v/>
      </c>
      <c r="I28" s="19" t="str">
        <f t="shared" si="2"/>
        <v/>
      </c>
      <c r="J28" t="str">
        <f>IF(data!AE28="","",data!AE28)</f>
        <v/>
      </c>
      <c r="K28" t="str">
        <f>IF(data!Y28="","",CONCATENATE(data!X28,"/",data!Y28))</f>
        <v/>
      </c>
    </row>
    <row r="29" spans="2:11" x14ac:dyDescent="0.25">
      <c r="B29" s="75">
        <f>IF(data!D29="",CONCATENATE(data!C30," ",data!D30," (",data!H30,"/",data!I30,"세대)"),data!O29)</f>
        <v>52.31</v>
      </c>
      <c r="C29" s="21">
        <f>IF(data!P29="","",data!P29)</f>
        <v>15.82</v>
      </c>
      <c r="D29" t="str">
        <f>IF(data!I29="","",data!I29&amp;"^")</f>
        <v>340^</v>
      </c>
      <c r="E29">
        <f>IF(data!V29="","",data!V29)</f>
        <v>16300</v>
      </c>
      <c r="F29">
        <f>IF(data!AH29="","",data!AH29)</f>
        <v>13000</v>
      </c>
      <c r="G29">
        <f t="shared" si="0"/>
        <v>3300</v>
      </c>
      <c r="H29" s="89">
        <f t="shared" si="1"/>
        <v>0.7975460122699386</v>
      </c>
      <c r="I29" s="19">
        <f t="shared" si="2"/>
        <v>1030.3413400758534</v>
      </c>
      <c r="J29" t="str">
        <f>IF(data!AE29="","",data!AE29)</f>
        <v>복도식</v>
      </c>
      <c r="K29" t="str">
        <f>IF(data!Y29="","",CONCATENATE(data!X29,"/",data!Y29))</f>
        <v>10/15</v>
      </c>
    </row>
    <row r="30" spans="2:11" x14ac:dyDescent="0.25">
      <c r="B30" s="75">
        <f>IF(data!D30="",CONCATENATE(data!C31," ",data!D31," (",data!H31,"/",data!I31,"세대)"),data!O30)</f>
        <v>81.040000000000006</v>
      </c>
      <c r="C30" s="21">
        <f>IF(data!P30="","",data!P30)</f>
        <v>24.51</v>
      </c>
      <c r="D30" t="str">
        <f>IF(data!I30="","",data!I30&amp;"^")</f>
        <v>340^</v>
      </c>
      <c r="E30">
        <f>IF(data!V30="","",data!V30)</f>
        <v>23500</v>
      </c>
      <c r="F30">
        <f>IF(data!AH30="","",data!AH30)</f>
        <v>22000</v>
      </c>
      <c r="G30">
        <f t="shared" si="0"/>
        <v>1500</v>
      </c>
      <c r="H30" s="89">
        <f t="shared" si="1"/>
        <v>0.93617021276595747</v>
      </c>
      <c r="I30" s="19">
        <f t="shared" si="2"/>
        <v>958.7923296613626</v>
      </c>
      <c r="J30" t="str">
        <f>IF(data!AE30="","",data!AE30)</f>
        <v>복도식</v>
      </c>
      <c r="K30" t="str">
        <f>IF(data!Y30="","",CONCATENATE(data!X30,"/",data!Y30))</f>
        <v>4/15</v>
      </c>
    </row>
    <row r="31" spans="2:11" x14ac:dyDescent="0.25">
      <c r="B31" s="75">
        <f>IF(data!D31="",CONCATENATE(data!C32," ",data!D32," (",data!H32,"/",data!I32,"세대)"),data!O31)</f>
        <v>81.040000000000006</v>
      </c>
      <c r="C31" s="21">
        <f>IF(data!P31="","",data!P31)</f>
        <v>24.51</v>
      </c>
      <c r="D31" t="str">
        <f>IF(data!I31="","",data!I31&amp;"^")</f>
        <v>340^</v>
      </c>
      <c r="E31" t="str">
        <f>IF(data!V31="","",data!V31)</f>
        <v>-</v>
      </c>
      <c r="F31" t="str">
        <f>IF(data!AH31="","",data!AH31)</f>
        <v>-</v>
      </c>
      <c r="G31" t="str">
        <f t="shared" si="0"/>
        <v/>
      </c>
      <c r="H31" s="89" t="str">
        <f t="shared" si="1"/>
        <v/>
      </c>
      <c r="I31" s="19" t="str">
        <f t="shared" si="2"/>
        <v/>
      </c>
      <c r="J31" t="str">
        <f>IF(data!AE31="","",data!AE31)</f>
        <v>-</v>
      </c>
      <c r="K31" t="str">
        <f>IF(data!Y31="","",CONCATENATE(data!X31,"/",data!Y31))</f>
        <v>-/-</v>
      </c>
    </row>
    <row r="32" spans="2:11" x14ac:dyDescent="0.25">
      <c r="B32" s="75" t="str">
        <f>IF(data!D32="",CONCATENATE(data!C33," ",data!D33," (",data!H33,"/",data!I33,"세대)"),data!O32)</f>
        <v>산본동 덕유주공8단지 (1996.06/267세대)</v>
      </c>
      <c r="C32" s="21" t="str">
        <f>IF(data!P32="","",data!P32)</f>
        <v/>
      </c>
      <c r="D32" t="str">
        <f>IF(data!I32="","",data!I32&amp;"^")</f>
        <v/>
      </c>
      <c r="E32" t="str">
        <f>IF(data!V32="","",data!V32)</f>
        <v/>
      </c>
      <c r="F32" t="str">
        <f>IF(data!AH32="","",data!AH32)</f>
        <v/>
      </c>
      <c r="G32" t="str">
        <f t="shared" si="0"/>
        <v/>
      </c>
      <c r="H32" s="89" t="str">
        <f t="shared" si="1"/>
        <v/>
      </c>
      <c r="I32" s="19" t="str">
        <f t="shared" si="2"/>
        <v/>
      </c>
      <c r="J32" t="str">
        <f>IF(data!AE32="","",data!AE32)</f>
        <v/>
      </c>
      <c r="K32" t="str">
        <f>IF(data!Y32="","",CONCATENATE(data!X32,"/",data!Y32))</f>
        <v/>
      </c>
    </row>
    <row r="33" spans="2:11" x14ac:dyDescent="0.25">
      <c r="B33" s="75">
        <f>IF(data!D33="",CONCATENATE(data!C34," ",data!D34," (",data!H34,"/",data!I34,"세대)"),data!O33)</f>
        <v>78.89</v>
      </c>
      <c r="C33" s="21">
        <f>IF(data!P33="","",data!P33)</f>
        <v>23.86</v>
      </c>
      <c r="D33" t="str">
        <f>IF(data!I33="","",data!I33&amp;"^")</f>
        <v>267^</v>
      </c>
      <c r="E33">
        <f>IF(data!V33="","",data!V33)</f>
        <v>30000</v>
      </c>
      <c r="F33">
        <f>IF(data!AH33="","",data!AH33)</f>
        <v>27000</v>
      </c>
      <c r="G33">
        <f t="shared" si="0"/>
        <v>3000</v>
      </c>
      <c r="H33" s="89">
        <f t="shared" si="1"/>
        <v>0.9</v>
      </c>
      <c r="I33" s="19">
        <f t="shared" si="2"/>
        <v>1257.3344509639564</v>
      </c>
      <c r="J33" t="str">
        <f>IF(data!AE33="","",data!AE33)</f>
        <v>복도식</v>
      </c>
      <c r="K33" t="str">
        <f>IF(data!Y33="","",CONCATENATE(data!X33,"/",data!Y33))</f>
        <v>4/15</v>
      </c>
    </row>
    <row r="34" spans="2:11" x14ac:dyDescent="0.25">
      <c r="B34" s="75" t="str">
        <f>IF(data!D34="",CONCATENATE(data!C35," ",data!D35," (",data!H35,"/",data!I35,"세대)"),data!O34)</f>
        <v>산본동 동백우성 (1993.08/624세대)</v>
      </c>
      <c r="C34" s="21" t="str">
        <f>IF(data!P34="","",data!P34)</f>
        <v/>
      </c>
      <c r="D34" t="str">
        <f>IF(data!I34="","",data!I34&amp;"^")</f>
        <v/>
      </c>
      <c r="E34" t="str">
        <f>IF(data!V34="","",data!V34)</f>
        <v/>
      </c>
      <c r="F34" t="str">
        <f>IF(data!AH34="","",data!AH34)</f>
        <v/>
      </c>
      <c r="G34" t="str">
        <f t="shared" si="0"/>
        <v/>
      </c>
      <c r="H34" s="89" t="str">
        <f t="shared" si="1"/>
        <v/>
      </c>
      <c r="I34" s="19" t="str">
        <f t="shared" si="2"/>
        <v/>
      </c>
      <c r="J34" t="str">
        <f>IF(data!AE34="","",data!AE34)</f>
        <v/>
      </c>
      <c r="K34" t="str">
        <f>IF(data!Y34="","",CONCATENATE(data!X34,"/",data!Y34))</f>
        <v/>
      </c>
    </row>
    <row r="35" spans="2:11" x14ac:dyDescent="0.25">
      <c r="B35" s="75">
        <f>IF(data!D35="",CONCATENATE(data!C36," ",data!D36," (",data!H36,"/",data!I36,"세대)"),data!O35)</f>
        <v>127.14</v>
      </c>
      <c r="C35" s="21">
        <f>IF(data!P35="","",data!P35)</f>
        <v>38.450000000000003</v>
      </c>
      <c r="D35" t="str">
        <f>IF(data!I35="","",data!I35&amp;"^")</f>
        <v>624^</v>
      </c>
      <c r="E35">
        <f>IF(data!V35="","",data!V35)</f>
        <v>44000</v>
      </c>
      <c r="F35">
        <f>IF(data!AH35="","",data!AH35)</f>
        <v>35000</v>
      </c>
      <c r="G35">
        <f t="shared" si="0"/>
        <v>9000</v>
      </c>
      <c r="H35" s="89">
        <f t="shared" si="1"/>
        <v>0.79545454545454541</v>
      </c>
      <c r="I35" s="19">
        <f t="shared" si="2"/>
        <v>1144.3433029908972</v>
      </c>
      <c r="J35" t="str">
        <f>IF(data!AE35="","",data!AE35)</f>
        <v>계단식</v>
      </c>
      <c r="K35" t="str">
        <f>IF(data!Y35="","",CONCATENATE(data!X35,"/",data!Y35))</f>
        <v>4/16</v>
      </c>
    </row>
    <row r="36" spans="2:11" x14ac:dyDescent="0.25">
      <c r="B36" s="75">
        <f>IF(data!D36="",CONCATENATE(data!C37," ",data!D37," (",data!H37,"/",data!I37,"세대)"),data!O36)</f>
        <v>163.44999999999999</v>
      </c>
      <c r="C36" s="21">
        <f>IF(data!P36="","",data!P36)</f>
        <v>49.44</v>
      </c>
      <c r="D36" t="str">
        <f>IF(data!I36="","",data!I36&amp;"^")</f>
        <v>624^</v>
      </c>
      <c r="E36" t="str">
        <f>IF(data!V36="","",data!V36)</f>
        <v>-</v>
      </c>
      <c r="F36">
        <f>IF(data!AH36="","",data!AH36)</f>
        <v>30000</v>
      </c>
      <c r="G36" t="str">
        <f t="shared" si="0"/>
        <v/>
      </c>
      <c r="H36" s="89" t="str">
        <f t="shared" si="1"/>
        <v/>
      </c>
      <c r="I36" s="19" t="str">
        <f t="shared" si="2"/>
        <v/>
      </c>
      <c r="J36" t="str">
        <f>IF(data!AE36="","",data!AE36)</f>
        <v>-</v>
      </c>
      <c r="K36" t="str">
        <f>IF(data!Y36="","",CONCATENATE(data!X36,"/",data!Y36))</f>
        <v>-/-</v>
      </c>
    </row>
    <row r="37" spans="2:11" x14ac:dyDescent="0.25">
      <c r="B37" s="75" t="str">
        <f>IF(data!D37="",CONCATENATE(data!C38," ",data!D38," (",data!H38,"/",data!I38,"세대)"),data!O37)</f>
        <v>산본동 동성백두 (1993.03/460세대)</v>
      </c>
      <c r="C37" s="21" t="str">
        <f>IF(data!P37="","",data!P37)</f>
        <v/>
      </c>
      <c r="D37" t="str">
        <f>IF(data!I37="","",data!I37&amp;"^")</f>
        <v/>
      </c>
      <c r="E37" t="str">
        <f>IF(data!V37="","",data!V37)</f>
        <v/>
      </c>
      <c r="F37" t="str">
        <f>IF(data!AH37="","",data!AH37)</f>
        <v/>
      </c>
      <c r="G37" t="str">
        <f t="shared" si="0"/>
        <v/>
      </c>
      <c r="H37" s="89" t="str">
        <f t="shared" si="1"/>
        <v/>
      </c>
      <c r="I37" s="19" t="str">
        <f t="shared" si="2"/>
        <v/>
      </c>
      <c r="J37" t="str">
        <f>IF(data!AE37="","",data!AE37)</f>
        <v/>
      </c>
      <c r="K37" t="str">
        <f>IF(data!Y37="","",CONCATENATE(data!X37,"/",data!Y37))</f>
        <v/>
      </c>
    </row>
    <row r="38" spans="2:11" x14ac:dyDescent="0.25">
      <c r="B38" s="75">
        <f>IF(data!D38="",CONCATENATE(data!C39," ",data!D39," (",data!H39,"/",data!I39,"세대)"),data!O38)</f>
        <v>109.25</v>
      </c>
      <c r="C38" s="21">
        <f>IF(data!P38="","",data!P38)</f>
        <v>33.04</v>
      </c>
      <c r="D38" t="str">
        <f>IF(data!I38="","",data!I38&amp;"^")</f>
        <v>460^</v>
      </c>
      <c r="E38">
        <f>IF(data!V38="","",data!V38)</f>
        <v>46000</v>
      </c>
      <c r="F38">
        <f>IF(data!AH38="","",data!AH38)</f>
        <v>36500</v>
      </c>
      <c r="G38">
        <f t="shared" si="0"/>
        <v>9500</v>
      </c>
      <c r="H38" s="89">
        <f t="shared" si="1"/>
        <v>0.79347826086956519</v>
      </c>
      <c r="I38" s="19">
        <f t="shared" si="2"/>
        <v>1392.2518159806295</v>
      </c>
      <c r="J38" t="str">
        <f>IF(data!AE38="","",data!AE38)</f>
        <v>계단식</v>
      </c>
      <c r="K38" t="str">
        <f>IF(data!Y38="","",CONCATENATE(data!X38,"/",data!Y38))</f>
        <v>12/15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10"/>
  <sheetViews>
    <sheetView workbookViewId="0">
      <selection activeCell="D25" sqref="D25"/>
    </sheetView>
  </sheetViews>
  <sheetFormatPr baseColWidth="10" defaultRowHeight="18" x14ac:dyDescent="0.25"/>
  <sheetData>
    <row r="2" spans="1:43" x14ac:dyDescent="0.25">
      <c r="A2" s="2" t="s">
        <v>26</v>
      </c>
      <c r="B2" s="2" t="s">
        <v>27</v>
      </c>
      <c r="C2" s="2" t="s">
        <v>28</v>
      </c>
      <c r="D2" s="2" t="s">
        <v>10</v>
      </c>
      <c r="E2" s="2" t="s">
        <v>11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12</v>
      </c>
      <c r="L2" s="2" t="s">
        <v>34</v>
      </c>
      <c r="M2" s="2" t="s">
        <v>35</v>
      </c>
      <c r="N2" s="2" t="s">
        <v>14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15</v>
      </c>
      <c r="AF2" s="2" t="s">
        <v>16</v>
      </c>
      <c r="AG2" s="2" t="s">
        <v>18</v>
      </c>
      <c r="AH2" s="2" t="s">
        <v>52</v>
      </c>
      <c r="AI2" s="2" t="s">
        <v>53</v>
      </c>
      <c r="AJ2" s="2" t="s">
        <v>24</v>
      </c>
      <c r="AK2" s="2" t="s">
        <v>54</v>
      </c>
      <c r="AL2" s="2" t="s">
        <v>18</v>
      </c>
      <c r="AM2" s="2" t="s">
        <v>55</v>
      </c>
      <c r="AN2" s="2" t="s">
        <v>56</v>
      </c>
      <c r="AO2" s="2" t="s">
        <v>21</v>
      </c>
      <c r="AP2" s="2" t="s">
        <v>23</v>
      </c>
      <c r="AQ2" s="2" t="s">
        <v>57</v>
      </c>
    </row>
    <row r="3" spans="1:43" x14ac:dyDescent="0.25">
      <c r="A3" s="3" t="s">
        <v>58</v>
      </c>
      <c r="B3" s="3" t="s">
        <v>59</v>
      </c>
      <c r="C3" s="3" t="s">
        <v>60</v>
      </c>
      <c r="D3" s="3" t="s">
        <v>61</v>
      </c>
      <c r="E3" s="3">
        <v>4141010400</v>
      </c>
      <c r="F3" s="3">
        <v>2886</v>
      </c>
      <c r="G3" s="3">
        <v>1</v>
      </c>
      <c r="H3" s="3">
        <v>1993.06</v>
      </c>
      <c r="I3" s="3">
        <v>1601</v>
      </c>
      <c r="J3" s="3">
        <v>16</v>
      </c>
      <c r="K3" s="3">
        <v>0.75</v>
      </c>
      <c r="L3" s="3">
        <v>34</v>
      </c>
      <c r="M3" s="3">
        <v>44</v>
      </c>
      <c r="N3" s="3">
        <v>57</v>
      </c>
      <c r="O3" s="3">
        <v>57.4</v>
      </c>
      <c r="P3" s="3">
        <v>17.36</v>
      </c>
      <c r="Q3" s="3">
        <v>41.85</v>
      </c>
      <c r="R3" s="3">
        <v>12.65</v>
      </c>
      <c r="S3" s="3">
        <v>623</v>
      </c>
      <c r="T3" s="3">
        <v>12</v>
      </c>
      <c r="U3" s="3">
        <v>28</v>
      </c>
      <c r="V3" s="3">
        <v>19000</v>
      </c>
      <c r="W3" s="3" t="s">
        <v>62</v>
      </c>
      <c r="X3" s="3">
        <v>9</v>
      </c>
      <c r="Y3" s="3">
        <v>15</v>
      </c>
      <c r="Z3" s="4">
        <v>43358</v>
      </c>
      <c r="AA3" s="3" t="s">
        <v>63</v>
      </c>
      <c r="AB3" s="3" t="s">
        <v>64</v>
      </c>
      <c r="AC3" s="3">
        <v>2</v>
      </c>
      <c r="AD3" s="3">
        <v>1</v>
      </c>
      <c r="AE3" s="3" t="s">
        <v>65</v>
      </c>
      <c r="AF3" s="3" t="s">
        <v>66</v>
      </c>
      <c r="AG3" s="3" t="s">
        <v>67</v>
      </c>
      <c r="AH3" s="3">
        <v>14500</v>
      </c>
      <c r="AI3" s="5">
        <v>8500</v>
      </c>
      <c r="AJ3" s="3" t="s">
        <v>68</v>
      </c>
      <c r="AK3" s="4">
        <v>43205</v>
      </c>
      <c r="AL3" s="3" t="s">
        <v>69</v>
      </c>
      <c r="AM3" s="3" t="s">
        <v>70</v>
      </c>
      <c r="AN3" s="3" t="s">
        <v>71</v>
      </c>
      <c r="AO3" s="3" t="s">
        <v>72</v>
      </c>
      <c r="AP3" s="3" t="s">
        <v>73</v>
      </c>
      <c r="AQ3" s="3" t="s">
        <v>74</v>
      </c>
    </row>
    <row r="4" spans="1:43" x14ac:dyDescent="0.25">
      <c r="A4" s="3" t="s">
        <v>58</v>
      </c>
      <c r="B4" s="3" t="s">
        <v>59</v>
      </c>
      <c r="C4" s="3" t="s">
        <v>60</v>
      </c>
      <c r="D4" s="3" t="s">
        <v>61</v>
      </c>
      <c r="E4" s="3">
        <v>4141010400</v>
      </c>
      <c r="F4" s="3">
        <v>2886</v>
      </c>
      <c r="G4" s="3">
        <v>2</v>
      </c>
      <c r="H4" s="3">
        <v>1993.06</v>
      </c>
      <c r="I4" s="3">
        <v>1601</v>
      </c>
      <c r="J4" s="3">
        <v>16</v>
      </c>
      <c r="K4" s="3">
        <v>0.75</v>
      </c>
      <c r="L4" s="3">
        <v>34</v>
      </c>
      <c r="M4" s="3">
        <v>44</v>
      </c>
      <c r="N4" s="3">
        <v>62</v>
      </c>
      <c r="O4" s="3">
        <v>62.35</v>
      </c>
      <c r="P4" s="3">
        <v>18.86</v>
      </c>
      <c r="Q4" s="3">
        <v>42.75</v>
      </c>
      <c r="R4" s="3">
        <v>12.93</v>
      </c>
      <c r="S4" s="3">
        <v>238</v>
      </c>
      <c r="T4" s="3">
        <v>4</v>
      </c>
      <c r="U4" s="3">
        <v>6</v>
      </c>
      <c r="V4" s="3">
        <v>20000</v>
      </c>
      <c r="W4" s="3" t="s">
        <v>75</v>
      </c>
      <c r="X4" s="3">
        <v>12</v>
      </c>
      <c r="Y4" s="3">
        <v>20</v>
      </c>
      <c r="Z4" s="4">
        <v>43454</v>
      </c>
      <c r="AA4" s="3" t="s">
        <v>76</v>
      </c>
      <c r="AB4" s="3" t="s">
        <v>77</v>
      </c>
      <c r="AC4" s="3">
        <v>2</v>
      </c>
      <c r="AD4" s="3">
        <v>1</v>
      </c>
      <c r="AE4" s="3" t="s">
        <v>65</v>
      </c>
      <c r="AF4" s="3" t="s">
        <v>66</v>
      </c>
      <c r="AG4" s="3" t="s">
        <v>78</v>
      </c>
      <c r="AH4" s="3">
        <v>15500</v>
      </c>
      <c r="AI4" s="3" t="s">
        <v>79</v>
      </c>
      <c r="AJ4" s="3" t="s">
        <v>80</v>
      </c>
      <c r="AK4" s="3" t="s">
        <v>81</v>
      </c>
      <c r="AL4" s="3" t="s">
        <v>69</v>
      </c>
      <c r="AM4" s="3" t="s">
        <v>70</v>
      </c>
      <c r="AN4" s="3" t="s">
        <v>71</v>
      </c>
      <c r="AO4" s="3" t="s">
        <v>72</v>
      </c>
      <c r="AP4" s="3" t="s">
        <v>73</v>
      </c>
      <c r="AQ4" s="3" t="s">
        <v>74</v>
      </c>
    </row>
    <row r="5" spans="1:43" x14ac:dyDescent="0.25">
      <c r="A5" s="3" t="s">
        <v>58</v>
      </c>
      <c r="B5" s="3" t="s">
        <v>59</v>
      </c>
      <c r="C5" s="3" t="s">
        <v>60</v>
      </c>
      <c r="D5" s="3" t="s">
        <v>61</v>
      </c>
      <c r="E5" s="3">
        <v>4141010400</v>
      </c>
      <c r="F5" s="3">
        <v>2886</v>
      </c>
      <c r="G5" s="3">
        <v>7</v>
      </c>
      <c r="H5" s="3">
        <v>1993.06</v>
      </c>
      <c r="I5" s="3">
        <v>1601</v>
      </c>
      <c r="J5" s="3">
        <v>16</v>
      </c>
      <c r="K5" s="3">
        <v>0.75</v>
      </c>
      <c r="L5" s="3">
        <v>34</v>
      </c>
      <c r="M5" s="3">
        <v>44</v>
      </c>
      <c r="N5" s="3" t="s">
        <v>82</v>
      </c>
      <c r="O5" s="3">
        <v>63.57</v>
      </c>
      <c r="P5" s="3">
        <v>19.22</v>
      </c>
      <c r="Q5" s="3">
        <v>41.4</v>
      </c>
      <c r="R5" s="3">
        <v>12.52</v>
      </c>
      <c r="S5" s="3">
        <v>160</v>
      </c>
      <c r="T5" s="3">
        <v>2</v>
      </c>
      <c r="U5" s="3">
        <v>3</v>
      </c>
      <c r="V5" s="3">
        <v>21000</v>
      </c>
      <c r="W5" s="3" t="s">
        <v>83</v>
      </c>
      <c r="X5" s="3">
        <v>9</v>
      </c>
      <c r="Y5" s="3">
        <v>20</v>
      </c>
      <c r="Z5" s="4">
        <v>43363</v>
      </c>
      <c r="AA5" s="3" t="s">
        <v>84</v>
      </c>
      <c r="AB5" s="3" t="s">
        <v>84</v>
      </c>
      <c r="AC5" s="3">
        <v>2</v>
      </c>
      <c r="AD5" s="3">
        <v>1</v>
      </c>
      <c r="AE5" s="3" t="s">
        <v>65</v>
      </c>
      <c r="AF5" s="3" t="s">
        <v>66</v>
      </c>
      <c r="AG5" s="3" t="s">
        <v>78</v>
      </c>
      <c r="AH5" s="3">
        <v>15000</v>
      </c>
      <c r="AI5" s="3" t="s">
        <v>85</v>
      </c>
      <c r="AJ5" s="3" t="s">
        <v>86</v>
      </c>
      <c r="AK5" s="4">
        <v>43332</v>
      </c>
      <c r="AL5" s="3" t="s">
        <v>69</v>
      </c>
      <c r="AM5" s="3" t="s">
        <v>87</v>
      </c>
      <c r="AN5" s="3" t="s">
        <v>88</v>
      </c>
      <c r="AO5" s="3" t="s">
        <v>89</v>
      </c>
      <c r="AP5" s="3" t="s">
        <v>90</v>
      </c>
      <c r="AQ5" s="3" t="s">
        <v>74</v>
      </c>
    </row>
    <row r="6" spans="1:43" x14ac:dyDescent="0.25">
      <c r="A6" s="3" t="s">
        <v>58</v>
      </c>
      <c r="B6" s="3" t="s">
        <v>59</v>
      </c>
      <c r="C6" s="3" t="s">
        <v>60</v>
      </c>
      <c r="D6" s="3" t="s">
        <v>61</v>
      </c>
      <c r="E6" s="3">
        <v>4141010400</v>
      </c>
      <c r="F6" s="3">
        <v>2886</v>
      </c>
      <c r="G6" s="3">
        <v>4</v>
      </c>
      <c r="H6" s="3">
        <v>1993.06</v>
      </c>
      <c r="I6" s="3">
        <v>1601</v>
      </c>
      <c r="J6" s="3">
        <v>16</v>
      </c>
      <c r="K6" s="3">
        <v>0.75</v>
      </c>
      <c r="L6" s="3">
        <v>34</v>
      </c>
      <c r="M6" s="3">
        <v>44</v>
      </c>
      <c r="N6" s="3" t="s">
        <v>91</v>
      </c>
      <c r="O6" s="3">
        <v>79.22</v>
      </c>
      <c r="P6" s="3">
        <v>23.96</v>
      </c>
      <c r="Q6" s="3">
        <v>51.59</v>
      </c>
      <c r="R6" s="3">
        <v>15.6</v>
      </c>
      <c r="S6" s="3">
        <v>316</v>
      </c>
      <c r="T6" s="3">
        <v>8</v>
      </c>
      <c r="U6" s="3">
        <v>3</v>
      </c>
      <c r="V6" s="3">
        <v>24300</v>
      </c>
      <c r="W6" s="3" t="s">
        <v>92</v>
      </c>
      <c r="X6" s="3">
        <v>10</v>
      </c>
      <c r="Y6" s="3">
        <v>20</v>
      </c>
      <c r="Z6" s="4">
        <v>43393</v>
      </c>
      <c r="AA6" s="3" t="s">
        <v>93</v>
      </c>
      <c r="AB6" s="3" t="s">
        <v>84</v>
      </c>
      <c r="AC6" s="3">
        <v>2</v>
      </c>
      <c r="AD6" s="3">
        <v>1</v>
      </c>
      <c r="AE6" s="3" t="s">
        <v>65</v>
      </c>
      <c r="AF6" s="3" t="s">
        <v>66</v>
      </c>
      <c r="AG6" s="3" t="s">
        <v>78</v>
      </c>
      <c r="AH6" s="3">
        <v>17000</v>
      </c>
      <c r="AI6" s="3" t="s">
        <v>94</v>
      </c>
      <c r="AJ6" s="3" t="s">
        <v>95</v>
      </c>
      <c r="AK6" s="3" t="s">
        <v>96</v>
      </c>
      <c r="AL6" s="3"/>
      <c r="AM6" s="3" t="s">
        <v>70</v>
      </c>
      <c r="AN6" s="3" t="s">
        <v>71</v>
      </c>
      <c r="AO6" s="3" t="s">
        <v>72</v>
      </c>
      <c r="AP6" s="3" t="s">
        <v>73</v>
      </c>
      <c r="AQ6" s="3" t="s">
        <v>74</v>
      </c>
    </row>
    <row r="7" spans="1:43" x14ac:dyDescent="0.25">
      <c r="A7" s="3" t="s">
        <v>58</v>
      </c>
      <c r="B7" s="3" t="s">
        <v>59</v>
      </c>
      <c r="C7" s="3" t="s">
        <v>60</v>
      </c>
      <c r="D7" s="3" t="s">
        <v>61</v>
      </c>
      <c r="E7" s="3">
        <v>4141010400</v>
      </c>
      <c r="F7" s="3">
        <v>2886</v>
      </c>
      <c r="G7" s="3">
        <v>3</v>
      </c>
      <c r="H7" s="3">
        <v>1993.06</v>
      </c>
      <c r="I7" s="3">
        <v>1601</v>
      </c>
      <c r="J7" s="3">
        <v>16</v>
      </c>
      <c r="K7" s="3">
        <v>0.75</v>
      </c>
      <c r="L7" s="3">
        <v>34</v>
      </c>
      <c r="M7" s="3">
        <v>44</v>
      </c>
      <c r="N7" s="3" t="s">
        <v>97</v>
      </c>
      <c r="O7" s="3">
        <v>80.260000000000005</v>
      </c>
      <c r="P7" s="3">
        <v>24.27</v>
      </c>
      <c r="Q7" s="3">
        <v>58.46</v>
      </c>
      <c r="R7" s="3">
        <v>17.68</v>
      </c>
      <c r="S7" s="3">
        <v>264</v>
      </c>
      <c r="T7" s="3">
        <v>8</v>
      </c>
      <c r="U7" s="3">
        <v>4</v>
      </c>
      <c r="V7" s="3">
        <v>28500</v>
      </c>
      <c r="W7" s="3" t="s">
        <v>98</v>
      </c>
      <c r="X7" s="3">
        <v>4</v>
      </c>
      <c r="Y7" s="3">
        <v>15</v>
      </c>
      <c r="Z7" s="4">
        <v>43205</v>
      </c>
      <c r="AA7" s="3" t="s">
        <v>99</v>
      </c>
      <c r="AB7" s="3" t="s">
        <v>100</v>
      </c>
      <c r="AC7" s="3">
        <v>2</v>
      </c>
      <c r="AD7" s="3">
        <v>1</v>
      </c>
      <c r="AE7" s="3" t="s">
        <v>65</v>
      </c>
      <c r="AF7" s="3" t="s">
        <v>101</v>
      </c>
      <c r="AG7" s="3" t="s">
        <v>67</v>
      </c>
      <c r="AH7" s="3">
        <v>22000</v>
      </c>
      <c r="AI7" s="3" t="s">
        <v>102</v>
      </c>
      <c r="AJ7" s="3" t="s">
        <v>103</v>
      </c>
      <c r="AK7" s="4">
        <v>43327</v>
      </c>
      <c r="AL7" s="3"/>
      <c r="AM7" s="3" t="s">
        <v>104</v>
      </c>
      <c r="AN7" s="3" t="s">
        <v>105</v>
      </c>
      <c r="AO7" s="3" t="s">
        <v>106</v>
      </c>
      <c r="AP7" s="3" t="s">
        <v>107</v>
      </c>
      <c r="AQ7" s="3" t="s">
        <v>74</v>
      </c>
    </row>
    <row r="8" spans="1:4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5">
      <c r="A9" s="3" t="s">
        <v>58</v>
      </c>
      <c r="B9" s="3" t="s">
        <v>59</v>
      </c>
      <c r="C9" s="3" t="s">
        <v>60</v>
      </c>
      <c r="D9" s="3" t="s">
        <v>108</v>
      </c>
      <c r="E9" s="3">
        <v>4141010400</v>
      </c>
      <c r="F9" s="3">
        <v>114454</v>
      </c>
      <c r="G9" s="3">
        <v>1</v>
      </c>
      <c r="H9" s="3">
        <v>1993.08</v>
      </c>
      <c r="I9" s="3">
        <v>949</v>
      </c>
      <c r="J9" s="3">
        <v>7</v>
      </c>
      <c r="K9" s="3">
        <v>0.87</v>
      </c>
      <c r="L9" s="3">
        <v>24</v>
      </c>
      <c r="M9" s="3">
        <v>12</v>
      </c>
      <c r="N9" s="3">
        <v>61</v>
      </c>
      <c r="O9" s="3">
        <v>61.83</v>
      </c>
      <c r="P9" s="3">
        <v>18.7</v>
      </c>
      <c r="Q9" s="3">
        <v>42.75</v>
      </c>
      <c r="R9" s="3">
        <v>12.93</v>
      </c>
      <c r="S9" s="3">
        <v>949</v>
      </c>
      <c r="T9" s="3">
        <v>24</v>
      </c>
      <c r="U9" s="3">
        <v>12</v>
      </c>
      <c r="V9" s="3">
        <v>14900</v>
      </c>
      <c r="W9" s="3" t="s">
        <v>109</v>
      </c>
      <c r="X9" s="3">
        <v>15</v>
      </c>
      <c r="Y9" s="3">
        <v>20</v>
      </c>
      <c r="Z9" s="3" t="s">
        <v>96</v>
      </c>
      <c r="AA9" s="3" t="s">
        <v>110</v>
      </c>
      <c r="AB9" s="3" t="s">
        <v>111</v>
      </c>
      <c r="AC9" s="3">
        <v>2</v>
      </c>
      <c r="AD9" s="3">
        <v>1</v>
      </c>
      <c r="AE9" s="3" t="s">
        <v>112</v>
      </c>
      <c r="AF9" s="3" t="s">
        <v>66</v>
      </c>
      <c r="AG9" s="3" t="s">
        <v>78</v>
      </c>
      <c r="AH9" s="3">
        <v>12000</v>
      </c>
      <c r="AI9" s="3" t="s">
        <v>113</v>
      </c>
      <c r="AJ9" s="3" t="s">
        <v>114</v>
      </c>
      <c r="AK9" s="3" t="s">
        <v>115</v>
      </c>
      <c r="AL9" s="3" t="s">
        <v>78</v>
      </c>
      <c r="AM9" s="3" t="s">
        <v>70</v>
      </c>
      <c r="AN9" s="3" t="s">
        <v>71</v>
      </c>
      <c r="AO9" s="3" t="s">
        <v>72</v>
      </c>
      <c r="AP9" s="3" t="s">
        <v>73</v>
      </c>
      <c r="AQ9" s="3" t="s">
        <v>74</v>
      </c>
    </row>
    <row r="10" spans="1:4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3" t="s">
        <v>58</v>
      </c>
      <c r="B11" s="3" t="s">
        <v>59</v>
      </c>
      <c r="C11" s="3" t="s">
        <v>60</v>
      </c>
      <c r="D11" s="3" t="s">
        <v>116</v>
      </c>
      <c r="E11" s="3">
        <v>4141010400</v>
      </c>
      <c r="F11" s="3">
        <v>2625</v>
      </c>
      <c r="G11" s="3">
        <v>1</v>
      </c>
      <c r="H11" s="3">
        <v>1995.11</v>
      </c>
      <c r="I11" s="3">
        <v>1778</v>
      </c>
      <c r="J11" s="3">
        <v>17</v>
      </c>
      <c r="K11" s="3">
        <v>0.5</v>
      </c>
      <c r="L11" s="3">
        <v>40</v>
      </c>
      <c r="M11" s="3">
        <v>45</v>
      </c>
      <c r="N11" s="3">
        <v>67</v>
      </c>
      <c r="O11" s="3">
        <v>67.52</v>
      </c>
      <c r="P11" s="3">
        <v>20.420000000000002</v>
      </c>
      <c r="Q11" s="3">
        <v>49.67</v>
      </c>
      <c r="R11" s="3">
        <v>15.02</v>
      </c>
      <c r="S11" s="3">
        <v>522</v>
      </c>
      <c r="T11" s="3">
        <v>7</v>
      </c>
      <c r="U11" s="3">
        <v>16</v>
      </c>
      <c r="V11" s="3">
        <v>22800</v>
      </c>
      <c r="W11" s="3" t="s">
        <v>117</v>
      </c>
      <c r="X11" s="3">
        <v>4</v>
      </c>
      <c r="Y11" s="3">
        <v>15</v>
      </c>
      <c r="Z11" s="4">
        <v>43205</v>
      </c>
      <c r="AA11" s="3" t="s">
        <v>118</v>
      </c>
      <c r="AB11" s="3" t="s">
        <v>119</v>
      </c>
      <c r="AC11" s="3">
        <v>2</v>
      </c>
      <c r="AD11" s="3">
        <v>1</v>
      </c>
      <c r="AE11" s="3" t="s">
        <v>65</v>
      </c>
      <c r="AF11" s="3" t="s">
        <v>120</v>
      </c>
      <c r="AG11" s="3"/>
      <c r="AH11" s="3">
        <v>21000</v>
      </c>
      <c r="AI11" s="3" t="s">
        <v>121</v>
      </c>
      <c r="AJ11" s="3" t="s">
        <v>122</v>
      </c>
      <c r="AK11" s="3" t="s">
        <v>123</v>
      </c>
      <c r="AL11" s="3" t="s">
        <v>67</v>
      </c>
      <c r="AM11" s="3" t="s">
        <v>124</v>
      </c>
      <c r="AN11" s="3" t="s">
        <v>125</v>
      </c>
      <c r="AO11" s="3" t="s">
        <v>126</v>
      </c>
      <c r="AP11" s="3" t="s">
        <v>127</v>
      </c>
      <c r="AQ11" s="3" t="s">
        <v>74</v>
      </c>
    </row>
    <row r="12" spans="1:43" x14ac:dyDescent="0.25">
      <c r="A12" s="3" t="s">
        <v>58</v>
      </c>
      <c r="B12" s="3" t="s">
        <v>59</v>
      </c>
      <c r="C12" s="3" t="s">
        <v>60</v>
      </c>
      <c r="D12" s="3" t="s">
        <v>116</v>
      </c>
      <c r="E12" s="3">
        <v>4141010400</v>
      </c>
      <c r="F12" s="3">
        <v>2625</v>
      </c>
      <c r="G12" s="3">
        <v>2</v>
      </c>
      <c r="H12" s="3">
        <v>1995.11</v>
      </c>
      <c r="I12" s="3">
        <v>1778</v>
      </c>
      <c r="J12" s="3">
        <v>17</v>
      </c>
      <c r="K12" s="3">
        <v>0.5</v>
      </c>
      <c r="L12" s="3">
        <v>40</v>
      </c>
      <c r="M12" s="3">
        <v>45</v>
      </c>
      <c r="N12" s="3">
        <v>79</v>
      </c>
      <c r="O12" s="3">
        <v>79.13</v>
      </c>
      <c r="P12" s="3">
        <v>23.93</v>
      </c>
      <c r="Q12" s="3">
        <v>58.14</v>
      </c>
      <c r="R12" s="3">
        <v>17.579999999999998</v>
      </c>
      <c r="S12" s="3">
        <v>296</v>
      </c>
      <c r="T12" s="3">
        <v>7</v>
      </c>
      <c r="U12" s="3">
        <v>11</v>
      </c>
      <c r="V12" s="3">
        <v>26500</v>
      </c>
      <c r="W12" s="3" t="s">
        <v>128</v>
      </c>
      <c r="X12" s="3">
        <v>7</v>
      </c>
      <c r="Y12" s="3">
        <v>15</v>
      </c>
      <c r="Z12" s="4">
        <v>43296</v>
      </c>
      <c r="AA12" s="3" t="s">
        <v>129</v>
      </c>
      <c r="AB12" s="3" t="s">
        <v>130</v>
      </c>
      <c r="AC12" s="3">
        <v>3</v>
      </c>
      <c r="AD12" s="3">
        <v>1</v>
      </c>
      <c r="AE12" s="3" t="s">
        <v>65</v>
      </c>
      <c r="AF12" s="3" t="s">
        <v>66</v>
      </c>
      <c r="AG12" s="3" t="s">
        <v>78</v>
      </c>
      <c r="AH12" s="3">
        <v>23000</v>
      </c>
      <c r="AI12" s="3" t="s">
        <v>64</v>
      </c>
      <c r="AJ12" s="3" t="s">
        <v>131</v>
      </c>
      <c r="AK12" s="4">
        <v>43388</v>
      </c>
      <c r="AL12" s="3" t="s">
        <v>78</v>
      </c>
      <c r="AM12" s="3" t="s">
        <v>132</v>
      </c>
      <c r="AN12" s="3" t="s">
        <v>133</v>
      </c>
      <c r="AO12" s="3" t="s">
        <v>134</v>
      </c>
      <c r="AP12" s="3" t="s">
        <v>135</v>
      </c>
      <c r="AQ12" s="3" t="s">
        <v>74</v>
      </c>
    </row>
    <row r="13" spans="1:43" x14ac:dyDescent="0.25">
      <c r="A13" s="3" t="s">
        <v>58</v>
      </c>
      <c r="B13" s="3" t="s">
        <v>59</v>
      </c>
      <c r="C13" s="3" t="s">
        <v>60</v>
      </c>
      <c r="D13" s="3" t="s">
        <v>116</v>
      </c>
      <c r="E13" s="3">
        <v>4141010400</v>
      </c>
      <c r="F13" s="3">
        <v>2625</v>
      </c>
      <c r="G13" s="3">
        <v>3</v>
      </c>
      <c r="H13" s="3">
        <v>1995.11</v>
      </c>
      <c r="I13" s="3">
        <v>1778</v>
      </c>
      <c r="J13" s="3">
        <v>17</v>
      </c>
      <c r="K13" s="3">
        <v>0.5</v>
      </c>
      <c r="L13" s="3">
        <v>40</v>
      </c>
      <c r="M13" s="3">
        <v>45</v>
      </c>
      <c r="N13" s="3">
        <v>81</v>
      </c>
      <c r="O13" s="3">
        <v>81.540000000000006</v>
      </c>
      <c r="P13" s="3">
        <v>24.66</v>
      </c>
      <c r="Q13" s="3">
        <v>59.98</v>
      </c>
      <c r="R13" s="3">
        <v>18.14</v>
      </c>
      <c r="S13" s="3">
        <v>716</v>
      </c>
      <c r="T13" s="3">
        <v>16</v>
      </c>
      <c r="U13" s="3">
        <v>12</v>
      </c>
      <c r="V13" s="3">
        <v>27000</v>
      </c>
      <c r="W13" s="3" t="s">
        <v>136</v>
      </c>
      <c r="X13" s="3">
        <v>10</v>
      </c>
      <c r="Y13" s="3">
        <v>20</v>
      </c>
      <c r="Z13" s="4">
        <v>43393</v>
      </c>
      <c r="AA13" s="3" t="s">
        <v>100</v>
      </c>
      <c r="AB13" s="3" t="s">
        <v>137</v>
      </c>
      <c r="AC13" s="3">
        <v>3</v>
      </c>
      <c r="AD13" s="3">
        <v>1</v>
      </c>
      <c r="AE13" s="3" t="s">
        <v>65</v>
      </c>
      <c r="AF13" s="3" t="s">
        <v>66</v>
      </c>
      <c r="AG13" s="3" t="s">
        <v>67</v>
      </c>
      <c r="AH13" s="3">
        <v>22000</v>
      </c>
      <c r="AI13" s="3" t="s">
        <v>64</v>
      </c>
      <c r="AJ13" s="3" t="s">
        <v>138</v>
      </c>
      <c r="AK13" s="4">
        <v>43184</v>
      </c>
      <c r="AL13" s="3" t="s">
        <v>67</v>
      </c>
      <c r="AM13" s="3" t="s">
        <v>139</v>
      </c>
      <c r="AN13" s="3" t="s">
        <v>140</v>
      </c>
      <c r="AO13" s="3" t="s">
        <v>141</v>
      </c>
      <c r="AP13" s="3" t="s">
        <v>142</v>
      </c>
      <c r="AQ13" s="3" t="s">
        <v>74</v>
      </c>
    </row>
    <row r="14" spans="1:43" x14ac:dyDescent="0.25">
      <c r="A14" s="3" t="s">
        <v>58</v>
      </c>
      <c r="B14" s="3" t="s">
        <v>59</v>
      </c>
      <c r="C14" s="3" t="s">
        <v>60</v>
      </c>
      <c r="D14" s="3" t="s">
        <v>116</v>
      </c>
      <c r="E14" s="3">
        <v>4141010400</v>
      </c>
      <c r="F14" s="3">
        <v>2625</v>
      </c>
      <c r="G14" s="3">
        <v>4</v>
      </c>
      <c r="H14" s="3">
        <v>1995.11</v>
      </c>
      <c r="I14" s="3">
        <v>1778</v>
      </c>
      <c r="J14" s="3">
        <v>17</v>
      </c>
      <c r="K14" s="3">
        <v>0.5</v>
      </c>
      <c r="L14" s="3">
        <v>40</v>
      </c>
      <c r="M14" s="3">
        <v>45</v>
      </c>
      <c r="N14" s="3">
        <v>85</v>
      </c>
      <c r="O14" s="3">
        <v>85.55</v>
      </c>
      <c r="P14" s="3">
        <v>25.87</v>
      </c>
      <c r="Q14" s="3">
        <v>59.76</v>
      </c>
      <c r="R14" s="3">
        <v>18.07</v>
      </c>
      <c r="S14" s="3">
        <v>240</v>
      </c>
      <c r="T14" s="3">
        <v>10</v>
      </c>
      <c r="U14" s="3">
        <v>6</v>
      </c>
      <c r="V14" s="3">
        <v>26500</v>
      </c>
      <c r="W14" s="3" t="s">
        <v>143</v>
      </c>
      <c r="X14" s="3">
        <v>5</v>
      </c>
      <c r="Y14" s="3">
        <v>20</v>
      </c>
      <c r="Z14" s="4">
        <v>43240</v>
      </c>
      <c r="AA14" s="3" t="s">
        <v>144</v>
      </c>
      <c r="AB14" s="3" t="s">
        <v>145</v>
      </c>
      <c r="AC14" s="3">
        <v>3</v>
      </c>
      <c r="AD14" s="3">
        <v>1</v>
      </c>
      <c r="AE14" s="3" t="s">
        <v>65</v>
      </c>
      <c r="AF14" s="3" t="s">
        <v>146</v>
      </c>
      <c r="AG14" s="3" t="s">
        <v>78</v>
      </c>
      <c r="AH14" s="3">
        <v>22000</v>
      </c>
      <c r="AI14" s="3" t="s">
        <v>147</v>
      </c>
      <c r="AJ14" s="3" t="s">
        <v>148</v>
      </c>
      <c r="AK14" s="4">
        <v>43151</v>
      </c>
      <c r="AL14" s="3" t="s">
        <v>78</v>
      </c>
      <c r="AM14" s="3" t="s">
        <v>149</v>
      </c>
      <c r="AN14" s="3" t="s">
        <v>150</v>
      </c>
      <c r="AO14" s="3" t="s">
        <v>151</v>
      </c>
      <c r="AP14" s="3" t="s">
        <v>152</v>
      </c>
      <c r="AQ14" s="3" t="s">
        <v>74</v>
      </c>
    </row>
    <row r="15" spans="1:4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3" t="s">
        <v>58</v>
      </c>
      <c r="B16" s="3" t="s">
        <v>59</v>
      </c>
      <c r="C16" s="3" t="s">
        <v>60</v>
      </c>
      <c r="D16" s="3" t="s">
        <v>153</v>
      </c>
      <c r="E16" s="3">
        <v>4141010400</v>
      </c>
      <c r="F16" s="3">
        <v>7964</v>
      </c>
      <c r="G16" s="3">
        <v>1</v>
      </c>
      <c r="H16" s="3">
        <v>1993.08</v>
      </c>
      <c r="I16" s="3">
        <v>604</v>
      </c>
      <c r="J16" s="3">
        <v>15</v>
      </c>
      <c r="K16" s="3">
        <v>1.01</v>
      </c>
      <c r="L16" s="3">
        <v>23</v>
      </c>
      <c r="M16" s="3">
        <v>13</v>
      </c>
      <c r="N16" s="3">
        <v>121</v>
      </c>
      <c r="O16" s="3">
        <v>121.34</v>
      </c>
      <c r="P16" s="3">
        <v>36.700000000000003</v>
      </c>
      <c r="Q16" s="3">
        <v>103.15</v>
      </c>
      <c r="R16" s="3">
        <v>31.2</v>
      </c>
      <c r="S16" s="3">
        <v>312</v>
      </c>
      <c r="T16" s="3">
        <v>13</v>
      </c>
      <c r="U16" s="3">
        <v>9</v>
      </c>
      <c r="V16" s="3">
        <v>47500</v>
      </c>
      <c r="W16" s="3" t="s">
        <v>154</v>
      </c>
      <c r="X16" s="3">
        <v>6</v>
      </c>
      <c r="Y16" s="3">
        <v>28</v>
      </c>
      <c r="Z16" s="4">
        <v>43279</v>
      </c>
      <c r="AA16" s="3" t="s">
        <v>155</v>
      </c>
      <c r="AB16" s="3" t="s">
        <v>156</v>
      </c>
      <c r="AC16" s="3">
        <v>4</v>
      </c>
      <c r="AD16" s="3">
        <v>2</v>
      </c>
      <c r="AE16" s="3" t="s">
        <v>112</v>
      </c>
      <c r="AF16" s="3" t="s">
        <v>120</v>
      </c>
      <c r="AG16" s="3" t="s">
        <v>67</v>
      </c>
      <c r="AH16" s="3">
        <v>40000</v>
      </c>
      <c r="AI16" s="3" t="s">
        <v>157</v>
      </c>
      <c r="AJ16" s="3" t="s">
        <v>158</v>
      </c>
      <c r="AK16" s="3" t="s">
        <v>159</v>
      </c>
      <c r="AL16" s="3" t="s">
        <v>67</v>
      </c>
      <c r="AM16" s="3" t="s">
        <v>160</v>
      </c>
      <c r="AN16" s="3" t="s">
        <v>161</v>
      </c>
      <c r="AO16" s="3" t="s">
        <v>162</v>
      </c>
      <c r="AP16" s="3" t="s">
        <v>163</v>
      </c>
      <c r="AQ16" s="3" t="s">
        <v>74</v>
      </c>
    </row>
    <row r="17" spans="1:43" x14ac:dyDescent="0.25">
      <c r="A17" s="3" t="s">
        <v>58</v>
      </c>
      <c r="B17" s="3" t="s">
        <v>59</v>
      </c>
      <c r="C17" s="3" t="s">
        <v>60</v>
      </c>
      <c r="D17" s="3" t="s">
        <v>153</v>
      </c>
      <c r="E17" s="3">
        <v>4141010400</v>
      </c>
      <c r="F17" s="3">
        <v>7964</v>
      </c>
      <c r="G17" s="3">
        <v>2</v>
      </c>
      <c r="H17" s="3">
        <v>1993.08</v>
      </c>
      <c r="I17" s="3">
        <v>604</v>
      </c>
      <c r="J17" s="3">
        <v>15</v>
      </c>
      <c r="K17" s="3">
        <v>1.01</v>
      </c>
      <c r="L17" s="3">
        <v>23</v>
      </c>
      <c r="M17" s="3">
        <v>13</v>
      </c>
      <c r="N17" s="3">
        <v>132</v>
      </c>
      <c r="O17" s="3">
        <v>132.21</v>
      </c>
      <c r="P17" s="3">
        <v>39.99</v>
      </c>
      <c r="Q17" s="3">
        <v>115.51</v>
      </c>
      <c r="R17" s="3">
        <v>34.94</v>
      </c>
      <c r="S17" s="3">
        <v>194</v>
      </c>
      <c r="T17" s="3">
        <v>5</v>
      </c>
      <c r="U17" s="3">
        <v>4</v>
      </c>
      <c r="V17" s="3">
        <v>44500</v>
      </c>
      <c r="W17" s="3" t="s">
        <v>164</v>
      </c>
      <c r="X17" s="3">
        <v>5</v>
      </c>
      <c r="Y17" s="3">
        <v>15</v>
      </c>
      <c r="Z17" s="4">
        <v>43235</v>
      </c>
      <c r="AA17" s="3" t="s">
        <v>165</v>
      </c>
      <c r="AB17" s="3" t="s">
        <v>166</v>
      </c>
      <c r="AC17" s="3">
        <v>4</v>
      </c>
      <c r="AD17" s="3">
        <v>2</v>
      </c>
      <c r="AE17" s="3" t="s">
        <v>112</v>
      </c>
      <c r="AF17" s="3" t="s">
        <v>66</v>
      </c>
      <c r="AG17" s="3" t="s">
        <v>167</v>
      </c>
      <c r="AH17" s="3">
        <v>38000</v>
      </c>
      <c r="AI17" s="3" t="s">
        <v>157</v>
      </c>
      <c r="AJ17" s="3" t="s">
        <v>168</v>
      </c>
      <c r="AK17" s="4">
        <v>43235</v>
      </c>
      <c r="AL17" s="3" t="s">
        <v>67</v>
      </c>
      <c r="AM17" s="3" t="s">
        <v>169</v>
      </c>
      <c r="AN17" s="3" t="s">
        <v>170</v>
      </c>
      <c r="AO17" s="3" t="s">
        <v>171</v>
      </c>
      <c r="AP17" s="3" t="s">
        <v>172</v>
      </c>
      <c r="AQ17" s="3" t="s">
        <v>74</v>
      </c>
    </row>
    <row r="18" spans="1:43" x14ac:dyDescent="0.25">
      <c r="A18" s="3" t="s">
        <v>58</v>
      </c>
      <c r="B18" s="3" t="s">
        <v>59</v>
      </c>
      <c r="C18" s="3" t="s">
        <v>60</v>
      </c>
      <c r="D18" s="3" t="s">
        <v>153</v>
      </c>
      <c r="E18" s="3">
        <v>4141010400</v>
      </c>
      <c r="F18" s="3">
        <v>7964</v>
      </c>
      <c r="G18" s="3">
        <v>3</v>
      </c>
      <c r="H18" s="3">
        <v>1993.08</v>
      </c>
      <c r="I18" s="3">
        <v>604</v>
      </c>
      <c r="J18" s="3">
        <v>15</v>
      </c>
      <c r="K18" s="3">
        <v>1.01</v>
      </c>
      <c r="L18" s="3">
        <v>23</v>
      </c>
      <c r="M18" s="3">
        <v>13</v>
      </c>
      <c r="N18" s="3">
        <v>151</v>
      </c>
      <c r="O18" s="3">
        <v>151.19</v>
      </c>
      <c r="P18" s="3">
        <v>45.73</v>
      </c>
      <c r="Q18" s="3">
        <v>129.55000000000001</v>
      </c>
      <c r="R18" s="3">
        <v>39.18</v>
      </c>
      <c r="S18" s="3">
        <v>98</v>
      </c>
      <c r="T18" s="3">
        <v>5</v>
      </c>
      <c r="U18" s="3">
        <v>0</v>
      </c>
      <c r="V18" s="3">
        <v>49000</v>
      </c>
      <c r="W18" s="3" t="s">
        <v>173</v>
      </c>
      <c r="X18" s="3">
        <v>15</v>
      </c>
      <c r="Y18" s="3">
        <v>17</v>
      </c>
      <c r="Z18" s="3" t="s">
        <v>174</v>
      </c>
      <c r="AA18" s="3" t="s">
        <v>175</v>
      </c>
      <c r="AB18" s="3" t="s">
        <v>176</v>
      </c>
      <c r="AC18" s="3">
        <v>4</v>
      </c>
      <c r="AD18" s="3">
        <v>2</v>
      </c>
      <c r="AE18" s="3" t="s">
        <v>112</v>
      </c>
      <c r="AF18" s="3" t="s">
        <v>120</v>
      </c>
      <c r="AG18" s="3" t="s">
        <v>78</v>
      </c>
      <c r="AH18" s="3" t="s">
        <v>177</v>
      </c>
      <c r="AI18" s="3" t="s">
        <v>177</v>
      </c>
      <c r="AJ18" s="3" t="s">
        <v>177</v>
      </c>
      <c r="AK18" s="3" t="s">
        <v>177</v>
      </c>
      <c r="AL18" s="3" t="s">
        <v>177</v>
      </c>
      <c r="AM18" s="3" t="s">
        <v>178</v>
      </c>
      <c r="AN18" s="3" t="s">
        <v>179</v>
      </c>
      <c r="AO18" s="3" t="s">
        <v>180</v>
      </c>
      <c r="AP18" s="3" t="s">
        <v>181</v>
      </c>
      <c r="AQ18" s="3" t="s">
        <v>182</v>
      </c>
    </row>
    <row r="19" spans="1:4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3" t="s">
        <v>58</v>
      </c>
      <c r="B20" s="3" t="s">
        <v>59</v>
      </c>
      <c r="C20" s="3" t="s">
        <v>60</v>
      </c>
      <c r="D20" s="3" t="s">
        <v>183</v>
      </c>
      <c r="E20" s="3">
        <v>4141010400</v>
      </c>
      <c r="F20" s="3">
        <v>2626</v>
      </c>
      <c r="G20" s="3">
        <v>1</v>
      </c>
      <c r="H20" s="3">
        <v>1994.07</v>
      </c>
      <c r="I20" s="3">
        <v>1318</v>
      </c>
      <c r="J20" s="3">
        <v>15</v>
      </c>
      <c r="K20" s="3">
        <v>0.42</v>
      </c>
      <c r="L20" s="3">
        <v>70</v>
      </c>
      <c r="M20" s="3">
        <v>29</v>
      </c>
      <c r="N20" s="3">
        <v>57</v>
      </c>
      <c r="O20" s="3">
        <v>57.28</v>
      </c>
      <c r="P20" s="3">
        <v>17.32</v>
      </c>
      <c r="Q20" s="3">
        <v>41.85</v>
      </c>
      <c r="R20" s="3">
        <v>12.65</v>
      </c>
      <c r="S20" s="3">
        <v>356</v>
      </c>
      <c r="T20" s="3">
        <v>23</v>
      </c>
      <c r="U20" s="3">
        <v>9</v>
      </c>
      <c r="V20" s="3">
        <v>16000</v>
      </c>
      <c r="W20" s="3" t="s">
        <v>184</v>
      </c>
      <c r="X20" s="3">
        <v>10</v>
      </c>
      <c r="Y20" s="3">
        <v>15</v>
      </c>
      <c r="Z20" s="4">
        <v>43388</v>
      </c>
      <c r="AA20" s="3" t="s">
        <v>77</v>
      </c>
      <c r="AB20" s="3" t="s">
        <v>185</v>
      </c>
      <c r="AC20" s="3">
        <v>2</v>
      </c>
      <c r="AD20" s="3">
        <v>1</v>
      </c>
      <c r="AE20" s="3" t="s">
        <v>65</v>
      </c>
      <c r="AF20" s="3" t="s">
        <v>66</v>
      </c>
      <c r="AG20" s="3" t="s">
        <v>186</v>
      </c>
      <c r="AH20" s="3">
        <v>14000</v>
      </c>
      <c r="AI20" s="3" t="s">
        <v>85</v>
      </c>
      <c r="AJ20" s="3" t="s">
        <v>187</v>
      </c>
      <c r="AK20" s="4">
        <v>43327</v>
      </c>
      <c r="AL20" s="3" t="s">
        <v>67</v>
      </c>
      <c r="AM20" s="3" t="s">
        <v>188</v>
      </c>
      <c r="AN20" s="3" t="s">
        <v>189</v>
      </c>
      <c r="AO20" s="3" t="s">
        <v>190</v>
      </c>
      <c r="AP20" s="3" t="s">
        <v>191</v>
      </c>
      <c r="AQ20" s="3" t="s">
        <v>74</v>
      </c>
    </row>
    <row r="21" spans="1:43" x14ac:dyDescent="0.25">
      <c r="A21" s="3" t="s">
        <v>58</v>
      </c>
      <c r="B21" s="3" t="s">
        <v>59</v>
      </c>
      <c r="C21" s="3" t="s">
        <v>60</v>
      </c>
      <c r="D21" s="3" t="s">
        <v>183</v>
      </c>
      <c r="E21" s="3">
        <v>4141010400</v>
      </c>
      <c r="F21" s="3">
        <v>2626</v>
      </c>
      <c r="G21" s="3">
        <v>2</v>
      </c>
      <c r="H21" s="3">
        <v>1994.07</v>
      </c>
      <c r="I21" s="3">
        <v>1318</v>
      </c>
      <c r="J21" s="3">
        <v>15</v>
      </c>
      <c r="K21" s="3">
        <v>0.42</v>
      </c>
      <c r="L21" s="3">
        <v>70</v>
      </c>
      <c r="M21" s="3">
        <v>29</v>
      </c>
      <c r="N21" s="3">
        <v>61</v>
      </c>
      <c r="O21" s="3">
        <v>61.03</v>
      </c>
      <c r="P21" s="3">
        <v>18.46</v>
      </c>
      <c r="Q21" s="3">
        <v>42.75</v>
      </c>
      <c r="R21" s="3">
        <v>12.93</v>
      </c>
      <c r="S21" s="3">
        <v>267</v>
      </c>
      <c r="T21" s="3">
        <v>14</v>
      </c>
      <c r="U21" s="3">
        <v>10</v>
      </c>
      <c r="V21" s="3">
        <v>18000</v>
      </c>
      <c r="W21" s="3" t="s">
        <v>192</v>
      </c>
      <c r="X21" s="3">
        <v>7</v>
      </c>
      <c r="Y21" s="3">
        <v>20</v>
      </c>
      <c r="Z21" s="4">
        <v>43301</v>
      </c>
      <c r="AA21" s="3" t="s">
        <v>193</v>
      </c>
      <c r="AB21" s="3" t="s">
        <v>110</v>
      </c>
      <c r="AC21" s="3">
        <v>2</v>
      </c>
      <c r="AD21" s="3">
        <v>1</v>
      </c>
      <c r="AE21" s="3" t="s">
        <v>65</v>
      </c>
      <c r="AF21" s="3" t="s">
        <v>146</v>
      </c>
      <c r="AG21" s="3" t="s">
        <v>69</v>
      </c>
      <c r="AH21" s="3">
        <v>16000</v>
      </c>
      <c r="AI21" s="3" t="s">
        <v>85</v>
      </c>
      <c r="AJ21" s="3" t="s">
        <v>194</v>
      </c>
      <c r="AK21" s="4">
        <v>43271</v>
      </c>
      <c r="AL21" s="3" t="s">
        <v>67</v>
      </c>
      <c r="AM21" s="3" t="s">
        <v>195</v>
      </c>
      <c r="AN21" s="3" t="s">
        <v>196</v>
      </c>
      <c r="AO21" s="3" t="s">
        <v>197</v>
      </c>
      <c r="AP21" s="3" t="s">
        <v>198</v>
      </c>
      <c r="AQ21" s="3" t="s">
        <v>74</v>
      </c>
    </row>
    <row r="22" spans="1:43" x14ac:dyDescent="0.25">
      <c r="A22" s="3" t="s">
        <v>58</v>
      </c>
      <c r="B22" s="3" t="s">
        <v>59</v>
      </c>
      <c r="C22" s="3" t="s">
        <v>60</v>
      </c>
      <c r="D22" s="3" t="s">
        <v>183</v>
      </c>
      <c r="E22" s="3">
        <v>4141010400</v>
      </c>
      <c r="F22" s="3">
        <v>2626</v>
      </c>
      <c r="G22" s="3">
        <v>3</v>
      </c>
      <c r="H22" s="3">
        <v>1994.07</v>
      </c>
      <c r="I22" s="3">
        <v>1318</v>
      </c>
      <c r="J22" s="3">
        <v>15</v>
      </c>
      <c r="K22" s="3">
        <v>0.42</v>
      </c>
      <c r="L22" s="3">
        <v>70</v>
      </c>
      <c r="M22" s="3">
        <v>29</v>
      </c>
      <c r="N22" s="3">
        <v>80</v>
      </c>
      <c r="O22" s="3">
        <v>80.930000000000007</v>
      </c>
      <c r="P22" s="3">
        <v>24.48</v>
      </c>
      <c r="Q22" s="3">
        <v>58.19</v>
      </c>
      <c r="R22" s="3">
        <v>17.600000000000001</v>
      </c>
      <c r="S22" s="3">
        <v>177</v>
      </c>
      <c r="T22" s="3">
        <v>9</v>
      </c>
      <c r="U22" s="3">
        <v>4</v>
      </c>
      <c r="V22" s="3">
        <v>27800</v>
      </c>
      <c r="W22" s="3" t="s">
        <v>199</v>
      </c>
      <c r="X22" s="3">
        <v>12</v>
      </c>
      <c r="Y22" s="3">
        <v>15</v>
      </c>
      <c r="Z22" s="4">
        <v>43449</v>
      </c>
      <c r="AA22" s="3" t="s">
        <v>200</v>
      </c>
      <c r="AB22" s="3" t="s">
        <v>130</v>
      </c>
      <c r="AC22" s="3">
        <v>2</v>
      </c>
      <c r="AD22" s="3">
        <v>1</v>
      </c>
      <c r="AE22" s="3" t="s">
        <v>65</v>
      </c>
      <c r="AF22" s="3" t="s">
        <v>66</v>
      </c>
      <c r="AG22" s="3" t="s">
        <v>78</v>
      </c>
      <c r="AH22" s="3">
        <v>24000</v>
      </c>
      <c r="AI22" s="3" t="s">
        <v>84</v>
      </c>
      <c r="AJ22" s="3" t="s">
        <v>201</v>
      </c>
      <c r="AK22" s="4">
        <v>43388</v>
      </c>
      <c r="AL22" s="3" t="s">
        <v>67</v>
      </c>
      <c r="AM22" s="3" t="s">
        <v>202</v>
      </c>
      <c r="AN22" s="3" t="s">
        <v>203</v>
      </c>
      <c r="AO22" s="3" t="s">
        <v>204</v>
      </c>
      <c r="AP22" s="3" t="s">
        <v>205</v>
      </c>
      <c r="AQ22" s="3" t="s">
        <v>74</v>
      </c>
    </row>
    <row r="23" spans="1:43" x14ac:dyDescent="0.25">
      <c r="A23" s="3" t="s">
        <v>58</v>
      </c>
      <c r="B23" s="3" t="s">
        <v>59</v>
      </c>
      <c r="C23" s="3" t="s">
        <v>60</v>
      </c>
      <c r="D23" s="3" t="s">
        <v>183</v>
      </c>
      <c r="E23" s="3">
        <v>4141010400</v>
      </c>
      <c r="F23" s="3">
        <v>2626</v>
      </c>
      <c r="G23" s="3">
        <v>4</v>
      </c>
      <c r="H23" s="3">
        <v>1994.07</v>
      </c>
      <c r="I23" s="3">
        <v>1318</v>
      </c>
      <c r="J23" s="3">
        <v>15</v>
      </c>
      <c r="K23" s="3">
        <v>0.42</v>
      </c>
      <c r="L23" s="3">
        <v>70</v>
      </c>
      <c r="M23" s="3">
        <v>29</v>
      </c>
      <c r="N23" s="3">
        <v>85</v>
      </c>
      <c r="O23" s="3">
        <v>85.35</v>
      </c>
      <c r="P23" s="3">
        <v>25.81</v>
      </c>
      <c r="Q23" s="3">
        <v>58.71</v>
      </c>
      <c r="R23" s="3">
        <v>17.75</v>
      </c>
      <c r="S23" s="3">
        <v>518</v>
      </c>
      <c r="T23" s="3">
        <v>24</v>
      </c>
      <c r="U23" s="3">
        <v>6</v>
      </c>
      <c r="V23" s="3">
        <v>27000</v>
      </c>
      <c r="W23" s="3" t="s">
        <v>206</v>
      </c>
      <c r="X23" s="3">
        <v>10</v>
      </c>
      <c r="Y23" s="3">
        <v>20</v>
      </c>
      <c r="Z23" s="4">
        <v>43393</v>
      </c>
      <c r="AA23" s="3" t="s">
        <v>99</v>
      </c>
      <c r="AB23" s="3" t="s">
        <v>137</v>
      </c>
      <c r="AC23" s="3">
        <v>2</v>
      </c>
      <c r="AD23" s="3">
        <v>1</v>
      </c>
      <c r="AE23" s="3" t="s">
        <v>65</v>
      </c>
      <c r="AF23" s="3" t="s">
        <v>66</v>
      </c>
      <c r="AG23" s="3" t="s">
        <v>78</v>
      </c>
      <c r="AH23" s="3">
        <v>26000</v>
      </c>
      <c r="AI23" s="3" t="s">
        <v>207</v>
      </c>
      <c r="AJ23" s="3" t="s">
        <v>208</v>
      </c>
      <c r="AK23" s="4">
        <v>43363</v>
      </c>
      <c r="AL23" s="3" t="s">
        <v>67</v>
      </c>
      <c r="AM23" s="3" t="s">
        <v>209</v>
      </c>
      <c r="AN23" s="3" t="s">
        <v>210</v>
      </c>
      <c r="AO23" s="3" t="s">
        <v>211</v>
      </c>
      <c r="AP23" s="3" t="s">
        <v>212</v>
      </c>
      <c r="AQ23" s="3" t="s">
        <v>74</v>
      </c>
    </row>
    <row r="24" spans="1:4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5">
      <c r="A25" s="3" t="s">
        <v>58</v>
      </c>
      <c r="B25" s="3" t="s">
        <v>59</v>
      </c>
      <c r="C25" s="3" t="s">
        <v>60</v>
      </c>
      <c r="D25" s="3" t="s">
        <v>213</v>
      </c>
      <c r="E25" s="3">
        <v>4141010400</v>
      </c>
      <c r="F25" s="3">
        <v>2896</v>
      </c>
      <c r="G25" s="3">
        <v>1</v>
      </c>
      <c r="H25" s="3">
        <v>1996.06</v>
      </c>
      <c r="I25" s="3">
        <v>340</v>
      </c>
      <c r="J25" s="3">
        <v>4</v>
      </c>
      <c r="K25" s="3">
        <v>1.0900000000000001</v>
      </c>
      <c r="L25" s="3">
        <v>21</v>
      </c>
      <c r="M25" s="3">
        <v>13</v>
      </c>
      <c r="N25" s="3">
        <v>52</v>
      </c>
      <c r="O25" s="3">
        <v>52.31</v>
      </c>
      <c r="P25" s="3">
        <v>15.82</v>
      </c>
      <c r="Q25" s="3">
        <v>37.75</v>
      </c>
      <c r="R25" s="3">
        <v>11.41</v>
      </c>
      <c r="S25" s="3">
        <v>44</v>
      </c>
      <c r="T25" s="3">
        <v>1</v>
      </c>
      <c r="U25" s="3">
        <v>1</v>
      </c>
      <c r="V25" s="3">
        <v>16300</v>
      </c>
      <c r="W25" s="3" t="s">
        <v>214</v>
      </c>
      <c r="X25" s="3">
        <v>10</v>
      </c>
      <c r="Y25" s="3">
        <v>15</v>
      </c>
      <c r="Z25" s="4">
        <v>43388</v>
      </c>
      <c r="AA25" s="3" t="s">
        <v>215</v>
      </c>
      <c r="AB25" s="3" t="s">
        <v>215</v>
      </c>
      <c r="AC25" s="3">
        <v>2</v>
      </c>
      <c r="AD25" s="3">
        <v>1</v>
      </c>
      <c r="AE25" s="3" t="s">
        <v>65</v>
      </c>
      <c r="AF25" s="3" t="s">
        <v>216</v>
      </c>
      <c r="AG25" s="3" t="s">
        <v>67</v>
      </c>
      <c r="AH25" s="3">
        <v>13000</v>
      </c>
      <c r="AI25" s="3" t="s">
        <v>121</v>
      </c>
      <c r="AJ25" s="3" t="s">
        <v>217</v>
      </c>
      <c r="AK25" s="4">
        <v>43296</v>
      </c>
      <c r="AL25" s="3" t="s">
        <v>69</v>
      </c>
      <c r="AM25" s="3" t="s">
        <v>218</v>
      </c>
      <c r="AN25" s="3" t="s">
        <v>219</v>
      </c>
      <c r="AO25" s="3" t="s">
        <v>220</v>
      </c>
      <c r="AP25" s="3" t="s">
        <v>221</v>
      </c>
      <c r="AQ25" s="3" t="s">
        <v>74</v>
      </c>
    </row>
    <row r="26" spans="1:43" x14ac:dyDescent="0.25">
      <c r="A26" s="3" t="s">
        <v>58</v>
      </c>
      <c r="B26" s="3" t="s">
        <v>59</v>
      </c>
      <c r="C26" s="3" t="s">
        <v>60</v>
      </c>
      <c r="D26" s="3" t="s">
        <v>213</v>
      </c>
      <c r="E26" s="3">
        <v>4141010400</v>
      </c>
      <c r="F26" s="3">
        <v>2896</v>
      </c>
      <c r="G26" s="3">
        <v>2</v>
      </c>
      <c r="H26" s="3">
        <v>1996.06</v>
      </c>
      <c r="I26" s="3">
        <v>340</v>
      </c>
      <c r="J26" s="3">
        <v>4</v>
      </c>
      <c r="K26" s="3">
        <v>1.0900000000000001</v>
      </c>
      <c r="L26" s="3">
        <v>21</v>
      </c>
      <c r="M26" s="3">
        <v>13</v>
      </c>
      <c r="N26" s="3" t="s">
        <v>222</v>
      </c>
      <c r="O26" s="3">
        <v>81.040000000000006</v>
      </c>
      <c r="P26" s="3">
        <v>24.51</v>
      </c>
      <c r="Q26" s="3">
        <v>58.48</v>
      </c>
      <c r="R26" s="3">
        <v>17.690000000000001</v>
      </c>
      <c r="S26" s="3">
        <v>170</v>
      </c>
      <c r="T26" s="3">
        <v>20</v>
      </c>
      <c r="U26" s="3">
        <v>12</v>
      </c>
      <c r="V26" s="3">
        <v>23500</v>
      </c>
      <c r="W26" s="3" t="s">
        <v>223</v>
      </c>
      <c r="X26" s="3">
        <v>4</v>
      </c>
      <c r="Y26" s="3">
        <v>15</v>
      </c>
      <c r="Z26" s="4">
        <v>43205</v>
      </c>
      <c r="AA26" s="3" t="s">
        <v>93</v>
      </c>
      <c r="AB26" s="3" t="s">
        <v>224</v>
      </c>
      <c r="AC26" s="3">
        <v>2</v>
      </c>
      <c r="AD26" s="3">
        <v>1</v>
      </c>
      <c r="AE26" s="3" t="s">
        <v>65</v>
      </c>
      <c r="AF26" s="3" t="s">
        <v>66</v>
      </c>
      <c r="AG26" s="3" t="s">
        <v>67</v>
      </c>
      <c r="AH26" s="3">
        <v>22000</v>
      </c>
      <c r="AI26" s="3" t="s">
        <v>94</v>
      </c>
      <c r="AJ26" s="3" t="s">
        <v>217</v>
      </c>
      <c r="AK26" s="4">
        <v>43235</v>
      </c>
      <c r="AL26" s="3"/>
      <c r="AM26" s="3" t="s">
        <v>225</v>
      </c>
      <c r="AN26" s="3" t="s">
        <v>226</v>
      </c>
      <c r="AO26" s="3" t="s">
        <v>227</v>
      </c>
      <c r="AP26" s="3" t="s">
        <v>228</v>
      </c>
      <c r="AQ26" s="3" t="s">
        <v>74</v>
      </c>
    </row>
    <row r="27" spans="1:43" x14ac:dyDescent="0.25">
      <c r="A27" s="3" t="s">
        <v>58</v>
      </c>
      <c r="B27" s="3" t="s">
        <v>59</v>
      </c>
      <c r="C27" s="3" t="s">
        <v>60</v>
      </c>
      <c r="D27" s="3" t="s">
        <v>213</v>
      </c>
      <c r="E27" s="3">
        <v>4141010400</v>
      </c>
      <c r="F27" s="3">
        <v>2896</v>
      </c>
      <c r="G27" s="3">
        <v>3</v>
      </c>
      <c r="H27" s="3">
        <v>1996.06</v>
      </c>
      <c r="I27" s="3">
        <v>340</v>
      </c>
      <c r="J27" s="3">
        <v>4</v>
      </c>
      <c r="K27" s="3">
        <v>1.0900000000000001</v>
      </c>
      <c r="L27" s="3">
        <v>21</v>
      </c>
      <c r="M27" s="3">
        <v>13</v>
      </c>
      <c r="N27" s="3" t="s">
        <v>229</v>
      </c>
      <c r="O27" s="3">
        <v>81.040000000000006</v>
      </c>
      <c r="P27" s="3">
        <v>24.51</v>
      </c>
      <c r="Q27" s="3">
        <v>58.48</v>
      </c>
      <c r="R27" s="3">
        <v>17.690000000000001</v>
      </c>
      <c r="S27" s="3">
        <v>126</v>
      </c>
      <c r="T27" s="3" t="s">
        <v>177</v>
      </c>
      <c r="U27" s="3" t="s">
        <v>177</v>
      </c>
      <c r="V27" s="3" t="s">
        <v>177</v>
      </c>
      <c r="W27" s="3" t="s">
        <v>177</v>
      </c>
      <c r="X27" s="3" t="s">
        <v>177</v>
      </c>
      <c r="Y27" s="3" t="s">
        <v>177</v>
      </c>
      <c r="Z27" s="3" t="s">
        <v>177</v>
      </c>
      <c r="AA27" s="3" t="s">
        <v>177</v>
      </c>
      <c r="AB27" s="3" t="s">
        <v>177</v>
      </c>
      <c r="AC27" s="3" t="s">
        <v>177</v>
      </c>
      <c r="AD27" s="3" t="s">
        <v>177</v>
      </c>
      <c r="AE27" s="3" t="s">
        <v>177</v>
      </c>
      <c r="AF27" s="3" t="s">
        <v>177</v>
      </c>
      <c r="AG27" s="3" t="s">
        <v>177</v>
      </c>
      <c r="AH27" s="3" t="s">
        <v>177</v>
      </c>
      <c r="AI27" s="3" t="s">
        <v>177</v>
      </c>
      <c r="AJ27" s="3" t="s">
        <v>177</v>
      </c>
      <c r="AK27" s="3" t="s">
        <v>177</v>
      </c>
      <c r="AL27" s="3" t="s">
        <v>177</v>
      </c>
      <c r="AM27" s="3" t="s">
        <v>177</v>
      </c>
      <c r="AN27" s="3" t="s">
        <v>177</v>
      </c>
      <c r="AO27" s="3" t="s">
        <v>177</v>
      </c>
      <c r="AP27" s="3" t="s">
        <v>177</v>
      </c>
      <c r="AQ27" s="3" t="s">
        <v>230</v>
      </c>
    </row>
    <row r="28" spans="1:4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5">
      <c r="A29" s="3" t="s">
        <v>58</v>
      </c>
      <c r="B29" s="3" t="s">
        <v>59</v>
      </c>
      <c r="C29" s="3" t="s">
        <v>60</v>
      </c>
      <c r="D29" s="3" t="s">
        <v>231</v>
      </c>
      <c r="E29" s="3">
        <v>4141010400</v>
      </c>
      <c r="F29" s="3">
        <v>2627</v>
      </c>
      <c r="G29" s="3">
        <v>1</v>
      </c>
      <c r="H29" s="3">
        <v>1996.06</v>
      </c>
      <c r="I29" s="3">
        <v>267</v>
      </c>
      <c r="J29" s="3">
        <v>3</v>
      </c>
      <c r="K29" s="3">
        <v>0.51</v>
      </c>
      <c r="L29" s="3">
        <v>16</v>
      </c>
      <c r="M29" s="3">
        <v>9</v>
      </c>
      <c r="N29" s="3">
        <v>78</v>
      </c>
      <c r="O29" s="3">
        <v>78.89</v>
      </c>
      <c r="P29" s="3">
        <v>23.86</v>
      </c>
      <c r="Q29" s="3">
        <v>58.14</v>
      </c>
      <c r="R29" s="3">
        <v>17.579999999999998</v>
      </c>
      <c r="S29" s="3">
        <v>267</v>
      </c>
      <c r="T29" s="3">
        <v>16</v>
      </c>
      <c r="U29" s="3">
        <v>9</v>
      </c>
      <c r="V29" s="3">
        <v>30000</v>
      </c>
      <c r="W29" s="3" t="s">
        <v>232</v>
      </c>
      <c r="X29" s="3">
        <v>4</v>
      </c>
      <c r="Y29" s="3">
        <v>15</v>
      </c>
      <c r="Z29" s="4">
        <v>43205</v>
      </c>
      <c r="AA29" s="3" t="s">
        <v>233</v>
      </c>
      <c r="AB29" s="3" t="s">
        <v>234</v>
      </c>
      <c r="AC29" s="3">
        <v>3</v>
      </c>
      <c r="AD29" s="3">
        <v>1</v>
      </c>
      <c r="AE29" s="3" t="s">
        <v>65</v>
      </c>
      <c r="AF29" s="3" t="s">
        <v>235</v>
      </c>
      <c r="AG29" s="3" t="s">
        <v>67</v>
      </c>
      <c r="AH29" s="3">
        <v>27000</v>
      </c>
      <c r="AI29" s="3" t="s">
        <v>118</v>
      </c>
      <c r="AJ29" s="3" t="s">
        <v>236</v>
      </c>
      <c r="AK29" s="4">
        <v>43358</v>
      </c>
      <c r="AL29" s="3" t="s">
        <v>67</v>
      </c>
      <c r="AM29" s="3" t="s">
        <v>237</v>
      </c>
      <c r="AN29" s="3" t="s">
        <v>238</v>
      </c>
      <c r="AO29" s="3" t="s">
        <v>239</v>
      </c>
      <c r="AP29" s="3" t="s">
        <v>240</v>
      </c>
      <c r="AQ29" s="3" t="s">
        <v>74</v>
      </c>
    </row>
    <row r="30" spans="1:4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5">
      <c r="A31" s="3" t="s">
        <v>58</v>
      </c>
      <c r="B31" s="3" t="s">
        <v>59</v>
      </c>
      <c r="C31" s="3" t="s">
        <v>60</v>
      </c>
      <c r="D31" s="3" t="s">
        <v>241</v>
      </c>
      <c r="E31" s="3">
        <v>4141010400</v>
      </c>
      <c r="F31" s="3">
        <v>2483</v>
      </c>
      <c r="G31" s="3">
        <v>1</v>
      </c>
      <c r="H31" s="3">
        <v>1993.08</v>
      </c>
      <c r="I31" s="3">
        <v>624</v>
      </c>
      <c r="J31" s="3">
        <v>15</v>
      </c>
      <c r="K31" s="3">
        <v>1</v>
      </c>
      <c r="L31" s="3">
        <v>12</v>
      </c>
      <c r="M31" s="3">
        <v>7</v>
      </c>
      <c r="N31" s="3">
        <v>127</v>
      </c>
      <c r="O31" s="3">
        <v>127.14</v>
      </c>
      <c r="P31" s="3">
        <v>38.450000000000003</v>
      </c>
      <c r="Q31" s="3">
        <v>101.52</v>
      </c>
      <c r="R31" s="3">
        <v>30.7</v>
      </c>
      <c r="S31" s="3">
        <v>528</v>
      </c>
      <c r="T31" s="3">
        <v>12</v>
      </c>
      <c r="U31" s="3">
        <v>6</v>
      </c>
      <c r="V31" s="3">
        <v>44000</v>
      </c>
      <c r="W31" s="3" t="s">
        <v>242</v>
      </c>
      <c r="X31" s="3">
        <v>4</v>
      </c>
      <c r="Y31" s="3">
        <v>16</v>
      </c>
      <c r="Z31" s="4">
        <v>43206</v>
      </c>
      <c r="AA31" s="3" t="s">
        <v>243</v>
      </c>
      <c r="AB31" s="3" t="s">
        <v>244</v>
      </c>
      <c r="AC31" s="3">
        <v>3</v>
      </c>
      <c r="AD31" s="3">
        <v>2</v>
      </c>
      <c r="AE31" s="3" t="s">
        <v>112</v>
      </c>
      <c r="AF31" s="3" t="s">
        <v>146</v>
      </c>
      <c r="AG31" s="3" t="s">
        <v>167</v>
      </c>
      <c r="AH31" s="3">
        <v>35000</v>
      </c>
      <c r="AI31" s="3" t="s">
        <v>245</v>
      </c>
      <c r="AJ31" s="3" t="s">
        <v>246</v>
      </c>
      <c r="AK31" s="4">
        <v>43358</v>
      </c>
      <c r="AL31" s="3"/>
      <c r="AM31" s="3" t="s">
        <v>139</v>
      </c>
      <c r="AN31" s="3" t="s">
        <v>140</v>
      </c>
      <c r="AO31" s="3" t="s">
        <v>141</v>
      </c>
      <c r="AP31" s="3" t="s">
        <v>142</v>
      </c>
      <c r="AQ31" s="3" t="s">
        <v>74</v>
      </c>
    </row>
    <row r="32" spans="1:43" x14ac:dyDescent="0.25">
      <c r="A32" s="3" t="s">
        <v>58</v>
      </c>
      <c r="B32" s="3" t="s">
        <v>59</v>
      </c>
      <c r="C32" s="3" t="s">
        <v>60</v>
      </c>
      <c r="D32" s="3" t="s">
        <v>241</v>
      </c>
      <c r="E32" s="3">
        <v>4141010400</v>
      </c>
      <c r="F32" s="3">
        <v>2483</v>
      </c>
      <c r="G32" s="3">
        <v>2</v>
      </c>
      <c r="H32" s="3">
        <v>1993.08</v>
      </c>
      <c r="I32" s="3">
        <v>624</v>
      </c>
      <c r="J32" s="3">
        <v>15</v>
      </c>
      <c r="K32" s="3">
        <v>1</v>
      </c>
      <c r="L32" s="3">
        <v>12</v>
      </c>
      <c r="M32" s="3">
        <v>7</v>
      </c>
      <c r="N32" s="3">
        <v>163</v>
      </c>
      <c r="O32" s="3">
        <v>163.44999999999999</v>
      </c>
      <c r="P32" s="3">
        <v>49.44</v>
      </c>
      <c r="Q32" s="3">
        <v>134.97</v>
      </c>
      <c r="R32" s="3">
        <v>40.82</v>
      </c>
      <c r="S32" s="3">
        <v>96</v>
      </c>
      <c r="T32" s="3">
        <v>0</v>
      </c>
      <c r="U32" s="3">
        <v>1</v>
      </c>
      <c r="V32" s="3" t="s">
        <v>177</v>
      </c>
      <c r="W32" s="3" t="s">
        <v>177</v>
      </c>
      <c r="X32" s="3" t="s">
        <v>177</v>
      </c>
      <c r="Y32" s="3" t="s">
        <v>177</v>
      </c>
      <c r="Z32" s="3" t="s">
        <v>177</v>
      </c>
      <c r="AA32" s="3" t="s">
        <v>177</v>
      </c>
      <c r="AB32" s="3" t="s">
        <v>177</v>
      </c>
      <c r="AC32" s="3" t="s">
        <v>177</v>
      </c>
      <c r="AD32" s="3" t="s">
        <v>177</v>
      </c>
      <c r="AE32" s="3" t="s">
        <v>177</v>
      </c>
      <c r="AF32" s="3" t="s">
        <v>177</v>
      </c>
      <c r="AG32" s="3" t="s">
        <v>177</v>
      </c>
      <c r="AH32" s="3">
        <v>30000</v>
      </c>
      <c r="AI32" s="3" t="s">
        <v>200</v>
      </c>
      <c r="AJ32" s="3" t="s">
        <v>247</v>
      </c>
      <c r="AK32" s="4">
        <v>43124</v>
      </c>
      <c r="AL32" s="3" t="s">
        <v>167</v>
      </c>
      <c r="AM32" s="3" t="s">
        <v>177</v>
      </c>
      <c r="AN32" s="3" t="s">
        <v>177</v>
      </c>
      <c r="AO32" s="3" t="s">
        <v>177</v>
      </c>
      <c r="AP32" s="3" t="s">
        <v>177</v>
      </c>
      <c r="AQ32" s="3" t="s">
        <v>248</v>
      </c>
    </row>
    <row r="33" spans="1:4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5">
      <c r="A34" s="3" t="s">
        <v>58</v>
      </c>
      <c r="B34" s="3" t="s">
        <v>59</v>
      </c>
      <c r="C34" s="3" t="s">
        <v>60</v>
      </c>
      <c r="D34" s="3" t="s">
        <v>249</v>
      </c>
      <c r="E34" s="3">
        <v>4141010400</v>
      </c>
      <c r="F34" s="3">
        <v>2892</v>
      </c>
      <c r="G34" s="3">
        <v>1</v>
      </c>
      <c r="H34" s="3">
        <v>1993.03</v>
      </c>
      <c r="I34" s="3">
        <v>460</v>
      </c>
      <c r="J34" s="3">
        <v>9</v>
      </c>
      <c r="K34" s="3">
        <v>0</v>
      </c>
      <c r="L34" s="3">
        <v>21</v>
      </c>
      <c r="M34" s="3">
        <v>19</v>
      </c>
      <c r="N34" s="3">
        <v>109</v>
      </c>
      <c r="O34" s="3">
        <v>109.25</v>
      </c>
      <c r="P34" s="3">
        <v>33.04</v>
      </c>
      <c r="Q34" s="3">
        <v>89.73</v>
      </c>
      <c r="R34" s="3">
        <v>27.14</v>
      </c>
      <c r="S34" s="3">
        <v>140</v>
      </c>
      <c r="T34" s="3">
        <v>6</v>
      </c>
      <c r="U34" s="3">
        <v>8</v>
      </c>
      <c r="V34" s="3">
        <v>46000</v>
      </c>
      <c r="W34" s="3" t="s">
        <v>250</v>
      </c>
      <c r="X34" s="3">
        <v>12</v>
      </c>
      <c r="Y34" s="3">
        <v>15</v>
      </c>
      <c r="Z34" s="4">
        <v>43449</v>
      </c>
      <c r="AA34" s="3" t="s">
        <v>155</v>
      </c>
      <c r="AB34" s="3" t="s">
        <v>251</v>
      </c>
      <c r="AC34" s="3">
        <v>3</v>
      </c>
      <c r="AD34" s="3">
        <v>2</v>
      </c>
      <c r="AE34" s="3" t="s">
        <v>112</v>
      </c>
      <c r="AF34" s="3" t="s">
        <v>66</v>
      </c>
      <c r="AG34" s="3" t="s">
        <v>78</v>
      </c>
      <c r="AH34" s="3">
        <v>36500</v>
      </c>
      <c r="AI34" s="3" t="s">
        <v>245</v>
      </c>
      <c r="AJ34" s="3" t="s">
        <v>252</v>
      </c>
      <c r="AK34" s="4">
        <v>43205</v>
      </c>
      <c r="AL34" s="3" t="s">
        <v>78</v>
      </c>
      <c r="AM34" s="3" t="s">
        <v>253</v>
      </c>
      <c r="AN34" s="3" t="s">
        <v>254</v>
      </c>
      <c r="AO34" s="3" t="s">
        <v>255</v>
      </c>
      <c r="AP34" s="3" t="s">
        <v>256</v>
      </c>
      <c r="AQ34" s="3" t="s">
        <v>74</v>
      </c>
    </row>
    <row r="35" spans="1:43" x14ac:dyDescent="0.25">
      <c r="A35" s="3" t="s">
        <v>58</v>
      </c>
      <c r="B35" s="3" t="s">
        <v>59</v>
      </c>
      <c r="C35" s="3" t="s">
        <v>60</v>
      </c>
      <c r="D35" s="3" t="s">
        <v>249</v>
      </c>
      <c r="E35" s="3">
        <v>4141010400</v>
      </c>
      <c r="F35" s="3">
        <v>2892</v>
      </c>
      <c r="G35" s="3">
        <v>2</v>
      </c>
      <c r="H35" s="3">
        <v>1993.03</v>
      </c>
      <c r="I35" s="3">
        <v>460</v>
      </c>
      <c r="J35" s="3">
        <v>9</v>
      </c>
      <c r="K35" s="3">
        <v>0</v>
      </c>
      <c r="L35" s="3">
        <v>21</v>
      </c>
      <c r="M35" s="3">
        <v>19</v>
      </c>
      <c r="N35" s="3">
        <v>121</v>
      </c>
      <c r="O35" s="3">
        <v>121.63</v>
      </c>
      <c r="P35" s="3">
        <v>36.79</v>
      </c>
      <c r="Q35" s="3">
        <v>101.88</v>
      </c>
      <c r="R35" s="3">
        <v>30.81</v>
      </c>
      <c r="S35" s="3">
        <v>220</v>
      </c>
      <c r="T35" s="3">
        <v>10</v>
      </c>
      <c r="U35" s="3">
        <v>9</v>
      </c>
      <c r="V35" s="3">
        <v>48000</v>
      </c>
      <c r="W35" s="3" t="s">
        <v>257</v>
      </c>
      <c r="X35" s="3">
        <v>6</v>
      </c>
      <c r="Y35" s="3">
        <v>20</v>
      </c>
      <c r="Z35" s="4">
        <v>43271</v>
      </c>
      <c r="AA35" s="3" t="s">
        <v>258</v>
      </c>
      <c r="AB35" s="3" t="s">
        <v>259</v>
      </c>
      <c r="AC35" s="3">
        <v>4</v>
      </c>
      <c r="AD35" s="3">
        <v>2</v>
      </c>
      <c r="AE35" s="3" t="s">
        <v>112</v>
      </c>
      <c r="AF35" s="3" t="s">
        <v>66</v>
      </c>
      <c r="AG35" s="3"/>
      <c r="AH35" s="3">
        <v>40000</v>
      </c>
      <c r="AI35" s="3" t="s">
        <v>260</v>
      </c>
      <c r="AJ35" s="3" t="s">
        <v>261</v>
      </c>
      <c r="AK35" s="4">
        <v>43151</v>
      </c>
      <c r="AL35" s="3" t="s">
        <v>67</v>
      </c>
      <c r="AM35" s="3" t="s">
        <v>262</v>
      </c>
      <c r="AN35" s="3" t="s">
        <v>263</v>
      </c>
      <c r="AO35" s="3" t="s">
        <v>264</v>
      </c>
      <c r="AP35" s="3" t="s">
        <v>265</v>
      </c>
      <c r="AQ35" s="3" t="s">
        <v>74</v>
      </c>
    </row>
    <row r="36" spans="1:43" x14ac:dyDescent="0.25">
      <c r="A36" s="3" t="s">
        <v>58</v>
      </c>
      <c r="B36" s="3" t="s">
        <v>59</v>
      </c>
      <c r="C36" s="3" t="s">
        <v>60</v>
      </c>
      <c r="D36" s="3" t="s">
        <v>249</v>
      </c>
      <c r="E36" s="3">
        <v>4141010400</v>
      </c>
      <c r="F36" s="3">
        <v>2892</v>
      </c>
      <c r="G36" s="3">
        <v>3</v>
      </c>
      <c r="H36" s="3">
        <v>1993.03</v>
      </c>
      <c r="I36" s="3">
        <v>460</v>
      </c>
      <c r="J36" s="3">
        <v>9</v>
      </c>
      <c r="K36" s="3">
        <v>0</v>
      </c>
      <c r="L36" s="3">
        <v>21</v>
      </c>
      <c r="M36" s="3">
        <v>19</v>
      </c>
      <c r="N36" s="3">
        <v>155</v>
      </c>
      <c r="O36" s="3">
        <v>155.27000000000001</v>
      </c>
      <c r="P36" s="3">
        <v>46.96</v>
      </c>
      <c r="Q36" s="3">
        <v>134.76</v>
      </c>
      <c r="R36" s="3">
        <v>40.76</v>
      </c>
      <c r="S36" s="3">
        <v>100</v>
      </c>
      <c r="T36" s="3">
        <v>5</v>
      </c>
      <c r="U36" s="3">
        <v>2</v>
      </c>
      <c r="V36" s="3">
        <v>53000</v>
      </c>
      <c r="W36" s="3" t="s">
        <v>266</v>
      </c>
      <c r="X36" s="3">
        <v>21</v>
      </c>
      <c r="Y36" s="3">
        <v>25</v>
      </c>
      <c r="Z36" s="3" t="s">
        <v>123</v>
      </c>
      <c r="AA36" s="3" t="s">
        <v>267</v>
      </c>
      <c r="AB36" s="3" t="s">
        <v>155</v>
      </c>
      <c r="AC36" s="3">
        <v>4</v>
      </c>
      <c r="AD36" s="3">
        <v>2</v>
      </c>
      <c r="AE36" s="3" t="s">
        <v>112</v>
      </c>
      <c r="AF36" s="3" t="s">
        <v>66</v>
      </c>
      <c r="AG36" s="3"/>
      <c r="AH36" s="3">
        <v>40000</v>
      </c>
      <c r="AI36" s="3" t="s">
        <v>268</v>
      </c>
      <c r="AJ36" s="3" t="s">
        <v>269</v>
      </c>
      <c r="AK36" s="4">
        <v>43459</v>
      </c>
      <c r="AL36" s="3" t="s">
        <v>67</v>
      </c>
      <c r="AM36" s="3" t="s">
        <v>270</v>
      </c>
      <c r="AN36" s="3" t="s">
        <v>271</v>
      </c>
      <c r="AO36" s="3" t="s">
        <v>272</v>
      </c>
      <c r="AP36" s="3" t="s">
        <v>273</v>
      </c>
      <c r="AQ36" s="3" t="s">
        <v>74</v>
      </c>
    </row>
    <row r="37" spans="1:4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5">
      <c r="A38" s="3" t="s">
        <v>58</v>
      </c>
      <c r="B38" s="3" t="s">
        <v>59</v>
      </c>
      <c r="C38" s="3" t="s">
        <v>60</v>
      </c>
      <c r="D38" s="3" t="s">
        <v>274</v>
      </c>
      <c r="E38" s="3">
        <v>4141010400</v>
      </c>
      <c r="F38" s="3">
        <v>101283</v>
      </c>
      <c r="G38" s="3">
        <v>1</v>
      </c>
      <c r="H38" s="3">
        <v>2010.09</v>
      </c>
      <c r="I38" s="3">
        <v>2644</v>
      </c>
      <c r="J38" s="3">
        <v>29</v>
      </c>
      <c r="K38" s="3">
        <v>1.53</v>
      </c>
      <c r="L38" s="3">
        <v>54</v>
      </c>
      <c r="M38" s="3">
        <v>41</v>
      </c>
      <c r="N38" s="3" t="s">
        <v>275</v>
      </c>
      <c r="O38" s="3">
        <v>84.9</v>
      </c>
      <c r="P38" s="3">
        <v>25.68</v>
      </c>
      <c r="Q38" s="3">
        <v>59.94</v>
      </c>
      <c r="R38" s="3">
        <v>18.13</v>
      </c>
      <c r="S38" s="3">
        <v>30</v>
      </c>
      <c r="T38" s="3">
        <v>2</v>
      </c>
      <c r="U38" s="3">
        <v>3</v>
      </c>
      <c r="V38" s="3">
        <v>65000</v>
      </c>
      <c r="W38" s="3" t="s">
        <v>276</v>
      </c>
      <c r="X38" s="3">
        <v>9</v>
      </c>
      <c r="Y38" s="3">
        <v>15</v>
      </c>
      <c r="Z38" s="4">
        <v>43358</v>
      </c>
      <c r="AA38" s="3" t="s">
        <v>277</v>
      </c>
      <c r="AB38" s="3" t="s">
        <v>278</v>
      </c>
      <c r="AC38" s="3">
        <v>3</v>
      </c>
      <c r="AD38" s="3">
        <v>2</v>
      </c>
      <c r="AE38" s="3" t="s">
        <v>112</v>
      </c>
      <c r="AF38" s="3" t="s">
        <v>66</v>
      </c>
      <c r="AG38" s="3" t="s">
        <v>67</v>
      </c>
      <c r="AH38" s="3">
        <v>41000</v>
      </c>
      <c r="AI38" s="3" t="s">
        <v>279</v>
      </c>
      <c r="AJ38" s="3" t="s">
        <v>280</v>
      </c>
      <c r="AK38" s="3" t="s">
        <v>281</v>
      </c>
      <c r="AL38" s="3" t="s">
        <v>167</v>
      </c>
      <c r="AM38" s="3" t="s">
        <v>282</v>
      </c>
      <c r="AN38" s="3" t="s">
        <v>283</v>
      </c>
      <c r="AO38" s="3" t="s">
        <v>284</v>
      </c>
      <c r="AP38" s="3" t="s">
        <v>285</v>
      </c>
      <c r="AQ38" s="3" t="s">
        <v>74</v>
      </c>
    </row>
    <row r="39" spans="1:43" x14ac:dyDescent="0.25">
      <c r="A39" s="3" t="s">
        <v>58</v>
      </c>
      <c r="B39" s="3" t="s">
        <v>59</v>
      </c>
      <c r="C39" s="3" t="s">
        <v>60</v>
      </c>
      <c r="D39" s="3" t="s">
        <v>274</v>
      </c>
      <c r="E39" s="3">
        <v>4141010400</v>
      </c>
      <c r="F39" s="3">
        <v>101283</v>
      </c>
      <c r="G39" s="3">
        <v>2</v>
      </c>
      <c r="H39" s="3">
        <v>2010.09</v>
      </c>
      <c r="I39" s="3">
        <v>2644</v>
      </c>
      <c r="J39" s="3">
        <v>29</v>
      </c>
      <c r="K39" s="3">
        <v>1.53</v>
      </c>
      <c r="L39" s="3">
        <v>54</v>
      </c>
      <c r="M39" s="3">
        <v>41</v>
      </c>
      <c r="N39" s="3" t="s">
        <v>286</v>
      </c>
      <c r="O39" s="3">
        <v>87.65</v>
      </c>
      <c r="P39" s="3">
        <v>26.51</v>
      </c>
      <c r="Q39" s="3">
        <v>59.94</v>
      </c>
      <c r="R39" s="3">
        <v>18.13</v>
      </c>
      <c r="S39" s="3">
        <v>251</v>
      </c>
      <c r="T39" s="3">
        <v>2</v>
      </c>
      <c r="U39" s="3">
        <v>4</v>
      </c>
      <c r="V39" s="3">
        <v>65000</v>
      </c>
      <c r="W39" s="3" t="s">
        <v>287</v>
      </c>
      <c r="X39" s="3">
        <v>9</v>
      </c>
      <c r="Y39" s="3">
        <v>15</v>
      </c>
      <c r="Z39" s="4">
        <v>43358</v>
      </c>
      <c r="AA39" s="3" t="s">
        <v>288</v>
      </c>
      <c r="AB39" s="3" t="s">
        <v>278</v>
      </c>
      <c r="AC39" s="3">
        <v>3</v>
      </c>
      <c r="AD39" s="3">
        <v>2</v>
      </c>
      <c r="AE39" s="3" t="s">
        <v>112</v>
      </c>
      <c r="AF39" s="3" t="s">
        <v>66</v>
      </c>
      <c r="AG39" s="3"/>
      <c r="AH39" s="3">
        <v>41000</v>
      </c>
      <c r="AI39" s="3" t="s">
        <v>289</v>
      </c>
      <c r="AJ39" s="3" t="s">
        <v>290</v>
      </c>
      <c r="AK39" s="3" t="s">
        <v>291</v>
      </c>
      <c r="AL39" s="3" t="s">
        <v>78</v>
      </c>
      <c r="AM39" s="3" t="s">
        <v>292</v>
      </c>
      <c r="AN39" s="3" t="s">
        <v>293</v>
      </c>
      <c r="AO39" s="3" t="s">
        <v>294</v>
      </c>
      <c r="AP39" s="3" t="s">
        <v>295</v>
      </c>
      <c r="AQ39" s="3" t="s">
        <v>74</v>
      </c>
    </row>
    <row r="40" spans="1:43" x14ac:dyDescent="0.25">
      <c r="A40" s="3" t="s">
        <v>58</v>
      </c>
      <c r="B40" s="3" t="s">
        <v>59</v>
      </c>
      <c r="C40" s="3" t="s">
        <v>60</v>
      </c>
      <c r="D40" s="3" t="s">
        <v>274</v>
      </c>
      <c r="E40" s="3">
        <v>4141010400</v>
      </c>
      <c r="F40" s="3">
        <v>101283</v>
      </c>
      <c r="G40" s="3">
        <v>4</v>
      </c>
      <c r="H40" s="3">
        <v>2010.09</v>
      </c>
      <c r="I40" s="3">
        <v>2644</v>
      </c>
      <c r="J40" s="3">
        <v>29</v>
      </c>
      <c r="K40" s="3">
        <v>1.53</v>
      </c>
      <c r="L40" s="3">
        <v>54</v>
      </c>
      <c r="M40" s="3">
        <v>41</v>
      </c>
      <c r="N40" s="3" t="s">
        <v>296</v>
      </c>
      <c r="O40" s="3">
        <v>112.87</v>
      </c>
      <c r="P40" s="3">
        <v>34.14</v>
      </c>
      <c r="Q40" s="3">
        <v>84.95</v>
      </c>
      <c r="R40" s="3">
        <v>25.69</v>
      </c>
      <c r="S40" s="3">
        <v>244</v>
      </c>
      <c r="T40" s="3">
        <v>4</v>
      </c>
      <c r="U40" s="3">
        <v>6</v>
      </c>
      <c r="V40" s="3">
        <v>75000</v>
      </c>
      <c r="W40" s="3" t="s">
        <v>297</v>
      </c>
      <c r="X40" s="3">
        <v>15</v>
      </c>
      <c r="Y40" s="3">
        <v>33</v>
      </c>
      <c r="Z40" s="3" t="s">
        <v>298</v>
      </c>
      <c r="AA40" s="3" t="s">
        <v>299</v>
      </c>
      <c r="AB40" s="3" t="s">
        <v>300</v>
      </c>
      <c r="AC40" s="3">
        <v>3</v>
      </c>
      <c r="AD40" s="3">
        <v>2</v>
      </c>
      <c r="AE40" s="3" t="s">
        <v>112</v>
      </c>
      <c r="AF40" s="3" t="s">
        <v>66</v>
      </c>
      <c r="AG40" s="3"/>
      <c r="AH40" s="3">
        <v>50000</v>
      </c>
      <c r="AI40" s="3" t="s">
        <v>243</v>
      </c>
      <c r="AJ40" s="3" t="s">
        <v>301</v>
      </c>
      <c r="AK40" s="3" t="s">
        <v>302</v>
      </c>
      <c r="AL40" s="3" t="s">
        <v>167</v>
      </c>
      <c r="AM40" s="3" t="s">
        <v>292</v>
      </c>
      <c r="AN40" s="3" t="s">
        <v>293</v>
      </c>
      <c r="AO40" s="3" t="s">
        <v>294</v>
      </c>
      <c r="AP40" s="3" t="s">
        <v>295</v>
      </c>
      <c r="AQ40" s="3" t="s">
        <v>74</v>
      </c>
    </row>
    <row r="41" spans="1:43" x14ac:dyDescent="0.25">
      <c r="A41" s="3" t="s">
        <v>58</v>
      </c>
      <c r="B41" s="3" t="s">
        <v>59</v>
      </c>
      <c r="C41" s="3" t="s">
        <v>60</v>
      </c>
      <c r="D41" s="3" t="s">
        <v>274</v>
      </c>
      <c r="E41" s="3">
        <v>4141010400</v>
      </c>
      <c r="F41" s="3">
        <v>101283</v>
      </c>
      <c r="G41" s="3">
        <v>3</v>
      </c>
      <c r="H41" s="3">
        <v>2010.09</v>
      </c>
      <c r="I41" s="3">
        <v>2644</v>
      </c>
      <c r="J41" s="3">
        <v>29</v>
      </c>
      <c r="K41" s="3">
        <v>1.53</v>
      </c>
      <c r="L41" s="3">
        <v>54</v>
      </c>
      <c r="M41" s="3">
        <v>41</v>
      </c>
      <c r="N41" s="3" t="s">
        <v>303</v>
      </c>
      <c r="O41" s="3">
        <v>113.34</v>
      </c>
      <c r="P41" s="3">
        <v>34.28</v>
      </c>
      <c r="Q41" s="3">
        <v>84.95</v>
      </c>
      <c r="R41" s="3">
        <v>25.69</v>
      </c>
      <c r="S41" s="3">
        <v>260</v>
      </c>
      <c r="T41" s="3">
        <v>4</v>
      </c>
      <c r="U41" s="3">
        <v>3</v>
      </c>
      <c r="V41" s="3">
        <v>78500</v>
      </c>
      <c r="W41" s="3" t="s">
        <v>304</v>
      </c>
      <c r="X41" s="3">
        <v>25</v>
      </c>
      <c r="Y41" s="3">
        <v>33</v>
      </c>
      <c r="Z41" s="3" t="s">
        <v>305</v>
      </c>
      <c r="AA41" s="3" t="s">
        <v>306</v>
      </c>
      <c r="AB41" s="3" t="s">
        <v>307</v>
      </c>
      <c r="AC41" s="3">
        <v>3</v>
      </c>
      <c r="AD41" s="3">
        <v>2</v>
      </c>
      <c r="AE41" s="3" t="s">
        <v>112</v>
      </c>
      <c r="AF41" s="3" t="s">
        <v>120</v>
      </c>
      <c r="AG41" s="3" t="s">
        <v>67</v>
      </c>
      <c r="AH41" s="3">
        <v>55000</v>
      </c>
      <c r="AI41" s="3" t="s">
        <v>308</v>
      </c>
      <c r="AJ41" s="3" t="s">
        <v>309</v>
      </c>
      <c r="AK41" s="3" t="s">
        <v>310</v>
      </c>
      <c r="AL41" s="3" t="s">
        <v>67</v>
      </c>
      <c r="AM41" s="3" t="s">
        <v>311</v>
      </c>
      <c r="AN41" s="3" t="s">
        <v>312</v>
      </c>
      <c r="AO41" s="3" t="s">
        <v>313</v>
      </c>
      <c r="AP41" s="3" t="s">
        <v>314</v>
      </c>
      <c r="AQ41" s="3" t="s">
        <v>74</v>
      </c>
    </row>
    <row r="42" spans="1:43" x14ac:dyDescent="0.25">
      <c r="A42" s="3" t="s">
        <v>58</v>
      </c>
      <c r="B42" s="3" t="s">
        <v>59</v>
      </c>
      <c r="C42" s="3" t="s">
        <v>60</v>
      </c>
      <c r="D42" s="3" t="s">
        <v>274</v>
      </c>
      <c r="E42" s="3">
        <v>4141010400</v>
      </c>
      <c r="F42" s="3">
        <v>101283</v>
      </c>
      <c r="G42" s="3">
        <v>5</v>
      </c>
      <c r="H42" s="3">
        <v>2010.09</v>
      </c>
      <c r="I42" s="3">
        <v>2644</v>
      </c>
      <c r="J42" s="3">
        <v>29</v>
      </c>
      <c r="K42" s="3">
        <v>1.53</v>
      </c>
      <c r="L42" s="3">
        <v>54</v>
      </c>
      <c r="M42" s="3">
        <v>41</v>
      </c>
      <c r="N42" s="3" t="s">
        <v>315</v>
      </c>
      <c r="O42" s="3">
        <v>114.74</v>
      </c>
      <c r="P42" s="3">
        <v>34.700000000000003</v>
      </c>
      <c r="Q42" s="3">
        <v>84.97</v>
      </c>
      <c r="R42" s="3">
        <v>25.7</v>
      </c>
      <c r="S42" s="3">
        <v>596</v>
      </c>
      <c r="T42" s="3">
        <v>15</v>
      </c>
      <c r="U42" s="3">
        <v>9</v>
      </c>
      <c r="V42" s="3">
        <v>74000</v>
      </c>
      <c r="W42" s="3" t="s">
        <v>316</v>
      </c>
      <c r="X42" s="3" t="s">
        <v>317</v>
      </c>
      <c r="Y42" s="3">
        <v>33</v>
      </c>
      <c r="Z42" s="3" t="s">
        <v>318</v>
      </c>
      <c r="AA42" s="3" t="s">
        <v>306</v>
      </c>
      <c r="AB42" s="3" t="s">
        <v>319</v>
      </c>
      <c r="AC42" s="3">
        <v>3</v>
      </c>
      <c r="AD42" s="3">
        <v>2</v>
      </c>
      <c r="AE42" s="3" t="s">
        <v>112</v>
      </c>
      <c r="AF42" s="3" t="s">
        <v>66</v>
      </c>
      <c r="AG42" s="3" t="s">
        <v>78</v>
      </c>
      <c r="AH42" s="3">
        <v>52000</v>
      </c>
      <c r="AI42" s="3" t="s">
        <v>320</v>
      </c>
      <c r="AJ42" s="3" t="s">
        <v>321</v>
      </c>
      <c r="AK42" s="3" t="s">
        <v>318</v>
      </c>
      <c r="AL42" s="3" t="s">
        <v>78</v>
      </c>
      <c r="AM42" s="3" t="s">
        <v>209</v>
      </c>
      <c r="AN42" s="3" t="s">
        <v>322</v>
      </c>
      <c r="AO42" s="3" t="s">
        <v>323</v>
      </c>
      <c r="AP42" s="3" t="s">
        <v>324</v>
      </c>
      <c r="AQ42" s="3" t="s">
        <v>74</v>
      </c>
    </row>
    <row r="43" spans="1:43" x14ac:dyDescent="0.25">
      <c r="A43" s="3" t="s">
        <v>58</v>
      </c>
      <c r="B43" s="3" t="s">
        <v>59</v>
      </c>
      <c r="C43" s="3" t="s">
        <v>60</v>
      </c>
      <c r="D43" s="3" t="s">
        <v>274</v>
      </c>
      <c r="E43" s="3">
        <v>4141010400</v>
      </c>
      <c r="F43" s="3">
        <v>101283</v>
      </c>
      <c r="G43" s="3">
        <v>6</v>
      </c>
      <c r="H43" s="3">
        <v>2010.09</v>
      </c>
      <c r="I43" s="3">
        <v>2644</v>
      </c>
      <c r="J43" s="3">
        <v>29</v>
      </c>
      <c r="K43" s="3">
        <v>1.53</v>
      </c>
      <c r="L43" s="3">
        <v>54</v>
      </c>
      <c r="M43" s="3">
        <v>41</v>
      </c>
      <c r="N43" s="3" t="s">
        <v>325</v>
      </c>
      <c r="O43" s="3">
        <v>142.5</v>
      </c>
      <c r="P43" s="3">
        <v>43.1</v>
      </c>
      <c r="Q43" s="3">
        <v>112.24</v>
      </c>
      <c r="R43" s="3">
        <v>33.950000000000003</v>
      </c>
      <c r="S43" s="3">
        <v>176</v>
      </c>
      <c r="T43" s="3">
        <v>2</v>
      </c>
      <c r="U43" s="3">
        <v>2</v>
      </c>
      <c r="V43" s="3">
        <v>90000</v>
      </c>
      <c r="W43" s="3" t="s">
        <v>326</v>
      </c>
      <c r="X43" s="3">
        <v>9</v>
      </c>
      <c r="Y43" s="3">
        <v>29</v>
      </c>
      <c r="Z43" s="4">
        <v>43372</v>
      </c>
      <c r="AA43" s="3" t="s">
        <v>327</v>
      </c>
      <c r="AB43" s="3" t="s">
        <v>327</v>
      </c>
      <c r="AC43" s="3">
        <v>3</v>
      </c>
      <c r="AD43" s="3">
        <v>2</v>
      </c>
      <c r="AE43" s="3" t="s">
        <v>112</v>
      </c>
      <c r="AF43" s="3" t="s">
        <v>66</v>
      </c>
      <c r="AG43" s="3" t="s">
        <v>67</v>
      </c>
      <c r="AH43" s="3">
        <v>61000</v>
      </c>
      <c r="AI43" s="3" t="s">
        <v>328</v>
      </c>
      <c r="AJ43" s="3" t="s">
        <v>329</v>
      </c>
      <c r="AK43" s="3" t="s">
        <v>330</v>
      </c>
      <c r="AL43" s="3" t="s">
        <v>67</v>
      </c>
      <c r="AM43" s="3" t="s">
        <v>209</v>
      </c>
      <c r="AN43" s="3" t="s">
        <v>322</v>
      </c>
      <c r="AO43" s="3" t="s">
        <v>323</v>
      </c>
      <c r="AP43" s="3" t="s">
        <v>324</v>
      </c>
      <c r="AQ43" s="3" t="s">
        <v>74</v>
      </c>
    </row>
    <row r="44" spans="1:43" x14ac:dyDescent="0.25">
      <c r="A44" s="3" t="s">
        <v>58</v>
      </c>
      <c r="B44" s="3" t="s">
        <v>59</v>
      </c>
      <c r="C44" s="3" t="s">
        <v>60</v>
      </c>
      <c r="D44" s="3" t="s">
        <v>274</v>
      </c>
      <c r="E44" s="3">
        <v>4141010400</v>
      </c>
      <c r="F44" s="3">
        <v>101283</v>
      </c>
      <c r="G44" s="3">
        <v>7</v>
      </c>
      <c r="H44" s="3">
        <v>2010.09</v>
      </c>
      <c r="I44" s="3">
        <v>2644</v>
      </c>
      <c r="J44" s="3">
        <v>29</v>
      </c>
      <c r="K44" s="3">
        <v>1.53</v>
      </c>
      <c r="L44" s="3">
        <v>54</v>
      </c>
      <c r="M44" s="3">
        <v>41</v>
      </c>
      <c r="N44" s="3" t="s">
        <v>331</v>
      </c>
      <c r="O44" s="3">
        <v>143.01</v>
      </c>
      <c r="P44" s="3">
        <v>43.26</v>
      </c>
      <c r="Q44" s="3">
        <v>114.6</v>
      </c>
      <c r="R44" s="3">
        <v>34.659999999999997</v>
      </c>
      <c r="S44" s="3">
        <v>187</v>
      </c>
      <c r="T44" s="3">
        <v>5</v>
      </c>
      <c r="U44" s="3">
        <v>0</v>
      </c>
      <c r="V44" s="3">
        <v>86000</v>
      </c>
      <c r="W44" s="3" t="s">
        <v>332</v>
      </c>
      <c r="X44" s="3">
        <v>24</v>
      </c>
      <c r="Y44" s="3">
        <v>34</v>
      </c>
      <c r="Z44" s="3" t="s">
        <v>333</v>
      </c>
      <c r="AA44" s="3" t="s">
        <v>327</v>
      </c>
      <c r="AB44" s="3" t="s">
        <v>334</v>
      </c>
      <c r="AC44" s="3">
        <v>4</v>
      </c>
      <c r="AD44" s="3">
        <v>2</v>
      </c>
      <c r="AE44" s="3" t="s">
        <v>112</v>
      </c>
      <c r="AF44" s="3" t="s">
        <v>66</v>
      </c>
      <c r="AG44" s="3" t="s">
        <v>67</v>
      </c>
      <c r="AH44" s="3" t="s">
        <v>177</v>
      </c>
      <c r="AI44" s="3" t="s">
        <v>177</v>
      </c>
      <c r="AJ44" s="3" t="s">
        <v>177</v>
      </c>
      <c r="AK44" s="3" t="s">
        <v>177</v>
      </c>
      <c r="AL44" s="3" t="s">
        <v>177</v>
      </c>
      <c r="AM44" s="3" t="s">
        <v>282</v>
      </c>
      <c r="AN44" s="3" t="s">
        <v>283</v>
      </c>
      <c r="AO44" s="3" t="s">
        <v>284</v>
      </c>
      <c r="AP44" s="3" t="s">
        <v>285</v>
      </c>
      <c r="AQ44" s="3" t="s">
        <v>182</v>
      </c>
    </row>
    <row r="45" spans="1:43" x14ac:dyDescent="0.25">
      <c r="A45" s="3" t="s">
        <v>58</v>
      </c>
      <c r="B45" s="3" t="s">
        <v>59</v>
      </c>
      <c r="C45" s="3" t="s">
        <v>60</v>
      </c>
      <c r="D45" s="3" t="s">
        <v>274</v>
      </c>
      <c r="E45" s="3">
        <v>4141010400</v>
      </c>
      <c r="F45" s="3">
        <v>101283</v>
      </c>
      <c r="G45" s="3">
        <v>8</v>
      </c>
      <c r="H45" s="3">
        <v>2010.09</v>
      </c>
      <c r="I45" s="3">
        <v>2644</v>
      </c>
      <c r="J45" s="3">
        <v>29</v>
      </c>
      <c r="K45" s="3">
        <v>1.53</v>
      </c>
      <c r="L45" s="3">
        <v>54</v>
      </c>
      <c r="M45" s="3">
        <v>41</v>
      </c>
      <c r="N45" s="3">
        <v>159</v>
      </c>
      <c r="O45" s="3">
        <v>159.19999999999999</v>
      </c>
      <c r="P45" s="3">
        <v>48.15</v>
      </c>
      <c r="Q45" s="3">
        <v>126.66</v>
      </c>
      <c r="R45" s="3">
        <v>38.31</v>
      </c>
      <c r="S45" s="3">
        <v>218</v>
      </c>
      <c r="T45" s="3">
        <v>5</v>
      </c>
      <c r="U45" s="3">
        <v>5</v>
      </c>
      <c r="V45" s="3">
        <v>99000</v>
      </c>
      <c r="W45" s="3" t="s">
        <v>335</v>
      </c>
      <c r="X45" s="3">
        <v>20</v>
      </c>
      <c r="Y45" s="3">
        <v>32</v>
      </c>
      <c r="Z45" s="3" t="s">
        <v>336</v>
      </c>
      <c r="AA45" s="3" t="s">
        <v>337</v>
      </c>
      <c r="AB45" s="3" t="s">
        <v>338</v>
      </c>
      <c r="AC45" s="3">
        <v>4</v>
      </c>
      <c r="AD45" s="3">
        <v>2</v>
      </c>
      <c r="AE45" s="3" t="s">
        <v>112</v>
      </c>
      <c r="AF45" s="3" t="s">
        <v>66</v>
      </c>
      <c r="AG45" s="3"/>
      <c r="AH45" s="3">
        <v>65000</v>
      </c>
      <c r="AI45" s="3" t="s">
        <v>175</v>
      </c>
      <c r="AJ45" s="3" t="s">
        <v>339</v>
      </c>
      <c r="AK45" s="3" t="s">
        <v>340</v>
      </c>
      <c r="AL45" s="3"/>
      <c r="AM45" s="3" t="s">
        <v>292</v>
      </c>
      <c r="AN45" s="3" t="s">
        <v>293</v>
      </c>
      <c r="AO45" s="3" t="s">
        <v>294</v>
      </c>
      <c r="AP45" s="3" t="s">
        <v>295</v>
      </c>
      <c r="AQ45" s="3" t="s">
        <v>74</v>
      </c>
    </row>
    <row r="46" spans="1:43" x14ac:dyDescent="0.25">
      <c r="A46" s="3" t="s">
        <v>58</v>
      </c>
      <c r="B46" s="3" t="s">
        <v>59</v>
      </c>
      <c r="C46" s="3" t="s">
        <v>60</v>
      </c>
      <c r="D46" s="3" t="s">
        <v>274</v>
      </c>
      <c r="E46" s="3">
        <v>4141010400</v>
      </c>
      <c r="F46" s="3">
        <v>101283</v>
      </c>
      <c r="G46" s="3">
        <v>10</v>
      </c>
      <c r="H46" s="3">
        <v>2010.09</v>
      </c>
      <c r="I46" s="3">
        <v>2644</v>
      </c>
      <c r="J46" s="3">
        <v>29</v>
      </c>
      <c r="K46" s="3">
        <v>1.53</v>
      </c>
      <c r="L46" s="3">
        <v>54</v>
      </c>
      <c r="M46" s="3">
        <v>41</v>
      </c>
      <c r="N46" s="3" t="s">
        <v>341</v>
      </c>
      <c r="O46" s="3">
        <v>180.69</v>
      </c>
      <c r="P46" s="3">
        <v>54.65</v>
      </c>
      <c r="Q46" s="3">
        <v>148.59</v>
      </c>
      <c r="R46" s="3">
        <v>44.94</v>
      </c>
      <c r="S46" s="3">
        <v>122</v>
      </c>
      <c r="T46" s="3">
        <v>7</v>
      </c>
      <c r="U46" s="3">
        <v>5</v>
      </c>
      <c r="V46" s="3">
        <v>98000</v>
      </c>
      <c r="W46" s="3" t="s">
        <v>342</v>
      </c>
      <c r="X46" s="3">
        <v>22</v>
      </c>
      <c r="Y46" s="3">
        <v>32</v>
      </c>
      <c r="Z46" s="3" t="s">
        <v>343</v>
      </c>
      <c r="AA46" s="3" t="s">
        <v>337</v>
      </c>
      <c r="AB46" s="3" t="s">
        <v>344</v>
      </c>
      <c r="AC46" s="3">
        <v>4</v>
      </c>
      <c r="AD46" s="3">
        <v>2</v>
      </c>
      <c r="AE46" s="3" t="s">
        <v>112</v>
      </c>
      <c r="AF46" s="3" t="s">
        <v>146</v>
      </c>
      <c r="AG46" s="3" t="s">
        <v>167</v>
      </c>
      <c r="AH46" s="3">
        <v>69000</v>
      </c>
      <c r="AI46" s="3" t="s">
        <v>345</v>
      </c>
      <c r="AJ46" s="3" t="s">
        <v>346</v>
      </c>
      <c r="AK46" s="3" t="s">
        <v>347</v>
      </c>
      <c r="AL46" s="3"/>
      <c r="AM46" s="3" t="s">
        <v>292</v>
      </c>
      <c r="AN46" s="3" t="s">
        <v>293</v>
      </c>
      <c r="AO46" s="3" t="s">
        <v>294</v>
      </c>
      <c r="AP46" s="3" t="s">
        <v>295</v>
      </c>
      <c r="AQ46" s="3" t="s">
        <v>74</v>
      </c>
    </row>
    <row r="47" spans="1:43" x14ac:dyDescent="0.25">
      <c r="A47" s="3" t="s">
        <v>58</v>
      </c>
      <c r="B47" s="3" t="s">
        <v>59</v>
      </c>
      <c r="C47" s="3" t="s">
        <v>60</v>
      </c>
      <c r="D47" s="3" t="s">
        <v>274</v>
      </c>
      <c r="E47" s="3">
        <v>4141010400</v>
      </c>
      <c r="F47" s="3">
        <v>101283</v>
      </c>
      <c r="G47" s="3">
        <v>9</v>
      </c>
      <c r="H47" s="3">
        <v>2010.09</v>
      </c>
      <c r="I47" s="3">
        <v>2644</v>
      </c>
      <c r="J47" s="3">
        <v>29</v>
      </c>
      <c r="K47" s="3">
        <v>1.53</v>
      </c>
      <c r="L47" s="3">
        <v>54</v>
      </c>
      <c r="M47" s="3">
        <v>41</v>
      </c>
      <c r="N47" s="3" t="s">
        <v>348</v>
      </c>
      <c r="O47" s="3">
        <v>180.83</v>
      </c>
      <c r="P47" s="3">
        <v>54.7</v>
      </c>
      <c r="Q47" s="3">
        <v>146.72</v>
      </c>
      <c r="R47" s="3">
        <v>44.38</v>
      </c>
      <c r="S47" s="3">
        <v>128</v>
      </c>
      <c r="T47" s="3">
        <v>3</v>
      </c>
      <c r="U47" s="3">
        <v>3</v>
      </c>
      <c r="V47" s="3">
        <v>105000</v>
      </c>
      <c r="W47" s="3" t="s">
        <v>349</v>
      </c>
      <c r="X47" s="3">
        <v>19</v>
      </c>
      <c r="Y47" s="3">
        <v>32</v>
      </c>
      <c r="Z47" s="3" t="s">
        <v>350</v>
      </c>
      <c r="AA47" s="3" t="s">
        <v>351</v>
      </c>
      <c r="AB47" s="3" t="s">
        <v>352</v>
      </c>
      <c r="AC47" s="3">
        <v>4</v>
      </c>
      <c r="AD47" s="3">
        <v>2</v>
      </c>
      <c r="AE47" s="3" t="s">
        <v>112</v>
      </c>
      <c r="AF47" s="3" t="s">
        <v>66</v>
      </c>
      <c r="AG47" s="3" t="s">
        <v>67</v>
      </c>
      <c r="AH47" s="3">
        <v>70000</v>
      </c>
      <c r="AI47" s="3" t="s">
        <v>278</v>
      </c>
      <c r="AJ47" s="3" t="s">
        <v>346</v>
      </c>
      <c r="AK47" s="3" t="s">
        <v>353</v>
      </c>
      <c r="AL47" s="3" t="s">
        <v>67</v>
      </c>
      <c r="AM47" s="3" t="s">
        <v>354</v>
      </c>
      <c r="AN47" s="3" t="s">
        <v>355</v>
      </c>
      <c r="AO47" s="3" t="s">
        <v>356</v>
      </c>
      <c r="AP47" s="3" t="s">
        <v>357</v>
      </c>
      <c r="AQ47" s="3" t="s">
        <v>74</v>
      </c>
    </row>
    <row r="48" spans="1:43" x14ac:dyDescent="0.25">
      <c r="A48" s="3" t="s">
        <v>58</v>
      </c>
      <c r="B48" s="3" t="s">
        <v>59</v>
      </c>
      <c r="C48" s="3" t="s">
        <v>60</v>
      </c>
      <c r="D48" s="3" t="s">
        <v>274</v>
      </c>
      <c r="E48" s="3">
        <v>4141010400</v>
      </c>
      <c r="F48" s="3">
        <v>101283</v>
      </c>
      <c r="G48" s="3">
        <v>11</v>
      </c>
      <c r="H48" s="3">
        <v>2010.09</v>
      </c>
      <c r="I48" s="3">
        <v>2644</v>
      </c>
      <c r="J48" s="3">
        <v>29</v>
      </c>
      <c r="K48" s="3">
        <v>1.53</v>
      </c>
      <c r="L48" s="3">
        <v>54</v>
      </c>
      <c r="M48" s="3">
        <v>41</v>
      </c>
      <c r="N48" s="3">
        <v>212</v>
      </c>
      <c r="O48" s="3">
        <v>212.54</v>
      </c>
      <c r="P48" s="3">
        <v>64.290000000000006</v>
      </c>
      <c r="Q48" s="3">
        <v>178.76</v>
      </c>
      <c r="R48" s="3">
        <v>54.07</v>
      </c>
      <c r="S48" s="3">
        <v>182</v>
      </c>
      <c r="T48" s="3">
        <v>5</v>
      </c>
      <c r="U48" s="3">
        <v>1</v>
      </c>
      <c r="V48" s="3">
        <v>112000</v>
      </c>
      <c r="W48" s="3" t="s">
        <v>358</v>
      </c>
      <c r="X48" s="3">
        <v>19</v>
      </c>
      <c r="Y48" s="3">
        <v>30</v>
      </c>
      <c r="Z48" s="3" t="s">
        <v>359</v>
      </c>
      <c r="AA48" s="3" t="s">
        <v>360</v>
      </c>
      <c r="AB48" s="3" t="s">
        <v>361</v>
      </c>
      <c r="AC48" s="3">
        <v>4</v>
      </c>
      <c r="AD48" s="3">
        <v>3</v>
      </c>
      <c r="AE48" s="3" t="s">
        <v>112</v>
      </c>
      <c r="AF48" s="3" t="s">
        <v>66</v>
      </c>
      <c r="AG48" s="3" t="s">
        <v>167</v>
      </c>
      <c r="AH48" s="3">
        <v>75000</v>
      </c>
      <c r="AI48" s="3" t="s">
        <v>300</v>
      </c>
      <c r="AJ48" s="3" t="s">
        <v>362</v>
      </c>
      <c r="AK48" s="3" t="s">
        <v>363</v>
      </c>
      <c r="AL48" s="3" t="s">
        <v>78</v>
      </c>
      <c r="AM48" s="3" t="s">
        <v>364</v>
      </c>
      <c r="AN48" s="3" t="s">
        <v>365</v>
      </c>
      <c r="AO48" s="3" t="s">
        <v>366</v>
      </c>
      <c r="AP48" s="3" t="s">
        <v>367</v>
      </c>
      <c r="AQ48" s="3" t="s">
        <v>74</v>
      </c>
    </row>
    <row r="49" spans="1:4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5">
      <c r="A50" s="3" t="s">
        <v>58</v>
      </c>
      <c r="B50" s="3" t="s">
        <v>59</v>
      </c>
      <c r="C50" s="3" t="s">
        <v>60</v>
      </c>
      <c r="D50" s="3" t="s">
        <v>368</v>
      </c>
      <c r="E50" s="3">
        <v>4141010400</v>
      </c>
      <c r="F50" s="3">
        <v>2628</v>
      </c>
      <c r="G50" s="3">
        <v>1</v>
      </c>
      <c r="H50" s="3">
        <v>1995.1</v>
      </c>
      <c r="I50" s="3">
        <v>1847</v>
      </c>
      <c r="J50" s="3">
        <v>15</v>
      </c>
      <c r="K50" s="3">
        <v>0.28000000000000003</v>
      </c>
      <c r="L50" s="3">
        <v>15</v>
      </c>
      <c r="M50" s="3">
        <v>30</v>
      </c>
      <c r="N50" s="3" t="s">
        <v>369</v>
      </c>
      <c r="O50" s="3">
        <v>68.930000000000007</v>
      </c>
      <c r="P50" s="3">
        <v>20.85</v>
      </c>
      <c r="Q50" s="3">
        <v>49.69</v>
      </c>
      <c r="R50" s="3">
        <v>15.03</v>
      </c>
      <c r="S50" s="3">
        <v>267</v>
      </c>
      <c r="T50" s="3">
        <v>6</v>
      </c>
      <c r="U50" s="3">
        <v>17</v>
      </c>
      <c r="V50" s="3">
        <v>22000</v>
      </c>
      <c r="W50" s="3" t="s">
        <v>370</v>
      </c>
      <c r="X50" s="3">
        <v>11</v>
      </c>
      <c r="Y50" s="3">
        <v>15</v>
      </c>
      <c r="Z50" s="4">
        <v>43419</v>
      </c>
      <c r="AA50" s="3" t="s">
        <v>224</v>
      </c>
      <c r="AB50" s="3" t="s">
        <v>193</v>
      </c>
      <c r="AC50" s="3">
        <v>2</v>
      </c>
      <c r="AD50" s="3">
        <v>1</v>
      </c>
      <c r="AE50" s="3" t="s">
        <v>65</v>
      </c>
      <c r="AF50" s="3" t="s">
        <v>146</v>
      </c>
      <c r="AG50" s="3"/>
      <c r="AH50" s="3">
        <v>17000</v>
      </c>
      <c r="AI50" s="3" t="s">
        <v>371</v>
      </c>
      <c r="AJ50" s="3" t="s">
        <v>372</v>
      </c>
      <c r="AK50" s="4">
        <v>43449</v>
      </c>
      <c r="AL50" s="3" t="s">
        <v>67</v>
      </c>
      <c r="AM50" s="3" t="s">
        <v>124</v>
      </c>
      <c r="AN50" s="3" t="s">
        <v>125</v>
      </c>
      <c r="AO50" s="3" t="s">
        <v>126</v>
      </c>
      <c r="AP50" s="3" t="s">
        <v>127</v>
      </c>
      <c r="AQ50" s="3" t="s">
        <v>74</v>
      </c>
    </row>
    <row r="51" spans="1:43" x14ac:dyDescent="0.25">
      <c r="A51" s="3" t="s">
        <v>58</v>
      </c>
      <c r="B51" s="3" t="s">
        <v>59</v>
      </c>
      <c r="C51" s="3" t="s">
        <v>60</v>
      </c>
      <c r="D51" s="3" t="s">
        <v>368</v>
      </c>
      <c r="E51" s="3">
        <v>4141010400</v>
      </c>
      <c r="F51" s="3">
        <v>2628</v>
      </c>
      <c r="G51" s="3">
        <v>2</v>
      </c>
      <c r="H51" s="3">
        <v>1995.1</v>
      </c>
      <c r="I51" s="3">
        <v>1847</v>
      </c>
      <c r="J51" s="3">
        <v>15</v>
      </c>
      <c r="K51" s="3">
        <v>0.28000000000000003</v>
      </c>
      <c r="L51" s="3">
        <v>15</v>
      </c>
      <c r="M51" s="3">
        <v>30</v>
      </c>
      <c r="N51" s="3" t="s">
        <v>373</v>
      </c>
      <c r="O51" s="3">
        <v>70.290000000000006</v>
      </c>
      <c r="P51" s="3">
        <v>21.26</v>
      </c>
      <c r="Q51" s="3">
        <v>49.67</v>
      </c>
      <c r="R51" s="3">
        <v>15.02</v>
      </c>
      <c r="S51" s="3">
        <v>240</v>
      </c>
      <c r="T51" s="3">
        <v>9</v>
      </c>
      <c r="U51" s="3">
        <v>13</v>
      </c>
      <c r="V51" s="3">
        <v>22300</v>
      </c>
      <c r="W51" s="3" t="s">
        <v>374</v>
      </c>
      <c r="X51" s="3">
        <v>12</v>
      </c>
      <c r="Y51" s="3">
        <v>20</v>
      </c>
      <c r="Z51" s="4">
        <v>43454</v>
      </c>
      <c r="AA51" s="3" t="s">
        <v>224</v>
      </c>
      <c r="AB51" s="3" t="s">
        <v>76</v>
      </c>
      <c r="AC51" s="3">
        <v>2</v>
      </c>
      <c r="AD51" s="3">
        <v>1</v>
      </c>
      <c r="AE51" s="3" t="s">
        <v>65</v>
      </c>
      <c r="AF51" s="3" t="s">
        <v>120</v>
      </c>
      <c r="AG51" s="3"/>
      <c r="AH51" s="3">
        <v>16000</v>
      </c>
      <c r="AI51" s="3" t="s">
        <v>375</v>
      </c>
      <c r="AJ51" s="3" t="s">
        <v>376</v>
      </c>
      <c r="AK51" s="3" t="s">
        <v>377</v>
      </c>
      <c r="AL51" s="3" t="s">
        <v>78</v>
      </c>
      <c r="AM51" s="3" t="s">
        <v>378</v>
      </c>
      <c r="AN51" s="3" t="s">
        <v>379</v>
      </c>
      <c r="AO51" s="3" t="s">
        <v>380</v>
      </c>
      <c r="AP51" s="3" t="s">
        <v>381</v>
      </c>
      <c r="AQ51" s="3" t="s">
        <v>74</v>
      </c>
    </row>
    <row r="52" spans="1:4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5">
      <c r="A53" s="3" t="s">
        <v>58</v>
      </c>
      <c r="B53" s="3" t="s">
        <v>59</v>
      </c>
      <c r="C53" s="3" t="s">
        <v>60</v>
      </c>
      <c r="D53" s="3" t="s">
        <v>382</v>
      </c>
      <c r="E53" s="3">
        <v>4141010400</v>
      </c>
      <c r="F53" s="3">
        <v>2889</v>
      </c>
      <c r="G53" s="3">
        <v>1</v>
      </c>
      <c r="H53" s="3">
        <v>1993.07</v>
      </c>
      <c r="I53" s="3">
        <v>784</v>
      </c>
      <c r="J53" s="3">
        <v>12</v>
      </c>
      <c r="K53" s="3">
        <v>1.01</v>
      </c>
      <c r="L53" s="3">
        <v>27</v>
      </c>
      <c r="M53" s="3">
        <v>12</v>
      </c>
      <c r="N53" s="3">
        <v>114</v>
      </c>
      <c r="O53" s="3">
        <v>114.33</v>
      </c>
      <c r="P53" s="3">
        <v>34.58</v>
      </c>
      <c r="Q53" s="3">
        <v>94.43</v>
      </c>
      <c r="R53" s="3">
        <v>28.56</v>
      </c>
      <c r="S53" s="3">
        <v>306</v>
      </c>
      <c r="T53" s="3">
        <v>6</v>
      </c>
      <c r="U53" s="3">
        <v>7</v>
      </c>
      <c r="V53" s="3">
        <v>48000</v>
      </c>
      <c r="W53" s="3" t="s">
        <v>383</v>
      </c>
      <c r="X53" s="3">
        <v>9</v>
      </c>
      <c r="Y53" s="3">
        <v>22</v>
      </c>
      <c r="Z53" s="4">
        <v>43365</v>
      </c>
      <c r="AA53" s="3" t="s">
        <v>243</v>
      </c>
      <c r="AB53" s="3" t="s">
        <v>243</v>
      </c>
      <c r="AC53" s="3">
        <v>3</v>
      </c>
      <c r="AD53" s="3">
        <v>2</v>
      </c>
      <c r="AE53" s="3" t="s">
        <v>112</v>
      </c>
      <c r="AF53" s="3" t="s">
        <v>120</v>
      </c>
      <c r="AG53" s="3" t="s">
        <v>78</v>
      </c>
      <c r="AH53" s="3">
        <v>39000</v>
      </c>
      <c r="AI53" s="3" t="s">
        <v>260</v>
      </c>
      <c r="AJ53" s="3" t="s">
        <v>384</v>
      </c>
      <c r="AK53" s="4">
        <v>43153</v>
      </c>
      <c r="AL53" s="3" t="s">
        <v>78</v>
      </c>
      <c r="AM53" s="3" t="s">
        <v>195</v>
      </c>
      <c r="AN53" s="3" t="s">
        <v>196</v>
      </c>
      <c r="AO53" s="3" t="s">
        <v>197</v>
      </c>
      <c r="AP53" s="3" t="s">
        <v>198</v>
      </c>
      <c r="AQ53" s="3" t="s">
        <v>74</v>
      </c>
    </row>
    <row r="54" spans="1:43" x14ac:dyDescent="0.25">
      <c r="A54" s="3" t="s">
        <v>58</v>
      </c>
      <c r="B54" s="3" t="s">
        <v>59</v>
      </c>
      <c r="C54" s="3" t="s">
        <v>60</v>
      </c>
      <c r="D54" s="3" t="s">
        <v>382</v>
      </c>
      <c r="E54" s="3">
        <v>4141010400</v>
      </c>
      <c r="F54" s="3">
        <v>2889</v>
      </c>
      <c r="G54" s="3">
        <v>2</v>
      </c>
      <c r="H54" s="3">
        <v>1993.07</v>
      </c>
      <c r="I54" s="3">
        <v>784</v>
      </c>
      <c r="J54" s="3">
        <v>12</v>
      </c>
      <c r="K54" s="3">
        <v>1.01</v>
      </c>
      <c r="L54" s="3">
        <v>27</v>
      </c>
      <c r="M54" s="3">
        <v>12</v>
      </c>
      <c r="N54" s="3">
        <v>122</v>
      </c>
      <c r="O54" s="3">
        <v>122.13</v>
      </c>
      <c r="P54" s="3">
        <v>36.94</v>
      </c>
      <c r="Q54" s="3">
        <v>101.8</v>
      </c>
      <c r="R54" s="3">
        <v>30.79</v>
      </c>
      <c r="S54" s="3">
        <v>196</v>
      </c>
      <c r="T54" s="3">
        <v>5</v>
      </c>
      <c r="U54" s="3">
        <v>2</v>
      </c>
      <c r="V54" s="3">
        <v>49800</v>
      </c>
      <c r="W54" s="3" t="s">
        <v>385</v>
      </c>
      <c r="X54" s="3">
        <v>11</v>
      </c>
      <c r="Y54" s="3">
        <v>20</v>
      </c>
      <c r="Z54" s="4">
        <v>43424</v>
      </c>
      <c r="AA54" s="3" t="s">
        <v>267</v>
      </c>
      <c r="AB54" s="3" t="s">
        <v>386</v>
      </c>
      <c r="AC54" s="3">
        <v>4</v>
      </c>
      <c r="AD54" s="3">
        <v>2</v>
      </c>
      <c r="AE54" s="3" t="s">
        <v>112</v>
      </c>
      <c r="AF54" s="3" t="s">
        <v>120</v>
      </c>
      <c r="AG54" s="3" t="s">
        <v>78</v>
      </c>
      <c r="AH54" s="3">
        <v>40000</v>
      </c>
      <c r="AI54" s="3" t="s">
        <v>289</v>
      </c>
      <c r="AJ54" s="3" t="s">
        <v>387</v>
      </c>
      <c r="AK54" s="3" t="s">
        <v>388</v>
      </c>
      <c r="AL54" s="3" t="s">
        <v>78</v>
      </c>
      <c r="AM54" s="3" t="s">
        <v>195</v>
      </c>
      <c r="AN54" s="3" t="s">
        <v>196</v>
      </c>
      <c r="AO54" s="3" t="s">
        <v>197</v>
      </c>
      <c r="AP54" s="3" t="s">
        <v>198</v>
      </c>
      <c r="AQ54" s="3" t="s">
        <v>74</v>
      </c>
    </row>
    <row r="55" spans="1:43" x14ac:dyDescent="0.25">
      <c r="A55" s="3" t="s">
        <v>58</v>
      </c>
      <c r="B55" s="3" t="s">
        <v>59</v>
      </c>
      <c r="C55" s="3" t="s">
        <v>60</v>
      </c>
      <c r="D55" s="3" t="s">
        <v>382</v>
      </c>
      <c r="E55" s="3">
        <v>4141010400</v>
      </c>
      <c r="F55" s="3">
        <v>2889</v>
      </c>
      <c r="G55" s="3">
        <v>3</v>
      </c>
      <c r="H55" s="3">
        <v>1993.07</v>
      </c>
      <c r="I55" s="3">
        <v>784</v>
      </c>
      <c r="J55" s="3">
        <v>12</v>
      </c>
      <c r="K55" s="3">
        <v>1.01</v>
      </c>
      <c r="L55" s="3">
        <v>27</v>
      </c>
      <c r="M55" s="3">
        <v>12</v>
      </c>
      <c r="N55" s="3">
        <v>157</v>
      </c>
      <c r="O55" s="3">
        <v>157.01</v>
      </c>
      <c r="P55" s="3">
        <v>47.49</v>
      </c>
      <c r="Q55" s="3">
        <v>133.08000000000001</v>
      </c>
      <c r="R55" s="3">
        <v>40.25</v>
      </c>
      <c r="S55" s="3">
        <v>248</v>
      </c>
      <c r="T55" s="3">
        <v>10</v>
      </c>
      <c r="U55" s="3">
        <v>1</v>
      </c>
      <c r="V55" s="3">
        <v>54000</v>
      </c>
      <c r="W55" s="3" t="s">
        <v>389</v>
      </c>
      <c r="X55" s="3">
        <v>4</v>
      </c>
      <c r="Y55" s="3">
        <v>20</v>
      </c>
      <c r="Z55" s="4">
        <v>43210</v>
      </c>
      <c r="AA55" s="3" t="s">
        <v>175</v>
      </c>
      <c r="AB55" s="3" t="s">
        <v>390</v>
      </c>
      <c r="AC55" s="3">
        <v>4</v>
      </c>
      <c r="AD55" s="3">
        <v>2</v>
      </c>
      <c r="AE55" s="3" t="s">
        <v>112</v>
      </c>
      <c r="AF55" s="3" t="s">
        <v>66</v>
      </c>
      <c r="AG55" s="3" t="s">
        <v>78</v>
      </c>
      <c r="AH55" s="3">
        <v>43000</v>
      </c>
      <c r="AI55" s="3" t="s">
        <v>391</v>
      </c>
      <c r="AJ55" s="3" t="s">
        <v>392</v>
      </c>
      <c r="AK55" s="4">
        <v>43395</v>
      </c>
      <c r="AL55" s="3" t="s">
        <v>78</v>
      </c>
      <c r="AM55" s="3" t="s">
        <v>393</v>
      </c>
      <c r="AN55" s="3" t="s">
        <v>394</v>
      </c>
      <c r="AO55" s="3" t="s">
        <v>395</v>
      </c>
      <c r="AP55" s="3" t="s">
        <v>396</v>
      </c>
      <c r="AQ55" s="3" t="s">
        <v>74</v>
      </c>
    </row>
    <row r="56" spans="1:43" x14ac:dyDescent="0.25">
      <c r="A56" s="3" t="s">
        <v>58</v>
      </c>
      <c r="B56" s="3" t="s">
        <v>59</v>
      </c>
      <c r="C56" s="3" t="s">
        <v>60</v>
      </c>
      <c r="D56" s="3" t="s">
        <v>382</v>
      </c>
      <c r="E56" s="3">
        <v>4141010400</v>
      </c>
      <c r="F56" s="3">
        <v>2889</v>
      </c>
      <c r="G56" s="3">
        <v>4</v>
      </c>
      <c r="H56" s="3">
        <v>1993.07</v>
      </c>
      <c r="I56" s="3">
        <v>784</v>
      </c>
      <c r="J56" s="3">
        <v>12</v>
      </c>
      <c r="K56" s="3">
        <v>1.01</v>
      </c>
      <c r="L56" s="3">
        <v>27</v>
      </c>
      <c r="M56" s="3">
        <v>12</v>
      </c>
      <c r="N56" s="3">
        <v>172</v>
      </c>
      <c r="O56" s="3">
        <v>172.83</v>
      </c>
      <c r="P56" s="3">
        <v>52.28</v>
      </c>
      <c r="Q56" s="3">
        <v>141.05000000000001</v>
      </c>
      <c r="R56" s="3">
        <v>42.66</v>
      </c>
      <c r="S56" s="3">
        <v>14</v>
      </c>
      <c r="T56" s="3">
        <v>3</v>
      </c>
      <c r="U56" s="3">
        <v>1</v>
      </c>
      <c r="V56" s="3">
        <v>60000</v>
      </c>
      <c r="W56" s="3" t="s">
        <v>397</v>
      </c>
      <c r="X56" s="3">
        <v>15</v>
      </c>
      <c r="Y56" s="3">
        <v>22</v>
      </c>
      <c r="Z56" s="3" t="s">
        <v>398</v>
      </c>
      <c r="AA56" s="3" t="s">
        <v>175</v>
      </c>
      <c r="AB56" s="3" t="s">
        <v>399</v>
      </c>
      <c r="AC56" s="3">
        <v>4</v>
      </c>
      <c r="AD56" s="3">
        <v>2</v>
      </c>
      <c r="AE56" s="3" t="s">
        <v>112</v>
      </c>
      <c r="AF56" s="3" t="s">
        <v>120</v>
      </c>
      <c r="AG56" s="3" t="s">
        <v>78</v>
      </c>
      <c r="AH56" s="3">
        <v>43000</v>
      </c>
      <c r="AI56" s="3" t="s">
        <v>391</v>
      </c>
      <c r="AJ56" s="3" t="s">
        <v>384</v>
      </c>
      <c r="AK56" s="3" t="s">
        <v>398</v>
      </c>
      <c r="AL56" s="3" t="s">
        <v>78</v>
      </c>
      <c r="AM56" s="3" t="s">
        <v>400</v>
      </c>
      <c r="AN56" s="3" t="s">
        <v>401</v>
      </c>
      <c r="AO56" s="3" t="s">
        <v>402</v>
      </c>
      <c r="AP56" s="3" t="s">
        <v>403</v>
      </c>
      <c r="AQ56" s="3" t="s">
        <v>74</v>
      </c>
    </row>
    <row r="57" spans="1:43" x14ac:dyDescent="0.25">
      <c r="A57" s="3" t="s">
        <v>58</v>
      </c>
      <c r="B57" s="3" t="s">
        <v>59</v>
      </c>
      <c r="C57" s="3" t="s">
        <v>60</v>
      </c>
      <c r="D57" s="3" t="s">
        <v>382</v>
      </c>
      <c r="E57" s="3">
        <v>4141010400</v>
      </c>
      <c r="F57" s="3">
        <v>2889</v>
      </c>
      <c r="G57" s="3">
        <v>5</v>
      </c>
      <c r="H57" s="3">
        <v>1993.07</v>
      </c>
      <c r="I57" s="3">
        <v>784</v>
      </c>
      <c r="J57" s="3">
        <v>12</v>
      </c>
      <c r="K57" s="3">
        <v>1.01</v>
      </c>
      <c r="L57" s="3">
        <v>27</v>
      </c>
      <c r="M57" s="3">
        <v>12</v>
      </c>
      <c r="N57" s="3">
        <v>179</v>
      </c>
      <c r="O57" s="3">
        <v>179.11</v>
      </c>
      <c r="P57" s="3">
        <v>54.18</v>
      </c>
      <c r="Q57" s="3">
        <v>148.22999999999999</v>
      </c>
      <c r="R57" s="3">
        <v>44.83</v>
      </c>
      <c r="S57" s="3">
        <v>6</v>
      </c>
      <c r="T57" s="3">
        <v>0</v>
      </c>
      <c r="U57" s="3">
        <v>1</v>
      </c>
      <c r="V57" s="3" t="s">
        <v>177</v>
      </c>
      <c r="W57" s="3" t="s">
        <v>177</v>
      </c>
      <c r="X57" s="3" t="s">
        <v>177</v>
      </c>
      <c r="Y57" s="3" t="s">
        <v>177</v>
      </c>
      <c r="Z57" s="3" t="s">
        <v>177</v>
      </c>
      <c r="AA57" s="3" t="s">
        <v>177</v>
      </c>
      <c r="AB57" s="3" t="s">
        <v>177</v>
      </c>
      <c r="AC57" s="3" t="s">
        <v>177</v>
      </c>
      <c r="AD57" s="3" t="s">
        <v>177</v>
      </c>
      <c r="AE57" s="3" t="s">
        <v>177</v>
      </c>
      <c r="AF57" s="3" t="s">
        <v>177</v>
      </c>
      <c r="AG57" s="3" t="s">
        <v>177</v>
      </c>
      <c r="AH57" s="3">
        <v>38000</v>
      </c>
      <c r="AI57" s="3" t="s">
        <v>404</v>
      </c>
      <c r="AJ57" s="3" t="s">
        <v>387</v>
      </c>
      <c r="AK57" s="3" t="s">
        <v>405</v>
      </c>
      <c r="AL57" s="3" t="s">
        <v>78</v>
      </c>
      <c r="AM57" s="3" t="s">
        <v>177</v>
      </c>
      <c r="AN57" s="3" t="s">
        <v>177</v>
      </c>
      <c r="AO57" s="3" t="s">
        <v>177</v>
      </c>
      <c r="AP57" s="3" t="s">
        <v>177</v>
      </c>
      <c r="AQ57" s="3" t="s">
        <v>248</v>
      </c>
    </row>
    <row r="58" spans="1:43" x14ac:dyDescent="0.25">
      <c r="A58" s="3" t="s">
        <v>58</v>
      </c>
      <c r="B58" s="3" t="s">
        <v>59</v>
      </c>
      <c r="C58" s="3" t="s">
        <v>60</v>
      </c>
      <c r="D58" s="3" t="s">
        <v>382</v>
      </c>
      <c r="E58" s="3">
        <v>4141010400</v>
      </c>
      <c r="F58" s="3">
        <v>2889</v>
      </c>
      <c r="G58" s="3">
        <v>6</v>
      </c>
      <c r="H58" s="3">
        <v>1993.07</v>
      </c>
      <c r="I58" s="3">
        <v>784</v>
      </c>
      <c r="J58" s="3">
        <v>12</v>
      </c>
      <c r="K58" s="3">
        <v>1.01</v>
      </c>
      <c r="L58" s="3">
        <v>27</v>
      </c>
      <c r="M58" s="3">
        <v>12</v>
      </c>
      <c r="N58" s="3">
        <v>218</v>
      </c>
      <c r="O58" s="3">
        <v>218.5</v>
      </c>
      <c r="P58" s="3">
        <v>66.09</v>
      </c>
      <c r="Q58" s="3">
        <v>185.16</v>
      </c>
      <c r="R58" s="3">
        <v>56.01</v>
      </c>
      <c r="S58" s="3">
        <v>14</v>
      </c>
      <c r="T58" s="3">
        <v>3</v>
      </c>
      <c r="U58" s="3">
        <v>0</v>
      </c>
      <c r="V58" s="3" t="s">
        <v>177</v>
      </c>
      <c r="W58" s="3" t="s">
        <v>177</v>
      </c>
      <c r="X58" s="3" t="s">
        <v>177</v>
      </c>
      <c r="Y58" s="3" t="s">
        <v>177</v>
      </c>
      <c r="Z58" s="3" t="s">
        <v>177</v>
      </c>
      <c r="AA58" s="3" t="s">
        <v>177</v>
      </c>
      <c r="AB58" s="3" t="s">
        <v>177</v>
      </c>
      <c r="AC58" s="3" t="s">
        <v>177</v>
      </c>
      <c r="AD58" s="3" t="s">
        <v>177</v>
      </c>
      <c r="AE58" s="3" t="s">
        <v>177</v>
      </c>
      <c r="AF58" s="3" t="s">
        <v>177</v>
      </c>
      <c r="AG58" s="3" t="s">
        <v>177</v>
      </c>
      <c r="AH58" s="3" t="s">
        <v>177</v>
      </c>
      <c r="AI58" s="3" t="s">
        <v>177</v>
      </c>
      <c r="AJ58" s="3" t="s">
        <v>177</v>
      </c>
      <c r="AK58" s="3" t="s">
        <v>177</v>
      </c>
      <c r="AL58" s="3" t="s">
        <v>177</v>
      </c>
      <c r="AM58" s="3" t="s">
        <v>177</v>
      </c>
      <c r="AN58" s="3" t="s">
        <v>177</v>
      </c>
      <c r="AO58" s="3" t="s">
        <v>177</v>
      </c>
      <c r="AP58" s="3" t="s">
        <v>177</v>
      </c>
      <c r="AQ58" s="3" t="s">
        <v>406</v>
      </c>
    </row>
    <row r="59" spans="1:4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5">
      <c r="A60" s="3" t="s">
        <v>58</v>
      </c>
      <c r="B60" s="3" t="s">
        <v>59</v>
      </c>
      <c r="C60" s="3" t="s">
        <v>60</v>
      </c>
      <c r="D60" s="3" t="s">
        <v>407</v>
      </c>
      <c r="E60" s="3">
        <v>4141010400</v>
      </c>
      <c r="F60" s="3">
        <v>2891</v>
      </c>
      <c r="G60" s="3">
        <v>1</v>
      </c>
      <c r="H60" s="3">
        <v>1993.09</v>
      </c>
      <c r="I60" s="3">
        <v>472</v>
      </c>
      <c r="J60" s="3">
        <v>8</v>
      </c>
      <c r="K60" s="3">
        <v>0.91</v>
      </c>
      <c r="L60" s="3">
        <v>23</v>
      </c>
      <c r="M60" s="3">
        <v>6</v>
      </c>
      <c r="N60" s="3">
        <v>114</v>
      </c>
      <c r="O60" s="3">
        <v>114.62</v>
      </c>
      <c r="P60" s="3">
        <v>34.67</v>
      </c>
      <c r="Q60" s="3">
        <v>92.31</v>
      </c>
      <c r="R60" s="3">
        <v>27.92</v>
      </c>
      <c r="S60" s="3">
        <v>160</v>
      </c>
      <c r="T60" s="3">
        <v>7</v>
      </c>
      <c r="U60" s="3">
        <v>4</v>
      </c>
      <c r="V60" s="3">
        <v>47000</v>
      </c>
      <c r="W60" s="3" t="s">
        <v>408</v>
      </c>
      <c r="X60" s="3">
        <v>13</v>
      </c>
      <c r="Y60" s="3">
        <v>20</v>
      </c>
      <c r="Z60" s="3" t="s">
        <v>81</v>
      </c>
      <c r="AA60" s="3" t="s">
        <v>308</v>
      </c>
      <c r="AB60" s="3" t="s">
        <v>156</v>
      </c>
      <c r="AC60" s="3">
        <v>3</v>
      </c>
      <c r="AD60" s="3">
        <v>2</v>
      </c>
      <c r="AE60" s="3" t="s">
        <v>112</v>
      </c>
      <c r="AF60" s="3" t="s">
        <v>66</v>
      </c>
      <c r="AG60" s="3" t="s">
        <v>78</v>
      </c>
      <c r="AH60" s="3">
        <v>36000</v>
      </c>
      <c r="AI60" s="3" t="s">
        <v>144</v>
      </c>
      <c r="AJ60" s="3" t="s">
        <v>409</v>
      </c>
      <c r="AK60" s="4">
        <v>43151</v>
      </c>
      <c r="AL60" s="3" t="s">
        <v>78</v>
      </c>
      <c r="AM60" s="3" t="s">
        <v>253</v>
      </c>
      <c r="AN60" s="3" t="s">
        <v>254</v>
      </c>
      <c r="AO60" s="3" t="s">
        <v>255</v>
      </c>
      <c r="AP60" s="3" t="s">
        <v>256</v>
      </c>
      <c r="AQ60" s="3" t="s">
        <v>74</v>
      </c>
    </row>
    <row r="61" spans="1:43" x14ac:dyDescent="0.25">
      <c r="A61" s="3" t="s">
        <v>58</v>
      </c>
      <c r="B61" s="3" t="s">
        <v>59</v>
      </c>
      <c r="C61" s="3" t="s">
        <v>60</v>
      </c>
      <c r="D61" s="3" t="s">
        <v>407</v>
      </c>
      <c r="E61" s="3">
        <v>4141010400</v>
      </c>
      <c r="F61" s="3">
        <v>2891</v>
      </c>
      <c r="G61" s="3">
        <v>2</v>
      </c>
      <c r="H61" s="3">
        <v>1993.09</v>
      </c>
      <c r="I61" s="3">
        <v>472</v>
      </c>
      <c r="J61" s="3">
        <v>8</v>
      </c>
      <c r="K61" s="3">
        <v>0.91</v>
      </c>
      <c r="L61" s="3">
        <v>23</v>
      </c>
      <c r="M61" s="3">
        <v>6</v>
      </c>
      <c r="N61" s="3">
        <v>138</v>
      </c>
      <c r="O61" s="3">
        <v>138.06</v>
      </c>
      <c r="P61" s="3">
        <v>41.76</v>
      </c>
      <c r="Q61" s="3">
        <v>114.45</v>
      </c>
      <c r="R61" s="3">
        <v>34.619999999999997</v>
      </c>
      <c r="S61" s="3">
        <v>212</v>
      </c>
      <c r="T61" s="3">
        <v>13</v>
      </c>
      <c r="U61" s="3">
        <v>2</v>
      </c>
      <c r="V61" s="3">
        <v>50000</v>
      </c>
      <c r="W61" s="3" t="s">
        <v>410</v>
      </c>
      <c r="X61" s="3">
        <v>7</v>
      </c>
      <c r="Y61" s="3">
        <v>15</v>
      </c>
      <c r="Z61" s="4">
        <v>43296</v>
      </c>
      <c r="AA61" s="3" t="s">
        <v>411</v>
      </c>
      <c r="AB61" s="3" t="s">
        <v>259</v>
      </c>
      <c r="AC61" s="3">
        <v>4</v>
      </c>
      <c r="AD61" s="3">
        <v>2</v>
      </c>
      <c r="AE61" s="3" t="s">
        <v>112</v>
      </c>
      <c r="AF61" s="3" t="s">
        <v>120</v>
      </c>
      <c r="AG61" s="3" t="s">
        <v>78</v>
      </c>
      <c r="AH61" s="3">
        <v>43000</v>
      </c>
      <c r="AI61" s="3" t="s">
        <v>391</v>
      </c>
      <c r="AJ61" s="3" t="s">
        <v>412</v>
      </c>
      <c r="AK61" s="4">
        <v>43174</v>
      </c>
      <c r="AL61" s="3" t="s">
        <v>167</v>
      </c>
      <c r="AM61" s="3" t="s">
        <v>400</v>
      </c>
      <c r="AN61" s="3" t="s">
        <v>401</v>
      </c>
      <c r="AO61" s="3" t="s">
        <v>402</v>
      </c>
      <c r="AP61" s="3" t="s">
        <v>403</v>
      </c>
      <c r="AQ61" s="3" t="s">
        <v>74</v>
      </c>
    </row>
    <row r="62" spans="1:43" x14ac:dyDescent="0.25">
      <c r="A62" s="3" t="s">
        <v>58</v>
      </c>
      <c r="B62" s="3" t="s">
        <v>59</v>
      </c>
      <c r="C62" s="3" t="s">
        <v>60</v>
      </c>
      <c r="D62" s="3" t="s">
        <v>407</v>
      </c>
      <c r="E62" s="3">
        <v>4141010400</v>
      </c>
      <c r="F62" s="3">
        <v>2891</v>
      </c>
      <c r="G62" s="3">
        <v>3</v>
      </c>
      <c r="H62" s="3">
        <v>1993.09</v>
      </c>
      <c r="I62" s="3">
        <v>472</v>
      </c>
      <c r="J62" s="3">
        <v>8</v>
      </c>
      <c r="K62" s="3">
        <v>0.91</v>
      </c>
      <c r="L62" s="3">
        <v>23</v>
      </c>
      <c r="M62" s="3">
        <v>6</v>
      </c>
      <c r="N62" s="3">
        <v>160</v>
      </c>
      <c r="O62" s="3">
        <v>160.68</v>
      </c>
      <c r="P62" s="3">
        <v>48.6</v>
      </c>
      <c r="Q62" s="3">
        <v>134.63999999999999</v>
      </c>
      <c r="R62" s="3">
        <v>40.72</v>
      </c>
      <c r="S62" s="3">
        <v>100</v>
      </c>
      <c r="T62" s="3">
        <v>3</v>
      </c>
      <c r="U62" s="3">
        <v>0</v>
      </c>
      <c r="V62" s="3">
        <v>55000</v>
      </c>
      <c r="W62" s="3" t="s">
        <v>413</v>
      </c>
      <c r="X62" s="3">
        <v>24</v>
      </c>
      <c r="Y62" s="3">
        <v>25</v>
      </c>
      <c r="Z62" s="3" t="s">
        <v>414</v>
      </c>
      <c r="AA62" s="3" t="s">
        <v>175</v>
      </c>
      <c r="AB62" s="3" t="s">
        <v>399</v>
      </c>
      <c r="AC62" s="3">
        <v>4</v>
      </c>
      <c r="AD62" s="3">
        <v>2</v>
      </c>
      <c r="AE62" s="3" t="s">
        <v>112</v>
      </c>
      <c r="AF62" s="3" t="s">
        <v>66</v>
      </c>
      <c r="AG62" s="3" t="s">
        <v>78</v>
      </c>
      <c r="AH62" s="3" t="s">
        <v>177</v>
      </c>
      <c r="AI62" s="3" t="s">
        <v>177</v>
      </c>
      <c r="AJ62" s="3" t="s">
        <v>177</v>
      </c>
      <c r="AK62" s="3" t="s">
        <v>177</v>
      </c>
      <c r="AL62" s="3" t="s">
        <v>177</v>
      </c>
      <c r="AM62" s="3" t="s">
        <v>253</v>
      </c>
      <c r="AN62" s="3" t="s">
        <v>254</v>
      </c>
      <c r="AO62" s="3" t="s">
        <v>255</v>
      </c>
      <c r="AP62" s="3" t="s">
        <v>256</v>
      </c>
      <c r="AQ62" s="3" t="s">
        <v>182</v>
      </c>
    </row>
    <row r="63" spans="1:4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5">
      <c r="A64" s="3" t="s">
        <v>58</v>
      </c>
      <c r="B64" s="3" t="s">
        <v>59</v>
      </c>
      <c r="C64" s="3" t="s">
        <v>60</v>
      </c>
      <c r="D64" s="3" t="s">
        <v>415</v>
      </c>
      <c r="E64" s="3">
        <v>4141010400</v>
      </c>
      <c r="F64" s="3">
        <v>2894</v>
      </c>
      <c r="G64" s="3">
        <v>1</v>
      </c>
      <c r="H64" s="3">
        <v>1993.06</v>
      </c>
      <c r="I64" s="3">
        <v>536</v>
      </c>
      <c r="J64" s="3">
        <v>8</v>
      </c>
      <c r="K64" s="3">
        <v>0.92</v>
      </c>
      <c r="L64" s="3">
        <v>13</v>
      </c>
      <c r="M64" s="3">
        <v>13</v>
      </c>
      <c r="N64" s="3">
        <v>121</v>
      </c>
      <c r="O64" s="3">
        <v>121.77</v>
      </c>
      <c r="P64" s="3">
        <v>36.83</v>
      </c>
      <c r="Q64" s="3">
        <v>101.76</v>
      </c>
      <c r="R64" s="3">
        <v>30.78</v>
      </c>
      <c r="S64" s="3">
        <v>378</v>
      </c>
      <c r="T64" s="3">
        <v>6</v>
      </c>
      <c r="U64" s="3">
        <v>12</v>
      </c>
      <c r="V64" s="3">
        <v>47500</v>
      </c>
      <c r="W64" s="3" t="s">
        <v>416</v>
      </c>
      <c r="X64" s="3">
        <v>10</v>
      </c>
      <c r="Y64" s="3">
        <v>23</v>
      </c>
      <c r="Z64" s="4">
        <v>43396</v>
      </c>
      <c r="AA64" s="3" t="s">
        <v>390</v>
      </c>
      <c r="AB64" s="3" t="s">
        <v>320</v>
      </c>
      <c r="AC64" s="3">
        <v>4</v>
      </c>
      <c r="AD64" s="3">
        <v>2</v>
      </c>
      <c r="AE64" s="3" t="s">
        <v>112</v>
      </c>
      <c r="AF64" s="3" t="s">
        <v>417</v>
      </c>
      <c r="AG64" s="3" t="s">
        <v>78</v>
      </c>
      <c r="AH64" s="3">
        <v>38000</v>
      </c>
      <c r="AI64" s="3" t="s">
        <v>200</v>
      </c>
      <c r="AJ64" s="3" t="s">
        <v>418</v>
      </c>
      <c r="AK64" s="4">
        <v>43391</v>
      </c>
      <c r="AL64" s="3" t="s">
        <v>167</v>
      </c>
      <c r="AM64" s="3" t="s">
        <v>419</v>
      </c>
      <c r="AN64" s="3" t="s">
        <v>420</v>
      </c>
      <c r="AO64" s="3" t="s">
        <v>421</v>
      </c>
      <c r="AP64" s="3" t="s">
        <v>422</v>
      </c>
      <c r="AQ64" s="3" t="s">
        <v>74</v>
      </c>
    </row>
    <row r="65" spans="1:43" x14ac:dyDescent="0.25">
      <c r="A65" s="3" t="s">
        <v>58</v>
      </c>
      <c r="B65" s="3" t="s">
        <v>59</v>
      </c>
      <c r="C65" s="3" t="s">
        <v>60</v>
      </c>
      <c r="D65" s="3" t="s">
        <v>415</v>
      </c>
      <c r="E65" s="3">
        <v>4141010400</v>
      </c>
      <c r="F65" s="3">
        <v>2894</v>
      </c>
      <c r="G65" s="3">
        <v>2</v>
      </c>
      <c r="H65" s="3">
        <v>1993.06</v>
      </c>
      <c r="I65" s="3">
        <v>536</v>
      </c>
      <c r="J65" s="3">
        <v>8</v>
      </c>
      <c r="K65" s="3">
        <v>0.92</v>
      </c>
      <c r="L65" s="3">
        <v>13</v>
      </c>
      <c r="M65" s="3">
        <v>13</v>
      </c>
      <c r="N65" s="3">
        <v>154</v>
      </c>
      <c r="O65" s="3">
        <v>154.13999999999999</v>
      </c>
      <c r="P65" s="3">
        <v>46.62</v>
      </c>
      <c r="Q65" s="3">
        <v>132.9</v>
      </c>
      <c r="R65" s="3">
        <v>40.200000000000003</v>
      </c>
      <c r="S65" s="3">
        <v>158</v>
      </c>
      <c r="T65" s="3">
        <v>7</v>
      </c>
      <c r="U65" s="3">
        <v>1</v>
      </c>
      <c r="V65" s="3">
        <v>50000</v>
      </c>
      <c r="W65" s="3" t="s">
        <v>423</v>
      </c>
      <c r="X65" s="3">
        <v>15</v>
      </c>
      <c r="Y65" s="3">
        <v>23</v>
      </c>
      <c r="Z65" s="3" t="s">
        <v>424</v>
      </c>
      <c r="AA65" s="3" t="s">
        <v>411</v>
      </c>
      <c r="AB65" s="3" t="s">
        <v>155</v>
      </c>
      <c r="AC65" s="3">
        <v>4</v>
      </c>
      <c r="AD65" s="3">
        <v>2</v>
      </c>
      <c r="AE65" s="3" t="s">
        <v>112</v>
      </c>
      <c r="AF65" s="3" t="s">
        <v>146</v>
      </c>
      <c r="AG65" s="3" t="s">
        <v>167</v>
      </c>
      <c r="AH65" s="3">
        <v>40000</v>
      </c>
      <c r="AI65" s="3" t="s">
        <v>268</v>
      </c>
      <c r="AJ65" s="3" t="s">
        <v>425</v>
      </c>
      <c r="AK65" s="4">
        <v>43177</v>
      </c>
      <c r="AL65" s="3" t="s">
        <v>78</v>
      </c>
      <c r="AM65" s="3" t="s">
        <v>149</v>
      </c>
      <c r="AN65" s="3" t="s">
        <v>150</v>
      </c>
      <c r="AO65" s="3" t="s">
        <v>151</v>
      </c>
      <c r="AP65" s="3" t="s">
        <v>152</v>
      </c>
      <c r="AQ65" s="3" t="s">
        <v>74</v>
      </c>
    </row>
    <row r="66" spans="1:4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25">
      <c r="A67" s="3" t="s">
        <v>58</v>
      </c>
      <c r="B67" s="3" t="s">
        <v>59</v>
      </c>
      <c r="C67" s="3" t="s">
        <v>60</v>
      </c>
      <c r="D67" s="3" t="s">
        <v>426</v>
      </c>
      <c r="E67" s="3">
        <v>4141010400</v>
      </c>
      <c r="F67" s="3">
        <v>18607</v>
      </c>
      <c r="G67" s="3">
        <v>2</v>
      </c>
      <c r="H67" s="3">
        <v>2007.06</v>
      </c>
      <c r="I67" s="3">
        <v>677</v>
      </c>
      <c r="J67" s="3">
        <v>9</v>
      </c>
      <c r="K67" s="3">
        <v>1.1399999999999999</v>
      </c>
      <c r="L67" s="3">
        <v>13</v>
      </c>
      <c r="M67" s="3">
        <v>8</v>
      </c>
      <c r="N67" s="3" t="s">
        <v>427</v>
      </c>
      <c r="O67" s="3">
        <v>80.209999999999994</v>
      </c>
      <c r="P67" s="3">
        <v>24.26</v>
      </c>
      <c r="Q67" s="3">
        <v>59.99</v>
      </c>
      <c r="R67" s="3">
        <v>18.14</v>
      </c>
      <c r="S67" s="3">
        <v>106</v>
      </c>
      <c r="T67" s="3">
        <v>3</v>
      </c>
      <c r="U67" s="3">
        <v>3</v>
      </c>
      <c r="V67" s="3">
        <v>55000</v>
      </c>
      <c r="W67" s="3" t="s">
        <v>428</v>
      </c>
      <c r="X67" s="3">
        <v>19</v>
      </c>
      <c r="Y67" s="3">
        <v>27</v>
      </c>
      <c r="Z67" s="3" t="s">
        <v>429</v>
      </c>
      <c r="AA67" s="3" t="s">
        <v>399</v>
      </c>
      <c r="AB67" s="3" t="s">
        <v>390</v>
      </c>
      <c r="AC67" s="3">
        <v>3</v>
      </c>
      <c r="AD67" s="3">
        <v>2</v>
      </c>
      <c r="AE67" s="3" t="s">
        <v>112</v>
      </c>
      <c r="AF67" s="3" t="s">
        <v>66</v>
      </c>
      <c r="AG67" s="3" t="s">
        <v>69</v>
      </c>
      <c r="AH67" s="3">
        <v>37000</v>
      </c>
      <c r="AI67" s="3" t="s">
        <v>245</v>
      </c>
      <c r="AJ67" s="3" t="s">
        <v>430</v>
      </c>
      <c r="AK67" s="3" t="s">
        <v>431</v>
      </c>
      <c r="AL67" s="3" t="s">
        <v>69</v>
      </c>
      <c r="AM67" s="3" t="s">
        <v>432</v>
      </c>
      <c r="AN67" s="3" t="s">
        <v>433</v>
      </c>
      <c r="AO67" s="3" t="s">
        <v>434</v>
      </c>
      <c r="AP67" s="3" t="s">
        <v>435</v>
      </c>
      <c r="AQ67" s="3" t="s">
        <v>74</v>
      </c>
    </row>
    <row r="68" spans="1:43" x14ac:dyDescent="0.25">
      <c r="A68" s="3" t="s">
        <v>58</v>
      </c>
      <c r="B68" s="3" t="s">
        <v>59</v>
      </c>
      <c r="C68" s="3" t="s">
        <v>60</v>
      </c>
      <c r="D68" s="3" t="s">
        <v>426</v>
      </c>
      <c r="E68" s="3">
        <v>4141010400</v>
      </c>
      <c r="F68" s="3">
        <v>18607</v>
      </c>
      <c r="G68" s="3">
        <v>1</v>
      </c>
      <c r="H68" s="3">
        <v>2007.06</v>
      </c>
      <c r="I68" s="3">
        <v>677</v>
      </c>
      <c r="J68" s="3">
        <v>9</v>
      </c>
      <c r="K68" s="3">
        <v>1.1399999999999999</v>
      </c>
      <c r="L68" s="3">
        <v>13</v>
      </c>
      <c r="M68" s="3">
        <v>8</v>
      </c>
      <c r="N68" s="3" t="s">
        <v>97</v>
      </c>
      <c r="O68" s="3">
        <v>80.52</v>
      </c>
      <c r="P68" s="3">
        <v>24.35</v>
      </c>
      <c r="Q68" s="3">
        <v>59.99</v>
      </c>
      <c r="R68" s="3">
        <v>18.14</v>
      </c>
      <c r="S68" s="3">
        <v>38</v>
      </c>
      <c r="T68" s="3">
        <v>2</v>
      </c>
      <c r="U68" s="3">
        <v>1</v>
      </c>
      <c r="V68" s="3">
        <v>54000</v>
      </c>
      <c r="W68" s="3" t="s">
        <v>436</v>
      </c>
      <c r="X68" s="3">
        <v>4</v>
      </c>
      <c r="Y68" s="3">
        <v>19</v>
      </c>
      <c r="Z68" s="4">
        <v>43209</v>
      </c>
      <c r="AA68" s="3" t="s">
        <v>399</v>
      </c>
      <c r="AB68" s="3" t="s">
        <v>437</v>
      </c>
      <c r="AC68" s="3">
        <v>3</v>
      </c>
      <c r="AD68" s="3">
        <v>2</v>
      </c>
      <c r="AE68" s="3" t="s">
        <v>112</v>
      </c>
      <c r="AF68" s="3" t="s">
        <v>120</v>
      </c>
      <c r="AG68" s="3" t="s">
        <v>67</v>
      </c>
      <c r="AH68" s="3">
        <v>37000</v>
      </c>
      <c r="AI68" s="3" t="s">
        <v>157</v>
      </c>
      <c r="AJ68" s="3" t="s">
        <v>346</v>
      </c>
      <c r="AK68" s="3" t="s">
        <v>438</v>
      </c>
      <c r="AL68" s="3" t="s">
        <v>67</v>
      </c>
      <c r="AM68" s="3" t="s">
        <v>439</v>
      </c>
      <c r="AN68" s="3" t="s">
        <v>440</v>
      </c>
      <c r="AO68" s="3" t="s">
        <v>441</v>
      </c>
      <c r="AP68" s="3" t="s">
        <v>442</v>
      </c>
      <c r="AQ68" s="3" t="s">
        <v>74</v>
      </c>
    </row>
    <row r="69" spans="1:43" x14ac:dyDescent="0.25">
      <c r="A69" s="3" t="s">
        <v>58</v>
      </c>
      <c r="B69" s="3" t="s">
        <v>59</v>
      </c>
      <c r="C69" s="3" t="s">
        <v>60</v>
      </c>
      <c r="D69" s="3" t="s">
        <v>426</v>
      </c>
      <c r="E69" s="3">
        <v>4141010400</v>
      </c>
      <c r="F69" s="3">
        <v>18607</v>
      </c>
      <c r="G69" s="3">
        <v>3</v>
      </c>
      <c r="H69" s="3">
        <v>2007.06</v>
      </c>
      <c r="I69" s="3">
        <v>677</v>
      </c>
      <c r="J69" s="3">
        <v>9</v>
      </c>
      <c r="K69" s="3">
        <v>1.1399999999999999</v>
      </c>
      <c r="L69" s="3">
        <v>13</v>
      </c>
      <c r="M69" s="3">
        <v>8</v>
      </c>
      <c r="N69" s="3" t="s">
        <v>443</v>
      </c>
      <c r="O69" s="3">
        <v>109.72</v>
      </c>
      <c r="P69" s="3">
        <v>33.19</v>
      </c>
      <c r="Q69" s="3">
        <v>84.99</v>
      </c>
      <c r="R69" s="3">
        <v>25.7</v>
      </c>
      <c r="S69" s="3">
        <v>185</v>
      </c>
      <c r="T69" s="3">
        <v>0</v>
      </c>
      <c r="U69" s="3">
        <v>1</v>
      </c>
      <c r="V69" s="3" t="s">
        <v>177</v>
      </c>
      <c r="W69" s="3" t="s">
        <v>177</v>
      </c>
      <c r="X69" s="3" t="s">
        <v>177</v>
      </c>
      <c r="Y69" s="3" t="s">
        <v>177</v>
      </c>
      <c r="Z69" s="3" t="s">
        <v>177</v>
      </c>
      <c r="AA69" s="3" t="s">
        <v>177</v>
      </c>
      <c r="AB69" s="3" t="s">
        <v>177</v>
      </c>
      <c r="AC69" s="3" t="s">
        <v>177</v>
      </c>
      <c r="AD69" s="3" t="s">
        <v>177</v>
      </c>
      <c r="AE69" s="3" t="s">
        <v>177</v>
      </c>
      <c r="AF69" s="3" t="s">
        <v>177</v>
      </c>
      <c r="AG69" s="3" t="s">
        <v>177</v>
      </c>
      <c r="AH69" s="3">
        <v>43000</v>
      </c>
      <c r="AI69" s="3" t="s">
        <v>391</v>
      </c>
      <c r="AJ69" s="3" t="s">
        <v>321</v>
      </c>
      <c r="AK69" s="4">
        <v>43245</v>
      </c>
      <c r="AL69" s="3" t="s">
        <v>67</v>
      </c>
      <c r="AM69" s="3" t="s">
        <v>177</v>
      </c>
      <c r="AN69" s="3" t="s">
        <v>177</v>
      </c>
      <c r="AO69" s="3" t="s">
        <v>177</v>
      </c>
      <c r="AP69" s="3" t="s">
        <v>177</v>
      </c>
      <c r="AQ69" s="3" t="s">
        <v>248</v>
      </c>
    </row>
    <row r="70" spans="1:43" x14ac:dyDescent="0.25">
      <c r="A70" s="3" t="s">
        <v>58</v>
      </c>
      <c r="B70" s="3" t="s">
        <v>59</v>
      </c>
      <c r="C70" s="3" t="s">
        <v>60</v>
      </c>
      <c r="D70" s="3" t="s">
        <v>426</v>
      </c>
      <c r="E70" s="3">
        <v>4141010400</v>
      </c>
      <c r="F70" s="3">
        <v>18607</v>
      </c>
      <c r="G70" s="3">
        <v>4</v>
      </c>
      <c r="H70" s="3">
        <v>2007.06</v>
      </c>
      <c r="I70" s="3">
        <v>677</v>
      </c>
      <c r="J70" s="3">
        <v>9</v>
      </c>
      <c r="K70" s="3">
        <v>1.1399999999999999</v>
      </c>
      <c r="L70" s="3">
        <v>13</v>
      </c>
      <c r="M70" s="3">
        <v>8</v>
      </c>
      <c r="N70" s="3" t="s">
        <v>444</v>
      </c>
      <c r="O70" s="3">
        <v>109.9</v>
      </c>
      <c r="P70" s="3">
        <v>33.24</v>
      </c>
      <c r="Q70" s="3">
        <v>84.99</v>
      </c>
      <c r="R70" s="3">
        <v>25.7</v>
      </c>
      <c r="S70" s="3">
        <v>115</v>
      </c>
      <c r="T70" s="3">
        <v>2</v>
      </c>
      <c r="U70" s="3">
        <v>3</v>
      </c>
      <c r="V70" s="3">
        <v>66000</v>
      </c>
      <c r="W70" s="3" t="s">
        <v>445</v>
      </c>
      <c r="X70" s="3">
        <v>17</v>
      </c>
      <c r="Y70" s="3">
        <v>25</v>
      </c>
      <c r="Z70" s="3" t="s">
        <v>446</v>
      </c>
      <c r="AA70" s="3" t="s">
        <v>447</v>
      </c>
      <c r="AB70" s="3" t="s">
        <v>345</v>
      </c>
      <c r="AC70" s="3">
        <v>3</v>
      </c>
      <c r="AD70" s="3">
        <v>2</v>
      </c>
      <c r="AE70" s="3" t="s">
        <v>112</v>
      </c>
      <c r="AF70" s="3" t="s">
        <v>66</v>
      </c>
      <c r="AG70" s="3" t="s">
        <v>69</v>
      </c>
      <c r="AH70" s="3">
        <v>42000</v>
      </c>
      <c r="AI70" s="3" t="s">
        <v>251</v>
      </c>
      <c r="AJ70" s="3" t="s">
        <v>321</v>
      </c>
      <c r="AK70" s="3" t="s">
        <v>115</v>
      </c>
      <c r="AL70" s="3" t="s">
        <v>69</v>
      </c>
      <c r="AM70" s="3" t="s">
        <v>432</v>
      </c>
      <c r="AN70" s="3" t="s">
        <v>433</v>
      </c>
      <c r="AO70" s="3" t="s">
        <v>434</v>
      </c>
      <c r="AP70" s="3" t="s">
        <v>435</v>
      </c>
      <c r="AQ70" s="3" t="s">
        <v>74</v>
      </c>
    </row>
    <row r="71" spans="1:43" x14ac:dyDescent="0.25">
      <c r="A71" s="3" t="s">
        <v>58</v>
      </c>
      <c r="B71" s="3" t="s">
        <v>59</v>
      </c>
      <c r="C71" s="3" t="s">
        <v>60</v>
      </c>
      <c r="D71" s="3" t="s">
        <v>426</v>
      </c>
      <c r="E71" s="3">
        <v>4141010400</v>
      </c>
      <c r="F71" s="3">
        <v>18607</v>
      </c>
      <c r="G71" s="3">
        <v>5</v>
      </c>
      <c r="H71" s="3">
        <v>2007.06</v>
      </c>
      <c r="I71" s="3">
        <v>677</v>
      </c>
      <c r="J71" s="3">
        <v>9</v>
      </c>
      <c r="K71" s="3">
        <v>1.1399999999999999</v>
      </c>
      <c r="L71" s="3">
        <v>13</v>
      </c>
      <c r="M71" s="3">
        <v>8</v>
      </c>
      <c r="N71" s="3" t="s">
        <v>448</v>
      </c>
      <c r="O71" s="3">
        <v>127.13</v>
      </c>
      <c r="P71" s="3">
        <v>38.450000000000003</v>
      </c>
      <c r="Q71" s="3">
        <v>102.92</v>
      </c>
      <c r="R71" s="3">
        <v>31.13</v>
      </c>
      <c r="S71" s="3">
        <v>98</v>
      </c>
      <c r="T71" s="3">
        <v>1</v>
      </c>
      <c r="U71" s="3">
        <v>0</v>
      </c>
      <c r="V71" s="3">
        <v>67500</v>
      </c>
      <c r="W71" s="3" t="s">
        <v>449</v>
      </c>
      <c r="X71" s="3">
        <v>4</v>
      </c>
      <c r="Y71" s="3">
        <v>23</v>
      </c>
      <c r="Z71" s="4">
        <v>43213</v>
      </c>
      <c r="AA71" s="3" t="s">
        <v>450</v>
      </c>
      <c r="AB71" s="3" t="s">
        <v>450</v>
      </c>
      <c r="AC71" s="3">
        <v>3</v>
      </c>
      <c r="AD71" s="3">
        <v>2</v>
      </c>
      <c r="AE71" s="3" t="s">
        <v>112</v>
      </c>
      <c r="AF71" s="3" t="s">
        <v>120</v>
      </c>
      <c r="AG71" s="3"/>
      <c r="AH71" s="3" t="s">
        <v>177</v>
      </c>
      <c r="AI71" s="3" t="s">
        <v>177</v>
      </c>
      <c r="AJ71" s="3" t="s">
        <v>177</v>
      </c>
      <c r="AK71" s="3" t="s">
        <v>177</v>
      </c>
      <c r="AL71" s="3" t="s">
        <v>177</v>
      </c>
      <c r="AM71" s="3" t="s">
        <v>451</v>
      </c>
      <c r="AN71" s="3" t="s">
        <v>452</v>
      </c>
      <c r="AO71" s="3" t="s">
        <v>453</v>
      </c>
      <c r="AP71" s="3" t="s">
        <v>454</v>
      </c>
      <c r="AQ71" s="3" t="s">
        <v>182</v>
      </c>
    </row>
    <row r="72" spans="1:43" x14ac:dyDescent="0.25">
      <c r="A72" s="3" t="s">
        <v>58</v>
      </c>
      <c r="B72" s="3" t="s">
        <v>59</v>
      </c>
      <c r="C72" s="3" t="s">
        <v>60</v>
      </c>
      <c r="D72" s="3" t="s">
        <v>426</v>
      </c>
      <c r="E72" s="3">
        <v>4141010400</v>
      </c>
      <c r="F72" s="3">
        <v>18607</v>
      </c>
      <c r="G72" s="3">
        <v>6</v>
      </c>
      <c r="H72" s="3">
        <v>2007.06</v>
      </c>
      <c r="I72" s="3">
        <v>677</v>
      </c>
      <c r="J72" s="3">
        <v>9</v>
      </c>
      <c r="K72" s="3">
        <v>1.1399999999999999</v>
      </c>
      <c r="L72" s="3">
        <v>13</v>
      </c>
      <c r="M72" s="3">
        <v>8</v>
      </c>
      <c r="N72" s="3" t="s">
        <v>455</v>
      </c>
      <c r="O72" s="3">
        <v>127.13</v>
      </c>
      <c r="P72" s="3">
        <v>38.450000000000003</v>
      </c>
      <c r="Q72" s="3">
        <v>102.92</v>
      </c>
      <c r="R72" s="3">
        <v>31.13</v>
      </c>
      <c r="S72" s="3">
        <v>18</v>
      </c>
      <c r="T72" s="3">
        <v>1</v>
      </c>
      <c r="U72" s="3">
        <v>0</v>
      </c>
      <c r="V72" s="3">
        <v>67000</v>
      </c>
      <c r="W72" s="3" t="s">
        <v>456</v>
      </c>
      <c r="X72" s="3">
        <v>13</v>
      </c>
      <c r="Y72" s="3">
        <v>19</v>
      </c>
      <c r="Z72" s="3" t="s">
        <v>457</v>
      </c>
      <c r="AA72" s="3" t="s">
        <v>458</v>
      </c>
      <c r="AB72" s="3" t="s">
        <v>458</v>
      </c>
      <c r="AC72" s="3">
        <v>3</v>
      </c>
      <c r="AD72" s="3">
        <v>2</v>
      </c>
      <c r="AE72" s="3" t="s">
        <v>112</v>
      </c>
      <c r="AF72" s="3" t="s">
        <v>66</v>
      </c>
      <c r="AG72" s="3"/>
      <c r="AH72" s="3" t="s">
        <v>177</v>
      </c>
      <c r="AI72" s="3" t="s">
        <v>177</v>
      </c>
      <c r="AJ72" s="3" t="s">
        <v>177</v>
      </c>
      <c r="AK72" s="3" t="s">
        <v>177</v>
      </c>
      <c r="AL72" s="3" t="s">
        <v>177</v>
      </c>
      <c r="AM72" s="3" t="s">
        <v>292</v>
      </c>
      <c r="AN72" s="3" t="s">
        <v>293</v>
      </c>
      <c r="AO72" s="3" t="s">
        <v>294</v>
      </c>
      <c r="AP72" s="3" t="s">
        <v>295</v>
      </c>
      <c r="AQ72" s="3" t="s">
        <v>182</v>
      </c>
    </row>
    <row r="73" spans="1:43" x14ac:dyDescent="0.25">
      <c r="A73" s="3" t="s">
        <v>58</v>
      </c>
      <c r="B73" s="3" t="s">
        <v>59</v>
      </c>
      <c r="C73" s="3" t="s">
        <v>60</v>
      </c>
      <c r="D73" s="3" t="s">
        <v>426</v>
      </c>
      <c r="E73" s="3">
        <v>4141010400</v>
      </c>
      <c r="F73" s="3">
        <v>18607</v>
      </c>
      <c r="G73" s="3">
        <v>7</v>
      </c>
      <c r="H73" s="3">
        <v>2007.06</v>
      </c>
      <c r="I73" s="3">
        <v>677</v>
      </c>
      <c r="J73" s="3">
        <v>9</v>
      </c>
      <c r="K73" s="3">
        <v>1.1399999999999999</v>
      </c>
      <c r="L73" s="3">
        <v>13</v>
      </c>
      <c r="M73" s="3">
        <v>8</v>
      </c>
      <c r="N73" s="3" t="s">
        <v>459</v>
      </c>
      <c r="O73" s="3">
        <v>147.63999999999999</v>
      </c>
      <c r="P73" s="3">
        <v>44.66</v>
      </c>
      <c r="Q73" s="3">
        <v>117.99</v>
      </c>
      <c r="R73" s="3">
        <v>35.69</v>
      </c>
      <c r="S73" s="3">
        <v>90</v>
      </c>
      <c r="T73" s="3">
        <v>4</v>
      </c>
      <c r="U73" s="3">
        <v>0</v>
      </c>
      <c r="V73" s="3">
        <v>72000</v>
      </c>
      <c r="W73" s="3" t="s">
        <v>460</v>
      </c>
      <c r="X73" s="3">
        <v>8</v>
      </c>
      <c r="Y73" s="3">
        <v>19</v>
      </c>
      <c r="Z73" s="4">
        <v>43331</v>
      </c>
      <c r="AA73" s="3" t="s">
        <v>288</v>
      </c>
      <c r="AB73" s="3" t="s">
        <v>461</v>
      </c>
      <c r="AC73" s="3">
        <v>4</v>
      </c>
      <c r="AD73" s="3">
        <v>2</v>
      </c>
      <c r="AE73" s="3" t="s">
        <v>112</v>
      </c>
      <c r="AF73" s="3" t="s">
        <v>462</v>
      </c>
      <c r="AG73" s="3"/>
      <c r="AH73" s="3" t="s">
        <v>177</v>
      </c>
      <c r="AI73" s="3" t="s">
        <v>177</v>
      </c>
      <c r="AJ73" s="3" t="s">
        <v>177</v>
      </c>
      <c r="AK73" s="3" t="s">
        <v>177</v>
      </c>
      <c r="AL73" s="3" t="s">
        <v>177</v>
      </c>
      <c r="AM73" s="3" t="s">
        <v>451</v>
      </c>
      <c r="AN73" s="3" t="s">
        <v>452</v>
      </c>
      <c r="AO73" s="3" t="s">
        <v>453</v>
      </c>
      <c r="AP73" s="3" t="s">
        <v>454</v>
      </c>
      <c r="AQ73" s="3" t="s">
        <v>182</v>
      </c>
    </row>
    <row r="74" spans="1:43" x14ac:dyDescent="0.25">
      <c r="A74" s="3" t="s">
        <v>58</v>
      </c>
      <c r="B74" s="3" t="s">
        <v>59</v>
      </c>
      <c r="C74" s="3" t="s">
        <v>60</v>
      </c>
      <c r="D74" s="3" t="s">
        <v>426</v>
      </c>
      <c r="E74" s="3">
        <v>4141010400</v>
      </c>
      <c r="F74" s="3">
        <v>18607</v>
      </c>
      <c r="G74" s="3">
        <v>8</v>
      </c>
      <c r="H74" s="3">
        <v>2007.06</v>
      </c>
      <c r="I74" s="3">
        <v>677</v>
      </c>
      <c r="J74" s="3">
        <v>9</v>
      </c>
      <c r="K74" s="3">
        <v>1.1399999999999999</v>
      </c>
      <c r="L74" s="3">
        <v>13</v>
      </c>
      <c r="M74" s="3">
        <v>8</v>
      </c>
      <c r="N74" s="3" t="s">
        <v>463</v>
      </c>
      <c r="O74" s="3">
        <v>148.16999999999999</v>
      </c>
      <c r="P74" s="3">
        <v>44.82</v>
      </c>
      <c r="Q74" s="3">
        <v>117.99</v>
      </c>
      <c r="R74" s="3">
        <v>35.69</v>
      </c>
      <c r="S74" s="3">
        <v>27</v>
      </c>
      <c r="T74" s="3" t="s">
        <v>177</v>
      </c>
      <c r="U74" s="3" t="s">
        <v>177</v>
      </c>
      <c r="V74" s="3" t="s">
        <v>177</v>
      </c>
      <c r="W74" s="3" t="s">
        <v>177</v>
      </c>
      <c r="X74" s="3" t="s">
        <v>177</v>
      </c>
      <c r="Y74" s="3" t="s">
        <v>177</v>
      </c>
      <c r="Z74" s="3" t="s">
        <v>177</v>
      </c>
      <c r="AA74" s="3" t="s">
        <v>177</v>
      </c>
      <c r="AB74" s="3" t="s">
        <v>177</v>
      </c>
      <c r="AC74" s="3" t="s">
        <v>177</v>
      </c>
      <c r="AD74" s="3" t="s">
        <v>177</v>
      </c>
      <c r="AE74" s="3" t="s">
        <v>177</v>
      </c>
      <c r="AF74" s="3" t="s">
        <v>177</v>
      </c>
      <c r="AG74" s="3" t="s">
        <v>177</v>
      </c>
      <c r="AH74" s="3" t="s">
        <v>177</v>
      </c>
      <c r="AI74" s="3" t="s">
        <v>177</v>
      </c>
      <c r="AJ74" s="3" t="s">
        <v>177</v>
      </c>
      <c r="AK74" s="3" t="s">
        <v>177</v>
      </c>
      <c r="AL74" s="3" t="s">
        <v>177</v>
      </c>
      <c r="AM74" s="3" t="s">
        <v>177</v>
      </c>
      <c r="AN74" s="3" t="s">
        <v>177</v>
      </c>
      <c r="AO74" s="3" t="s">
        <v>177</v>
      </c>
      <c r="AP74" s="3" t="s">
        <v>177</v>
      </c>
      <c r="AQ74" s="3" t="s">
        <v>230</v>
      </c>
    </row>
    <row r="75" spans="1:4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x14ac:dyDescent="0.25">
      <c r="A76" s="3" t="s">
        <v>58</v>
      </c>
      <c r="B76" s="3" t="s">
        <v>59</v>
      </c>
      <c r="C76" s="3" t="s">
        <v>60</v>
      </c>
      <c r="D76" s="3" t="s">
        <v>464</v>
      </c>
      <c r="E76" s="3">
        <v>4141010400</v>
      </c>
      <c r="F76" s="3">
        <v>2905</v>
      </c>
      <c r="G76" s="3">
        <v>8</v>
      </c>
      <c r="H76" s="3">
        <v>1991.08</v>
      </c>
      <c r="I76" s="3">
        <v>1400</v>
      </c>
      <c r="J76" s="3">
        <v>11</v>
      </c>
      <c r="K76" s="3">
        <v>1</v>
      </c>
      <c r="L76" s="3">
        <v>28</v>
      </c>
      <c r="M76" s="3">
        <v>53</v>
      </c>
      <c r="N76" s="3" t="s">
        <v>465</v>
      </c>
      <c r="O76" s="3">
        <v>50.4</v>
      </c>
      <c r="P76" s="3">
        <v>15.24</v>
      </c>
      <c r="Q76" s="3">
        <v>38.64</v>
      </c>
      <c r="R76" s="3">
        <v>11.68</v>
      </c>
      <c r="S76" s="3">
        <v>120</v>
      </c>
      <c r="T76" s="3">
        <v>2</v>
      </c>
      <c r="U76" s="3">
        <v>1</v>
      </c>
      <c r="V76" s="3">
        <v>23000</v>
      </c>
      <c r="W76" s="3" t="s">
        <v>466</v>
      </c>
      <c r="X76" s="3">
        <v>7</v>
      </c>
      <c r="Y76" s="3">
        <v>15</v>
      </c>
      <c r="Z76" s="4">
        <v>43296</v>
      </c>
      <c r="AA76" s="3" t="s">
        <v>118</v>
      </c>
      <c r="AB76" s="3" t="s">
        <v>467</v>
      </c>
      <c r="AC76" s="3">
        <v>2</v>
      </c>
      <c r="AD76" s="3">
        <v>1</v>
      </c>
      <c r="AE76" s="3" t="s">
        <v>65</v>
      </c>
      <c r="AF76" s="3" t="s">
        <v>66</v>
      </c>
      <c r="AG76" s="3"/>
      <c r="AH76" s="3">
        <v>13500</v>
      </c>
      <c r="AI76" s="3" t="s">
        <v>468</v>
      </c>
      <c r="AJ76" s="3" t="s">
        <v>469</v>
      </c>
      <c r="AK76" s="4">
        <v>43174</v>
      </c>
      <c r="AL76" s="3" t="s">
        <v>78</v>
      </c>
      <c r="AM76" s="3" t="s">
        <v>470</v>
      </c>
      <c r="AN76" s="3" t="s">
        <v>471</v>
      </c>
      <c r="AO76" s="3" t="s">
        <v>472</v>
      </c>
      <c r="AP76" s="3" t="s">
        <v>473</v>
      </c>
      <c r="AQ76" s="3" t="s">
        <v>74</v>
      </c>
    </row>
    <row r="77" spans="1:43" x14ac:dyDescent="0.25">
      <c r="A77" s="3" t="s">
        <v>58</v>
      </c>
      <c r="B77" s="3" t="s">
        <v>59</v>
      </c>
      <c r="C77" s="3" t="s">
        <v>60</v>
      </c>
      <c r="D77" s="3" t="s">
        <v>464</v>
      </c>
      <c r="E77" s="3">
        <v>4141010400</v>
      </c>
      <c r="F77" s="3">
        <v>2905</v>
      </c>
      <c r="G77" s="3">
        <v>1</v>
      </c>
      <c r="H77" s="3">
        <v>1991.08</v>
      </c>
      <c r="I77" s="3">
        <v>1400</v>
      </c>
      <c r="J77" s="3">
        <v>11</v>
      </c>
      <c r="K77" s="3">
        <v>1</v>
      </c>
      <c r="L77" s="3">
        <v>28</v>
      </c>
      <c r="M77" s="3">
        <v>53</v>
      </c>
      <c r="N77" s="3" t="s">
        <v>474</v>
      </c>
      <c r="O77" s="3">
        <v>52.55</v>
      </c>
      <c r="P77" s="3">
        <v>15.89</v>
      </c>
      <c r="Q77" s="3">
        <v>36.159999999999997</v>
      </c>
      <c r="R77" s="3">
        <v>10.93</v>
      </c>
      <c r="S77" s="3">
        <v>300</v>
      </c>
      <c r="T77" s="3">
        <v>11</v>
      </c>
      <c r="U77" s="3">
        <v>10</v>
      </c>
      <c r="V77" s="3">
        <v>22500</v>
      </c>
      <c r="W77" s="3" t="s">
        <v>475</v>
      </c>
      <c r="X77" s="3">
        <v>13</v>
      </c>
      <c r="Y77" s="3">
        <v>15</v>
      </c>
      <c r="Z77" s="3" t="s">
        <v>476</v>
      </c>
      <c r="AA77" s="3" t="s">
        <v>118</v>
      </c>
      <c r="AB77" s="3" t="s">
        <v>84</v>
      </c>
      <c r="AC77" s="3">
        <v>2</v>
      </c>
      <c r="AD77" s="3">
        <v>1</v>
      </c>
      <c r="AE77" s="3" t="s">
        <v>65</v>
      </c>
      <c r="AF77" s="3" t="s">
        <v>101</v>
      </c>
      <c r="AG77" s="3" t="s">
        <v>78</v>
      </c>
      <c r="AH77" s="3">
        <v>13500</v>
      </c>
      <c r="AI77" s="3" t="s">
        <v>477</v>
      </c>
      <c r="AJ77" s="3" t="s">
        <v>478</v>
      </c>
      <c r="AK77" s="3" t="s">
        <v>476</v>
      </c>
      <c r="AL77" s="3" t="s">
        <v>78</v>
      </c>
      <c r="AM77" s="3" t="s">
        <v>479</v>
      </c>
      <c r="AN77" s="3" t="s">
        <v>480</v>
      </c>
      <c r="AO77" s="3" t="s">
        <v>481</v>
      </c>
      <c r="AP77" s="3" t="s">
        <v>482</v>
      </c>
      <c r="AQ77" s="3" t="s">
        <v>74</v>
      </c>
    </row>
    <row r="78" spans="1:43" x14ac:dyDescent="0.25">
      <c r="A78" s="3" t="s">
        <v>58</v>
      </c>
      <c r="B78" s="3" t="s">
        <v>59</v>
      </c>
      <c r="C78" s="3" t="s">
        <v>60</v>
      </c>
      <c r="D78" s="3" t="s">
        <v>464</v>
      </c>
      <c r="E78" s="3">
        <v>4141010400</v>
      </c>
      <c r="F78" s="3">
        <v>2905</v>
      </c>
      <c r="G78" s="3">
        <v>7</v>
      </c>
      <c r="H78" s="3">
        <v>1991.08</v>
      </c>
      <c r="I78" s="3">
        <v>1400</v>
      </c>
      <c r="J78" s="3">
        <v>11</v>
      </c>
      <c r="K78" s="3">
        <v>1</v>
      </c>
      <c r="L78" s="3">
        <v>28</v>
      </c>
      <c r="M78" s="3">
        <v>53</v>
      </c>
      <c r="N78" s="3" t="s">
        <v>483</v>
      </c>
      <c r="O78" s="3">
        <v>52.81</v>
      </c>
      <c r="P78" s="3">
        <v>15.97</v>
      </c>
      <c r="Q78" s="3">
        <v>36.340000000000003</v>
      </c>
      <c r="R78" s="3">
        <v>10.99</v>
      </c>
      <c r="S78" s="3">
        <v>60</v>
      </c>
      <c r="T78" s="3">
        <v>0</v>
      </c>
      <c r="U78" s="3">
        <v>3</v>
      </c>
      <c r="V78" s="3" t="s">
        <v>177</v>
      </c>
      <c r="W78" s="3" t="s">
        <v>177</v>
      </c>
      <c r="X78" s="3" t="s">
        <v>177</v>
      </c>
      <c r="Y78" s="3" t="s">
        <v>177</v>
      </c>
      <c r="Z78" s="3" t="s">
        <v>177</v>
      </c>
      <c r="AA78" s="3" t="s">
        <v>177</v>
      </c>
      <c r="AB78" s="3" t="s">
        <v>177</v>
      </c>
      <c r="AC78" s="3" t="s">
        <v>177</v>
      </c>
      <c r="AD78" s="3" t="s">
        <v>177</v>
      </c>
      <c r="AE78" s="3" t="s">
        <v>177</v>
      </c>
      <c r="AF78" s="3" t="s">
        <v>177</v>
      </c>
      <c r="AG78" s="3" t="s">
        <v>177</v>
      </c>
      <c r="AH78" s="3">
        <v>14000</v>
      </c>
      <c r="AI78" s="3" t="s">
        <v>484</v>
      </c>
      <c r="AJ78" s="3" t="s">
        <v>469</v>
      </c>
      <c r="AK78" s="4">
        <v>43146</v>
      </c>
      <c r="AL78" s="3" t="s">
        <v>78</v>
      </c>
      <c r="AM78" s="3" t="s">
        <v>177</v>
      </c>
      <c r="AN78" s="3" t="s">
        <v>177</v>
      </c>
      <c r="AO78" s="3" t="s">
        <v>177</v>
      </c>
      <c r="AP78" s="3" t="s">
        <v>177</v>
      </c>
      <c r="AQ78" s="3" t="s">
        <v>248</v>
      </c>
    </row>
    <row r="79" spans="1:43" x14ac:dyDescent="0.25">
      <c r="A79" s="3" t="s">
        <v>58</v>
      </c>
      <c r="B79" s="3" t="s">
        <v>59</v>
      </c>
      <c r="C79" s="3" t="s">
        <v>60</v>
      </c>
      <c r="D79" s="3" t="s">
        <v>464</v>
      </c>
      <c r="E79" s="3">
        <v>4141010400</v>
      </c>
      <c r="F79" s="3">
        <v>2905</v>
      </c>
      <c r="G79" s="3">
        <v>2</v>
      </c>
      <c r="H79" s="3">
        <v>1991.08</v>
      </c>
      <c r="I79" s="3">
        <v>1400</v>
      </c>
      <c r="J79" s="3">
        <v>11</v>
      </c>
      <c r="K79" s="3">
        <v>1</v>
      </c>
      <c r="L79" s="3">
        <v>28</v>
      </c>
      <c r="M79" s="3">
        <v>53</v>
      </c>
      <c r="N79" s="3" t="s">
        <v>485</v>
      </c>
      <c r="O79" s="3">
        <v>57.15</v>
      </c>
      <c r="P79" s="3">
        <v>17.28</v>
      </c>
      <c r="Q79" s="3">
        <v>41.3</v>
      </c>
      <c r="R79" s="3">
        <v>12.49</v>
      </c>
      <c r="S79" s="3">
        <v>150</v>
      </c>
      <c r="T79" s="3">
        <v>3</v>
      </c>
      <c r="U79" s="3">
        <v>6</v>
      </c>
      <c r="V79" s="3">
        <v>26000</v>
      </c>
      <c r="W79" s="3" t="s">
        <v>486</v>
      </c>
      <c r="X79" s="3">
        <v>7</v>
      </c>
      <c r="Y79" s="3">
        <v>15</v>
      </c>
      <c r="Z79" s="4">
        <v>43296</v>
      </c>
      <c r="AA79" s="3" t="s">
        <v>130</v>
      </c>
      <c r="AB79" s="3" t="s">
        <v>487</v>
      </c>
      <c r="AC79" s="3">
        <v>2</v>
      </c>
      <c r="AD79" s="3">
        <v>1</v>
      </c>
      <c r="AE79" s="3" t="s">
        <v>65</v>
      </c>
      <c r="AF79" s="3" t="s">
        <v>66</v>
      </c>
      <c r="AG79" s="3"/>
      <c r="AH79" s="3">
        <v>17000</v>
      </c>
      <c r="AI79" s="3" t="s">
        <v>484</v>
      </c>
      <c r="AJ79" s="3" t="s">
        <v>488</v>
      </c>
      <c r="AK79" s="4">
        <v>43205</v>
      </c>
      <c r="AL79" s="3" t="s">
        <v>67</v>
      </c>
      <c r="AM79" s="3" t="s">
        <v>489</v>
      </c>
      <c r="AN79" s="3" t="s">
        <v>490</v>
      </c>
      <c r="AO79" s="3" t="s">
        <v>491</v>
      </c>
      <c r="AP79" s="3" t="s">
        <v>492</v>
      </c>
      <c r="AQ79" s="3" t="s">
        <v>74</v>
      </c>
    </row>
    <row r="80" spans="1:43" x14ac:dyDescent="0.25">
      <c r="A80" s="3" t="s">
        <v>58</v>
      </c>
      <c r="B80" s="3" t="s">
        <v>59</v>
      </c>
      <c r="C80" s="3" t="s">
        <v>60</v>
      </c>
      <c r="D80" s="3" t="s">
        <v>464</v>
      </c>
      <c r="E80" s="3">
        <v>4141010400</v>
      </c>
      <c r="F80" s="3">
        <v>2905</v>
      </c>
      <c r="G80" s="3">
        <v>9</v>
      </c>
      <c r="H80" s="3">
        <v>1991.08</v>
      </c>
      <c r="I80" s="3">
        <v>1400</v>
      </c>
      <c r="J80" s="3">
        <v>11</v>
      </c>
      <c r="K80" s="3">
        <v>1</v>
      </c>
      <c r="L80" s="3">
        <v>28</v>
      </c>
      <c r="M80" s="3">
        <v>53</v>
      </c>
      <c r="N80" s="3" t="s">
        <v>493</v>
      </c>
      <c r="O80" s="3">
        <v>57.15</v>
      </c>
      <c r="P80" s="3">
        <v>17.28</v>
      </c>
      <c r="Q80" s="3">
        <v>41.3</v>
      </c>
      <c r="R80" s="3">
        <v>12.49</v>
      </c>
      <c r="S80" s="3">
        <v>0</v>
      </c>
      <c r="T80" s="3">
        <v>2</v>
      </c>
      <c r="U80" s="3">
        <v>1</v>
      </c>
      <c r="V80" s="3">
        <v>26000</v>
      </c>
      <c r="W80" s="3" t="s">
        <v>494</v>
      </c>
      <c r="X80" s="3">
        <v>9</v>
      </c>
      <c r="Y80" s="3">
        <v>15</v>
      </c>
      <c r="Z80" s="4">
        <v>43358</v>
      </c>
      <c r="AA80" s="3" t="s">
        <v>130</v>
      </c>
      <c r="AB80" s="3" t="s">
        <v>130</v>
      </c>
      <c r="AC80" s="3">
        <v>2</v>
      </c>
      <c r="AD80" s="3">
        <v>1</v>
      </c>
      <c r="AE80" s="3" t="s">
        <v>65</v>
      </c>
      <c r="AF80" s="3" t="s">
        <v>66</v>
      </c>
      <c r="AG80" s="3" t="s">
        <v>67</v>
      </c>
      <c r="AH80" s="3">
        <v>16000</v>
      </c>
      <c r="AI80" s="3" t="s">
        <v>185</v>
      </c>
      <c r="AJ80" s="3" t="s">
        <v>488</v>
      </c>
      <c r="AK80" s="4">
        <v>43146</v>
      </c>
      <c r="AL80" s="3" t="s">
        <v>67</v>
      </c>
      <c r="AM80" s="3" t="s">
        <v>479</v>
      </c>
      <c r="AN80" s="3" t="s">
        <v>480</v>
      </c>
      <c r="AO80" s="3" t="s">
        <v>481</v>
      </c>
      <c r="AP80" s="3" t="s">
        <v>482</v>
      </c>
      <c r="AQ80" s="3" t="s">
        <v>74</v>
      </c>
    </row>
    <row r="81" spans="1:43" x14ac:dyDescent="0.25">
      <c r="A81" s="3" t="s">
        <v>58</v>
      </c>
      <c r="B81" s="3" t="s">
        <v>59</v>
      </c>
      <c r="C81" s="3" t="s">
        <v>60</v>
      </c>
      <c r="D81" s="3" t="s">
        <v>464</v>
      </c>
      <c r="E81" s="3">
        <v>4141010400</v>
      </c>
      <c r="F81" s="3">
        <v>2905</v>
      </c>
      <c r="G81" s="3">
        <v>3</v>
      </c>
      <c r="H81" s="3">
        <v>1991.08</v>
      </c>
      <c r="I81" s="3">
        <v>1400</v>
      </c>
      <c r="J81" s="3">
        <v>11</v>
      </c>
      <c r="K81" s="3">
        <v>1</v>
      </c>
      <c r="L81" s="3">
        <v>28</v>
      </c>
      <c r="M81" s="3">
        <v>53</v>
      </c>
      <c r="N81" s="3">
        <v>58</v>
      </c>
      <c r="O81" s="3">
        <v>58.61</v>
      </c>
      <c r="P81" s="3">
        <v>17.72</v>
      </c>
      <c r="Q81" s="3">
        <v>44.94</v>
      </c>
      <c r="R81" s="3">
        <v>13.59</v>
      </c>
      <c r="S81" s="3">
        <v>60</v>
      </c>
      <c r="T81" s="3">
        <v>1</v>
      </c>
      <c r="U81" s="3">
        <v>2</v>
      </c>
      <c r="V81" s="3" t="s">
        <v>177</v>
      </c>
      <c r="W81" s="3" t="s">
        <v>177</v>
      </c>
      <c r="X81" s="3" t="s">
        <v>177</v>
      </c>
      <c r="Y81" s="3" t="s">
        <v>177</v>
      </c>
      <c r="Z81" s="3" t="s">
        <v>177</v>
      </c>
      <c r="AA81" s="3" t="s">
        <v>177</v>
      </c>
      <c r="AB81" s="3" t="s">
        <v>177</v>
      </c>
      <c r="AC81" s="3" t="s">
        <v>177</v>
      </c>
      <c r="AD81" s="3" t="s">
        <v>177</v>
      </c>
      <c r="AE81" s="3" t="s">
        <v>177</v>
      </c>
      <c r="AF81" s="3" t="s">
        <v>177</v>
      </c>
      <c r="AG81" s="3" t="s">
        <v>177</v>
      </c>
      <c r="AH81" s="3">
        <v>16000</v>
      </c>
      <c r="AI81" s="3" t="s">
        <v>185</v>
      </c>
      <c r="AJ81" s="3" t="s">
        <v>495</v>
      </c>
      <c r="AK81" s="4">
        <v>43388</v>
      </c>
      <c r="AL81" s="3" t="s">
        <v>78</v>
      </c>
      <c r="AM81" s="3" t="s">
        <v>177</v>
      </c>
      <c r="AN81" s="3" t="s">
        <v>177</v>
      </c>
      <c r="AO81" s="3" t="s">
        <v>177</v>
      </c>
      <c r="AP81" s="3" t="s">
        <v>177</v>
      </c>
      <c r="AQ81" s="3" t="s">
        <v>496</v>
      </c>
    </row>
    <row r="82" spans="1:43" x14ac:dyDescent="0.25">
      <c r="A82" s="3" t="s">
        <v>58</v>
      </c>
      <c r="B82" s="3" t="s">
        <v>59</v>
      </c>
      <c r="C82" s="3" t="s">
        <v>60</v>
      </c>
      <c r="D82" s="3" t="s">
        <v>464</v>
      </c>
      <c r="E82" s="3">
        <v>4141010400</v>
      </c>
      <c r="F82" s="3">
        <v>2905</v>
      </c>
      <c r="G82" s="3">
        <v>4</v>
      </c>
      <c r="H82" s="3">
        <v>1991.08</v>
      </c>
      <c r="I82" s="3">
        <v>1400</v>
      </c>
      <c r="J82" s="3">
        <v>11</v>
      </c>
      <c r="K82" s="3">
        <v>1</v>
      </c>
      <c r="L82" s="3">
        <v>28</v>
      </c>
      <c r="M82" s="3">
        <v>53</v>
      </c>
      <c r="N82" s="3">
        <v>69</v>
      </c>
      <c r="O82" s="3">
        <v>69.099999999999994</v>
      </c>
      <c r="P82" s="3">
        <v>20.9</v>
      </c>
      <c r="Q82" s="3">
        <v>49.94</v>
      </c>
      <c r="R82" s="3">
        <v>15.1</v>
      </c>
      <c r="S82" s="3">
        <v>90</v>
      </c>
      <c r="T82" s="3">
        <v>2</v>
      </c>
      <c r="U82" s="3">
        <v>5</v>
      </c>
      <c r="V82" s="3">
        <v>31000</v>
      </c>
      <c r="W82" s="3" t="s">
        <v>497</v>
      </c>
      <c r="X82" s="3">
        <v>8</v>
      </c>
      <c r="Y82" s="3">
        <v>15</v>
      </c>
      <c r="Z82" s="4">
        <v>43327</v>
      </c>
      <c r="AA82" s="3" t="s">
        <v>498</v>
      </c>
      <c r="AB82" s="3" t="s">
        <v>99</v>
      </c>
      <c r="AC82" s="3">
        <v>2</v>
      </c>
      <c r="AD82" s="3">
        <v>1</v>
      </c>
      <c r="AE82" s="3" t="s">
        <v>65</v>
      </c>
      <c r="AF82" s="3" t="s">
        <v>120</v>
      </c>
      <c r="AG82" s="3" t="s">
        <v>67</v>
      </c>
      <c r="AH82" s="3">
        <v>20000</v>
      </c>
      <c r="AI82" s="3" t="s">
        <v>499</v>
      </c>
      <c r="AJ82" s="3" t="s">
        <v>488</v>
      </c>
      <c r="AK82" s="4">
        <v>43419</v>
      </c>
      <c r="AL82" s="3" t="s">
        <v>78</v>
      </c>
      <c r="AM82" s="3" t="s">
        <v>500</v>
      </c>
      <c r="AN82" s="3" t="s">
        <v>501</v>
      </c>
      <c r="AO82" s="3" t="s">
        <v>502</v>
      </c>
      <c r="AP82" s="3" t="s">
        <v>503</v>
      </c>
      <c r="AQ82" s="3" t="s">
        <v>74</v>
      </c>
    </row>
    <row r="83" spans="1:43" x14ac:dyDescent="0.25">
      <c r="A83" s="3" t="s">
        <v>58</v>
      </c>
      <c r="B83" s="3" t="s">
        <v>59</v>
      </c>
      <c r="C83" s="3" t="s">
        <v>60</v>
      </c>
      <c r="D83" s="3" t="s">
        <v>464</v>
      </c>
      <c r="E83" s="3">
        <v>4141010400</v>
      </c>
      <c r="F83" s="3">
        <v>2905</v>
      </c>
      <c r="G83" s="3">
        <v>5</v>
      </c>
      <c r="H83" s="3">
        <v>1991.08</v>
      </c>
      <c r="I83" s="3">
        <v>1400</v>
      </c>
      <c r="J83" s="3">
        <v>11</v>
      </c>
      <c r="K83" s="3">
        <v>1</v>
      </c>
      <c r="L83" s="3">
        <v>28</v>
      </c>
      <c r="M83" s="3">
        <v>53</v>
      </c>
      <c r="N83" s="3">
        <v>72</v>
      </c>
      <c r="O83" s="3">
        <v>72.959999999999994</v>
      </c>
      <c r="P83" s="3">
        <v>22.07</v>
      </c>
      <c r="Q83" s="3">
        <v>49.94</v>
      </c>
      <c r="R83" s="3">
        <v>15.1</v>
      </c>
      <c r="S83" s="3">
        <v>180</v>
      </c>
      <c r="T83" s="3">
        <v>2</v>
      </c>
      <c r="U83" s="3">
        <v>5</v>
      </c>
      <c r="V83" s="3">
        <v>34000</v>
      </c>
      <c r="W83" s="3" t="s">
        <v>504</v>
      </c>
      <c r="X83" s="3">
        <v>12</v>
      </c>
      <c r="Y83" s="3">
        <v>15</v>
      </c>
      <c r="Z83" s="4">
        <v>43449</v>
      </c>
      <c r="AA83" s="3" t="s">
        <v>505</v>
      </c>
      <c r="AB83" s="3" t="s">
        <v>506</v>
      </c>
      <c r="AC83" s="3">
        <v>2</v>
      </c>
      <c r="AD83" s="3">
        <v>1</v>
      </c>
      <c r="AE83" s="3" t="s">
        <v>65</v>
      </c>
      <c r="AF83" s="3" t="s">
        <v>101</v>
      </c>
      <c r="AG83" s="3" t="s">
        <v>78</v>
      </c>
      <c r="AH83" s="3">
        <v>20500</v>
      </c>
      <c r="AI83" s="3" t="s">
        <v>147</v>
      </c>
      <c r="AJ83" s="3" t="s">
        <v>507</v>
      </c>
      <c r="AK83" s="4">
        <v>43388</v>
      </c>
      <c r="AL83" s="3" t="s">
        <v>78</v>
      </c>
      <c r="AM83" s="3" t="s">
        <v>479</v>
      </c>
      <c r="AN83" s="3" t="s">
        <v>480</v>
      </c>
      <c r="AO83" s="3" t="s">
        <v>481</v>
      </c>
      <c r="AP83" s="3" t="s">
        <v>482</v>
      </c>
      <c r="AQ83" s="3" t="s">
        <v>74</v>
      </c>
    </row>
    <row r="84" spans="1:43" x14ac:dyDescent="0.25">
      <c r="A84" s="3" t="s">
        <v>58</v>
      </c>
      <c r="B84" s="3" t="s">
        <v>59</v>
      </c>
      <c r="C84" s="3" t="s">
        <v>60</v>
      </c>
      <c r="D84" s="3" t="s">
        <v>464</v>
      </c>
      <c r="E84" s="3">
        <v>4141010400</v>
      </c>
      <c r="F84" s="3">
        <v>2905</v>
      </c>
      <c r="G84" s="3">
        <v>6</v>
      </c>
      <c r="H84" s="3">
        <v>1991.08</v>
      </c>
      <c r="I84" s="3">
        <v>1400</v>
      </c>
      <c r="J84" s="3">
        <v>11</v>
      </c>
      <c r="K84" s="3">
        <v>1</v>
      </c>
      <c r="L84" s="3">
        <v>28</v>
      </c>
      <c r="M84" s="3">
        <v>53</v>
      </c>
      <c r="N84" s="3">
        <v>80</v>
      </c>
      <c r="O84" s="3">
        <v>80.180000000000007</v>
      </c>
      <c r="P84" s="3">
        <v>24.25</v>
      </c>
      <c r="Q84" s="3">
        <v>58.01</v>
      </c>
      <c r="R84" s="3">
        <v>17.54</v>
      </c>
      <c r="S84" s="3">
        <v>440</v>
      </c>
      <c r="T84" s="3">
        <v>5</v>
      </c>
      <c r="U84" s="3">
        <v>20</v>
      </c>
      <c r="V84" s="3">
        <v>35000</v>
      </c>
      <c r="W84" s="3" t="s">
        <v>508</v>
      </c>
      <c r="X84" s="3">
        <v>11</v>
      </c>
      <c r="Y84" s="3">
        <v>15</v>
      </c>
      <c r="Z84" s="4">
        <v>43419</v>
      </c>
      <c r="AA84" s="3" t="s">
        <v>404</v>
      </c>
      <c r="AB84" s="3" t="s">
        <v>245</v>
      </c>
      <c r="AC84" s="3">
        <v>2</v>
      </c>
      <c r="AD84" s="3">
        <v>1</v>
      </c>
      <c r="AE84" s="3" t="s">
        <v>65</v>
      </c>
      <c r="AF84" s="3" t="s">
        <v>509</v>
      </c>
      <c r="AG84" s="3" t="s">
        <v>78</v>
      </c>
      <c r="AH84" s="3">
        <v>24000</v>
      </c>
      <c r="AI84" s="3" t="s">
        <v>375</v>
      </c>
      <c r="AJ84" s="3" t="s">
        <v>510</v>
      </c>
      <c r="AK84" s="4">
        <v>43174</v>
      </c>
      <c r="AL84" s="3" t="s">
        <v>78</v>
      </c>
      <c r="AM84" s="3" t="s">
        <v>479</v>
      </c>
      <c r="AN84" s="3" t="s">
        <v>480</v>
      </c>
      <c r="AO84" s="3" t="s">
        <v>481</v>
      </c>
      <c r="AP84" s="3" t="s">
        <v>482</v>
      </c>
      <c r="AQ84" s="3" t="s">
        <v>74</v>
      </c>
    </row>
    <row r="85" spans="1:4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x14ac:dyDescent="0.25">
      <c r="A86" s="3" t="s">
        <v>58</v>
      </c>
      <c r="B86" s="3" t="s">
        <v>59</v>
      </c>
      <c r="C86" s="3" t="s">
        <v>60</v>
      </c>
      <c r="D86" s="3" t="s">
        <v>511</v>
      </c>
      <c r="E86" s="3">
        <v>4141010400</v>
      </c>
      <c r="F86" s="3">
        <v>2629</v>
      </c>
      <c r="G86" s="3">
        <v>1</v>
      </c>
      <c r="H86" s="3">
        <v>1987.11</v>
      </c>
      <c r="I86" s="3">
        <v>370</v>
      </c>
      <c r="J86" s="3">
        <v>10</v>
      </c>
      <c r="K86" s="3">
        <v>1</v>
      </c>
      <c r="L86" s="3">
        <v>0</v>
      </c>
      <c r="M86" s="3">
        <v>8</v>
      </c>
      <c r="N86" s="3">
        <v>67</v>
      </c>
      <c r="O86" s="3">
        <v>67.790000000000006</v>
      </c>
      <c r="P86" s="3">
        <v>20.5</v>
      </c>
      <c r="Q86" s="3">
        <v>55.21</v>
      </c>
      <c r="R86" s="3">
        <v>16.7</v>
      </c>
      <c r="S86" s="3">
        <v>290</v>
      </c>
      <c r="T86" s="3">
        <v>0</v>
      </c>
      <c r="U86" s="3">
        <v>6</v>
      </c>
      <c r="V86" s="3" t="s">
        <v>177</v>
      </c>
      <c r="W86" s="3" t="s">
        <v>177</v>
      </c>
      <c r="X86" s="3" t="s">
        <v>177</v>
      </c>
      <c r="Y86" s="3" t="s">
        <v>177</v>
      </c>
      <c r="Z86" s="3" t="s">
        <v>177</v>
      </c>
      <c r="AA86" s="3" t="s">
        <v>177</v>
      </c>
      <c r="AB86" s="3" t="s">
        <v>177</v>
      </c>
      <c r="AC86" s="3" t="s">
        <v>177</v>
      </c>
      <c r="AD86" s="3" t="s">
        <v>177</v>
      </c>
      <c r="AE86" s="3" t="s">
        <v>177</v>
      </c>
      <c r="AF86" s="3" t="s">
        <v>177</v>
      </c>
      <c r="AG86" s="3" t="s">
        <v>177</v>
      </c>
      <c r="AH86" s="3">
        <v>18000</v>
      </c>
      <c r="AI86" s="3" t="s">
        <v>121</v>
      </c>
      <c r="AJ86" s="3" t="s">
        <v>512</v>
      </c>
      <c r="AK86" s="4">
        <v>43105</v>
      </c>
      <c r="AL86" s="3" t="s">
        <v>67</v>
      </c>
      <c r="AM86" s="3" t="s">
        <v>177</v>
      </c>
      <c r="AN86" s="3" t="s">
        <v>177</v>
      </c>
      <c r="AO86" s="3" t="s">
        <v>177</v>
      </c>
      <c r="AP86" s="3" t="s">
        <v>177</v>
      </c>
      <c r="AQ86" s="3" t="s">
        <v>248</v>
      </c>
    </row>
    <row r="87" spans="1:43" x14ac:dyDescent="0.25">
      <c r="A87" s="3" t="s">
        <v>58</v>
      </c>
      <c r="B87" s="3" t="s">
        <v>59</v>
      </c>
      <c r="C87" s="3" t="s">
        <v>60</v>
      </c>
      <c r="D87" s="3" t="s">
        <v>511</v>
      </c>
      <c r="E87" s="3">
        <v>4141010400</v>
      </c>
      <c r="F87" s="3">
        <v>2629</v>
      </c>
      <c r="G87" s="3">
        <v>2</v>
      </c>
      <c r="H87" s="3">
        <v>1987.11</v>
      </c>
      <c r="I87" s="3">
        <v>370</v>
      </c>
      <c r="J87" s="3">
        <v>10</v>
      </c>
      <c r="K87" s="3">
        <v>1</v>
      </c>
      <c r="L87" s="3">
        <v>0</v>
      </c>
      <c r="M87" s="3">
        <v>8</v>
      </c>
      <c r="N87" s="3">
        <v>84</v>
      </c>
      <c r="O87" s="3">
        <v>84.65</v>
      </c>
      <c r="P87" s="3">
        <v>25.6</v>
      </c>
      <c r="Q87" s="3">
        <v>70.510000000000005</v>
      </c>
      <c r="R87" s="3">
        <v>21.32</v>
      </c>
      <c r="S87" s="3">
        <v>80</v>
      </c>
      <c r="T87" s="3">
        <v>0</v>
      </c>
      <c r="U87" s="3">
        <v>2</v>
      </c>
      <c r="V87" s="3" t="s">
        <v>177</v>
      </c>
      <c r="W87" s="3" t="s">
        <v>177</v>
      </c>
      <c r="X87" s="3" t="s">
        <v>177</v>
      </c>
      <c r="Y87" s="3" t="s">
        <v>177</v>
      </c>
      <c r="Z87" s="3" t="s">
        <v>177</v>
      </c>
      <c r="AA87" s="3" t="s">
        <v>177</v>
      </c>
      <c r="AB87" s="3" t="s">
        <v>177</v>
      </c>
      <c r="AC87" s="3" t="s">
        <v>177</v>
      </c>
      <c r="AD87" s="3" t="s">
        <v>177</v>
      </c>
      <c r="AE87" s="3" t="s">
        <v>177</v>
      </c>
      <c r="AF87" s="3" t="s">
        <v>177</v>
      </c>
      <c r="AG87" s="3" t="s">
        <v>177</v>
      </c>
      <c r="AH87" s="3">
        <v>22000</v>
      </c>
      <c r="AI87" s="3" t="s">
        <v>76</v>
      </c>
      <c r="AJ87" s="3" t="s">
        <v>513</v>
      </c>
      <c r="AK87" s="4">
        <v>43164</v>
      </c>
      <c r="AL87" s="3" t="s">
        <v>67</v>
      </c>
      <c r="AM87" s="3" t="s">
        <v>177</v>
      </c>
      <c r="AN87" s="3" t="s">
        <v>177</v>
      </c>
      <c r="AO87" s="3" t="s">
        <v>177</v>
      </c>
      <c r="AP87" s="3" t="s">
        <v>177</v>
      </c>
      <c r="AQ87" s="3" t="s">
        <v>248</v>
      </c>
    </row>
    <row r="88" spans="1:4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x14ac:dyDescent="0.25">
      <c r="A89" s="3" t="s">
        <v>58</v>
      </c>
      <c r="B89" s="3" t="s">
        <v>59</v>
      </c>
      <c r="C89" s="3" t="s">
        <v>60</v>
      </c>
      <c r="D89" s="3" t="s">
        <v>514</v>
      </c>
      <c r="E89" s="3">
        <v>4141010400</v>
      </c>
      <c r="F89" s="3">
        <v>2630</v>
      </c>
      <c r="G89" s="3">
        <v>1</v>
      </c>
      <c r="H89" s="3">
        <v>1996.06</v>
      </c>
      <c r="I89" s="3">
        <v>1471</v>
      </c>
      <c r="J89" s="3">
        <v>11</v>
      </c>
      <c r="K89" s="3">
        <v>1.2</v>
      </c>
      <c r="L89" s="3">
        <v>75</v>
      </c>
      <c r="M89" s="3">
        <v>47</v>
      </c>
      <c r="N89" s="3">
        <v>52</v>
      </c>
      <c r="O89" s="3">
        <v>52.88</v>
      </c>
      <c r="P89" s="3">
        <v>15.99</v>
      </c>
      <c r="Q89" s="3">
        <v>36.96</v>
      </c>
      <c r="R89" s="3">
        <v>11.18</v>
      </c>
      <c r="S89" s="3">
        <v>126</v>
      </c>
      <c r="T89" s="3">
        <v>7</v>
      </c>
      <c r="U89" s="3">
        <v>12</v>
      </c>
      <c r="V89" s="3">
        <v>17000</v>
      </c>
      <c r="W89" s="3" t="s">
        <v>515</v>
      </c>
      <c r="X89" s="3">
        <v>8</v>
      </c>
      <c r="Y89" s="3">
        <v>21</v>
      </c>
      <c r="Z89" s="4">
        <v>43333</v>
      </c>
      <c r="AA89" s="3" t="s">
        <v>516</v>
      </c>
      <c r="AB89" s="3" t="s">
        <v>102</v>
      </c>
      <c r="AC89" s="3">
        <v>2</v>
      </c>
      <c r="AD89" s="3">
        <v>1</v>
      </c>
      <c r="AE89" s="3" t="s">
        <v>65</v>
      </c>
      <c r="AF89" s="3" t="s">
        <v>66</v>
      </c>
      <c r="AG89" s="3" t="s">
        <v>78</v>
      </c>
      <c r="AH89" s="3">
        <v>14000</v>
      </c>
      <c r="AI89" s="3" t="s">
        <v>477</v>
      </c>
      <c r="AJ89" s="3" t="s">
        <v>517</v>
      </c>
      <c r="AK89" s="4">
        <v>43121</v>
      </c>
      <c r="AL89" s="3" t="s">
        <v>67</v>
      </c>
      <c r="AM89" s="3" t="s">
        <v>518</v>
      </c>
      <c r="AN89" s="3" t="s">
        <v>519</v>
      </c>
      <c r="AO89" s="3" t="s">
        <v>520</v>
      </c>
      <c r="AP89" s="3" t="s">
        <v>521</v>
      </c>
      <c r="AQ89" s="3" t="s">
        <v>74</v>
      </c>
    </row>
    <row r="90" spans="1:43" x14ac:dyDescent="0.25">
      <c r="A90" s="3" t="s">
        <v>58</v>
      </c>
      <c r="B90" s="3" t="s">
        <v>59</v>
      </c>
      <c r="C90" s="3" t="s">
        <v>60</v>
      </c>
      <c r="D90" s="3" t="s">
        <v>514</v>
      </c>
      <c r="E90" s="3">
        <v>4141010400</v>
      </c>
      <c r="F90" s="3">
        <v>2630</v>
      </c>
      <c r="G90" s="3">
        <v>2</v>
      </c>
      <c r="H90" s="3">
        <v>1996.06</v>
      </c>
      <c r="I90" s="3">
        <v>1471</v>
      </c>
      <c r="J90" s="3">
        <v>11</v>
      </c>
      <c r="K90" s="3">
        <v>1.2</v>
      </c>
      <c r="L90" s="3">
        <v>75</v>
      </c>
      <c r="M90" s="3">
        <v>47</v>
      </c>
      <c r="N90" s="3">
        <v>60</v>
      </c>
      <c r="O90" s="3">
        <v>60.74</v>
      </c>
      <c r="P90" s="3">
        <v>18.37</v>
      </c>
      <c r="Q90" s="3">
        <v>43.56</v>
      </c>
      <c r="R90" s="3">
        <v>13.17</v>
      </c>
      <c r="S90" s="3">
        <v>538</v>
      </c>
      <c r="T90" s="3">
        <v>33</v>
      </c>
      <c r="U90" s="3">
        <v>17</v>
      </c>
      <c r="V90" s="3">
        <v>18300</v>
      </c>
      <c r="W90" s="3" t="s">
        <v>522</v>
      </c>
      <c r="X90" s="3">
        <v>4</v>
      </c>
      <c r="Y90" s="3">
        <v>15</v>
      </c>
      <c r="Z90" s="4">
        <v>43205</v>
      </c>
      <c r="AA90" s="3" t="s">
        <v>76</v>
      </c>
      <c r="AB90" s="3" t="s">
        <v>102</v>
      </c>
      <c r="AC90" s="3">
        <v>2</v>
      </c>
      <c r="AD90" s="3">
        <v>1</v>
      </c>
      <c r="AE90" s="3" t="s">
        <v>65</v>
      </c>
      <c r="AF90" s="3" t="s">
        <v>66</v>
      </c>
      <c r="AG90" s="3"/>
      <c r="AH90" s="3">
        <v>16500</v>
      </c>
      <c r="AI90" s="3" t="s">
        <v>523</v>
      </c>
      <c r="AJ90" s="3" t="s">
        <v>524</v>
      </c>
      <c r="AK90" s="4">
        <v>43174</v>
      </c>
      <c r="AL90" s="3" t="s">
        <v>78</v>
      </c>
      <c r="AM90" s="3" t="s">
        <v>525</v>
      </c>
      <c r="AN90" s="3" t="s">
        <v>526</v>
      </c>
      <c r="AO90" s="3" t="s">
        <v>527</v>
      </c>
      <c r="AP90" s="3" t="s">
        <v>528</v>
      </c>
      <c r="AQ90" s="3" t="s">
        <v>74</v>
      </c>
    </row>
    <row r="91" spans="1:43" x14ac:dyDescent="0.25">
      <c r="A91" s="3" t="s">
        <v>58</v>
      </c>
      <c r="B91" s="3" t="s">
        <v>59</v>
      </c>
      <c r="C91" s="3" t="s">
        <v>60</v>
      </c>
      <c r="D91" s="3" t="s">
        <v>514</v>
      </c>
      <c r="E91" s="3">
        <v>4141010400</v>
      </c>
      <c r="F91" s="3">
        <v>2630</v>
      </c>
      <c r="G91" s="3">
        <v>3</v>
      </c>
      <c r="H91" s="3">
        <v>1996.06</v>
      </c>
      <c r="I91" s="3">
        <v>1471</v>
      </c>
      <c r="J91" s="3">
        <v>11</v>
      </c>
      <c r="K91" s="3">
        <v>1.2</v>
      </c>
      <c r="L91" s="3">
        <v>75</v>
      </c>
      <c r="M91" s="3">
        <v>47</v>
      </c>
      <c r="N91" s="3">
        <v>68</v>
      </c>
      <c r="O91" s="3">
        <v>68.31</v>
      </c>
      <c r="P91" s="3">
        <v>20.66</v>
      </c>
      <c r="Q91" s="3">
        <v>49.89</v>
      </c>
      <c r="R91" s="3">
        <v>15.09</v>
      </c>
      <c r="S91" s="3">
        <v>807</v>
      </c>
      <c r="T91" s="3">
        <v>35</v>
      </c>
      <c r="U91" s="3">
        <v>18</v>
      </c>
      <c r="V91" s="3">
        <v>23000</v>
      </c>
      <c r="W91" s="3" t="s">
        <v>529</v>
      </c>
      <c r="X91" s="3">
        <v>10</v>
      </c>
      <c r="Y91" s="3">
        <v>21</v>
      </c>
      <c r="Z91" s="4">
        <v>43394</v>
      </c>
      <c r="AA91" s="3" t="s">
        <v>130</v>
      </c>
      <c r="AB91" s="3" t="s">
        <v>193</v>
      </c>
      <c r="AC91" s="3">
        <v>2</v>
      </c>
      <c r="AD91" s="3">
        <v>1</v>
      </c>
      <c r="AE91" s="3" t="s">
        <v>65</v>
      </c>
      <c r="AF91" s="3" t="s">
        <v>66</v>
      </c>
      <c r="AG91" s="3" t="s">
        <v>167</v>
      </c>
      <c r="AH91" s="3">
        <v>20000</v>
      </c>
      <c r="AI91" s="3" t="s">
        <v>185</v>
      </c>
      <c r="AJ91" s="3" t="s">
        <v>530</v>
      </c>
      <c r="AK91" s="3" t="s">
        <v>531</v>
      </c>
      <c r="AL91" s="3"/>
      <c r="AM91" s="3" t="s">
        <v>169</v>
      </c>
      <c r="AN91" s="3" t="s">
        <v>170</v>
      </c>
      <c r="AO91" s="3" t="s">
        <v>171</v>
      </c>
      <c r="AP91" s="3" t="s">
        <v>172</v>
      </c>
      <c r="AQ91" s="3" t="s">
        <v>74</v>
      </c>
    </row>
    <row r="92" spans="1:4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x14ac:dyDescent="0.25">
      <c r="A93" s="3" t="s">
        <v>58</v>
      </c>
      <c r="B93" s="3" t="s">
        <v>59</v>
      </c>
      <c r="C93" s="3" t="s">
        <v>60</v>
      </c>
      <c r="D93" s="3" t="s">
        <v>532</v>
      </c>
      <c r="E93" s="3">
        <v>4141010400</v>
      </c>
      <c r="F93" s="3">
        <v>3864</v>
      </c>
      <c r="G93" s="3">
        <v>1</v>
      </c>
      <c r="H93" s="3">
        <v>1994.07</v>
      </c>
      <c r="I93" s="3">
        <v>1827</v>
      </c>
      <c r="J93" s="3">
        <v>21</v>
      </c>
      <c r="K93" s="3">
        <v>0.5</v>
      </c>
      <c r="L93" s="3">
        <v>44</v>
      </c>
      <c r="M93" s="3">
        <v>83</v>
      </c>
      <c r="N93" s="3">
        <v>80</v>
      </c>
      <c r="O93" s="3">
        <v>80.489999999999995</v>
      </c>
      <c r="P93" s="3">
        <v>24.34</v>
      </c>
      <c r="Q93" s="3">
        <v>58.46</v>
      </c>
      <c r="R93" s="3">
        <v>17.68</v>
      </c>
      <c r="S93" s="3">
        <v>968</v>
      </c>
      <c r="T93" s="3">
        <v>25</v>
      </c>
      <c r="U93" s="3">
        <v>46</v>
      </c>
      <c r="V93" s="3">
        <v>34000</v>
      </c>
      <c r="W93" s="3" t="s">
        <v>533</v>
      </c>
      <c r="X93" s="3">
        <v>13</v>
      </c>
      <c r="Y93" s="3">
        <v>15</v>
      </c>
      <c r="Z93" s="3" t="s">
        <v>476</v>
      </c>
      <c r="AA93" s="3" t="s">
        <v>268</v>
      </c>
      <c r="AB93" s="3" t="s">
        <v>498</v>
      </c>
      <c r="AC93" s="3">
        <v>2</v>
      </c>
      <c r="AD93" s="3">
        <v>1</v>
      </c>
      <c r="AE93" s="3" t="s">
        <v>65</v>
      </c>
      <c r="AF93" s="3" t="s">
        <v>534</v>
      </c>
      <c r="AG93" s="3" t="s">
        <v>78</v>
      </c>
      <c r="AH93" s="3">
        <v>24000</v>
      </c>
      <c r="AI93" s="3" t="s">
        <v>147</v>
      </c>
      <c r="AJ93" s="3" t="s">
        <v>535</v>
      </c>
      <c r="AK93" s="3" t="s">
        <v>536</v>
      </c>
      <c r="AL93" s="3" t="s">
        <v>167</v>
      </c>
      <c r="AM93" s="3" t="s">
        <v>479</v>
      </c>
      <c r="AN93" s="3" t="s">
        <v>480</v>
      </c>
      <c r="AO93" s="3" t="s">
        <v>481</v>
      </c>
      <c r="AP93" s="3" t="s">
        <v>482</v>
      </c>
      <c r="AQ93" s="3" t="s">
        <v>74</v>
      </c>
    </row>
    <row r="94" spans="1:43" x14ac:dyDescent="0.25">
      <c r="A94" s="3" t="s">
        <v>58</v>
      </c>
      <c r="B94" s="3" t="s">
        <v>59</v>
      </c>
      <c r="C94" s="3" t="s">
        <v>60</v>
      </c>
      <c r="D94" s="3" t="s">
        <v>532</v>
      </c>
      <c r="E94" s="3">
        <v>4141010400</v>
      </c>
      <c r="F94" s="3">
        <v>3864</v>
      </c>
      <c r="G94" s="3">
        <v>2</v>
      </c>
      <c r="H94" s="3">
        <v>1994.07</v>
      </c>
      <c r="I94" s="3">
        <v>1827</v>
      </c>
      <c r="J94" s="3">
        <v>21</v>
      </c>
      <c r="K94" s="3">
        <v>0.5</v>
      </c>
      <c r="L94" s="3">
        <v>44</v>
      </c>
      <c r="M94" s="3">
        <v>83</v>
      </c>
      <c r="N94" s="3">
        <v>85</v>
      </c>
      <c r="O94" s="3">
        <v>85.35</v>
      </c>
      <c r="P94" s="3">
        <v>25.81</v>
      </c>
      <c r="Q94" s="3">
        <v>58.71</v>
      </c>
      <c r="R94" s="3">
        <v>17.75</v>
      </c>
      <c r="S94" s="3">
        <v>659</v>
      </c>
      <c r="T94" s="3">
        <v>18</v>
      </c>
      <c r="U94" s="3">
        <v>31</v>
      </c>
      <c r="V94" s="3">
        <v>35500</v>
      </c>
      <c r="W94" s="3" t="s">
        <v>537</v>
      </c>
      <c r="X94" s="3">
        <v>9</v>
      </c>
      <c r="Y94" s="3">
        <v>20</v>
      </c>
      <c r="Z94" s="4">
        <v>43363</v>
      </c>
      <c r="AA94" s="3" t="s">
        <v>268</v>
      </c>
      <c r="AB94" s="3" t="s">
        <v>498</v>
      </c>
      <c r="AC94" s="3">
        <v>2</v>
      </c>
      <c r="AD94" s="3">
        <v>1</v>
      </c>
      <c r="AE94" s="3" t="s">
        <v>65</v>
      </c>
      <c r="AF94" s="3" t="s">
        <v>66</v>
      </c>
      <c r="AG94" s="3"/>
      <c r="AH94" s="3">
        <v>25000</v>
      </c>
      <c r="AI94" s="3" t="s">
        <v>147</v>
      </c>
      <c r="AJ94" s="3" t="s">
        <v>538</v>
      </c>
      <c r="AK94" s="4">
        <v>43454</v>
      </c>
      <c r="AL94" s="3" t="s">
        <v>67</v>
      </c>
      <c r="AM94" s="3" t="s">
        <v>539</v>
      </c>
      <c r="AN94" s="3" t="s">
        <v>540</v>
      </c>
      <c r="AO94" s="3" t="s">
        <v>541</v>
      </c>
      <c r="AP94" s="3" t="s">
        <v>542</v>
      </c>
      <c r="AQ94" s="3" t="s">
        <v>74</v>
      </c>
    </row>
    <row r="95" spans="1:43" x14ac:dyDescent="0.25">
      <c r="A95" s="3" t="s">
        <v>58</v>
      </c>
      <c r="B95" s="3" t="s">
        <v>59</v>
      </c>
      <c r="C95" s="3" t="s">
        <v>60</v>
      </c>
      <c r="D95" s="3" t="s">
        <v>532</v>
      </c>
      <c r="E95" s="3">
        <v>4141010400</v>
      </c>
      <c r="F95" s="3">
        <v>3864</v>
      </c>
      <c r="G95" s="3">
        <v>3</v>
      </c>
      <c r="H95" s="3">
        <v>1994.07</v>
      </c>
      <c r="I95" s="3">
        <v>1827</v>
      </c>
      <c r="J95" s="3">
        <v>21</v>
      </c>
      <c r="K95" s="3">
        <v>0.5</v>
      </c>
      <c r="L95" s="3">
        <v>44</v>
      </c>
      <c r="M95" s="3">
        <v>83</v>
      </c>
      <c r="N95" s="3">
        <v>106</v>
      </c>
      <c r="O95" s="3">
        <v>106.03</v>
      </c>
      <c r="P95" s="3">
        <v>32.07</v>
      </c>
      <c r="Q95" s="3">
        <v>84.9</v>
      </c>
      <c r="R95" s="3">
        <v>25.68</v>
      </c>
      <c r="S95" s="3">
        <v>200</v>
      </c>
      <c r="T95" s="3">
        <v>1</v>
      </c>
      <c r="U95" s="3">
        <v>6</v>
      </c>
      <c r="V95" s="3">
        <v>50000</v>
      </c>
      <c r="W95" s="3" t="s">
        <v>543</v>
      </c>
      <c r="X95" s="3" t="s">
        <v>317</v>
      </c>
      <c r="Y95" s="3">
        <v>25</v>
      </c>
      <c r="Z95" s="3" t="s">
        <v>544</v>
      </c>
      <c r="AA95" s="3" t="s">
        <v>155</v>
      </c>
      <c r="AB95" s="3" t="s">
        <v>155</v>
      </c>
      <c r="AC95" s="3">
        <v>3</v>
      </c>
      <c r="AD95" s="3">
        <v>2</v>
      </c>
      <c r="AE95" s="3" t="s">
        <v>112</v>
      </c>
      <c r="AF95" s="3" t="s">
        <v>66</v>
      </c>
      <c r="AG95" s="3" t="s">
        <v>67</v>
      </c>
      <c r="AH95" s="3">
        <v>38000</v>
      </c>
      <c r="AI95" s="3" t="s">
        <v>157</v>
      </c>
      <c r="AJ95" s="3" t="s">
        <v>545</v>
      </c>
      <c r="AK95" s="4">
        <v>43215</v>
      </c>
      <c r="AL95" s="3" t="s">
        <v>167</v>
      </c>
      <c r="AM95" s="3" t="s">
        <v>202</v>
      </c>
      <c r="AN95" s="3" t="s">
        <v>546</v>
      </c>
      <c r="AO95" s="3" t="s">
        <v>547</v>
      </c>
      <c r="AP95" s="3" t="s">
        <v>548</v>
      </c>
      <c r="AQ95" s="3" t="s">
        <v>74</v>
      </c>
    </row>
    <row r="96" spans="1:4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x14ac:dyDescent="0.25">
      <c r="A97" s="3" t="s">
        <v>58</v>
      </c>
      <c r="B97" s="3" t="s">
        <v>59</v>
      </c>
      <c r="C97" s="3" t="s">
        <v>60</v>
      </c>
      <c r="D97" s="3" t="s">
        <v>549</v>
      </c>
      <c r="E97" s="3">
        <v>4141010400</v>
      </c>
      <c r="F97" s="3">
        <v>2895</v>
      </c>
      <c r="G97" s="3">
        <v>1</v>
      </c>
      <c r="H97" s="3">
        <v>1993.09</v>
      </c>
      <c r="I97" s="3">
        <v>1158</v>
      </c>
      <c r="J97" s="3">
        <v>16</v>
      </c>
      <c r="K97" s="3">
        <v>1.02</v>
      </c>
      <c r="L97" s="3">
        <v>13</v>
      </c>
      <c r="M97" s="3">
        <v>17</v>
      </c>
      <c r="N97" s="3">
        <v>112</v>
      </c>
      <c r="O97" s="3">
        <v>112.47</v>
      </c>
      <c r="P97" s="3">
        <v>34.020000000000003</v>
      </c>
      <c r="Q97" s="3">
        <v>90.15</v>
      </c>
      <c r="R97" s="3">
        <v>27.27</v>
      </c>
      <c r="S97" s="3">
        <v>392</v>
      </c>
      <c r="T97" s="3">
        <v>5</v>
      </c>
      <c r="U97" s="3">
        <v>4</v>
      </c>
      <c r="V97" s="3">
        <v>52000</v>
      </c>
      <c r="W97" s="3" t="s">
        <v>550</v>
      </c>
      <c r="X97" s="3">
        <v>4</v>
      </c>
      <c r="Y97" s="3">
        <v>25</v>
      </c>
      <c r="Z97" s="4">
        <v>43215</v>
      </c>
      <c r="AA97" s="3" t="s">
        <v>399</v>
      </c>
      <c r="AB97" s="3" t="s">
        <v>155</v>
      </c>
      <c r="AC97" s="3">
        <v>3</v>
      </c>
      <c r="AD97" s="3">
        <v>2</v>
      </c>
      <c r="AE97" s="3" t="s">
        <v>112</v>
      </c>
      <c r="AF97" s="3" t="s">
        <v>66</v>
      </c>
      <c r="AG97" s="3" t="s">
        <v>78</v>
      </c>
      <c r="AH97" s="3">
        <v>38000</v>
      </c>
      <c r="AI97" s="3" t="s">
        <v>404</v>
      </c>
      <c r="AJ97" s="3" t="s">
        <v>551</v>
      </c>
      <c r="AK97" s="4">
        <v>43215</v>
      </c>
      <c r="AL97" s="3" t="s">
        <v>78</v>
      </c>
      <c r="AM97" s="3" t="s">
        <v>552</v>
      </c>
      <c r="AN97" s="3" t="s">
        <v>553</v>
      </c>
      <c r="AO97" s="3" t="s">
        <v>554</v>
      </c>
      <c r="AP97" s="3" t="s">
        <v>555</v>
      </c>
      <c r="AQ97" s="3" t="s">
        <v>74</v>
      </c>
    </row>
    <row r="98" spans="1:43" x14ac:dyDescent="0.25">
      <c r="A98" s="3" t="s">
        <v>58</v>
      </c>
      <c r="B98" s="3" t="s">
        <v>59</v>
      </c>
      <c r="C98" s="3" t="s">
        <v>60</v>
      </c>
      <c r="D98" s="3" t="s">
        <v>549</v>
      </c>
      <c r="E98" s="3">
        <v>4141010400</v>
      </c>
      <c r="F98" s="3">
        <v>2895</v>
      </c>
      <c r="G98" s="3">
        <v>2</v>
      </c>
      <c r="H98" s="3">
        <v>1993.09</v>
      </c>
      <c r="I98" s="3">
        <v>1158</v>
      </c>
      <c r="J98" s="3">
        <v>16</v>
      </c>
      <c r="K98" s="3">
        <v>1.02</v>
      </c>
      <c r="L98" s="3">
        <v>13</v>
      </c>
      <c r="M98" s="3">
        <v>17</v>
      </c>
      <c r="N98" s="3">
        <v>125</v>
      </c>
      <c r="O98" s="3">
        <v>125.22</v>
      </c>
      <c r="P98" s="3">
        <v>37.869999999999997</v>
      </c>
      <c r="Q98" s="3">
        <v>101.91</v>
      </c>
      <c r="R98" s="3">
        <v>30.82</v>
      </c>
      <c r="S98" s="3">
        <v>400</v>
      </c>
      <c r="T98" s="3">
        <v>5</v>
      </c>
      <c r="U98" s="3">
        <v>7</v>
      </c>
      <c r="V98" s="3">
        <v>56000</v>
      </c>
      <c r="W98" s="3" t="s">
        <v>556</v>
      </c>
      <c r="X98" s="3">
        <v>6</v>
      </c>
      <c r="Y98" s="3">
        <v>20</v>
      </c>
      <c r="Z98" s="4">
        <v>43271</v>
      </c>
      <c r="AA98" s="3" t="s">
        <v>411</v>
      </c>
      <c r="AB98" s="3" t="s">
        <v>155</v>
      </c>
      <c r="AC98" s="3">
        <v>4</v>
      </c>
      <c r="AD98" s="3">
        <v>2</v>
      </c>
      <c r="AE98" s="3" t="s">
        <v>112</v>
      </c>
      <c r="AF98" s="3" t="s">
        <v>66</v>
      </c>
      <c r="AG98" s="3" t="s">
        <v>167</v>
      </c>
      <c r="AH98" s="3">
        <v>43000</v>
      </c>
      <c r="AI98" s="3" t="s">
        <v>289</v>
      </c>
      <c r="AJ98" s="3" t="s">
        <v>557</v>
      </c>
      <c r="AK98" s="4">
        <v>43146</v>
      </c>
      <c r="AL98" s="3" t="s">
        <v>67</v>
      </c>
      <c r="AM98" s="3" t="s">
        <v>552</v>
      </c>
      <c r="AN98" s="3" t="s">
        <v>553</v>
      </c>
      <c r="AO98" s="3" t="s">
        <v>554</v>
      </c>
      <c r="AP98" s="3" t="s">
        <v>555</v>
      </c>
      <c r="AQ98" s="3" t="s">
        <v>74</v>
      </c>
    </row>
    <row r="99" spans="1:43" x14ac:dyDescent="0.25">
      <c r="A99" s="3" t="s">
        <v>58</v>
      </c>
      <c r="B99" s="3" t="s">
        <v>59</v>
      </c>
      <c r="C99" s="3" t="s">
        <v>60</v>
      </c>
      <c r="D99" s="3" t="s">
        <v>549</v>
      </c>
      <c r="E99" s="3">
        <v>4141010400</v>
      </c>
      <c r="F99" s="3">
        <v>2895</v>
      </c>
      <c r="G99" s="3">
        <v>3</v>
      </c>
      <c r="H99" s="3">
        <v>1993.09</v>
      </c>
      <c r="I99" s="3">
        <v>1158</v>
      </c>
      <c r="J99" s="3">
        <v>16</v>
      </c>
      <c r="K99" s="3">
        <v>1.02</v>
      </c>
      <c r="L99" s="3">
        <v>13</v>
      </c>
      <c r="M99" s="3">
        <v>17</v>
      </c>
      <c r="N99" s="3">
        <v>152</v>
      </c>
      <c r="O99" s="3">
        <v>152.27000000000001</v>
      </c>
      <c r="P99" s="3">
        <v>46.06</v>
      </c>
      <c r="Q99" s="3">
        <v>127.02</v>
      </c>
      <c r="R99" s="3">
        <v>38.42</v>
      </c>
      <c r="S99" s="3">
        <v>320</v>
      </c>
      <c r="T99" s="3">
        <v>3</v>
      </c>
      <c r="U99" s="3">
        <v>5</v>
      </c>
      <c r="V99" s="3">
        <v>63000</v>
      </c>
      <c r="W99" s="3" t="s">
        <v>558</v>
      </c>
      <c r="X99" s="3">
        <v>13</v>
      </c>
      <c r="Y99" s="3">
        <v>25</v>
      </c>
      <c r="Z99" s="3" t="s">
        <v>559</v>
      </c>
      <c r="AA99" s="3" t="s">
        <v>560</v>
      </c>
      <c r="AB99" s="3" t="s">
        <v>345</v>
      </c>
      <c r="AC99" s="3">
        <v>4</v>
      </c>
      <c r="AD99" s="3">
        <v>2</v>
      </c>
      <c r="AE99" s="3" t="s">
        <v>112</v>
      </c>
      <c r="AF99" s="3" t="s">
        <v>66</v>
      </c>
      <c r="AG99" s="3" t="s">
        <v>67</v>
      </c>
      <c r="AH99" s="3">
        <v>50000</v>
      </c>
      <c r="AI99" s="3" t="s">
        <v>165</v>
      </c>
      <c r="AJ99" s="3" t="s">
        <v>561</v>
      </c>
      <c r="AK99" s="3" t="s">
        <v>476</v>
      </c>
      <c r="AL99" s="3" t="s">
        <v>78</v>
      </c>
      <c r="AM99" s="3" t="s">
        <v>552</v>
      </c>
      <c r="AN99" s="3" t="s">
        <v>553</v>
      </c>
      <c r="AO99" s="3" t="s">
        <v>554</v>
      </c>
      <c r="AP99" s="3" t="s">
        <v>555</v>
      </c>
      <c r="AQ99" s="3" t="s">
        <v>74</v>
      </c>
    </row>
    <row r="100" spans="1:43" x14ac:dyDescent="0.25">
      <c r="A100" s="3" t="s">
        <v>58</v>
      </c>
      <c r="B100" s="3" t="s">
        <v>59</v>
      </c>
      <c r="C100" s="3" t="s">
        <v>60</v>
      </c>
      <c r="D100" s="3" t="s">
        <v>549</v>
      </c>
      <c r="E100" s="3">
        <v>4141010400</v>
      </c>
      <c r="F100" s="3">
        <v>2895</v>
      </c>
      <c r="G100" s="3">
        <v>4</v>
      </c>
      <c r="H100" s="3">
        <v>1993.09</v>
      </c>
      <c r="I100" s="3">
        <v>1158</v>
      </c>
      <c r="J100" s="3">
        <v>16</v>
      </c>
      <c r="K100" s="3">
        <v>1.02</v>
      </c>
      <c r="L100" s="3">
        <v>13</v>
      </c>
      <c r="M100" s="3">
        <v>17</v>
      </c>
      <c r="N100" s="3">
        <v>198</v>
      </c>
      <c r="O100" s="3">
        <v>198.77</v>
      </c>
      <c r="P100" s="3">
        <v>60.12</v>
      </c>
      <c r="Q100" s="3">
        <v>164.7</v>
      </c>
      <c r="R100" s="3">
        <v>49.82</v>
      </c>
      <c r="S100" s="3">
        <v>46</v>
      </c>
      <c r="T100" s="3">
        <v>0</v>
      </c>
      <c r="U100" s="3">
        <v>1</v>
      </c>
      <c r="V100" s="3" t="s">
        <v>177</v>
      </c>
      <c r="W100" s="3" t="s">
        <v>177</v>
      </c>
      <c r="X100" s="3" t="s">
        <v>177</v>
      </c>
      <c r="Y100" s="3" t="s">
        <v>177</v>
      </c>
      <c r="Z100" s="3" t="s">
        <v>177</v>
      </c>
      <c r="AA100" s="3" t="s">
        <v>177</v>
      </c>
      <c r="AB100" s="3" t="s">
        <v>177</v>
      </c>
      <c r="AC100" s="3" t="s">
        <v>177</v>
      </c>
      <c r="AD100" s="3" t="s">
        <v>177</v>
      </c>
      <c r="AE100" s="3" t="s">
        <v>177</v>
      </c>
      <c r="AF100" s="3" t="s">
        <v>177</v>
      </c>
      <c r="AG100" s="3" t="s">
        <v>177</v>
      </c>
      <c r="AH100" s="3">
        <v>49000</v>
      </c>
      <c r="AI100" s="3" t="s">
        <v>308</v>
      </c>
      <c r="AJ100" s="3" t="s">
        <v>562</v>
      </c>
      <c r="AK100" s="4">
        <v>43427</v>
      </c>
      <c r="AL100" s="3" t="s">
        <v>67</v>
      </c>
      <c r="AM100" s="3" t="s">
        <v>177</v>
      </c>
      <c r="AN100" s="3" t="s">
        <v>177</v>
      </c>
      <c r="AO100" s="3" t="s">
        <v>177</v>
      </c>
      <c r="AP100" s="3" t="s">
        <v>177</v>
      </c>
      <c r="AQ100" s="3" t="s">
        <v>248</v>
      </c>
    </row>
    <row r="101" spans="1:4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x14ac:dyDescent="0.25">
      <c r="A102" s="3" t="s">
        <v>58</v>
      </c>
      <c r="B102" s="3" t="s">
        <v>59</v>
      </c>
      <c r="C102" s="3" t="s">
        <v>60</v>
      </c>
      <c r="D102" s="3" t="s">
        <v>563</v>
      </c>
      <c r="E102" s="3">
        <v>4141010400</v>
      </c>
      <c r="F102" s="3">
        <v>2897</v>
      </c>
      <c r="G102" s="3">
        <v>1</v>
      </c>
      <c r="H102" s="3">
        <v>1994.1</v>
      </c>
      <c r="I102" s="3">
        <v>716</v>
      </c>
      <c r="J102" s="3">
        <v>8</v>
      </c>
      <c r="K102" s="3">
        <v>0.69</v>
      </c>
      <c r="L102" s="3">
        <v>25</v>
      </c>
      <c r="M102" s="3">
        <v>17</v>
      </c>
      <c r="N102" s="3">
        <v>84</v>
      </c>
      <c r="O102" s="3">
        <v>84.95</v>
      </c>
      <c r="P102" s="3">
        <v>25.69</v>
      </c>
      <c r="Q102" s="3">
        <v>66.16</v>
      </c>
      <c r="R102" s="3">
        <v>20.010000000000002</v>
      </c>
      <c r="S102" s="3">
        <v>352</v>
      </c>
      <c r="T102" s="3">
        <v>18</v>
      </c>
      <c r="U102" s="3">
        <v>9</v>
      </c>
      <c r="V102" s="3">
        <v>35800</v>
      </c>
      <c r="W102" s="3" t="s">
        <v>564</v>
      </c>
      <c r="X102" s="3">
        <v>11</v>
      </c>
      <c r="Y102" s="3">
        <v>15</v>
      </c>
      <c r="Z102" s="4">
        <v>43419</v>
      </c>
      <c r="AA102" s="3" t="s">
        <v>404</v>
      </c>
      <c r="AB102" s="3" t="s">
        <v>505</v>
      </c>
      <c r="AC102" s="3">
        <v>3</v>
      </c>
      <c r="AD102" s="3">
        <v>1</v>
      </c>
      <c r="AE102" s="3" t="s">
        <v>112</v>
      </c>
      <c r="AF102" s="3" t="s">
        <v>66</v>
      </c>
      <c r="AG102" s="3"/>
      <c r="AH102" s="3">
        <v>32000</v>
      </c>
      <c r="AI102" s="3" t="s">
        <v>565</v>
      </c>
      <c r="AJ102" s="3" t="s">
        <v>566</v>
      </c>
      <c r="AK102" s="3" t="s">
        <v>567</v>
      </c>
      <c r="AL102" s="3" t="s">
        <v>67</v>
      </c>
      <c r="AM102" s="3" t="s">
        <v>568</v>
      </c>
      <c r="AN102" s="3" t="s">
        <v>569</v>
      </c>
      <c r="AO102" s="3" t="s">
        <v>570</v>
      </c>
      <c r="AP102" s="3" t="s">
        <v>571</v>
      </c>
      <c r="AQ102" s="3" t="s">
        <v>74</v>
      </c>
    </row>
    <row r="103" spans="1:43" x14ac:dyDescent="0.25">
      <c r="A103" s="3" t="s">
        <v>58</v>
      </c>
      <c r="B103" s="3" t="s">
        <v>59</v>
      </c>
      <c r="C103" s="3" t="s">
        <v>60</v>
      </c>
      <c r="D103" s="3" t="s">
        <v>563</v>
      </c>
      <c r="E103" s="3">
        <v>4141010400</v>
      </c>
      <c r="F103" s="3">
        <v>2897</v>
      </c>
      <c r="G103" s="3">
        <v>2</v>
      </c>
      <c r="H103" s="3">
        <v>1994.1</v>
      </c>
      <c r="I103" s="3">
        <v>716</v>
      </c>
      <c r="J103" s="3">
        <v>8</v>
      </c>
      <c r="K103" s="3">
        <v>0.69</v>
      </c>
      <c r="L103" s="3">
        <v>25</v>
      </c>
      <c r="M103" s="3">
        <v>17</v>
      </c>
      <c r="N103" s="3">
        <v>102</v>
      </c>
      <c r="O103" s="3">
        <v>102.13</v>
      </c>
      <c r="P103" s="3">
        <v>30.89</v>
      </c>
      <c r="Q103" s="3">
        <v>80.28</v>
      </c>
      <c r="R103" s="3">
        <v>24.28</v>
      </c>
      <c r="S103" s="3">
        <v>364</v>
      </c>
      <c r="T103" s="3">
        <v>7</v>
      </c>
      <c r="U103" s="3">
        <v>8</v>
      </c>
      <c r="V103" s="3">
        <v>42000</v>
      </c>
      <c r="W103" s="3" t="s">
        <v>572</v>
      </c>
      <c r="X103" s="3">
        <v>5</v>
      </c>
      <c r="Y103" s="3">
        <v>23</v>
      </c>
      <c r="Z103" s="4">
        <v>43243</v>
      </c>
      <c r="AA103" s="3" t="s">
        <v>391</v>
      </c>
      <c r="AB103" s="3" t="s">
        <v>573</v>
      </c>
      <c r="AC103" s="3">
        <v>3</v>
      </c>
      <c r="AD103" s="3">
        <v>2</v>
      </c>
      <c r="AE103" s="3" t="s">
        <v>112</v>
      </c>
      <c r="AF103" s="3" t="s">
        <v>574</v>
      </c>
      <c r="AG103" s="3" t="s">
        <v>167</v>
      </c>
      <c r="AH103" s="3">
        <v>34000</v>
      </c>
      <c r="AI103" s="3" t="s">
        <v>99</v>
      </c>
      <c r="AJ103" s="3" t="s">
        <v>575</v>
      </c>
      <c r="AK103" s="4">
        <v>43273</v>
      </c>
      <c r="AL103" s="3"/>
      <c r="AM103" s="3" t="s">
        <v>576</v>
      </c>
      <c r="AN103" s="3" t="s">
        <v>577</v>
      </c>
      <c r="AO103" s="3" t="s">
        <v>578</v>
      </c>
      <c r="AP103" s="3" t="s">
        <v>579</v>
      </c>
      <c r="AQ103" s="3" t="s">
        <v>74</v>
      </c>
    </row>
    <row r="104" spans="1:4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x14ac:dyDescent="0.25">
      <c r="A105" s="3" t="s">
        <v>58</v>
      </c>
      <c r="B105" s="3" t="s">
        <v>59</v>
      </c>
      <c r="C105" s="3" t="s">
        <v>60</v>
      </c>
      <c r="D105" s="3" t="s">
        <v>580</v>
      </c>
      <c r="E105" s="3">
        <v>4141010400</v>
      </c>
      <c r="F105" s="3">
        <v>2898</v>
      </c>
      <c r="G105" s="3">
        <v>4</v>
      </c>
      <c r="H105" s="3">
        <v>1994.07</v>
      </c>
      <c r="I105" s="3">
        <v>1312</v>
      </c>
      <c r="J105" s="3">
        <v>15</v>
      </c>
      <c r="K105" s="3">
        <v>0.49</v>
      </c>
      <c r="L105" s="3">
        <v>45</v>
      </c>
      <c r="M105" s="3">
        <v>43</v>
      </c>
      <c r="N105" s="3" t="s">
        <v>427</v>
      </c>
      <c r="O105" s="3">
        <v>80.489999999999995</v>
      </c>
      <c r="P105" s="3">
        <v>24.34</v>
      </c>
      <c r="Q105" s="3">
        <v>58.46</v>
      </c>
      <c r="R105" s="3">
        <v>17.68</v>
      </c>
      <c r="S105" s="3">
        <v>616</v>
      </c>
      <c r="T105" s="3">
        <v>32</v>
      </c>
      <c r="U105" s="3">
        <v>19</v>
      </c>
      <c r="V105" s="3">
        <v>29200</v>
      </c>
      <c r="W105" s="3" t="s">
        <v>581</v>
      </c>
      <c r="X105" s="3">
        <v>5</v>
      </c>
      <c r="Y105" s="3">
        <v>15</v>
      </c>
      <c r="Z105" s="4">
        <v>43235</v>
      </c>
      <c r="AA105" s="3" t="s">
        <v>391</v>
      </c>
      <c r="AB105" s="3" t="s">
        <v>582</v>
      </c>
      <c r="AC105" s="3">
        <v>2</v>
      </c>
      <c r="AD105" s="3">
        <v>1</v>
      </c>
      <c r="AE105" s="3" t="s">
        <v>65</v>
      </c>
      <c r="AF105" s="3" t="s">
        <v>146</v>
      </c>
      <c r="AG105" s="3" t="s">
        <v>167</v>
      </c>
      <c r="AH105" s="3">
        <v>24000</v>
      </c>
      <c r="AI105" s="3" t="s">
        <v>94</v>
      </c>
      <c r="AJ105" s="3" t="s">
        <v>583</v>
      </c>
      <c r="AK105" s="4">
        <v>43296</v>
      </c>
      <c r="AL105" s="3" t="s">
        <v>67</v>
      </c>
      <c r="AM105" s="3" t="s">
        <v>584</v>
      </c>
      <c r="AN105" s="3" t="s">
        <v>585</v>
      </c>
      <c r="AO105" s="3" t="s">
        <v>586</v>
      </c>
      <c r="AP105" s="3" t="s">
        <v>587</v>
      </c>
      <c r="AQ105" s="3" t="s">
        <v>74</v>
      </c>
    </row>
    <row r="106" spans="1:43" x14ac:dyDescent="0.25">
      <c r="A106" s="3" t="s">
        <v>58</v>
      </c>
      <c r="B106" s="3" t="s">
        <v>59</v>
      </c>
      <c r="C106" s="3" t="s">
        <v>60</v>
      </c>
      <c r="D106" s="3" t="s">
        <v>580</v>
      </c>
      <c r="E106" s="3">
        <v>4141010400</v>
      </c>
      <c r="F106" s="3">
        <v>2898</v>
      </c>
      <c r="G106" s="3">
        <v>1</v>
      </c>
      <c r="H106" s="3">
        <v>1994.07</v>
      </c>
      <c r="I106" s="3">
        <v>1312</v>
      </c>
      <c r="J106" s="3">
        <v>15</v>
      </c>
      <c r="K106" s="3">
        <v>0.49</v>
      </c>
      <c r="L106" s="3">
        <v>45</v>
      </c>
      <c r="M106" s="3">
        <v>43</v>
      </c>
      <c r="N106" s="3" t="s">
        <v>97</v>
      </c>
      <c r="O106" s="3">
        <v>80.930000000000007</v>
      </c>
      <c r="P106" s="3">
        <v>24.48</v>
      </c>
      <c r="Q106" s="3">
        <v>58.19</v>
      </c>
      <c r="R106" s="3">
        <v>17.600000000000001</v>
      </c>
      <c r="S106" s="3">
        <v>59</v>
      </c>
      <c r="T106" s="3">
        <v>0</v>
      </c>
      <c r="U106" s="3">
        <v>6</v>
      </c>
      <c r="V106" s="3" t="s">
        <v>177</v>
      </c>
      <c r="W106" s="3" t="s">
        <v>177</v>
      </c>
      <c r="X106" s="3" t="s">
        <v>177</v>
      </c>
      <c r="Y106" s="3" t="s">
        <v>177</v>
      </c>
      <c r="Z106" s="3" t="s">
        <v>177</v>
      </c>
      <c r="AA106" s="3" t="s">
        <v>177</v>
      </c>
      <c r="AB106" s="3" t="s">
        <v>177</v>
      </c>
      <c r="AC106" s="3" t="s">
        <v>177</v>
      </c>
      <c r="AD106" s="3" t="s">
        <v>177</v>
      </c>
      <c r="AE106" s="3" t="s">
        <v>177</v>
      </c>
      <c r="AF106" s="3" t="s">
        <v>177</v>
      </c>
      <c r="AG106" s="3" t="s">
        <v>177</v>
      </c>
      <c r="AH106" s="3">
        <v>22000</v>
      </c>
      <c r="AI106" s="3" t="s">
        <v>147</v>
      </c>
      <c r="AJ106" s="3" t="s">
        <v>588</v>
      </c>
      <c r="AK106" s="4">
        <v>43205</v>
      </c>
      <c r="AL106" s="3" t="s">
        <v>78</v>
      </c>
      <c r="AM106" s="3" t="s">
        <v>177</v>
      </c>
      <c r="AN106" s="3" t="s">
        <v>177</v>
      </c>
      <c r="AO106" s="3" t="s">
        <v>177</v>
      </c>
      <c r="AP106" s="3" t="s">
        <v>177</v>
      </c>
      <c r="AQ106" s="3" t="s">
        <v>248</v>
      </c>
    </row>
    <row r="107" spans="1:43" x14ac:dyDescent="0.25">
      <c r="A107" s="3" t="s">
        <v>58</v>
      </c>
      <c r="B107" s="3" t="s">
        <v>59</v>
      </c>
      <c r="C107" s="3" t="s">
        <v>60</v>
      </c>
      <c r="D107" s="3" t="s">
        <v>580</v>
      </c>
      <c r="E107" s="3">
        <v>4141010400</v>
      </c>
      <c r="F107" s="3">
        <v>2898</v>
      </c>
      <c r="G107" s="3">
        <v>2</v>
      </c>
      <c r="H107" s="3">
        <v>1994.07</v>
      </c>
      <c r="I107" s="3">
        <v>1312</v>
      </c>
      <c r="J107" s="3">
        <v>15</v>
      </c>
      <c r="K107" s="3">
        <v>0.49</v>
      </c>
      <c r="L107" s="3">
        <v>45</v>
      </c>
      <c r="M107" s="3">
        <v>43</v>
      </c>
      <c r="N107" s="3">
        <v>84</v>
      </c>
      <c r="O107" s="3">
        <v>84.8</v>
      </c>
      <c r="P107" s="3">
        <v>25.65</v>
      </c>
      <c r="Q107" s="3">
        <v>58.71</v>
      </c>
      <c r="R107" s="3">
        <v>17.75</v>
      </c>
      <c r="S107" s="3">
        <v>537</v>
      </c>
      <c r="T107" s="3">
        <v>13</v>
      </c>
      <c r="U107" s="3">
        <v>16</v>
      </c>
      <c r="V107" s="3">
        <v>31000</v>
      </c>
      <c r="W107" s="3" t="s">
        <v>589</v>
      </c>
      <c r="X107" s="3">
        <v>6</v>
      </c>
      <c r="Y107" s="3">
        <v>25</v>
      </c>
      <c r="Z107" s="4">
        <v>43276</v>
      </c>
      <c r="AA107" s="3" t="s">
        <v>260</v>
      </c>
      <c r="AB107" s="3" t="s">
        <v>590</v>
      </c>
      <c r="AC107" s="3">
        <v>2</v>
      </c>
      <c r="AD107" s="3">
        <v>1</v>
      </c>
      <c r="AE107" s="3" t="s">
        <v>65</v>
      </c>
      <c r="AF107" s="3" t="s">
        <v>120</v>
      </c>
      <c r="AG107" s="3" t="s">
        <v>67</v>
      </c>
      <c r="AH107" s="3">
        <v>25000</v>
      </c>
      <c r="AI107" s="3" t="s">
        <v>147</v>
      </c>
      <c r="AJ107" s="3" t="s">
        <v>591</v>
      </c>
      <c r="AK107" s="3" t="s">
        <v>592</v>
      </c>
      <c r="AL107" s="3"/>
      <c r="AM107" s="3" t="s">
        <v>584</v>
      </c>
      <c r="AN107" s="3" t="s">
        <v>585</v>
      </c>
      <c r="AO107" s="3" t="s">
        <v>586</v>
      </c>
      <c r="AP107" s="3" t="s">
        <v>587</v>
      </c>
      <c r="AQ107" s="3" t="s">
        <v>74</v>
      </c>
    </row>
    <row r="108" spans="1:43" x14ac:dyDescent="0.25">
      <c r="A108" s="3" t="s">
        <v>58</v>
      </c>
      <c r="B108" s="3" t="s">
        <v>59</v>
      </c>
      <c r="C108" s="3" t="s">
        <v>60</v>
      </c>
      <c r="D108" s="3" t="s">
        <v>580</v>
      </c>
      <c r="E108" s="3">
        <v>4141010400</v>
      </c>
      <c r="F108" s="3">
        <v>2898</v>
      </c>
      <c r="G108" s="3">
        <v>3</v>
      </c>
      <c r="H108" s="3">
        <v>1994.07</v>
      </c>
      <c r="I108" s="3">
        <v>1312</v>
      </c>
      <c r="J108" s="3">
        <v>15</v>
      </c>
      <c r="K108" s="3">
        <v>0.49</v>
      </c>
      <c r="L108" s="3">
        <v>45</v>
      </c>
      <c r="M108" s="3">
        <v>43</v>
      </c>
      <c r="N108" s="3">
        <v>106</v>
      </c>
      <c r="O108" s="3">
        <v>106.03</v>
      </c>
      <c r="P108" s="3">
        <v>32.07</v>
      </c>
      <c r="Q108" s="3">
        <v>84.9</v>
      </c>
      <c r="R108" s="3">
        <v>25.68</v>
      </c>
      <c r="S108" s="3">
        <v>100</v>
      </c>
      <c r="T108" s="3">
        <v>0</v>
      </c>
      <c r="U108" s="3">
        <v>2</v>
      </c>
      <c r="V108" s="3" t="s">
        <v>177</v>
      </c>
      <c r="W108" s="3" t="s">
        <v>177</v>
      </c>
      <c r="X108" s="3" t="s">
        <v>177</v>
      </c>
      <c r="Y108" s="3" t="s">
        <v>177</v>
      </c>
      <c r="Z108" s="3" t="s">
        <v>177</v>
      </c>
      <c r="AA108" s="3" t="s">
        <v>177</v>
      </c>
      <c r="AB108" s="3" t="s">
        <v>177</v>
      </c>
      <c r="AC108" s="3" t="s">
        <v>177</v>
      </c>
      <c r="AD108" s="3" t="s">
        <v>177</v>
      </c>
      <c r="AE108" s="3" t="s">
        <v>177</v>
      </c>
      <c r="AF108" s="3" t="s">
        <v>177</v>
      </c>
      <c r="AG108" s="3" t="s">
        <v>177</v>
      </c>
      <c r="AH108" s="3">
        <v>35000</v>
      </c>
      <c r="AI108" s="3" t="s">
        <v>245</v>
      </c>
      <c r="AJ108" s="3" t="s">
        <v>593</v>
      </c>
      <c r="AK108" s="4">
        <v>43429</v>
      </c>
      <c r="AL108" s="3" t="s">
        <v>167</v>
      </c>
      <c r="AM108" s="3" t="s">
        <v>177</v>
      </c>
      <c r="AN108" s="3" t="s">
        <v>177</v>
      </c>
      <c r="AO108" s="3" t="s">
        <v>177</v>
      </c>
      <c r="AP108" s="3" t="s">
        <v>177</v>
      </c>
      <c r="AQ108" s="3" t="s">
        <v>248</v>
      </c>
    </row>
    <row r="109" spans="1:4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x14ac:dyDescent="0.25">
      <c r="A110" s="3" t="s">
        <v>58</v>
      </c>
      <c r="B110" s="3" t="s">
        <v>59</v>
      </c>
      <c r="C110" s="3" t="s">
        <v>60</v>
      </c>
      <c r="D110" s="3" t="s">
        <v>594</v>
      </c>
      <c r="E110" s="3">
        <v>4141010400</v>
      </c>
      <c r="F110" s="3">
        <v>2887</v>
      </c>
      <c r="G110" s="3">
        <v>1</v>
      </c>
      <c r="H110" s="3">
        <v>1994.1</v>
      </c>
      <c r="I110" s="3">
        <v>792</v>
      </c>
      <c r="J110" s="3">
        <v>12</v>
      </c>
      <c r="K110" s="3">
        <v>0</v>
      </c>
      <c r="L110" s="3">
        <v>37</v>
      </c>
      <c r="M110" s="3">
        <v>26</v>
      </c>
      <c r="N110" s="3">
        <v>93</v>
      </c>
      <c r="O110" s="3">
        <v>93.16</v>
      </c>
      <c r="P110" s="3">
        <v>28.18</v>
      </c>
      <c r="Q110" s="3">
        <v>72.319999999999993</v>
      </c>
      <c r="R110" s="3">
        <v>21.87</v>
      </c>
      <c r="S110" s="3">
        <v>152</v>
      </c>
      <c r="T110" s="3">
        <v>13</v>
      </c>
      <c r="U110" s="3">
        <v>4</v>
      </c>
      <c r="V110" s="3">
        <v>37000</v>
      </c>
      <c r="W110" s="3" t="s">
        <v>595</v>
      </c>
      <c r="X110" s="3">
        <v>14</v>
      </c>
      <c r="Y110" s="3">
        <v>19</v>
      </c>
      <c r="Z110" s="3" t="s">
        <v>596</v>
      </c>
      <c r="AA110" s="3" t="s">
        <v>597</v>
      </c>
      <c r="AB110" s="3" t="s">
        <v>245</v>
      </c>
      <c r="AC110" s="3">
        <v>3</v>
      </c>
      <c r="AD110" s="3">
        <v>1</v>
      </c>
      <c r="AE110" s="3" t="s">
        <v>112</v>
      </c>
      <c r="AF110" s="3" t="s">
        <v>66</v>
      </c>
      <c r="AG110" s="3" t="s">
        <v>167</v>
      </c>
      <c r="AH110" s="3">
        <v>31500</v>
      </c>
      <c r="AI110" s="3" t="s">
        <v>200</v>
      </c>
      <c r="AJ110" s="3" t="s">
        <v>598</v>
      </c>
      <c r="AK110" s="4">
        <v>43453</v>
      </c>
      <c r="AL110" s="3" t="s">
        <v>67</v>
      </c>
      <c r="AM110" s="3" t="s">
        <v>599</v>
      </c>
      <c r="AN110" s="3" t="s">
        <v>600</v>
      </c>
      <c r="AO110" s="3" t="s">
        <v>601</v>
      </c>
      <c r="AP110" s="3" t="s">
        <v>602</v>
      </c>
      <c r="AQ110" s="3" t="s">
        <v>74</v>
      </c>
    </row>
    <row r="111" spans="1:43" x14ac:dyDescent="0.25">
      <c r="A111" s="3" t="s">
        <v>58</v>
      </c>
      <c r="B111" s="3" t="s">
        <v>59</v>
      </c>
      <c r="C111" s="3" t="s">
        <v>60</v>
      </c>
      <c r="D111" s="3" t="s">
        <v>594</v>
      </c>
      <c r="E111" s="3">
        <v>4141010400</v>
      </c>
      <c r="F111" s="3">
        <v>2887</v>
      </c>
      <c r="G111" s="3">
        <v>2</v>
      </c>
      <c r="H111" s="3">
        <v>1994.1</v>
      </c>
      <c r="I111" s="3">
        <v>792</v>
      </c>
      <c r="J111" s="3">
        <v>12</v>
      </c>
      <c r="K111" s="3">
        <v>0</v>
      </c>
      <c r="L111" s="3">
        <v>37</v>
      </c>
      <c r="M111" s="3">
        <v>26</v>
      </c>
      <c r="N111" s="3">
        <v>108</v>
      </c>
      <c r="O111" s="3">
        <v>108.5</v>
      </c>
      <c r="P111" s="3">
        <v>32.82</v>
      </c>
      <c r="Q111" s="3">
        <v>84.97</v>
      </c>
      <c r="R111" s="3">
        <v>25.7</v>
      </c>
      <c r="S111" s="3">
        <v>640</v>
      </c>
      <c r="T111" s="3">
        <v>24</v>
      </c>
      <c r="U111" s="3">
        <v>22</v>
      </c>
      <c r="V111" s="3">
        <v>41000</v>
      </c>
      <c r="W111" s="3" t="s">
        <v>603</v>
      </c>
      <c r="X111" s="3">
        <v>14</v>
      </c>
      <c r="Y111" s="3">
        <v>15</v>
      </c>
      <c r="Z111" s="3" t="s">
        <v>536</v>
      </c>
      <c r="AA111" s="3" t="s">
        <v>604</v>
      </c>
      <c r="AB111" s="3" t="s">
        <v>404</v>
      </c>
      <c r="AC111" s="3">
        <v>3</v>
      </c>
      <c r="AD111" s="3">
        <v>2</v>
      </c>
      <c r="AE111" s="3" t="s">
        <v>112</v>
      </c>
      <c r="AF111" s="3" t="s">
        <v>605</v>
      </c>
      <c r="AG111" s="3" t="s">
        <v>167</v>
      </c>
      <c r="AH111" s="3">
        <v>35000</v>
      </c>
      <c r="AI111" s="3" t="s">
        <v>200</v>
      </c>
      <c r="AJ111" s="3" t="s">
        <v>606</v>
      </c>
      <c r="AK111" s="4">
        <v>43327</v>
      </c>
      <c r="AL111" s="3" t="s">
        <v>78</v>
      </c>
      <c r="AM111" s="3" t="s">
        <v>607</v>
      </c>
      <c r="AN111" s="3" t="s">
        <v>608</v>
      </c>
      <c r="AO111" s="3" t="s">
        <v>609</v>
      </c>
      <c r="AP111" s="3" t="s">
        <v>610</v>
      </c>
      <c r="AQ111" s="3" t="s">
        <v>74</v>
      </c>
    </row>
    <row r="112" spans="1:4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x14ac:dyDescent="0.25">
      <c r="A113" s="3" t="s">
        <v>58</v>
      </c>
      <c r="B113" s="3" t="s">
        <v>59</v>
      </c>
      <c r="C113" s="3" t="s">
        <v>60</v>
      </c>
      <c r="D113" s="3" t="s">
        <v>611</v>
      </c>
      <c r="E113" s="3">
        <v>4141010400</v>
      </c>
      <c r="F113" s="3">
        <v>2901</v>
      </c>
      <c r="G113" s="3">
        <v>1</v>
      </c>
      <c r="H113" s="3">
        <v>1993.09</v>
      </c>
      <c r="I113" s="3">
        <v>818</v>
      </c>
      <c r="J113" s="3">
        <v>13</v>
      </c>
      <c r="K113" s="3">
        <v>0.9</v>
      </c>
      <c r="L113" s="3">
        <v>35</v>
      </c>
      <c r="M113" s="3">
        <v>12</v>
      </c>
      <c r="N113" s="3">
        <v>123</v>
      </c>
      <c r="O113" s="3">
        <v>123.38</v>
      </c>
      <c r="P113" s="3">
        <v>37.32</v>
      </c>
      <c r="Q113" s="3">
        <v>99.28</v>
      </c>
      <c r="R113" s="3">
        <v>30.03</v>
      </c>
      <c r="S113" s="3">
        <v>270</v>
      </c>
      <c r="T113" s="3">
        <v>10</v>
      </c>
      <c r="U113" s="3">
        <v>2</v>
      </c>
      <c r="V113" s="3">
        <v>52000</v>
      </c>
      <c r="W113" s="3" t="s">
        <v>612</v>
      </c>
      <c r="X113" s="3">
        <v>7</v>
      </c>
      <c r="Y113" s="3">
        <v>25</v>
      </c>
      <c r="Z113" s="4">
        <v>43306</v>
      </c>
      <c r="AA113" s="3" t="s">
        <v>267</v>
      </c>
      <c r="AB113" s="3" t="s">
        <v>390</v>
      </c>
      <c r="AC113" s="3">
        <v>3</v>
      </c>
      <c r="AD113" s="3">
        <v>2</v>
      </c>
      <c r="AE113" s="3" t="s">
        <v>112</v>
      </c>
      <c r="AF113" s="3" t="s">
        <v>66</v>
      </c>
      <c r="AG113" s="3" t="s">
        <v>613</v>
      </c>
      <c r="AH113" s="3">
        <v>38000</v>
      </c>
      <c r="AI113" s="3" t="s">
        <v>404</v>
      </c>
      <c r="AJ113" s="3" t="s">
        <v>614</v>
      </c>
      <c r="AK113" s="3" t="s">
        <v>424</v>
      </c>
      <c r="AL113" s="3" t="s">
        <v>78</v>
      </c>
      <c r="AM113" s="3" t="s">
        <v>615</v>
      </c>
      <c r="AN113" s="3" t="s">
        <v>616</v>
      </c>
      <c r="AO113" s="3" t="s">
        <v>617</v>
      </c>
      <c r="AP113" s="3" t="s">
        <v>618</v>
      </c>
      <c r="AQ113" s="3" t="s">
        <v>74</v>
      </c>
    </row>
    <row r="114" spans="1:43" x14ac:dyDescent="0.25">
      <c r="A114" s="3" t="s">
        <v>58</v>
      </c>
      <c r="B114" s="3" t="s">
        <v>59</v>
      </c>
      <c r="C114" s="3" t="s">
        <v>60</v>
      </c>
      <c r="D114" s="3" t="s">
        <v>611</v>
      </c>
      <c r="E114" s="3">
        <v>4141010400</v>
      </c>
      <c r="F114" s="3">
        <v>2901</v>
      </c>
      <c r="G114" s="3">
        <v>4</v>
      </c>
      <c r="H114" s="3">
        <v>1993.09</v>
      </c>
      <c r="I114" s="3">
        <v>818</v>
      </c>
      <c r="J114" s="3">
        <v>13</v>
      </c>
      <c r="K114" s="3">
        <v>0.9</v>
      </c>
      <c r="L114" s="3">
        <v>35</v>
      </c>
      <c r="M114" s="3">
        <v>12</v>
      </c>
      <c r="N114" s="3">
        <v>126</v>
      </c>
      <c r="O114" s="3">
        <v>126.84</v>
      </c>
      <c r="P114" s="3">
        <v>38.36</v>
      </c>
      <c r="Q114" s="3">
        <v>101.67</v>
      </c>
      <c r="R114" s="3">
        <v>30.75</v>
      </c>
      <c r="S114" s="3">
        <v>322</v>
      </c>
      <c r="T114" s="3">
        <v>16</v>
      </c>
      <c r="U114" s="3">
        <v>5</v>
      </c>
      <c r="V114" s="3">
        <v>45000</v>
      </c>
      <c r="W114" s="3" t="s">
        <v>619</v>
      </c>
      <c r="X114" s="3">
        <v>4</v>
      </c>
      <c r="Y114" s="3">
        <v>25</v>
      </c>
      <c r="Z114" s="4">
        <v>43215</v>
      </c>
      <c r="AA114" s="3" t="s">
        <v>258</v>
      </c>
      <c r="AB114" s="3" t="s">
        <v>251</v>
      </c>
      <c r="AC114" s="3">
        <v>3</v>
      </c>
      <c r="AD114" s="3">
        <v>2</v>
      </c>
      <c r="AE114" s="3" t="s">
        <v>112</v>
      </c>
      <c r="AF114" s="3" t="s">
        <v>66</v>
      </c>
      <c r="AG114" s="3"/>
      <c r="AH114" s="3">
        <v>37000</v>
      </c>
      <c r="AI114" s="3" t="s">
        <v>505</v>
      </c>
      <c r="AJ114" s="3" t="s">
        <v>620</v>
      </c>
      <c r="AK114" s="4">
        <v>43429</v>
      </c>
      <c r="AL114" s="3" t="s">
        <v>78</v>
      </c>
      <c r="AM114" s="3" t="s">
        <v>621</v>
      </c>
      <c r="AN114" s="3" t="s">
        <v>622</v>
      </c>
      <c r="AO114" s="3" t="s">
        <v>623</v>
      </c>
      <c r="AP114" s="3" t="s">
        <v>624</v>
      </c>
      <c r="AQ114" s="3" t="s">
        <v>74</v>
      </c>
    </row>
    <row r="115" spans="1:43" x14ac:dyDescent="0.25">
      <c r="A115" s="3" t="s">
        <v>58</v>
      </c>
      <c r="B115" s="3" t="s">
        <v>59</v>
      </c>
      <c r="C115" s="3" t="s">
        <v>60</v>
      </c>
      <c r="D115" s="3" t="s">
        <v>611</v>
      </c>
      <c r="E115" s="3">
        <v>4141010400</v>
      </c>
      <c r="F115" s="3">
        <v>2901</v>
      </c>
      <c r="G115" s="3">
        <v>2</v>
      </c>
      <c r="H115" s="3">
        <v>1993.09</v>
      </c>
      <c r="I115" s="3">
        <v>818</v>
      </c>
      <c r="J115" s="3">
        <v>13</v>
      </c>
      <c r="K115" s="3">
        <v>0.9</v>
      </c>
      <c r="L115" s="3">
        <v>35</v>
      </c>
      <c r="M115" s="3">
        <v>12</v>
      </c>
      <c r="N115" s="3">
        <v>145</v>
      </c>
      <c r="O115" s="3">
        <v>145.43</v>
      </c>
      <c r="P115" s="3">
        <v>43.99</v>
      </c>
      <c r="Q115" s="3">
        <v>118.77</v>
      </c>
      <c r="R115" s="3">
        <v>35.92</v>
      </c>
      <c r="S115" s="3">
        <v>100</v>
      </c>
      <c r="T115" s="3">
        <v>2</v>
      </c>
      <c r="U115" s="3">
        <v>3</v>
      </c>
      <c r="V115" s="3">
        <v>54000</v>
      </c>
      <c r="W115" s="3" t="s">
        <v>625</v>
      </c>
      <c r="X115" s="3">
        <v>11</v>
      </c>
      <c r="Y115" s="3">
        <v>25</v>
      </c>
      <c r="Z115" s="4">
        <v>43429</v>
      </c>
      <c r="AA115" s="3" t="s">
        <v>328</v>
      </c>
      <c r="AB115" s="3" t="s">
        <v>437</v>
      </c>
      <c r="AC115" s="3">
        <v>4</v>
      </c>
      <c r="AD115" s="3">
        <v>2</v>
      </c>
      <c r="AE115" s="3" t="s">
        <v>112</v>
      </c>
      <c r="AF115" s="3" t="s">
        <v>66</v>
      </c>
      <c r="AG115" s="3" t="s">
        <v>167</v>
      </c>
      <c r="AH115" s="3">
        <v>42000</v>
      </c>
      <c r="AI115" s="3" t="s">
        <v>268</v>
      </c>
      <c r="AJ115" s="3" t="s">
        <v>626</v>
      </c>
      <c r="AK115" s="4">
        <v>43306</v>
      </c>
      <c r="AL115" s="3" t="s">
        <v>167</v>
      </c>
      <c r="AM115" s="3" t="s">
        <v>615</v>
      </c>
      <c r="AN115" s="3" t="s">
        <v>616</v>
      </c>
      <c r="AO115" s="3" t="s">
        <v>617</v>
      </c>
      <c r="AP115" s="3" t="s">
        <v>618</v>
      </c>
      <c r="AQ115" s="3" t="s">
        <v>74</v>
      </c>
    </row>
    <row r="116" spans="1:43" x14ac:dyDescent="0.25">
      <c r="A116" s="3" t="s">
        <v>58</v>
      </c>
      <c r="B116" s="3" t="s">
        <v>59</v>
      </c>
      <c r="C116" s="3" t="s">
        <v>60</v>
      </c>
      <c r="D116" s="3" t="s">
        <v>611</v>
      </c>
      <c r="E116" s="3">
        <v>4141010400</v>
      </c>
      <c r="F116" s="3">
        <v>2901</v>
      </c>
      <c r="G116" s="3">
        <v>5</v>
      </c>
      <c r="H116" s="3">
        <v>1993.09</v>
      </c>
      <c r="I116" s="3">
        <v>818</v>
      </c>
      <c r="J116" s="3">
        <v>13</v>
      </c>
      <c r="K116" s="3">
        <v>0.9</v>
      </c>
      <c r="L116" s="3">
        <v>35</v>
      </c>
      <c r="M116" s="3">
        <v>12</v>
      </c>
      <c r="N116" s="3">
        <v>160</v>
      </c>
      <c r="O116" s="3">
        <v>160.1</v>
      </c>
      <c r="P116" s="3">
        <v>48.43</v>
      </c>
      <c r="Q116" s="3">
        <v>134.76</v>
      </c>
      <c r="R116" s="3">
        <v>40.76</v>
      </c>
      <c r="S116" s="3">
        <v>78</v>
      </c>
      <c r="T116" s="3">
        <v>2</v>
      </c>
      <c r="U116" s="3">
        <v>2</v>
      </c>
      <c r="V116" s="3">
        <v>55000</v>
      </c>
      <c r="W116" s="3" t="s">
        <v>627</v>
      </c>
      <c r="X116" s="3">
        <v>4</v>
      </c>
      <c r="Y116" s="3">
        <v>14</v>
      </c>
      <c r="Z116" s="4">
        <v>43204</v>
      </c>
      <c r="AA116" s="3" t="s">
        <v>411</v>
      </c>
      <c r="AB116" s="3" t="s">
        <v>399</v>
      </c>
      <c r="AC116" s="3">
        <v>4</v>
      </c>
      <c r="AD116" s="3">
        <v>2</v>
      </c>
      <c r="AE116" s="3" t="s">
        <v>112</v>
      </c>
      <c r="AF116" s="3" t="s">
        <v>628</v>
      </c>
      <c r="AG116" s="3"/>
      <c r="AH116" s="3">
        <v>40000</v>
      </c>
      <c r="AI116" s="3" t="s">
        <v>268</v>
      </c>
      <c r="AJ116" s="3" t="s">
        <v>629</v>
      </c>
      <c r="AK116" s="4">
        <v>43387</v>
      </c>
      <c r="AL116" s="3"/>
      <c r="AM116" s="3" t="s">
        <v>615</v>
      </c>
      <c r="AN116" s="3" t="s">
        <v>616</v>
      </c>
      <c r="AO116" s="3" t="s">
        <v>617</v>
      </c>
      <c r="AP116" s="3" t="s">
        <v>618</v>
      </c>
      <c r="AQ116" s="3" t="s">
        <v>74</v>
      </c>
    </row>
    <row r="117" spans="1:43" x14ac:dyDescent="0.25">
      <c r="A117" s="3" t="s">
        <v>58</v>
      </c>
      <c r="B117" s="3" t="s">
        <v>59</v>
      </c>
      <c r="C117" s="3" t="s">
        <v>60</v>
      </c>
      <c r="D117" s="3" t="s">
        <v>611</v>
      </c>
      <c r="E117" s="3">
        <v>4141010400</v>
      </c>
      <c r="F117" s="3">
        <v>2901</v>
      </c>
      <c r="G117" s="3">
        <v>3</v>
      </c>
      <c r="H117" s="3">
        <v>1993.09</v>
      </c>
      <c r="I117" s="3">
        <v>818</v>
      </c>
      <c r="J117" s="3">
        <v>13</v>
      </c>
      <c r="K117" s="3">
        <v>0.9</v>
      </c>
      <c r="L117" s="3">
        <v>35</v>
      </c>
      <c r="M117" s="3">
        <v>12</v>
      </c>
      <c r="N117" s="3">
        <v>163</v>
      </c>
      <c r="O117" s="3">
        <v>163.69</v>
      </c>
      <c r="P117" s="3">
        <v>49.51</v>
      </c>
      <c r="Q117" s="3">
        <v>134.77000000000001</v>
      </c>
      <c r="R117" s="3">
        <v>40.76</v>
      </c>
      <c r="S117" s="3">
        <v>42</v>
      </c>
      <c r="T117" s="3">
        <v>5</v>
      </c>
      <c r="U117" s="3">
        <v>0</v>
      </c>
      <c r="V117" s="3">
        <v>56000</v>
      </c>
      <c r="W117" s="3" t="s">
        <v>630</v>
      </c>
      <c r="X117" s="3">
        <v>16</v>
      </c>
      <c r="Y117" s="3">
        <v>25</v>
      </c>
      <c r="Z117" s="3" t="s">
        <v>631</v>
      </c>
      <c r="AA117" s="3" t="s">
        <v>175</v>
      </c>
      <c r="AB117" s="3" t="s">
        <v>328</v>
      </c>
      <c r="AC117" s="3">
        <v>4</v>
      </c>
      <c r="AD117" s="3">
        <v>2</v>
      </c>
      <c r="AE117" s="3" t="s">
        <v>112</v>
      </c>
      <c r="AF117" s="3" t="s">
        <v>120</v>
      </c>
      <c r="AG117" s="3"/>
      <c r="AH117" s="3" t="s">
        <v>177</v>
      </c>
      <c r="AI117" s="3" t="s">
        <v>177</v>
      </c>
      <c r="AJ117" s="3" t="s">
        <v>177</v>
      </c>
      <c r="AK117" s="3" t="s">
        <v>177</v>
      </c>
      <c r="AL117" s="3" t="s">
        <v>177</v>
      </c>
      <c r="AM117" s="3" t="s">
        <v>621</v>
      </c>
      <c r="AN117" s="3" t="s">
        <v>622</v>
      </c>
      <c r="AO117" s="3" t="s">
        <v>623</v>
      </c>
      <c r="AP117" s="3" t="s">
        <v>624</v>
      </c>
      <c r="AQ117" s="3" t="s">
        <v>182</v>
      </c>
    </row>
    <row r="118" spans="1:43" x14ac:dyDescent="0.25">
      <c r="A118" s="3" t="s">
        <v>58</v>
      </c>
      <c r="B118" s="3" t="s">
        <v>59</v>
      </c>
      <c r="C118" s="3" t="s">
        <v>60</v>
      </c>
      <c r="D118" s="3" t="s">
        <v>611</v>
      </c>
      <c r="E118" s="3">
        <v>4141010400</v>
      </c>
      <c r="F118" s="3">
        <v>2901</v>
      </c>
      <c r="G118" s="3">
        <v>6</v>
      </c>
      <c r="H118" s="3">
        <v>1993.09</v>
      </c>
      <c r="I118" s="3">
        <v>818</v>
      </c>
      <c r="J118" s="3">
        <v>13</v>
      </c>
      <c r="K118" s="3">
        <v>0.9</v>
      </c>
      <c r="L118" s="3">
        <v>35</v>
      </c>
      <c r="M118" s="3">
        <v>12</v>
      </c>
      <c r="N118" s="3">
        <v>228</v>
      </c>
      <c r="O118" s="3">
        <v>228.35</v>
      </c>
      <c r="P118" s="3">
        <v>69.069999999999993</v>
      </c>
      <c r="Q118" s="3">
        <v>192.21</v>
      </c>
      <c r="R118" s="3">
        <v>58.14</v>
      </c>
      <c r="S118" s="3">
        <v>6</v>
      </c>
      <c r="T118" s="3" t="s">
        <v>177</v>
      </c>
      <c r="U118" s="3" t="s">
        <v>177</v>
      </c>
      <c r="V118" s="3" t="s">
        <v>177</v>
      </c>
      <c r="W118" s="3" t="s">
        <v>177</v>
      </c>
      <c r="X118" s="3" t="s">
        <v>177</v>
      </c>
      <c r="Y118" s="3" t="s">
        <v>177</v>
      </c>
      <c r="Z118" s="3" t="s">
        <v>177</v>
      </c>
      <c r="AA118" s="3" t="s">
        <v>177</v>
      </c>
      <c r="AB118" s="3" t="s">
        <v>177</v>
      </c>
      <c r="AC118" s="3" t="s">
        <v>177</v>
      </c>
      <c r="AD118" s="3" t="s">
        <v>177</v>
      </c>
      <c r="AE118" s="3" t="s">
        <v>177</v>
      </c>
      <c r="AF118" s="3" t="s">
        <v>177</v>
      </c>
      <c r="AG118" s="3" t="s">
        <v>177</v>
      </c>
      <c r="AH118" s="3" t="s">
        <v>177</v>
      </c>
      <c r="AI118" s="3" t="s">
        <v>177</v>
      </c>
      <c r="AJ118" s="3" t="s">
        <v>177</v>
      </c>
      <c r="AK118" s="3" t="s">
        <v>177</v>
      </c>
      <c r="AL118" s="3" t="s">
        <v>177</v>
      </c>
      <c r="AM118" s="3" t="s">
        <v>177</v>
      </c>
      <c r="AN118" s="3" t="s">
        <v>177</v>
      </c>
      <c r="AO118" s="3" t="s">
        <v>177</v>
      </c>
      <c r="AP118" s="3" t="s">
        <v>177</v>
      </c>
      <c r="AQ118" s="3" t="s">
        <v>230</v>
      </c>
    </row>
    <row r="119" spans="1:4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x14ac:dyDescent="0.25">
      <c r="A120" s="3" t="s">
        <v>58</v>
      </c>
      <c r="B120" s="3" t="s">
        <v>59</v>
      </c>
      <c r="C120" s="3" t="s">
        <v>60</v>
      </c>
      <c r="D120" s="3" t="s">
        <v>632</v>
      </c>
      <c r="E120" s="3">
        <v>4141010400</v>
      </c>
      <c r="F120" s="3">
        <v>2903</v>
      </c>
      <c r="G120" s="3">
        <v>2</v>
      </c>
      <c r="H120" s="3">
        <v>1993.07</v>
      </c>
      <c r="I120" s="3">
        <v>822</v>
      </c>
      <c r="J120" s="3">
        <v>12</v>
      </c>
      <c r="K120" s="3">
        <v>0.91</v>
      </c>
      <c r="L120" s="3">
        <v>6</v>
      </c>
      <c r="M120" s="3">
        <v>19</v>
      </c>
      <c r="N120" s="3" t="s">
        <v>633</v>
      </c>
      <c r="O120" s="3">
        <v>122.52</v>
      </c>
      <c r="P120" s="3">
        <v>37.06</v>
      </c>
      <c r="Q120" s="3">
        <v>101.7</v>
      </c>
      <c r="R120" s="3">
        <v>30.76</v>
      </c>
      <c r="S120" s="3">
        <v>230</v>
      </c>
      <c r="T120" s="3">
        <v>1</v>
      </c>
      <c r="U120" s="3">
        <v>5</v>
      </c>
      <c r="V120" s="3">
        <v>53000</v>
      </c>
      <c r="W120" s="3" t="s">
        <v>634</v>
      </c>
      <c r="X120" s="3">
        <v>8</v>
      </c>
      <c r="Y120" s="3">
        <v>19</v>
      </c>
      <c r="Z120" s="4">
        <v>43331</v>
      </c>
      <c r="AA120" s="3" t="s">
        <v>267</v>
      </c>
      <c r="AB120" s="3" t="s">
        <v>267</v>
      </c>
      <c r="AC120" s="3">
        <v>4</v>
      </c>
      <c r="AD120" s="3">
        <v>2</v>
      </c>
      <c r="AE120" s="3" t="s">
        <v>112</v>
      </c>
      <c r="AF120" s="3" t="s">
        <v>120</v>
      </c>
      <c r="AG120" s="3" t="s">
        <v>167</v>
      </c>
      <c r="AH120" s="3">
        <v>37000</v>
      </c>
      <c r="AI120" s="3" t="s">
        <v>157</v>
      </c>
      <c r="AJ120" s="3" t="s">
        <v>635</v>
      </c>
      <c r="AK120" s="3" t="s">
        <v>636</v>
      </c>
      <c r="AL120" s="3" t="s">
        <v>167</v>
      </c>
      <c r="AM120" s="3" t="s">
        <v>637</v>
      </c>
      <c r="AN120" s="3" t="s">
        <v>638</v>
      </c>
      <c r="AO120" s="3" t="s">
        <v>639</v>
      </c>
      <c r="AP120" s="3" t="s">
        <v>640</v>
      </c>
      <c r="AQ120" s="3" t="s">
        <v>74</v>
      </c>
    </row>
    <row r="121" spans="1:43" x14ac:dyDescent="0.25">
      <c r="A121" s="3" t="s">
        <v>58</v>
      </c>
      <c r="B121" s="3" t="s">
        <v>59</v>
      </c>
      <c r="C121" s="3" t="s">
        <v>60</v>
      </c>
      <c r="D121" s="3" t="s">
        <v>632</v>
      </c>
      <c r="E121" s="3">
        <v>4141010400</v>
      </c>
      <c r="F121" s="3">
        <v>2903</v>
      </c>
      <c r="G121" s="3">
        <v>1</v>
      </c>
      <c r="H121" s="3">
        <v>1993.07</v>
      </c>
      <c r="I121" s="3">
        <v>822</v>
      </c>
      <c r="J121" s="3">
        <v>12</v>
      </c>
      <c r="K121" s="3">
        <v>0.91</v>
      </c>
      <c r="L121" s="3">
        <v>6</v>
      </c>
      <c r="M121" s="3">
        <v>19</v>
      </c>
      <c r="N121" s="3" t="s">
        <v>641</v>
      </c>
      <c r="O121" s="3">
        <v>122.67</v>
      </c>
      <c r="P121" s="3">
        <v>37.1</v>
      </c>
      <c r="Q121" s="3">
        <v>101.82</v>
      </c>
      <c r="R121" s="3">
        <v>30.8</v>
      </c>
      <c r="S121" s="3">
        <v>388</v>
      </c>
      <c r="T121" s="3">
        <v>4</v>
      </c>
      <c r="U121" s="3">
        <v>7</v>
      </c>
      <c r="V121" s="3">
        <v>48000</v>
      </c>
      <c r="W121" s="3" t="s">
        <v>642</v>
      </c>
      <c r="X121" s="3">
        <v>9</v>
      </c>
      <c r="Y121" s="3">
        <v>24</v>
      </c>
      <c r="Z121" s="4">
        <v>43367</v>
      </c>
      <c r="AA121" s="3" t="s">
        <v>267</v>
      </c>
      <c r="AB121" s="3" t="s">
        <v>243</v>
      </c>
      <c r="AC121" s="3">
        <v>4</v>
      </c>
      <c r="AD121" s="3">
        <v>2</v>
      </c>
      <c r="AE121" s="3" t="s">
        <v>112</v>
      </c>
      <c r="AF121" s="3" t="s">
        <v>120</v>
      </c>
      <c r="AG121" s="3" t="s">
        <v>78</v>
      </c>
      <c r="AH121" s="3">
        <v>36500</v>
      </c>
      <c r="AI121" s="3" t="s">
        <v>505</v>
      </c>
      <c r="AJ121" s="3" t="s">
        <v>643</v>
      </c>
      <c r="AK121" s="3" t="s">
        <v>636</v>
      </c>
      <c r="AL121" s="3" t="s">
        <v>67</v>
      </c>
      <c r="AM121" s="3" t="s">
        <v>364</v>
      </c>
      <c r="AN121" s="3" t="s">
        <v>644</v>
      </c>
      <c r="AO121" s="3" t="s">
        <v>645</v>
      </c>
      <c r="AP121" s="3" t="s">
        <v>646</v>
      </c>
      <c r="AQ121" s="3" t="s">
        <v>74</v>
      </c>
    </row>
    <row r="122" spans="1:43" x14ac:dyDescent="0.25">
      <c r="A122" s="3" t="s">
        <v>58</v>
      </c>
      <c r="B122" s="3" t="s">
        <v>59</v>
      </c>
      <c r="C122" s="3" t="s">
        <v>60</v>
      </c>
      <c r="D122" s="3" t="s">
        <v>632</v>
      </c>
      <c r="E122" s="3">
        <v>4141010400</v>
      </c>
      <c r="F122" s="3">
        <v>2903</v>
      </c>
      <c r="G122" s="3">
        <v>3</v>
      </c>
      <c r="H122" s="3">
        <v>1993.07</v>
      </c>
      <c r="I122" s="3">
        <v>822</v>
      </c>
      <c r="J122" s="3">
        <v>12</v>
      </c>
      <c r="K122" s="3">
        <v>0.91</v>
      </c>
      <c r="L122" s="3">
        <v>6</v>
      </c>
      <c r="M122" s="3">
        <v>19</v>
      </c>
      <c r="N122" s="3">
        <v>159</v>
      </c>
      <c r="O122" s="3">
        <v>159.93</v>
      </c>
      <c r="P122" s="3">
        <v>48.37</v>
      </c>
      <c r="Q122" s="3">
        <v>132.75</v>
      </c>
      <c r="R122" s="3">
        <v>40.15</v>
      </c>
      <c r="S122" s="3">
        <v>204</v>
      </c>
      <c r="T122" s="3">
        <v>1</v>
      </c>
      <c r="U122" s="3">
        <v>7</v>
      </c>
      <c r="V122" s="3" t="s">
        <v>177</v>
      </c>
      <c r="W122" s="3" t="s">
        <v>177</v>
      </c>
      <c r="X122" s="3" t="s">
        <v>177</v>
      </c>
      <c r="Y122" s="3" t="s">
        <v>177</v>
      </c>
      <c r="Z122" s="3" t="s">
        <v>177</v>
      </c>
      <c r="AA122" s="3" t="s">
        <v>177</v>
      </c>
      <c r="AB122" s="3" t="s">
        <v>177</v>
      </c>
      <c r="AC122" s="3" t="s">
        <v>177</v>
      </c>
      <c r="AD122" s="3" t="s">
        <v>177</v>
      </c>
      <c r="AE122" s="3" t="s">
        <v>177</v>
      </c>
      <c r="AF122" s="3" t="s">
        <v>177</v>
      </c>
      <c r="AG122" s="3" t="s">
        <v>177</v>
      </c>
      <c r="AH122" s="3">
        <v>39000</v>
      </c>
      <c r="AI122" s="3" t="s">
        <v>260</v>
      </c>
      <c r="AJ122" s="3" t="s">
        <v>647</v>
      </c>
      <c r="AK122" s="4">
        <v>43362</v>
      </c>
      <c r="AL122" s="3" t="s">
        <v>167</v>
      </c>
      <c r="AM122" s="3" t="s">
        <v>177</v>
      </c>
      <c r="AN122" s="3" t="s">
        <v>177</v>
      </c>
      <c r="AO122" s="3" t="s">
        <v>177</v>
      </c>
      <c r="AP122" s="3" t="s">
        <v>177</v>
      </c>
      <c r="AQ122" s="3" t="s">
        <v>496</v>
      </c>
    </row>
    <row r="123" spans="1:4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x14ac:dyDescent="0.25">
      <c r="A124" s="3" t="s">
        <v>58</v>
      </c>
      <c r="B124" s="3" t="s">
        <v>59</v>
      </c>
      <c r="C124" s="3" t="s">
        <v>60</v>
      </c>
      <c r="D124" s="3" t="s">
        <v>648</v>
      </c>
      <c r="E124" s="3">
        <v>4141010400</v>
      </c>
      <c r="F124" s="3">
        <v>3584</v>
      </c>
      <c r="G124" s="3">
        <v>1</v>
      </c>
      <c r="H124" s="3">
        <v>2002.01</v>
      </c>
      <c r="I124" s="3">
        <v>525</v>
      </c>
      <c r="J124" s="3">
        <v>11</v>
      </c>
      <c r="K124" s="3">
        <v>1</v>
      </c>
      <c r="L124" s="3">
        <v>6</v>
      </c>
      <c r="M124" s="3">
        <v>6</v>
      </c>
      <c r="N124" s="3" t="s">
        <v>649</v>
      </c>
      <c r="O124" s="3">
        <v>82.22</v>
      </c>
      <c r="P124" s="3">
        <v>24.87</v>
      </c>
      <c r="Q124" s="3">
        <v>59.81</v>
      </c>
      <c r="R124" s="3">
        <v>18.09</v>
      </c>
      <c r="S124" s="3">
        <v>25</v>
      </c>
      <c r="T124" s="3">
        <v>1</v>
      </c>
      <c r="U124" s="3">
        <v>0</v>
      </c>
      <c r="V124" s="3">
        <v>54000</v>
      </c>
      <c r="W124" s="3" t="s">
        <v>650</v>
      </c>
      <c r="X124" s="3">
        <v>4</v>
      </c>
      <c r="Y124" s="3">
        <v>13</v>
      </c>
      <c r="Z124" s="4">
        <v>43203</v>
      </c>
      <c r="AA124" s="3" t="s">
        <v>437</v>
      </c>
      <c r="AB124" s="3" t="s">
        <v>437</v>
      </c>
      <c r="AC124" s="3">
        <v>3</v>
      </c>
      <c r="AD124" s="3">
        <v>1</v>
      </c>
      <c r="AE124" s="3" t="s">
        <v>112</v>
      </c>
      <c r="AF124" s="3" t="s">
        <v>120</v>
      </c>
      <c r="AG124" s="3" t="s">
        <v>78</v>
      </c>
      <c r="AH124" s="3" t="s">
        <v>177</v>
      </c>
      <c r="AI124" s="3" t="s">
        <v>177</v>
      </c>
      <c r="AJ124" s="3" t="s">
        <v>177</v>
      </c>
      <c r="AK124" s="3" t="s">
        <v>177</v>
      </c>
      <c r="AL124" s="3" t="s">
        <v>177</v>
      </c>
      <c r="AM124" s="3" t="s">
        <v>651</v>
      </c>
      <c r="AN124" s="3" t="s">
        <v>652</v>
      </c>
      <c r="AO124" s="3" t="s">
        <v>653</v>
      </c>
      <c r="AP124" s="3" t="s">
        <v>654</v>
      </c>
      <c r="AQ124" s="3" t="s">
        <v>182</v>
      </c>
    </row>
    <row r="125" spans="1:43" x14ac:dyDescent="0.25">
      <c r="A125" s="3" t="s">
        <v>58</v>
      </c>
      <c r="B125" s="3" t="s">
        <v>59</v>
      </c>
      <c r="C125" s="3" t="s">
        <v>60</v>
      </c>
      <c r="D125" s="3" t="s">
        <v>648</v>
      </c>
      <c r="E125" s="3">
        <v>4141010400</v>
      </c>
      <c r="F125" s="3">
        <v>3584</v>
      </c>
      <c r="G125" s="3">
        <v>3</v>
      </c>
      <c r="H125" s="3">
        <v>2002.01</v>
      </c>
      <c r="I125" s="3">
        <v>525</v>
      </c>
      <c r="J125" s="3">
        <v>11</v>
      </c>
      <c r="K125" s="3">
        <v>1</v>
      </c>
      <c r="L125" s="3">
        <v>6</v>
      </c>
      <c r="M125" s="3">
        <v>6</v>
      </c>
      <c r="N125" s="3" t="s">
        <v>655</v>
      </c>
      <c r="O125" s="3">
        <v>82.22</v>
      </c>
      <c r="P125" s="3">
        <v>24.87</v>
      </c>
      <c r="Q125" s="3">
        <v>59.81</v>
      </c>
      <c r="R125" s="3">
        <v>18.09</v>
      </c>
      <c r="S125" s="3">
        <v>45</v>
      </c>
      <c r="T125" s="3" t="s">
        <v>177</v>
      </c>
      <c r="U125" s="3" t="s">
        <v>177</v>
      </c>
      <c r="V125" s="3" t="s">
        <v>177</v>
      </c>
      <c r="W125" s="3" t="s">
        <v>177</v>
      </c>
      <c r="X125" s="3" t="s">
        <v>177</v>
      </c>
      <c r="Y125" s="3" t="s">
        <v>177</v>
      </c>
      <c r="Z125" s="3" t="s">
        <v>177</v>
      </c>
      <c r="AA125" s="3" t="s">
        <v>177</v>
      </c>
      <c r="AB125" s="3" t="s">
        <v>177</v>
      </c>
      <c r="AC125" s="3" t="s">
        <v>177</v>
      </c>
      <c r="AD125" s="3" t="s">
        <v>177</v>
      </c>
      <c r="AE125" s="3" t="s">
        <v>177</v>
      </c>
      <c r="AF125" s="3" t="s">
        <v>177</v>
      </c>
      <c r="AG125" s="3" t="s">
        <v>177</v>
      </c>
      <c r="AH125" s="3" t="s">
        <v>177</v>
      </c>
      <c r="AI125" s="3" t="s">
        <v>177</v>
      </c>
      <c r="AJ125" s="3" t="s">
        <v>177</v>
      </c>
      <c r="AK125" s="3" t="s">
        <v>177</v>
      </c>
      <c r="AL125" s="3" t="s">
        <v>177</v>
      </c>
      <c r="AM125" s="3" t="s">
        <v>177</v>
      </c>
      <c r="AN125" s="3" t="s">
        <v>177</v>
      </c>
      <c r="AO125" s="3" t="s">
        <v>177</v>
      </c>
      <c r="AP125" s="3" t="s">
        <v>177</v>
      </c>
      <c r="AQ125" s="3" t="s">
        <v>230</v>
      </c>
    </row>
    <row r="126" spans="1:43" x14ac:dyDescent="0.25">
      <c r="A126" s="3" t="s">
        <v>58</v>
      </c>
      <c r="B126" s="3" t="s">
        <v>59</v>
      </c>
      <c r="C126" s="3" t="s">
        <v>60</v>
      </c>
      <c r="D126" s="3" t="s">
        <v>648</v>
      </c>
      <c r="E126" s="3">
        <v>4141010400</v>
      </c>
      <c r="F126" s="3">
        <v>3584</v>
      </c>
      <c r="G126" s="3">
        <v>2</v>
      </c>
      <c r="H126" s="3">
        <v>2002.01</v>
      </c>
      <c r="I126" s="3">
        <v>525</v>
      </c>
      <c r="J126" s="3">
        <v>11</v>
      </c>
      <c r="K126" s="3">
        <v>1</v>
      </c>
      <c r="L126" s="3">
        <v>6</v>
      </c>
      <c r="M126" s="3">
        <v>6</v>
      </c>
      <c r="N126" s="3" t="s">
        <v>656</v>
      </c>
      <c r="O126" s="3">
        <v>112.42</v>
      </c>
      <c r="P126" s="3">
        <v>34</v>
      </c>
      <c r="Q126" s="3">
        <v>84.24</v>
      </c>
      <c r="R126" s="3">
        <v>25.48</v>
      </c>
      <c r="S126" s="3">
        <v>455</v>
      </c>
      <c r="T126" s="3">
        <v>5</v>
      </c>
      <c r="U126" s="3">
        <v>6</v>
      </c>
      <c r="V126" s="3">
        <v>61500</v>
      </c>
      <c r="W126" s="3" t="s">
        <v>657</v>
      </c>
      <c r="X126" s="3">
        <v>8</v>
      </c>
      <c r="Y126" s="3">
        <v>15</v>
      </c>
      <c r="Z126" s="4">
        <v>43327</v>
      </c>
      <c r="AA126" s="3" t="s">
        <v>658</v>
      </c>
      <c r="AB126" s="3" t="s">
        <v>659</v>
      </c>
      <c r="AC126" s="3">
        <v>3</v>
      </c>
      <c r="AD126" s="3">
        <v>2</v>
      </c>
      <c r="AE126" s="3" t="s">
        <v>112</v>
      </c>
      <c r="AF126" s="3" t="s">
        <v>146</v>
      </c>
      <c r="AG126" s="3" t="s">
        <v>78</v>
      </c>
      <c r="AH126" s="3">
        <v>42000</v>
      </c>
      <c r="AI126" s="3" t="s">
        <v>268</v>
      </c>
      <c r="AJ126" s="3" t="s">
        <v>660</v>
      </c>
      <c r="AK126" s="4">
        <v>43296</v>
      </c>
      <c r="AL126" s="3" t="s">
        <v>78</v>
      </c>
      <c r="AM126" s="3" t="s">
        <v>651</v>
      </c>
      <c r="AN126" s="3" t="s">
        <v>652</v>
      </c>
      <c r="AO126" s="3" t="s">
        <v>653</v>
      </c>
      <c r="AP126" s="3" t="s">
        <v>654</v>
      </c>
      <c r="AQ126" s="3" t="s">
        <v>74</v>
      </c>
    </row>
    <row r="127" spans="1:4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x14ac:dyDescent="0.25">
      <c r="A128" s="3" t="s">
        <v>58</v>
      </c>
      <c r="B128" s="3" t="s">
        <v>59</v>
      </c>
      <c r="C128" s="3" t="s">
        <v>60</v>
      </c>
      <c r="D128" s="3" t="s">
        <v>661</v>
      </c>
      <c r="E128" s="3">
        <v>4141010400</v>
      </c>
      <c r="F128" s="3">
        <v>2906</v>
      </c>
      <c r="G128" s="3">
        <v>5</v>
      </c>
      <c r="H128" s="3">
        <v>1996.08</v>
      </c>
      <c r="I128" s="3">
        <v>2118</v>
      </c>
      <c r="J128" s="3">
        <v>17</v>
      </c>
      <c r="K128" s="3">
        <v>0.31</v>
      </c>
      <c r="L128" s="3">
        <v>46</v>
      </c>
      <c r="M128" s="3">
        <v>30</v>
      </c>
      <c r="N128" s="3">
        <v>39</v>
      </c>
      <c r="O128" s="3">
        <v>39.75</v>
      </c>
      <c r="P128" s="3">
        <v>12.02</v>
      </c>
      <c r="Q128" s="3">
        <v>26.37</v>
      </c>
      <c r="R128" s="3">
        <v>7.97</v>
      </c>
      <c r="S128" s="3">
        <v>745</v>
      </c>
      <c r="T128" s="3">
        <v>1</v>
      </c>
      <c r="U128" s="3">
        <v>1</v>
      </c>
      <c r="V128" s="3" t="s">
        <v>177</v>
      </c>
      <c r="W128" s="3" t="s">
        <v>177</v>
      </c>
      <c r="X128" s="3" t="s">
        <v>177</v>
      </c>
      <c r="Y128" s="3" t="s">
        <v>177</v>
      </c>
      <c r="Z128" s="3" t="s">
        <v>177</v>
      </c>
      <c r="AA128" s="3" t="s">
        <v>177</v>
      </c>
      <c r="AB128" s="3" t="s">
        <v>177</v>
      </c>
      <c r="AC128" s="3" t="s">
        <v>177</v>
      </c>
      <c r="AD128" s="3" t="s">
        <v>177</v>
      </c>
      <c r="AE128" s="3" t="s">
        <v>177</v>
      </c>
      <c r="AF128" s="3" t="s">
        <v>177</v>
      </c>
      <c r="AG128" s="3" t="s">
        <v>177</v>
      </c>
      <c r="AH128" s="3">
        <v>13000</v>
      </c>
      <c r="AI128" s="3" t="s">
        <v>121</v>
      </c>
      <c r="AJ128" s="3" t="s">
        <v>662</v>
      </c>
      <c r="AK128" s="4">
        <v>43388</v>
      </c>
      <c r="AL128" s="3"/>
      <c r="AM128" s="3" t="s">
        <v>177</v>
      </c>
      <c r="AN128" s="3" t="s">
        <v>177</v>
      </c>
      <c r="AO128" s="3" t="s">
        <v>177</v>
      </c>
      <c r="AP128" s="3" t="s">
        <v>177</v>
      </c>
      <c r="AQ128" s="3" t="s">
        <v>496</v>
      </c>
    </row>
    <row r="129" spans="1:43" x14ac:dyDescent="0.25">
      <c r="A129" s="3" t="s">
        <v>58</v>
      </c>
      <c r="B129" s="3" t="s">
        <v>59</v>
      </c>
      <c r="C129" s="3" t="s">
        <v>60</v>
      </c>
      <c r="D129" s="3" t="s">
        <v>661</v>
      </c>
      <c r="E129" s="3">
        <v>4141010400</v>
      </c>
      <c r="F129" s="3">
        <v>2906</v>
      </c>
      <c r="G129" s="3">
        <v>1</v>
      </c>
      <c r="H129" s="3">
        <v>1996.08</v>
      </c>
      <c r="I129" s="3">
        <v>2118</v>
      </c>
      <c r="J129" s="3">
        <v>17</v>
      </c>
      <c r="K129" s="3">
        <v>0.31</v>
      </c>
      <c r="L129" s="3">
        <v>46</v>
      </c>
      <c r="M129" s="3">
        <v>30</v>
      </c>
      <c r="N129" s="3">
        <v>53</v>
      </c>
      <c r="O129" s="3">
        <v>53.15</v>
      </c>
      <c r="P129" s="3">
        <v>16.07</v>
      </c>
      <c r="Q129" s="3">
        <v>37.67</v>
      </c>
      <c r="R129" s="3">
        <v>11.39</v>
      </c>
      <c r="S129" s="3">
        <v>178</v>
      </c>
      <c r="T129" s="3">
        <v>7</v>
      </c>
      <c r="U129" s="3">
        <v>5</v>
      </c>
      <c r="V129" s="3">
        <v>18900</v>
      </c>
      <c r="W129" s="3" t="s">
        <v>663</v>
      </c>
      <c r="X129" s="3">
        <v>10</v>
      </c>
      <c r="Y129" s="3">
        <v>15</v>
      </c>
      <c r="Z129" s="4">
        <v>43388</v>
      </c>
      <c r="AA129" s="3" t="s">
        <v>76</v>
      </c>
      <c r="AB129" s="3" t="s">
        <v>102</v>
      </c>
      <c r="AC129" s="3">
        <v>2</v>
      </c>
      <c r="AD129" s="3">
        <v>1</v>
      </c>
      <c r="AE129" s="3" t="s">
        <v>65</v>
      </c>
      <c r="AF129" s="3" t="s">
        <v>101</v>
      </c>
      <c r="AG129" s="3" t="s">
        <v>167</v>
      </c>
      <c r="AH129" s="3">
        <v>14000</v>
      </c>
      <c r="AI129" s="3" t="s">
        <v>85</v>
      </c>
      <c r="AJ129" s="3" t="s">
        <v>662</v>
      </c>
      <c r="AK129" s="3" t="s">
        <v>476</v>
      </c>
      <c r="AL129" s="3" t="s">
        <v>167</v>
      </c>
      <c r="AM129" s="3" t="s">
        <v>664</v>
      </c>
      <c r="AN129" s="3" t="s">
        <v>665</v>
      </c>
      <c r="AO129" s="3" t="s">
        <v>666</v>
      </c>
      <c r="AP129" s="3" t="s">
        <v>667</v>
      </c>
      <c r="AQ129" s="3" t="s">
        <v>74</v>
      </c>
    </row>
    <row r="130" spans="1:43" x14ac:dyDescent="0.25">
      <c r="A130" s="3" t="s">
        <v>58</v>
      </c>
      <c r="B130" s="3" t="s">
        <v>59</v>
      </c>
      <c r="C130" s="3" t="s">
        <v>60</v>
      </c>
      <c r="D130" s="3" t="s">
        <v>661</v>
      </c>
      <c r="E130" s="3">
        <v>4141010400</v>
      </c>
      <c r="F130" s="3">
        <v>2906</v>
      </c>
      <c r="G130" s="3">
        <v>2</v>
      </c>
      <c r="H130" s="3">
        <v>1996.08</v>
      </c>
      <c r="I130" s="3">
        <v>2118</v>
      </c>
      <c r="J130" s="3">
        <v>17</v>
      </c>
      <c r="K130" s="3">
        <v>0.31</v>
      </c>
      <c r="L130" s="3">
        <v>46</v>
      </c>
      <c r="M130" s="3">
        <v>30</v>
      </c>
      <c r="N130" s="3">
        <v>60</v>
      </c>
      <c r="O130" s="3">
        <v>60.34</v>
      </c>
      <c r="P130" s="3">
        <v>18.25</v>
      </c>
      <c r="Q130" s="3">
        <v>42.87</v>
      </c>
      <c r="R130" s="3">
        <v>12.96</v>
      </c>
      <c r="S130" s="3">
        <v>300</v>
      </c>
      <c r="T130" s="3">
        <v>16</v>
      </c>
      <c r="U130" s="3">
        <v>9</v>
      </c>
      <c r="V130" s="3">
        <v>20500</v>
      </c>
      <c r="W130" s="3" t="s">
        <v>668</v>
      </c>
      <c r="X130" s="3">
        <v>14</v>
      </c>
      <c r="Y130" s="3">
        <v>25</v>
      </c>
      <c r="Z130" s="3" t="s">
        <v>669</v>
      </c>
      <c r="AA130" s="3" t="s">
        <v>467</v>
      </c>
      <c r="AB130" s="3" t="s">
        <v>516</v>
      </c>
      <c r="AC130" s="3">
        <v>1</v>
      </c>
      <c r="AD130" s="3">
        <v>1</v>
      </c>
      <c r="AE130" s="3" t="s">
        <v>65</v>
      </c>
      <c r="AF130" s="3" t="s">
        <v>66</v>
      </c>
      <c r="AG130" s="3" t="s">
        <v>78</v>
      </c>
      <c r="AH130" s="3">
        <v>16000</v>
      </c>
      <c r="AI130" s="3" t="s">
        <v>121</v>
      </c>
      <c r="AJ130" s="3" t="s">
        <v>670</v>
      </c>
      <c r="AK130" s="3" t="s">
        <v>671</v>
      </c>
      <c r="AL130" s="3" t="s">
        <v>78</v>
      </c>
      <c r="AM130" s="3" t="s">
        <v>672</v>
      </c>
      <c r="AN130" s="3" t="s">
        <v>673</v>
      </c>
      <c r="AO130" s="3" t="s">
        <v>674</v>
      </c>
      <c r="AP130" s="3" t="s">
        <v>675</v>
      </c>
      <c r="AQ130" s="3" t="s">
        <v>74</v>
      </c>
    </row>
    <row r="131" spans="1:43" x14ac:dyDescent="0.25">
      <c r="A131" s="3" t="s">
        <v>58</v>
      </c>
      <c r="B131" s="3" t="s">
        <v>59</v>
      </c>
      <c r="C131" s="3" t="s">
        <v>60</v>
      </c>
      <c r="D131" s="3" t="s">
        <v>661</v>
      </c>
      <c r="E131" s="3">
        <v>4141010400</v>
      </c>
      <c r="F131" s="3">
        <v>2906</v>
      </c>
      <c r="G131" s="3">
        <v>4</v>
      </c>
      <c r="H131" s="3">
        <v>1996.08</v>
      </c>
      <c r="I131" s="3">
        <v>2118</v>
      </c>
      <c r="J131" s="3">
        <v>17</v>
      </c>
      <c r="K131" s="3">
        <v>0.31</v>
      </c>
      <c r="L131" s="3">
        <v>46</v>
      </c>
      <c r="M131" s="3">
        <v>30</v>
      </c>
      <c r="N131" s="3" t="s">
        <v>676</v>
      </c>
      <c r="O131" s="3">
        <v>67.760000000000005</v>
      </c>
      <c r="P131" s="3">
        <v>20.49</v>
      </c>
      <c r="Q131" s="3">
        <v>49.69</v>
      </c>
      <c r="R131" s="3">
        <v>15.03</v>
      </c>
      <c r="S131" s="3">
        <v>89</v>
      </c>
      <c r="T131" s="3">
        <v>3</v>
      </c>
      <c r="U131" s="3">
        <v>3</v>
      </c>
      <c r="V131" s="3">
        <v>25000</v>
      </c>
      <c r="W131" s="3" t="s">
        <v>677</v>
      </c>
      <c r="X131" s="3">
        <v>4</v>
      </c>
      <c r="Y131" s="3">
        <v>15</v>
      </c>
      <c r="Z131" s="4">
        <v>43205</v>
      </c>
      <c r="AA131" s="3" t="s">
        <v>590</v>
      </c>
      <c r="AB131" s="3" t="s">
        <v>118</v>
      </c>
      <c r="AC131" s="3">
        <v>2</v>
      </c>
      <c r="AD131" s="3">
        <v>1</v>
      </c>
      <c r="AE131" s="3" t="s">
        <v>65</v>
      </c>
      <c r="AF131" s="3" t="s">
        <v>101</v>
      </c>
      <c r="AG131" s="3" t="s">
        <v>78</v>
      </c>
      <c r="AH131" s="3">
        <v>20000</v>
      </c>
      <c r="AI131" s="3" t="s">
        <v>102</v>
      </c>
      <c r="AJ131" s="3" t="s">
        <v>678</v>
      </c>
      <c r="AK131" s="4">
        <v>43388</v>
      </c>
      <c r="AL131" s="3" t="s">
        <v>78</v>
      </c>
      <c r="AM131" s="3" t="s">
        <v>679</v>
      </c>
      <c r="AN131" s="3" t="s">
        <v>680</v>
      </c>
      <c r="AO131" s="3" t="s">
        <v>681</v>
      </c>
      <c r="AP131" s="3" t="s">
        <v>682</v>
      </c>
      <c r="AQ131" s="3" t="s">
        <v>74</v>
      </c>
    </row>
    <row r="132" spans="1:43" x14ac:dyDescent="0.25">
      <c r="A132" s="3" t="s">
        <v>58</v>
      </c>
      <c r="B132" s="3" t="s">
        <v>59</v>
      </c>
      <c r="C132" s="3" t="s">
        <v>60</v>
      </c>
      <c r="D132" s="3" t="s">
        <v>661</v>
      </c>
      <c r="E132" s="3">
        <v>4141010400</v>
      </c>
      <c r="F132" s="3">
        <v>2906</v>
      </c>
      <c r="G132" s="3">
        <v>3</v>
      </c>
      <c r="H132" s="3">
        <v>1996.08</v>
      </c>
      <c r="I132" s="3">
        <v>2118</v>
      </c>
      <c r="J132" s="3">
        <v>17</v>
      </c>
      <c r="K132" s="3">
        <v>0.31</v>
      </c>
      <c r="L132" s="3">
        <v>46</v>
      </c>
      <c r="M132" s="3">
        <v>30</v>
      </c>
      <c r="N132" s="3" t="s">
        <v>683</v>
      </c>
      <c r="O132" s="3">
        <v>70.290000000000006</v>
      </c>
      <c r="P132" s="3">
        <v>21.26</v>
      </c>
      <c r="Q132" s="3">
        <v>49.67</v>
      </c>
      <c r="R132" s="3">
        <v>15.02</v>
      </c>
      <c r="S132" s="3">
        <v>360</v>
      </c>
      <c r="T132" s="3">
        <v>19</v>
      </c>
      <c r="U132" s="3">
        <v>12</v>
      </c>
      <c r="V132" s="3">
        <v>25000</v>
      </c>
      <c r="W132" s="3" t="s">
        <v>684</v>
      </c>
      <c r="X132" s="3">
        <v>4</v>
      </c>
      <c r="Y132" s="3">
        <v>15</v>
      </c>
      <c r="Z132" s="4">
        <v>43205</v>
      </c>
      <c r="AA132" s="3" t="s">
        <v>685</v>
      </c>
      <c r="AB132" s="3" t="s">
        <v>686</v>
      </c>
      <c r="AC132" s="3">
        <v>2</v>
      </c>
      <c r="AD132" s="3">
        <v>1</v>
      </c>
      <c r="AE132" s="3" t="s">
        <v>65</v>
      </c>
      <c r="AF132" s="3" t="s">
        <v>687</v>
      </c>
      <c r="AG132" s="3" t="s">
        <v>78</v>
      </c>
      <c r="AH132" s="3">
        <v>22500</v>
      </c>
      <c r="AI132" s="3" t="s">
        <v>375</v>
      </c>
      <c r="AJ132" s="3" t="s">
        <v>688</v>
      </c>
      <c r="AK132" s="4">
        <v>43424</v>
      </c>
      <c r="AL132" s="3" t="s">
        <v>167</v>
      </c>
      <c r="AM132" s="3" t="s">
        <v>664</v>
      </c>
      <c r="AN132" s="3" t="s">
        <v>665</v>
      </c>
      <c r="AO132" s="3" t="s">
        <v>666</v>
      </c>
      <c r="AP132" s="3" t="s">
        <v>667</v>
      </c>
      <c r="AQ132" s="3" t="s">
        <v>74</v>
      </c>
    </row>
    <row r="133" spans="1:4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x14ac:dyDescent="0.25">
      <c r="A134" s="3" t="s">
        <v>58</v>
      </c>
      <c r="B134" s="3" t="s">
        <v>59</v>
      </c>
      <c r="C134" s="3" t="s">
        <v>60</v>
      </c>
      <c r="D134" s="3" t="s">
        <v>689</v>
      </c>
      <c r="E134" s="3">
        <v>4141010400</v>
      </c>
      <c r="F134" s="3">
        <v>13865</v>
      </c>
      <c r="G134" s="3">
        <v>1</v>
      </c>
      <c r="H134" s="3">
        <v>1992.04</v>
      </c>
      <c r="I134" s="3">
        <v>1248</v>
      </c>
      <c r="J134" s="3">
        <v>10</v>
      </c>
      <c r="K134" s="3">
        <v>0.3</v>
      </c>
      <c r="L134" s="3">
        <v>16</v>
      </c>
      <c r="M134" s="3">
        <v>59</v>
      </c>
      <c r="N134" s="3">
        <v>57</v>
      </c>
      <c r="O134" s="3">
        <v>57.27</v>
      </c>
      <c r="P134" s="3">
        <v>17.32</v>
      </c>
      <c r="Q134" s="3">
        <v>41.85</v>
      </c>
      <c r="R134" s="3">
        <v>12.65</v>
      </c>
      <c r="S134" s="3">
        <v>354</v>
      </c>
      <c r="T134" s="3">
        <v>9</v>
      </c>
      <c r="U134" s="3">
        <v>22</v>
      </c>
      <c r="V134" s="3">
        <v>20500</v>
      </c>
      <c r="W134" s="3" t="s">
        <v>690</v>
      </c>
      <c r="X134" s="3">
        <v>7</v>
      </c>
      <c r="Y134" s="3">
        <v>15</v>
      </c>
      <c r="Z134" s="4">
        <v>43296</v>
      </c>
      <c r="AA134" s="3" t="s">
        <v>193</v>
      </c>
      <c r="AB134" s="3" t="s">
        <v>63</v>
      </c>
      <c r="AC134" s="3">
        <v>2</v>
      </c>
      <c r="AD134" s="3">
        <v>1</v>
      </c>
      <c r="AE134" s="3" t="s">
        <v>65</v>
      </c>
      <c r="AF134" s="3" t="s">
        <v>66</v>
      </c>
      <c r="AG134" s="3" t="s">
        <v>67</v>
      </c>
      <c r="AH134" s="3">
        <v>15000</v>
      </c>
      <c r="AI134" s="3" t="s">
        <v>477</v>
      </c>
      <c r="AJ134" s="3" t="s">
        <v>691</v>
      </c>
      <c r="AK134" s="3" t="s">
        <v>536</v>
      </c>
      <c r="AL134" s="3" t="s">
        <v>67</v>
      </c>
      <c r="AM134" s="3" t="s">
        <v>70</v>
      </c>
      <c r="AN134" s="3" t="s">
        <v>71</v>
      </c>
      <c r="AO134" s="3" t="s">
        <v>72</v>
      </c>
      <c r="AP134" s="3" t="s">
        <v>73</v>
      </c>
      <c r="AQ134" s="3" t="s">
        <v>74</v>
      </c>
    </row>
    <row r="135" spans="1:43" x14ac:dyDescent="0.25">
      <c r="A135" s="3" t="s">
        <v>58</v>
      </c>
      <c r="B135" s="3" t="s">
        <v>59</v>
      </c>
      <c r="C135" s="3" t="s">
        <v>60</v>
      </c>
      <c r="D135" s="3" t="s">
        <v>689</v>
      </c>
      <c r="E135" s="3">
        <v>4141010400</v>
      </c>
      <c r="F135" s="3">
        <v>13865</v>
      </c>
      <c r="G135" s="3">
        <v>2</v>
      </c>
      <c r="H135" s="3">
        <v>1992.04</v>
      </c>
      <c r="I135" s="3">
        <v>1248</v>
      </c>
      <c r="J135" s="3">
        <v>10</v>
      </c>
      <c r="K135" s="3">
        <v>0.3</v>
      </c>
      <c r="L135" s="3">
        <v>16</v>
      </c>
      <c r="M135" s="3">
        <v>59</v>
      </c>
      <c r="N135" s="3">
        <v>61</v>
      </c>
      <c r="O135" s="3">
        <v>61.64</v>
      </c>
      <c r="P135" s="3">
        <v>18.64</v>
      </c>
      <c r="Q135" s="3">
        <v>41.85</v>
      </c>
      <c r="R135" s="3">
        <v>12.65</v>
      </c>
      <c r="S135" s="3">
        <v>138</v>
      </c>
      <c r="T135" s="3">
        <v>0</v>
      </c>
      <c r="U135" s="3">
        <v>1</v>
      </c>
      <c r="V135" s="3" t="s">
        <v>177</v>
      </c>
      <c r="W135" s="3" t="s">
        <v>177</v>
      </c>
      <c r="X135" s="3" t="s">
        <v>177</v>
      </c>
      <c r="Y135" s="3" t="s">
        <v>177</v>
      </c>
      <c r="Z135" s="3" t="s">
        <v>177</v>
      </c>
      <c r="AA135" s="3" t="s">
        <v>177</v>
      </c>
      <c r="AB135" s="3" t="s">
        <v>177</v>
      </c>
      <c r="AC135" s="3" t="s">
        <v>177</v>
      </c>
      <c r="AD135" s="3" t="s">
        <v>177</v>
      </c>
      <c r="AE135" s="3" t="s">
        <v>177</v>
      </c>
      <c r="AF135" s="3" t="s">
        <v>177</v>
      </c>
      <c r="AG135" s="3" t="s">
        <v>177</v>
      </c>
      <c r="AH135" s="3">
        <v>14000</v>
      </c>
      <c r="AI135" s="3" t="s">
        <v>371</v>
      </c>
      <c r="AJ135" s="3" t="s">
        <v>692</v>
      </c>
      <c r="AK135" s="4">
        <v>43358</v>
      </c>
      <c r="AL135" s="3" t="s">
        <v>67</v>
      </c>
      <c r="AM135" s="3" t="s">
        <v>177</v>
      </c>
      <c r="AN135" s="3" t="s">
        <v>177</v>
      </c>
      <c r="AO135" s="3" t="s">
        <v>177</v>
      </c>
      <c r="AP135" s="3" t="s">
        <v>177</v>
      </c>
      <c r="AQ135" s="3" t="s">
        <v>248</v>
      </c>
    </row>
    <row r="136" spans="1:43" x14ac:dyDescent="0.25">
      <c r="A136" s="3" t="s">
        <v>58</v>
      </c>
      <c r="B136" s="3" t="s">
        <v>59</v>
      </c>
      <c r="C136" s="3" t="s">
        <v>60</v>
      </c>
      <c r="D136" s="3" t="s">
        <v>689</v>
      </c>
      <c r="E136" s="3">
        <v>4141010400</v>
      </c>
      <c r="F136" s="3">
        <v>13865</v>
      </c>
      <c r="G136" s="3">
        <v>3</v>
      </c>
      <c r="H136" s="3">
        <v>1992.04</v>
      </c>
      <c r="I136" s="3">
        <v>1248</v>
      </c>
      <c r="J136" s="3">
        <v>10</v>
      </c>
      <c r="K136" s="3">
        <v>0.3</v>
      </c>
      <c r="L136" s="3">
        <v>16</v>
      </c>
      <c r="M136" s="3">
        <v>59</v>
      </c>
      <c r="N136" s="3">
        <v>70</v>
      </c>
      <c r="O136" s="3">
        <v>70.7</v>
      </c>
      <c r="P136" s="3">
        <v>21.38</v>
      </c>
      <c r="Q136" s="3">
        <v>51.66</v>
      </c>
      <c r="R136" s="3">
        <v>15.62</v>
      </c>
      <c r="S136" s="3">
        <v>180</v>
      </c>
      <c r="T136" s="3">
        <v>1</v>
      </c>
      <c r="U136" s="3">
        <v>12</v>
      </c>
      <c r="V136" s="3" t="s">
        <v>177</v>
      </c>
      <c r="W136" s="3" t="s">
        <v>177</v>
      </c>
      <c r="X136" s="3" t="s">
        <v>177</v>
      </c>
      <c r="Y136" s="3" t="s">
        <v>177</v>
      </c>
      <c r="Z136" s="3" t="s">
        <v>177</v>
      </c>
      <c r="AA136" s="3" t="s">
        <v>177</v>
      </c>
      <c r="AB136" s="3" t="s">
        <v>177</v>
      </c>
      <c r="AC136" s="3" t="s">
        <v>177</v>
      </c>
      <c r="AD136" s="3" t="s">
        <v>177</v>
      </c>
      <c r="AE136" s="3" t="s">
        <v>177</v>
      </c>
      <c r="AF136" s="3" t="s">
        <v>177</v>
      </c>
      <c r="AG136" s="3" t="s">
        <v>177</v>
      </c>
      <c r="AH136" s="3">
        <v>19000</v>
      </c>
      <c r="AI136" s="3" t="s">
        <v>375</v>
      </c>
      <c r="AJ136" s="3" t="s">
        <v>693</v>
      </c>
      <c r="AK136" s="4">
        <v>43115</v>
      </c>
      <c r="AL136" s="3"/>
      <c r="AM136" s="3" t="s">
        <v>177</v>
      </c>
      <c r="AN136" s="3" t="s">
        <v>177</v>
      </c>
      <c r="AO136" s="3" t="s">
        <v>177</v>
      </c>
      <c r="AP136" s="3" t="s">
        <v>177</v>
      </c>
      <c r="AQ136" s="3" t="s">
        <v>496</v>
      </c>
    </row>
    <row r="137" spans="1:43" x14ac:dyDescent="0.25">
      <c r="A137" s="3" t="s">
        <v>58</v>
      </c>
      <c r="B137" s="3" t="s">
        <v>59</v>
      </c>
      <c r="C137" s="3" t="s">
        <v>60</v>
      </c>
      <c r="D137" s="3" t="s">
        <v>689</v>
      </c>
      <c r="E137" s="3">
        <v>4141010400</v>
      </c>
      <c r="F137" s="3">
        <v>13865</v>
      </c>
      <c r="G137" s="3">
        <v>4</v>
      </c>
      <c r="H137" s="3">
        <v>1992.04</v>
      </c>
      <c r="I137" s="3">
        <v>1248</v>
      </c>
      <c r="J137" s="3">
        <v>10</v>
      </c>
      <c r="K137" s="3">
        <v>0.3</v>
      </c>
      <c r="L137" s="3">
        <v>16</v>
      </c>
      <c r="M137" s="3">
        <v>59</v>
      </c>
      <c r="N137" s="3">
        <v>76</v>
      </c>
      <c r="O137" s="3">
        <v>76.09</v>
      </c>
      <c r="P137" s="3">
        <v>23.01</v>
      </c>
      <c r="Q137" s="3">
        <v>51.66</v>
      </c>
      <c r="R137" s="3">
        <v>15.62</v>
      </c>
      <c r="S137" s="3">
        <v>396</v>
      </c>
      <c r="T137" s="3">
        <v>5</v>
      </c>
      <c r="U137" s="3">
        <v>18</v>
      </c>
      <c r="V137" s="3">
        <v>30000</v>
      </c>
      <c r="W137" s="3" t="s">
        <v>694</v>
      </c>
      <c r="X137" s="3">
        <v>11</v>
      </c>
      <c r="Y137" s="3">
        <v>15</v>
      </c>
      <c r="Z137" s="4">
        <v>43419</v>
      </c>
      <c r="AA137" s="3" t="s">
        <v>99</v>
      </c>
      <c r="AB137" s="3" t="s">
        <v>695</v>
      </c>
      <c r="AC137" s="3">
        <v>2</v>
      </c>
      <c r="AD137" s="3">
        <v>1</v>
      </c>
      <c r="AE137" s="3" t="s">
        <v>65</v>
      </c>
      <c r="AF137" s="3" t="s">
        <v>696</v>
      </c>
      <c r="AG137" s="3" t="s">
        <v>67</v>
      </c>
      <c r="AH137" s="3">
        <v>19500</v>
      </c>
      <c r="AI137" s="3" t="s">
        <v>375</v>
      </c>
      <c r="AJ137" s="3" t="s">
        <v>697</v>
      </c>
      <c r="AK137" s="4">
        <v>43419</v>
      </c>
      <c r="AL137" s="3"/>
      <c r="AM137" s="3" t="s">
        <v>698</v>
      </c>
      <c r="AN137" s="3" t="s">
        <v>699</v>
      </c>
      <c r="AO137" s="3" t="s">
        <v>700</v>
      </c>
      <c r="AP137" s="3" t="s">
        <v>701</v>
      </c>
      <c r="AQ137" s="3" t="s">
        <v>74</v>
      </c>
    </row>
    <row r="138" spans="1:43" x14ac:dyDescent="0.25">
      <c r="A138" s="3" t="s">
        <v>58</v>
      </c>
      <c r="B138" s="3" t="s">
        <v>59</v>
      </c>
      <c r="C138" s="3" t="s">
        <v>60</v>
      </c>
      <c r="D138" s="3" t="s">
        <v>689</v>
      </c>
      <c r="E138" s="3">
        <v>4141010400</v>
      </c>
      <c r="F138" s="3">
        <v>13865</v>
      </c>
      <c r="G138" s="3">
        <v>5</v>
      </c>
      <c r="H138" s="3">
        <v>1992.04</v>
      </c>
      <c r="I138" s="3">
        <v>1248</v>
      </c>
      <c r="J138" s="3">
        <v>10</v>
      </c>
      <c r="K138" s="3">
        <v>0.3</v>
      </c>
      <c r="L138" s="3">
        <v>16</v>
      </c>
      <c r="M138" s="3">
        <v>59</v>
      </c>
      <c r="N138" s="3" t="s">
        <v>702</v>
      </c>
      <c r="O138" s="3">
        <v>86.45</v>
      </c>
      <c r="P138" s="3">
        <v>26.15</v>
      </c>
      <c r="Q138" s="3">
        <v>58.65</v>
      </c>
      <c r="R138" s="3">
        <v>17.739999999999998</v>
      </c>
      <c r="S138" s="3">
        <v>135</v>
      </c>
      <c r="T138" s="3">
        <v>1</v>
      </c>
      <c r="U138" s="3">
        <v>5</v>
      </c>
      <c r="V138" s="3">
        <v>35000</v>
      </c>
      <c r="W138" s="3" t="s">
        <v>703</v>
      </c>
      <c r="X138" s="3">
        <v>8</v>
      </c>
      <c r="Y138" s="3">
        <v>15</v>
      </c>
      <c r="Z138" s="4">
        <v>43327</v>
      </c>
      <c r="AA138" s="3" t="s">
        <v>245</v>
      </c>
      <c r="AB138" s="3" t="s">
        <v>245</v>
      </c>
      <c r="AC138" s="3">
        <v>2</v>
      </c>
      <c r="AD138" s="3">
        <v>1</v>
      </c>
      <c r="AE138" s="3" t="s">
        <v>65</v>
      </c>
      <c r="AF138" s="3" t="s">
        <v>66</v>
      </c>
      <c r="AG138" s="3"/>
      <c r="AH138" s="3">
        <v>21000</v>
      </c>
      <c r="AI138" s="3" t="s">
        <v>64</v>
      </c>
      <c r="AJ138" s="3" t="s">
        <v>697</v>
      </c>
      <c r="AK138" s="4">
        <v>43174</v>
      </c>
      <c r="AL138" s="3" t="s">
        <v>67</v>
      </c>
      <c r="AM138" s="3" t="s">
        <v>704</v>
      </c>
      <c r="AN138" s="3" t="s">
        <v>705</v>
      </c>
      <c r="AO138" s="3" t="s">
        <v>706</v>
      </c>
      <c r="AP138" s="3" t="s">
        <v>707</v>
      </c>
      <c r="AQ138" s="3" t="s">
        <v>74</v>
      </c>
    </row>
    <row r="139" spans="1:43" x14ac:dyDescent="0.25">
      <c r="A139" s="3" t="s">
        <v>58</v>
      </c>
      <c r="B139" s="3" t="s">
        <v>59</v>
      </c>
      <c r="C139" s="3" t="s">
        <v>60</v>
      </c>
      <c r="D139" s="3" t="s">
        <v>689</v>
      </c>
      <c r="E139" s="3">
        <v>4141010400</v>
      </c>
      <c r="F139" s="3">
        <v>13865</v>
      </c>
      <c r="G139" s="3">
        <v>6</v>
      </c>
      <c r="H139" s="3">
        <v>1992.04</v>
      </c>
      <c r="I139" s="3">
        <v>1248</v>
      </c>
      <c r="J139" s="3">
        <v>10</v>
      </c>
      <c r="K139" s="3">
        <v>0.3</v>
      </c>
      <c r="L139" s="3">
        <v>16</v>
      </c>
      <c r="M139" s="3">
        <v>59</v>
      </c>
      <c r="N139" s="3" t="s">
        <v>708</v>
      </c>
      <c r="O139" s="3">
        <v>88.39</v>
      </c>
      <c r="P139" s="3">
        <v>26.73</v>
      </c>
      <c r="Q139" s="3">
        <v>59.97</v>
      </c>
      <c r="R139" s="3">
        <v>18.14</v>
      </c>
      <c r="S139" s="3">
        <v>45</v>
      </c>
      <c r="T139" s="3">
        <v>0</v>
      </c>
      <c r="U139" s="3">
        <v>1</v>
      </c>
      <c r="V139" s="3" t="s">
        <v>177</v>
      </c>
      <c r="W139" s="3" t="s">
        <v>177</v>
      </c>
      <c r="X139" s="3" t="s">
        <v>177</v>
      </c>
      <c r="Y139" s="3" t="s">
        <v>177</v>
      </c>
      <c r="Z139" s="3" t="s">
        <v>177</v>
      </c>
      <c r="AA139" s="3" t="s">
        <v>177</v>
      </c>
      <c r="AB139" s="3" t="s">
        <v>177</v>
      </c>
      <c r="AC139" s="3" t="s">
        <v>177</v>
      </c>
      <c r="AD139" s="3" t="s">
        <v>177</v>
      </c>
      <c r="AE139" s="3" t="s">
        <v>177</v>
      </c>
      <c r="AF139" s="3" t="s">
        <v>177</v>
      </c>
      <c r="AG139" s="3" t="s">
        <v>177</v>
      </c>
      <c r="AH139" s="3">
        <v>22000</v>
      </c>
      <c r="AI139" s="3" t="s">
        <v>193</v>
      </c>
      <c r="AJ139" s="3" t="s">
        <v>709</v>
      </c>
      <c r="AK139" s="4">
        <v>43174</v>
      </c>
      <c r="AL139" s="3" t="s">
        <v>167</v>
      </c>
      <c r="AM139" s="3" t="s">
        <v>177</v>
      </c>
      <c r="AN139" s="3" t="s">
        <v>177</v>
      </c>
      <c r="AO139" s="3" t="s">
        <v>177</v>
      </c>
      <c r="AP139" s="3" t="s">
        <v>177</v>
      </c>
      <c r="AQ139" s="3" t="s">
        <v>248</v>
      </c>
    </row>
    <row r="140" spans="1:4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x14ac:dyDescent="0.25">
      <c r="A141" s="3" t="s">
        <v>58</v>
      </c>
      <c r="B141" s="3" t="s">
        <v>59</v>
      </c>
      <c r="C141" s="3" t="s">
        <v>60</v>
      </c>
      <c r="D141" s="3" t="s">
        <v>710</v>
      </c>
      <c r="E141" s="3">
        <v>4141010400</v>
      </c>
      <c r="F141" s="3">
        <v>8960</v>
      </c>
      <c r="G141" s="3">
        <v>1</v>
      </c>
      <c r="H141" s="3">
        <v>1997.11</v>
      </c>
      <c r="I141" s="3">
        <v>1639</v>
      </c>
      <c r="J141" s="3">
        <v>16</v>
      </c>
      <c r="K141" s="3">
        <v>0.69</v>
      </c>
      <c r="L141" s="3">
        <v>39</v>
      </c>
      <c r="M141" s="3">
        <v>40</v>
      </c>
      <c r="N141" s="3">
        <v>53</v>
      </c>
      <c r="O141" s="3">
        <v>53.72</v>
      </c>
      <c r="P141" s="3">
        <v>16.25</v>
      </c>
      <c r="Q141" s="3">
        <v>39.97</v>
      </c>
      <c r="R141" s="3">
        <v>12.09</v>
      </c>
      <c r="S141" s="3">
        <v>136</v>
      </c>
      <c r="T141" s="3">
        <v>4</v>
      </c>
      <c r="U141" s="3">
        <v>1</v>
      </c>
      <c r="V141" s="3">
        <v>16900</v>
      </c>
      <c r="W141" s="3" t="s">
        <v>711</v>
      </c>
      <c r="X141" s="3">
        <v>23</v>
      </c>
      <c r="Y141" s="3">
        <v>25</v>
      </c>
      <c r="Z141" s="3" t="s">
        <v>712</v>
      </c>
      <c r="AA141" s="3" t="s">
        <v>64</v>
      </c>
      <c r="AB141" s="3" t="s">
        <v>713</v>
      </c>
      <c r="AC141" s="3">
        <v>2</v>
      </c>
      <c r="AD141" s="3">
        <v>1</v>
      </c>
      <c r="AE141" s="3" t="s">
        <v>65</v>
      </c>
      <c r="AF141" s="3" t="s">
        <v>66</v>
      </c>
      <c r="AG141" s="3" t="s">
        <v>167</v>
      </c>
      <c r="AH141" s="3">
        <v>13000</v>
      </c>
      <c r="AI141" s="3" t="s">
        <v>121</v>
      </c>
      <c r="AJ141" s="3" t="s">
        <v>714</v>
      </c>
      <c r="AK141" s="4">
        <v>43457</v>
      </c>
      <c r="AL141" s="3" t="s">
        <v>167</v>
      </c>
      <c r="AM141" s="3" t="s">
        <v>715</v>
      </c>
      <c r="AN141" s="3" t="s">
        <v>716</v>
      </c>
      <c r="AO141" s="3" t="s">
        <v>717</v>
      </c>
      <c r="AP141" s="3" t="s">
        <v>718</v>
      </c>
      <c r="AQ141" s="3" t="s">
        <v>74</v>
      </c>
    </row>
    <row r="142" spans="1:43" x14ac:dyDescent="0.25">
      <c r="A142" s="3" t="s">
        <v>58</v>
      </c>
      <c r="B142" s="3" t="s">
        <v>59</v>
      </c>
      <c r="C142" s="3" t="s">
        <v>60</v>
      </c>
      <c r="D142" s="3" t="s">
        <v>710</v>
      </c>
      <c r="E142" s="3">
        <v>4141010400</v>
      </c>
      <c r="F142" s="3">
        <v>8960</v>
      </c>
      <c r="G142" s="3">
        <v>2</v>
      </c>
      <c r="H142" s="3">
        <v>1997.11</v>
      </c>
      <c r="I142" s="3">
        <v>1639</v>
      </c>
      <c r="J142" s="3">
        <v>16</v>
      </c>
      <c r="K142" s="3">
        <v>0.69</v>
      </c>
      <c r="L142" s="3">
        <v>39</v>
      </c>
      <c r="M142" s="3">
        <v>40</v>
      </c>
      <c r="N142" s="3">
        <v>80</v>
      </c>
      <c r="O142" s="3">
        <v>80.63</v>
      </c>
      <c r="P142" s="3">
        <v>24.39</v>
      </c>
      <c r="Q142" s="3">
        <v>59.99</v>
      </c>
      <c r="R142" s="3">
        <v>18.14</v>
      </c>
      <c r="S142" s="3">
        <v>130</v>
      </c>
      <c r="T142" s="3">
        <v>1</v>
      </c>
      <c r="U142" s="3">
        <v>0</v>
      </c>
      <c r="V142" s="3">
        <v>26500</v>
      </c>
      <c r="W142" s="3" t="s">
        <v>719</v>
      </c>
      <c r="X142" s="3" t="s">
        <v>317</v>
      </c>
      <c r="Y142" s="3">
        <v>25</v>
      </c>
      <c r="Z142" s="3" t="s">
        <v>544</v>
      </c>
      <c r="AA142" s="3" t="s">
        <v>93</v>
      </c>
      <c r="AB142" s="3" t="s">
        <v>93</v>
      </c>
      <c r="AC142" s="3">
        <v>3</v>
      </c>
      <c r="AD142" s="3">
        <v>1</v>
      </c>
      <c r="AE142" s="3" t="s">
        <v>720</v>
      </c>
      <c r="AF142" s="3" t="s">
        <v>120</v>
      </c>
      <c r="AG142" s="3" t="s">
        <v>67</v>
      </c>
      <c r="AH142" s="3" t="s">
        <v>177</v>
      </c>
      <c r="AI142" s="3" t="s">
        <v>177</v>
      </c>
      <c r="AJ142" s="3" t="s">
        <v>177</v>
      </c>
      <c r="AK142" s="3" t="s">
        <v>177</v>
      </c>
      <c r="AL142" s="3" t="s">
        <v>177</v>
      </c>
      <c r="AM142" s="3" t="s">
        <v>721</v>
      </c>
      <c r="AN142" s="3" t="s">
        <v>722</v>
      </c>
      <c r="AO142" s="3" t="s">
        <v>723</v>
      </c>
      <c r="AP142" s="3" t="s">
        <v>724</v>
      </c>
      <c r="AQ142" s="3" t="s">
        <v>182</v>
      </c>
    </row>
    <row r="143" spans="1:43" x14ac:dyDescent="0.25">
      <c r="A143" s="3" t="s">
        <v>58</v>
      </c>
      <c r="B143" s="3" t="s">
        <v>59</v>
      </c>
      <c r="C143" s="3" t="s">
        <v>60</v>
      </c>
      <c r="D143" s="3" t="s">
        <v>710</v>
      </c>
      <c r="E143" s="3">
        <v>4141010400</v>
      </c>
      <c r="F143" s="3">
        <v>8960</v>
      </c>
      <c r="G143" s="3">
        <v>5</v>
      </c>
      <c r="H143" s="3">
        <v>1997.11</v>
      </c>
      <c r="I143" s="3">
        <v>1639</v>
      </c>
      <c r="J143" s="3">
        <v>16</v>
      </c>
      <c r="K143" s="3">
        <v>0.69</v>
      </c>
      <c r="L143" s="3">
        <v>39</v>
      </c>
      <c r="M143" s="3">
        <v>40</v>
      </c>
      <c r="N143" s="3">
        <v>83</v>
      </c>
      <c r="O143" s="3">
        <v>83.43</v>
      </c>
      <c r="P143" s="3">
        <v>25.23</v>
      </c>
      <c r="Q143" s="3">
        <v>59.99</v>
      </c>
      <c r="R143" s="3">
        <v>18.14</v>
      </c>
      <c r="S143" s="3">
        <v>220</v>
      </c>
      <c r="T143" s="3">
        <v>0</v>
      </c>
      <c r="U143" s="3">
        <v>0</v>
      </c>
      <c r="V143" s="3" t="s">
        <v>177</v>
      </c>
      <c r="W143" s="3" t="s">
        <v>177</v>
      </c>
      <c r="X143" s="3" t="s">
        <v>177</v>
      </c>
      <c r="Y143" s="3" t="s">
        <v>177</v>
      </c>
      <c r="Z143" s="3" t="s">
        <v>177</v>
      </c>
      <c r="AA143" s="3" t="s">
        <v>177</v>
      </c>
      <c r="AB143" s="3" t="s">
        <v>177</v>
      </c>
      <c r="AC143" s="3" t="s">
        <v>177</v>
      </c>
      <c r="AD143" s="3" t="s">
        <v>177</v>
      </c>
      <c r="AE143" s="3" t="s">
        <v>177</v>
      </c>
      <c r="AF143" s="3" t="s">
        <v>177</v>
      </c>
      <c r="AG143" s="3" t="s">
        <v>177</v>
      </c>
      <c r="AH143" s="3" t="s">
        <v>177</v>
      </c>
      <c r="AI143" s="3" t="s">
        <v>177</v>
      </c>
      <c r="AJ143" s="3" t="s">
        <v>177</v>
      </c>
      <c r="AK143" s="3" t="s">
        <v>177</v>
      </c>
      <c r="AL143" s="3" t="s">
        <v>177</v>
      </c>
      <c r="AM143" s="3" t="s">
        <v>177</v>
      </c>
      <c r="AN143" s="3" t="s">
        <v>177</v>
      </c>
      <c r="AO143" s="3" t="s">
        <v>177</v>
      </c>
      <c r="AP143" s="3" t="s">
        <v>177</v>
      </c>
      <c r="AQ143" s="3" t="s">
        <v>230</v>
      </c>
    </row>
    <row r="144" spans="1:43" x14ac:dyDescent="0.25">
      <c r="A144" s="3" t="s">
        <v>58</v>
      </c>
      <c r="B144" s="3" t="s">
        <v>59</v>
      </c>
      <c r="C144" s="3" t="s">
        <v>60</v>
      </c>
      <c r="D144" s="3" t="s">
        <v>710</v>
      </c>
      <c r="E144" s="3">
        <v>4141010400</v>
      </c>
      <c r="F144" s="3">
        <v>8960</v>
      </c>
      <c r="G144" s="3">
        <v>4</v>
      </c>
      <c r="H144" s="3">
        <v>1997.11</v>
      </c>
      <c r="I144" s="3">
        <v>1639</v>
      </c>
      <c r="J144" s="3">
        <v>16</v>
      </c>
      <c r="K144" s="3">
        <v>0.69</v>
      </c>
      <c r="L144" s="3">
        <v>39</v>
      </c>
      <c r="M144" s="3">
        <v>40</v>
      </c>
      <c r="N144" s="3" t="s">
        <v>725</v>
      </c>
      <c r="O144" s="3">
        <v>84.7</v>
      </c>
      <c r="P144" s="3">
        <v>25.62</v>
      </c>
      <c r="Q144" s="3">
        <v>59.98</v>
      </c>
      <c r="R144" s="3">
        <v>18.14</v>
      </c>
      <c r="S144" s="3">
        <v>490</v>
      </c>
      <c r="T144" s="3">
        <v>9</v>
      </c>
      <c r="U144" s="3">
        <v>9</v>
      </c>
      <c r="V144" s="3">
        <v>24500</v>
      </c>
      <c r="W144" s="3" t="s">
        <v>726</v>
      </c>
      <c r="X144" s="3">
        <v>6</v>
      </c>
      <c r="Y144" s="3">
        <v>20</v>
      </c>
      <c r="Z144" s="4">
        <v>43271</v>
      </c>
      <c r="AA144" s="3" t="s">
        <v>727</v>
      </c>
      <c r="AB144" s="3" t="s">
        <v>137</v>
      </c>
      <c r="AC144" s="3">
        <v>3</v>
      </c>
      <c r="AD144" s="3">
        <v>1</v>
      </c>
      <c r="AE144" s="3" t="s">
        <v>65</v>
      </c>
      <c r="AF144" s="3" t="s">
        <v>146</v>
      </c>
      <c r="AG144" s="3"/>
      <c r="AH144" s="3">
        <v>21000</v>
      </c>
      <c r="AI144" s="3" t="s">
        <v>185</v>
      </c>
      <c r="AJ144" s="3" t="s">
        <v>728</v>
      </c>
      <c r="AK144" s="3" t="s">
        <v>669</v>
      </c>
      <c r="AL144" s="3" t="s">
        <v>67</v>
      </c>
      <c r="AM144" s="3" t="s">
        <v>698</v>
      </c>
      <c r="AN144" s="3" t="s">
        <v>699</v>
      </c>
      <c r="AO144" s="3" t="s">
        <v>700</v>
      </c>
      <c r="AP144" s="3" t="s">
        <v>701</v>
      </c>
      <c r="AQ144" s="3" t="s">
        <v>74</v>
      </c>
    </row>
    <row r="145" spans="1:43" x14ac:dyDescent="0.25">
      <c r="A145" s="3" t="s">
        <v>58</v>
      </c>
      <c r="B145" s="3" t="s">
        <v>59</v>
      </c>
      <c r="C145" s="3" t="s">
        <v>60</v>
      </c>
      <c r="D145" s="3" t="s">
        <v>710</v>
      </c>
      <c r="E145" s="3">
        <v>4141010400</v>
      </c>
      <c r="F145" s="3">
        <v>8960</v>
      </c>
      <c r="G145" s="3">
        <v>3</v>
      </c>
      <c r="H145" s="3">
        <v>1997.11</v>
      </c>
      <c r="I145" s="3">
        <v>1639</v>
      </c>
      <c r="J145" s="3">
        <v>16</v>
      </c>
      <c r="K145" s="3">
        <v>0.69</v>
      </c>
      <c r="L145" s="3">
        <v>39</v>
      </c>
      <c r="M145" s="3">
        <v>40</v>
      </c>
      <c r="N145" s="3" t="s">
        <v>729</v>
      </c>
      <c r="O145" s="3">
        <v>85.59</v>
      </c>
      <c r="P145" s="3">
        <v>25.89</v>
      </c>
      <c r="Q145" s="3">
        <v>59.99</v>
      </c>
      <c r="R145" s="3">
        <v>18.14</v>
      </c>
      <c r="S145" s="3">
        <v>590</v>
      </c>
      <c r="T145" s="3">
        <v>24</v>
      </c>
      <c r="U145" s="3">
        <v>30</v>
      </c>
      <c r="V145" s="3">
        <v>24000</v>
      </c>
      <c r="W145" s="3" t="s">
        <v>730</v>
      </c>
      <c r="X145" s="3">
        <v>6</v>
      </c>
      <c r="Y145" s="3">
        <v>20</v>
      </c>
      <c r="Z145" s="4">
        <v>43271</v>
      </c>
      <c r="AA145" s="3" t="s">
        <v>731</v>
      </c>
      <c r="AB145" s="3" t="s">
        <v>487</v>
      </c>
      <c r="AC145" s="3">
        <v>3</v>
      </c>
      <c r="AD145" s="3">
        <v>1</v>
      </c>
      <c r="AE145" s="3" t="s">
        <v>65</v>
      </c>
      <c r="AF145" s="3" t="s">
        <v>146</v>
      </c>
      <c r="AG145" s="3" t="s">
        <v>167</v>
      </c>
      <c r="AH145" s="3">
        <v>22500</v>
      </c>
      <c r="AI145" s="3" t="s">
        <v>102</v>
      </c>
      <c r="AJ145" s="3" t="s">
        <v>732</v>
      </c>
      <c r="AK145" s="4">
        <v>43243</v>
      </c>
      <c r="AL145" s="3" t="s">
        <v>167</v>
      </c>
      <c r="AM145" s="3" t="s">
        <v>733</v>
      </c>
      <c r="AN145" s="3" t="s">
        <v>734</v>
      </c>
      <c r="AO145" s="3" t="s">
        <v>735</v>
      </c>
      <c r="AP145" s="3" t="s">
        <v>736</v>
      </c>
      <c r="AQ145" s="3" t="s">
        <v>74</v>
      </c>
    </row>
    <row r="146" spans="1:43" x14ac:dyDescent="0.25">
      <c r="A146" s="3" t="s">
        <v>58</v>
      </c>
      <c r="B146" s="3" t="s">
        <v>59</v>
      </c>
      <c r="C146" s="3" t="s">
        <v>60</v>
      </c>
      <c r="D146" s="3" t="s">
        <v>710</v>
      </c>
      <c r="E146" s="3">
        <v>4141010400</v>
      </c>
      <c r="F146" s="3">
        <v>8960</v>
      </c>
      <c r="G146" s="3">
        <v>6</v>
      </c>
      <c r="H146" s="3">
        <v>1997.11</v>
      </c>
      <c r="I146" s="3">
        <v>1639</v>
      </c>
      <c r="J146" s="3">
        <v>16</v>
      </c>
      <c r="K146" s="3">
        <v>0.69</v>
      </c>
      <c r="L146" s="3">
        <v>39</v>
      </c>
      <c r="M146" s="3">
        <v>40</v>
      </c>
      <c r="N146" s="3" t="s">
        <v>737</v>
      </c>
      <c r="O146" s="3">
        <v>86.59</v>
      </c>
      <c r="P146" s="3">
        <v>26.19</v>
      </c>
      <c r="Q146" s="3">
        <v>59.99</v>
      </c>
      <c r="R146" s="3">
        <v>18.14</v>
      </c>
      <c r="S146" s="3">
        <v>78</v>
      </c>
      <c r="T146" s="3">
        <v>1</v>
      </c>
      <c r="U146" s="3">
        <v>0</v>
      </c>
      <c r="V146" s="3">
        <v>27500</v>
      </c>
      <c r="W146" s="3" t="s">
        <v>738</v>
      </c>
      <c r="X146" s="3">
        <v>12</v>
      </c>
      <c r="Y146" s="3">
        <v>23</v>
      </c>
      <c r="Z146" s="4">
        <v>43457</v>
      </c>
      <c r="AA146" s="3" t="s">
        <v>590</v>
      </c>
      <c r="AB146" s="3" t="s">
        <v>590</v>
      </c>
      <c r="AC146" s="3">
        <v>3</v>
      </c>
      <c r="AD146" s="3">
        <v>1</v>
      </c>
      <c r="AE146" s="3" t="s">
        <v>112</v>
      </c>
      <c r="AF146" s="3" t="s">
        <v>146</v>
      </c>
      <c r="AG146" s="3" t="s">
        <v>78</v>
      </c>
      <c r="AH146" s="3" t="s">
        <v>177</v>
      </c>
      <c r="AI146" s="3" t="s">
        <v>177</v>
      </c>
      <c r="AJ146" s="3" t="s">
        <v>177</v>
      </c>
      <c r="AK146" s="3" t="s">
        <v>177</v>
      </c>
      <c r="AL146" s="3" t="s">
        <v>177</v>
      </c>
      <c r="AM146" s="3" t="s">
        <v>733</v>
      </c>
      <c r="AN146" s="3" t="s">
        <v>734</v>
      </c>
      <c r="AO146" s="3" t="s">
        <v>735</v>
      </c>
      <c r="AP146" s="3" t="s">
        <v>736</v>
      </c>
      <c r="AQ146" s="3" t="s">
        <v>182</v>
      </c>
    </row>
    <row r="147" spans="1:4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x14ac:dyDescent="0.25">
      <c r="A148" s="3" t="s">
        <v>58</v>
      </c>
      <c r="B148" s="3" t="s">
        <v>59</v>
      </c>
      <c r="C148" s="3" t="s">
        <v>60</v>
      </c>
      <c r="D148" s="3" t="s">
        <v>739</v>
      </c>
      <c r="E148" s="3">
        <v>4141010400</v>
      </c>
      <c r="F148" s="3">
        <v>2888</v>
      </c>
      <c r="G148" s="3">
        <v>1</v>
      </c>
      <c r="H148" s="3">
        <v>1994.1</v>
      </c>
      <c r="I148" s="3">
        <v>1040</v>
      </c>
      <c r="J148" s="3">
        <v>22</v>
      </c>
      <c r="K148" s="3">
        <v>1.47</v>
      </c>
      <c r="L148" s="3">
        <v>56</v>
      </c>
      <c r="M148" s="3">
        <v>24</v>
      </c>
      <c r="N148" s="3" t="s">
        <v>740</v>
      </c>
      <c r="O148" s="3">
        <v>99.77</v>
      </c>
      <c r="P148" s="3">
        <v>30.18</v>
      </c>
      <c r="Q148" s="3">
        <v>81.05</v>
      </c>
      <c r="R148" s="3">
        <v>24.51</v>
      </c>
      <c r="S148" s="3">
        <v>1</v>
      </c>
      <c r="T148" s="3" t="s">
        <v>177</v>
      </c>
      <c r="U148" s="3" t="s">
        <v>177</v>
      </c>
      <c r="V148" s="3" t="s">
        <v>177</v>
      </c>
      <c r="W148" s="3" t="s">
        <v>177</v>
      </c>
      <c r="X148" s="3" t="s">
        <v>177</v>
      </c>
      <c r="Y148" s="3" t="s">
        <v>177</v>
      </c>
      <c r="Z148" s="3" t="s">
        <v>177</v>
      </c>
      <c r="AA148" s="3" t="s">
        <v>177</v>
      </c>
      <c r="AB148" s="3" t="s">
        <v>177</v>
      </c>
      <c r="AC148" s="3" t="s">
        <v>177</v>
      </c>
      <c r="AD148" s="3" t="s">
        <v>177</v>
      </c>
      <c r="AE148" s="3" t="s">
        <v>177</v>
      </c>
      <c r="AF148" s="3" t="s">
        <v>177</v>
      </c>
      <c r="AG148" s="3" t="s">
        <v>177</v>
      </c>
      <c r="AH148" s="3" t="s">
        <v>177</v>
      </c>
      <c r="AI148" s="3" t="s">
        <v>177</v>
      </c>
      <c r="AJ148" s="3" t="s">
        <v>177</v>
      </c>
      <c r="AK148" s="3" t="s">
        <v>177</v>
      </c>
      <c r="AL148" s="3" t="s">
        <v>177</v>
      </c>
      <c r="AM148" s="3" t="s">
        <v>177</v>
      </c>
      <c r="AN148" s="3" t="s">
        <v>177</v>
      </c>
      <c r="AO148" s="3" t="s">
        <v>177</v>
      </c>
      <c r="AP148" s="3" t="s">
        <v>177</v>
      </c>
      <c r="AQ148" s="3" t="s">
        <v>230</v>
      </c>
    </row>
    <row r="149" spans="1:43" x14ac:dyDescent="0.25">
      <c r="A149" s="3" t="s">
        <v>58</v>
      </c>
      <c r="B149" s="3" t="s">
        <v>59</v>
      </c>
      <c r="C149" s="3" t="s">
        <v>60</v>
      </c>
      <c r="D149" s="3" t="s">
        <v>739</v>
      </c>
      <c r="E149" s="3">
        <v>4141010400</v>
      </c>
      <c r="F149" s="3">
        <v>2888</v>
      </c>
      <c r="G149" s="3">
        <v>20</v>
      </c>
      <c r="H149" s="3">
        <v>1994.1</v>
      </c>
      <c r="I149" s="3">
        <v>1040</v>
      </c>
      <c r="J149" s="3">
        <v>22</v>
      </c>
      <c r="K149" s="3">
        <v>1.47</v>
      </c>
      <c r="L149" s="3">
        <v>56</v>
      </c>
      <c r="M149" s="3">
        <v>24</v>
      </c>
      <c r="N149" s="3" t="s">
        <v>741</v>
      </c>
      <c r="O149" s="3">
        <v>99.77</v>
      </c>
      <c r="P149" s="3">
        <v>30.18</v>
      </c>
      <c r="Q149" s="3">
        <v>81.05</v>
      </c>
      <c r="R149" s="3">
        <v>24.51</v>
      </c>
      <c r="S149" s="3">
        <v>3</v>
      </c>
      <c r="T149" s="3" t="s">
        <v>177</v>
      </c>
      <c r="U149" s="3" t="s">
        <v>177</v>
      </c>
      <c r="V149" s="3" t="s">
        <v>177</v>
      </c>
      <c r="W149" s="3" t="s">
        <v>177</v>
      </c>
      <c r="X149" s="3" t="s">
        <v>177</v>
      </c>
      <c r="Y149" s="3" t="s">
        <v>177</v>
      </c>
      <c r="Z149" s="3" t="s">
        <v>177</v>
      </c>
      <c r="AA149" s="3" t="s">
        <v>177</v>
      </c>
      <c r="AB149" s="3" t="s">
        <v>177</v>
      </c>
      <c r="AC149" s="3" t="s">
        <v>177</v>
      </c>
      <c r="AD149" s="3" t="s">
        <v>177</v>
      </c>
      <c r="AE149" s="3" t="s">
        <v>177</v>
      </c>
      <c r="AF149" s="3" t="s">
        <v>177</v>
      </c>
      <c r="AG149" s="3" t="s">
        <v>177</v>
      </c>
      <c r="AH149" s="3" t="s">
        <v>177</v>
      </c>
      <c r="AI149" s="3" t="s">
        <v>177</v>
      </c>
      <c r="AJ149" s="3" t="s">
        <v>177</v>
      </c>
      <c r="AK149" s="3" t="s">
        <v>177</v>
      </c>
      <c r="AL149" s="3" t="s">
        <v>177</v>
      </c>
      <c r="AM149" s="3" t="s">
        <v>177</v>
      </c>
      <c r="AN149" s="3" t="s">
        <v>177</v>
      </c>
      <c r="AO149" s="3" t="s">
        <v>177</v>
      </c>
      <c r="AP149" s="3" t="s">
        <v>177</v>
      </c>
      <c r="AQ149" s="3" t="s">
        <v>230</v>
      </c>
    </row>
    <row r="150" spans="1:43" x14ac:dyDescent="0.25">
      <c r="A150" s="3" t="s">
        <v>58</v>
      </c>
      <c r="B150" s="3" t="s">
        <v>59</v>
      </c>
      <c r="C150" s="3" t="s">
        <v>60</v>
      </c>
      <c r="D150" s="3" t="s">
        <v>739</v>
      </c>
      <c r="E150" s="3">
        <v>4141010400</v>
      </c>
      <c r="F150" s="3">
        <v>2888</v>
      </c>
      <c r="G150" s="3">
        <v>2</v>
      </c>
      <c r="H150" s="3">
        <v>1994.1</v>
      </c>
      <c r="I150" s="3">
        <v>1040</v>
      </c>
      <c r="J150" s="3">
        <v>22</v>
      </c>
      <c r="K150" s="3">
        <v>1.47</v>
      </c>
      <c r="L150" s="3">
        <v>56</v>
      </c>
      <c r="M150" s="3">
        <v>24</v>
      </c>
      <c r="N150" s="3" t="s">
        <v>742</v>
      </c>
      <c r="O150" s="3">
        <v>103.64</v>
      </c>
      <c r="P150" s="3">
        <v>31.35</v>
      </c>
      <c r="Q150" s="3">
        <v>84.2</v>
      </c>
      <c r="R150" s="3">
        <v>25.47</v>
      </c>
      <c r="S150" s="3">
        <v>4</v>
      </c>
      <c r="T150" s="3" t="s">
        <v>177</v>
      </c>
      <c r="U150" s="3" t="s">
        <v>177</v>
      </c>
      <c r="V150" s="3" t="s">
        <v>177</v>
      </c>
      <c r="W150" s="3" t="s">
        <v>177</v>
      </c>
      <c r="X150" s="3" t="s">
        <v>177</v>
      </c>
      <c r="Y150" s="3" t="s">
        <v>177</v>
      </c>
      <c r="Z150" s="3" t="s">
        <v>177</v>
      </c>
      <c r="AA150" s="3" t="s">
        <v>177</v>
      </c>
      <c r="AB150" s="3" t="s">
        <v>177</v>
      </c>
      <c r="AC150" s="3" t="s">
        <v>177</v>
      </c>
      <c r="AD150" s="3" t="s">
        <v>177</v>
      </c>
      <c r="AE150" s="3" t="s">
        <v>177</v>
      </c>
      <c r="AF150" s="3" t="s">
        <v>177</v>
      </c>
      <c r="AG150" s="3" t="s">
        <v>177</v>
      </c>
      <c r="AH150" s="3" t="s">
        <v>177</v>
      </c>
      <c r="AI150" s="3" t="s">
        <v>177</v>
      </c>
      <c r="AJ150" s="3" t="s">
        <v>177</v>
      </c>
      <c r="AK150" s="3" t="s">
        <v>177</v>
      </c>
      <c r="AL150" s="3" t="s">
        <v>177</v>
      </c>
      <c r="AM150" s="3" t="s">
        <v>177</v>
      </c>
      <c r="AN150" s="3" t="s">
        <v>177</v>
      </c>
      <c r="AO150" s="3" t="s">
        <v>177</v>
      </c>
      <c r="AP150" s="3" t="s">
        <v>177</v>
      </c>
      <c r="AQ150" s="3" t="s">
        <v>230</v>
      </c>
    </row>
    <row r="151" spans="1:43" x14ac:dyDescent="0.25">
      <c r="A151" s="3" t="s">
        <v>58</v>
      </c>
      <c r="B151" s="3" t="s">
        <v>59</v>
      </c>
      <c r="C151" s="3" t="s">
        <v>60</v>
      </c>
      <c r="D151" s="3" t="s">
        <v>739</v>
      </c>
      <c r="E151" s="3">
        <v>4141010400</v>
      </c>
      <c r="F151" s="3">
        <v>2888</v>
      </c>
      <c r="G151" s="3">
        <v>3</v>
      </c>
      <c r="H151" s="3">
        <v>1994.1</v>
      </c>
      <c r="I151" s="3">
        <v>1040</v>
      </c>
      <c r="J151" s="3">
        <v>22</v>
      </c>
      <c r="K151" s="3">
        <v>1.47</v>
      </c>
      <c r="L151" s="3">
        <v>56</v>
      </c>
      <c r="M151" s="3">
        <v>24</v>
      </c>
      <c r="N151" s="3" t="s">
        <v>743</v>
      </c>
      <c r="O151" s="3">
        <v>107.61</v>
      </c>
      <c r="P151" s="3">
        <v>32.549999999999997</v>
      </c>
      <c r="Q151" s="3">
        <v>87.44</v>
      </c>
      <c r="R151" s="3">
        <v>26.45</v>
      </c>
      <c r="S151" s="3">
        <v>3</v>
      </c>
      <c r="T151" s="3">
        <v>0</v>
      </c>
      <c r="U151" s="3">
        <v>1</v>
      </c>
      <c r="V151" s="3" t="s">
        <v>177</v>
      </c>
      <c r="W151" s="3" t="s">
        <v>177</v>
      </c>
      <c r="X151" s="3" t="s">
        <v>177</v>
      </c>
      <c r="Y151" s="3" t="s">
        <v>177</v>
      </c>
      <c r="Z151" s="3" t="s">
        <v>177</v>
      </c>
      <c r="AA151" s="3" t="s">
        <v>177</v>
      </c>
      <c r="AB151" s="3" t="s">
        <v>177</v>
      </c>
      <c r="AC151" s="3" t="s">
        <v>177</v>
      </c>
      <c r="AD151" s="3" t="s">
        <v>177</v>
      </c>
      <c r="AE151" s="3" t="s">
        <v>177</v>
      </c>
      <c r="AF151" s="3" t="s">
        <v>177</v>
      </c>
      <c r="AG151" s="3" t="s">
        <v>177</v>
      </c>
      <c r="AH151" s="3">
        <v>35500</v>
      </c>
      <c r="AI151" s="3" t="s">
        <v>744</v>
      </c>
      <c r="AJ151" s="3" t="s">
        <v>745</v>
      </c>
      <c r="AK151" s="3" t="s">
        <v>96</v>
      </c>
      <c r="AL151" s="3" t="s">
        <v>78</v>
      </c>
      <c r="AM151" s="3" t="s">
        <v>177</v>
      </c>
      <c r="AN151" s="3" t="s">
        <v>177</v>
      </c>
      <c r="AO151" s="3" t="s">
        <v>177</v>
      </c>
      <c r="AP151" s="3" t="s">
        <v>177</v>
      </c>
      <c r="AQ151" s="3" t="s">
        <v>248</v>
      </c>
    </row>
    <row r="152" spans="1:43" x14ac:dyDescent="0.25">
      <c r="A152" s="3" t="s">
        <v>58</v>
      </c>
      <c r="B152" s="3" t="s">
        <v>59</v>
      </c>
      <c r="C152" s="3" t="s">
        <v>60</v>
      </c>
      <c r="D152" s="3" t="s">
        <v>739</v>
      </c>
      <c r="E152" s="3">
        <v>4141010400</v>
      </c>
      <c r="F152" s="3">
        <v>2888</v>
      </c>
      <c r="G152" s="3">
        <v>4</v>
      </c>
      <c r="H152" s="3">
        <v>1994.1</v>
      </c>
      <c r="I152" s="3">
        <v>1040</v>
      </c>
      <c r="J152" s="3">
        <v>22</v>
      </c>
      <c r="K152" s="3">
        <v>1.47</v>
      </c>
      <c r="L152" s="3">
        <v>56</v>
      </c>
      <c r="M152" s="3">
        <v>24</v>
      </c>
      <c r="N152" s="3" t="s">
        <v>746</v>
      </c>
      <c r="O152" s="3">
        <v>118.54</v>
      </c>
      <c r="P152" s="3">
        <v>35.85</v>
      </c>
      <c r="Q152" s="3">
        <v>96.35</v>
      </c>
      <c r="R152" s="3">
        <v>29.14</v>
      </c>
      <c r="S152" s="3">
        <v>206</v>
      </c>
      <c r="T152" s="3">
        <v>13</v>
      </c>
      <c r="U152" s="3">
        <v>4</v>
      </c>
      <c r="V152" s="3">
        <v>43000</v>
      </c>
      <c r="W152" s="3" t="s">
        <v>747</v>
      </c>
      <c r="X152" s="3">
        <v>18</v>
      </c>
      <c r="Y152" s="3">
        <v>24</v>
      </c>
      <c r="Z152" s="3" t="s">
        <v>748</v>
      </c>
      <c r="AA152" s="3" t="s">
        <v>320</v>
      </c>
      <c r="AB152" s="3" t="s">
        <v>391</v>
      </c>
      <c r="AC152" s="3">
        <v>4</v>
      </c>
      <c r="AD152" s="3">
        <v>2</v>
      </c>
      <c r="AE152" s="3" t="s">
        <v>112</v>
      </c>
      <c r="AF152" s="3" t="s">
        <v>120</v>
      </c>
      <c r="AG152" s="3" t="s">
        <v>78</v>
      </c>
      <c r="AH152" s="3">
        <v>35500</v>
      </c>
      <c r="AI152" s="3" t="s">
        <v>505</v>
      </c>
      <c r="AJ152" s="3" t="s">
        <v>745</v>
      </c>
      <c r="AK152" s="3" t="s">
        <v>96</v>
      </c>
      <c r="AL152" s="3" t="s">
        <v>78</v>
      </c>
      <c r="AM152" s="3" t="s">
        <v>749</v>
      </c>
      <c r="AN152" s="3" t="s">
        <v>750</v>
      </c>
      <c r="AO152" s="3" t="s">
        <v>751</v>
      </c>
      <c r="AP152" s="3" t="s">
        <v>752</v>
      </c>
      <c r="AQ152" s="3" t="s">
        <v>74</v>
      </c>
    </row>
    <row r="153" spans="1:43" x14ac:dyDescent="0.25">
      <c r="A153" s="3" t="s">
        <v>58</v>
      </c>
      <c r="B153" s="3" t="s">
        <v>59</v>
      </c>
      <c r="C153" s="3" t="s">
        <v>60</v>
      </c>
      <c r="D153" s="3" t="s">
        <v>739</v>
      </c>
      <c r="E153" s="3">
        <v>4141010400</v>
      </c>
      <c r="F153" s="3">
        <v>2888</v>
      </c>
      <c r="G153" s="3">
        <v>21</v>
      </c>
      <c r="H153" s="3">
        <v>1994.1</v>
      </c>
      <c r="I153" s="3">
        <v>1040</v>
      </c>
      <c r="J153" s="3">
        <v>22</v>
      </c>
      <c r="K153" s="3">
        <v>1.47</v>
      </c>
      <c r="L153" s="3">
        <v>56</v>
      </c>
      <c r="M153" s="3">
        <v>24</v>
      </c>
      <c r="N153" s="3" t="s">
        <v>753</v>
      </c>
      <c r="O153" s="3">
        <v>118.54</v>
      </c>
      <c r="P153" s="3">
        <v>35.85</v>
      </c>
      <c r="Q153" s="3">
        <v>96.35</v>
      </c>
      <c r="R153" s="3">
        <v>29.14</v>
      </c>
      <c r="S153" s="3">
        <v>191</v>
      </c>
      <c r="T153" s="3" t="s">
        <v>177</v>
      </c>
      <c r="U153" s="3" t="s">
        <v>177</v>
      </c>
      <c r="V153" s="3" t="s">
        <v>177</v>
      </c>
      <c r="W153" s="3" t="s">
        <v>177</v>
      </c>
      <c r="X153" s="3" t="s">
        <v>177</v>
      </c>
      <c r="Y153" s="3" t="s">
        <v>177</v>
      </c>
      <c r="Z153" s="3" t="s">
        <v>177</v>
      </c>
      <c r="AA153" s="3" t="s">
        <v>177</v>
      </c>
      <c r="AB153" s="3" t="s">
        <v>177</v>
      </c>
      <c r="AC153" s="3" t="s">
        <v>177</v>
      </c>
      <c r="AD153" s="3" t="s">
        <v>177</v>
      </c>
      <c r="AE153" s="3" t="s">
        <v>177</v>
      </c>
      <c r="AF153" s="3" t="s">
        <v>177</v>
      </c>
      <c r="AG153" s="3" t="s">
        <v>177</v>
      </c>
      <c r="AH153" s="3" t="s">
        <v>177</v>
      </c>
      <c r="AI153" s="3" t="s">
        <v>177</v>
      </c>
      <c r="AJ153" s="3" t="s">
        <v>177</v>
      </c>
      <c r="AK153" s="3" t="s">
        <v>177</v>
      </c>
      <c r="AL153" s="3" t="s">
        <v>177</v>
      </c>
      <c r="AM153" s="3" t="s">
        <v>177</v>
      </c>
      <c r="AN153" s="3" t="s">
        <v>177</v>
      </c>
      <c r="AO153" s="3" t="s">
        <v>177</v>
      </c>
      <c r="AP153" s="3" t="s">
        <v>177</v>
      </c>
      <c r="AQ153" s="3" t="s">
        <v>230</v>
      </c>
    </row>
    <row r="154" spans="1:43" x14ac:dyDescent="0.25">
      <c r="A154" s="3" t="s">
        <v>58</v>
      </c>
      <c r="B154" s="3" t="s">
        <v>59</v>
      </c>
      <c r="C154" s="3" t="s">
        <v>60</v>
      </c>
      <c r="D154" s="3" t="s">
        <v>739</v>
      </c>
      <c r="E154" s="3">
        <v>4141010400</v>
      </c>
      <c r="F154" s="3">
        <v>2888</v>
      </c>
      <c r="G154" s="3">
        <v>5</v>
      </c>
      <c r="H154" s="3">
        <v>1994.1</v>
      </c>
      <c r="I154" s="3">
        <v>1040</v>
      </c>
      <c r="J154" s="3">
        <v>22</v>
      </c>
      <c r="K154" s="3">
        <v>1.47</v>
      </c>
      <c r="L154" s="3">
        <v>56</v>
      </c>
      <c r="M154" s="3">
        <v>24</v>
      </c>
      <c r="N154" s="3">
        <v>129</v>
      </c>
      <c r="O154" s="3">
        <v>129.52000000000001</v>
      </c>
      <c r="P154" s="3">
        <v>39.17</v>
      </c>
      <c r="Q154" s="3">
        <v>108.31</v>
      </c>
      <c r="R154" s="3">
        <v>32.76</v>
      </c>
      <c r="S154" s="3">
        <v>4</v>
      </c>
      <c r="T154" s="3" t="s">
        <v>177</v>
      </c>
      <c r="U154" s="3" t="s">
        <v>177</v>
      </c>
      <c r="V154" s="3" t="s">
        <v>177</v>
      </c>
      <c r="W154" s="3" t="s">
        <v>177</v>
      </c>
      <c r="X154" s="3" t="s">
        <v>177</v>
      </c>
      <c r="Y154" s="3" t="s">
        <v>177</v>
      </c>
      <c r="Z154" s="3" t="s">
        <v>177</v>
      </c>
      <c r="AA154" s="3" t="s">
        <v>177</v>
      </c>
      <c r="AB154" s="3" t="s">
        <v>177</v>
      </c>
      <c r="AC154" s="3" t="s">
        <v>177</v>
      </c>
      <c r="AD154" s="3" t="s">
        <v>177</v>
      </c>
      <c r="AE154" s="3" t="s">
        <v>177</v>
      </c>
      <c r="AF154" s="3" t="s">
        <v>177</v>
      </c>
      <c r="AG154" s="3" t="s">
        <v>177</v>
      </c>
      <c r="AH154" s="3" t="s">
        <v>177</v>
      </c>
      <c r="AI154" s="3" t="s">
        <v>177</v>
      </c>
      <c r="AJ154" s="3" t="s">
        <v>177</v>
      </c>
      <c r="AK154" s="3" t="s">
        <v>177</v>
      </c>
      <c r="AL154" s="3" t="s">
        <v>177</v>
      </c>
      <c r="AM154" s="3" t="s">
        <v>177</v>
      </c>
      <c r="AN154" s="3" t="s">
        <v>177</v>
      </c>
      <c r="AO154" s="3" t="s">
        <v>177</v>
      </c>
      <c r="AP154" s="3" t="s">
        <v>177</v>
      </c>
      <c r="AQ154" s="3" t="s">
        <v>230</v>
      </c>
    </row>
    <row r="155" spans="1:43" x14ac:dyDescent="0.25">
      <c r="A155" s="3" t="s">
        <v>58</v>
      </c>
      <c r="B155" s="3" t="s">
        <v>59</v>
      </c>
      <c r="C155" s="3" t="s">
        <v>60</v>
      </c>
      <c r="D155" s="3" t="s">
        <v>739</v>
      </c>
      <c r="E155" s="3">
        <v>4141010400</v>
      </c>
      <c r="F155" s="3">
        <v>2888</v>
      </c>
      <c r="G155" s="3">
        <v>6</v>
      </c>
      <c r="H155" s="3">
        <v>1994.1</v>
      </c>
      <c r="I155" s="3">
        <v>1040</v>
      </c>
      <c r="J155" s="3">
        <v>22</v>
      </c>
      <c r="K155" s="3">
        <v>1.47</v>
      </c>
      <c r="L155" s="3">
        <v>56</v>
      </c>
      <c r="M155" s="3">
        <v>24</v>
      </c>
      <c r="N155" s="3">
        <v>131</v>
      </c>
      <c r="O155" s="3">
        <v>131.96</v>
      </c>
      <c r="P155" s="3">
        <v>39.909999999999997</v>
      </c>
      <c r="Q155" s="3">
        <v>109.55</v>
      </c>
      <c r="R155" s="3">
        <v>33.130000000000003</v>
      </c>
      <c r="S155" s="3">
        <v>2</v>
      </c>
      <c r="T155" s="3" t="s">
        <v>177</v>
      </c>
      <c r="U155" s="3" t="s">
        <v>177</v>
      </c>
      <c r="V155" s="3" t="s">
        <v>177</v>
      </c>
      <c r="W155" s="3" t="s">
        <v>177</v>
      </c>
      <c r="X155" s="3" t="s">
        <v>177</v>
      </c>
      <c r="Y155" s="3" t="s">
        <v>177</v>
      </c>
      <c r="Z155" s="3" t="s">
        <v>177</v>
      </c>
      <c r="AA155" s="3" t="s">
        <v>177</v>
      </c>
      <c r="AB155" s="3" t="s">
        <v>177</v>
      </c>
      <c r="AC155" s="3" t="s">
        <v>177</v>
      </c>
      <c r="AD155" s="3" t="s">
        <v>177</v>
      </c>
      <c r="AE155" s="3" t="s">
        <v>177</v>
      </c>
      <c r="AF155" s="3" t="s">
        <v>177</v>
      </c>
      <c r="AG155" s="3" t="s">
        <v>177</v>
      </c>
      <c r="AH155" s="3" t="s">
        <v>177</v>
      </c>
      <c r="AI155" s="3" t="s">
        <v>177</v>
      </c>
      <c r="AJ155" s="3" t="s">
        <v>177</v>
      </c>
      <c r="AK155" s="3" t="s">
        <v>177</v>
      </c>
      <c r="AL155" s="3" t="s">
        <v>177</v>
      </c>
      <c r="AM155" s="3" t="s">
        <v>177</v>
      </c>
      <c r="AN155" s="3" t="s">
        <v>177</v>
      </c>
      <c r="AO155" s="3" t="s">
        <v>177</v>
      </c>
      <c r="AP155" s="3" t="s">
        <v>177</v>
      </c>
      <c r="AQ155" s="3" t="s">
        <v>230</v>
      </c>
    </row>
    <row r="156" spans="1:43" x14ac:dyDescent="0.25">
      <c r="A156" s="3" t="s">
        <v>58</v>
      </c>
      <c r="B156" s="3" t="s">
        <v>59</v>
      </c>
      <c r="C156" s="3" t="s">
        <v>60</v>
      </c>
      <c r="D156" s="3" t="s">
        <v>739</v>
      </c>
      <c r="E156" s="3">
        <v>4141010400</v>
      </c>
      <c r="F156" s="3">
        <v>2888</v>
      </c>
      <c r="G156" s="3">
        <v>7</v>
      </c>
      <c r="H156" s="3">
        <v>1994.1</v>
      </c>
      <c r="I156" s="3">
        <v>1040</v>
      </c>
      <c r="J156" s="3">
        <v>22</v>
      </c>
      <c r="K156" s="3">
        <v>1.47</v>
      </c>
      <c r="L156" s="3">
        <v>56</v>
      </c>
      <c r="M156" s="3">
        <v>24</v>
      </c>
      <c r="N156" s="3">
        <v>138</v>
      </c>
      <c r="O156" s="3">
        <v>138.69</v>
      </c>
      <c r="P156" s="3">
        <v>41.95</v>
      </c>
      <c r="Q156" s="3">
        <v>114.43</v>
      </c>
      <c r="R156" s="3">
        <v>34.61</v>
      </c>
      <c r="S156" s="3">
        <v>1</v>
      </c>
      <c r="T156" s="3" t="s">
        <v>177</v>
      </c>
      <c r="U156" s="3" t="s">
        <v>177</v>
      </c>
      <c r="V156" s="3" t="s">
        <v>177</v>
      </c>
      <c r="W156" s="3" t="s">
        <v>177</v>
      </c>
      <c r="X156" s="3" t="s">
        <v>177</v>
      </c>
      <c r="Y156" s="3" t="s">
        <v>177</v>
      </c>
      <c r="Z156" s="3" t="s">
        <v>177</v>
      </c>
      <c r="AA156" s="3" t="s">
        <v>177</v>
      </c>
      <c r="AB156" s="3" t="s">
        <v>177</v>
      </c>
      <c r="AC156" s="3" t="s">
        <v>177</v>
      </c>
      <c r="AD156" s="3" t="s">
        <v>177</v>
      </c>
      <c r="AE156" s="3" t="s">
        <v>177</v>
      </c>
      <c r="AF156" s="3" t="s">
        <v>177</v>
      </c>
      <c r="AG156" s="3" t="s">
        <v>177</v>
      </c>
      <c r="AH156" s="3" t="s">
        <v>177</v>
      </c>
      <c r="AI156" s="3" t="s">
        <v>177</v>
      </c>
      <c r="AJ156" s="3" t="s">
        <v>177</v>
      </c>
      <c r="AK156" s="3" t="s">
        <v>177</v>
      </c>
      <c r="AL156" s="3" t="s">
        <v>177</v>
      </c>
      <c r="AM156" s="3" t="s">
        <v>177</v>
      </c>
      <c r="AN156" s="3" t="s">
        <v>177</v>
      </c>
      <c r="AO156" s="3" t="s">
        <v>177</v>
      </c>
      <c r="AP156" s="3" t="s">
        <v>177</v>
      </c>
      <c r="AQ156" s="3" t="s">
        <v>230</v>
      </c>
    </row>
    <row r="157" spans="1:43" x14ac:dyDescent="0.25">
      <c r="A157" s="3" t="s">
        <v>58</v>
      </c>
      <c r="B157" s="3" t="s">
        <v>59</v>
      </c>
      <c r="C157" s="3" t="s">
        <v>60</v>
      </c>
      <c r="D157" s="3" t="s">
        <v>739</v>
      </c>
      <c r="E157" s="3">
        <v>4141010400</v>
      </c>
      <c r="F157" s="3">
        <v>2888</v>
      </c>
      <c r="G157" s="3">
        <v>8</v>
      </c>
      <c r="H157" s="3">
        <v>1994.1</v>
      </c>
      <c r="I157" s="3">
        <v>1040</v>
      </c>
      <c r="J157" s="3">
        <v>22</v>
      </c>
      <c r="K157" s="3">
        <v>1.47</v>
      </c>
      <c r="L157" s="3">
        <v>56</v>
      </c>
      <c r="M157" s="3">
        <v>24</v>
      </c>
      <c r="N157" s="3" t="s">
        <v>754</v>
      </c>
      <c r="O157" s="3">
        <v>153.05000000000001</v>
      </c>
      <c r="P157" s="3">
        <v>46.29</v>
      </c>
      <c r="Q157" s="3">
        <v>126.83</v>
      </c>
      <c r="R157" s="3">
        <v>38.36</v>
      </c>
      <c r="S157" s="3">
        <v>90</v>
      </c>
      <c r="T157" s="3">
        <v>3</v>
      </c>
      <c r="U157" s="3">
        <v>1</v>
      </c>
      <c r="V157" s="3">
        <v>48000</v>
      </c>
      <c r="W157" s="3" t="s">
        <v>755</v>
      </c>
      <c r="X157" s="3">
        <v>14</v>
      </c>
      <c r="Y157" s="3">
        <v>21</v>
      </c>
      <c r="Z157" s="3" t="s">
        <v>756</v>
      </c>
      <c r="AA157" s="3" t="s">
        <v>399</v>
      </c>
      <c r="AB157" s="3" t="s">
        <v>243</v>
      </c>
      <c r="AC157" s="3">
        <v>4</v>
      </c>
      <c r="AD157" s="3">
        <v>2</v>
      </c>
      <c r="AE157" s="3" t="s">
        <v>112</v>
      </c>
      <c r="AF157" s="3" t="s">
        <v>120</v>
      </c>
      <c r="AG157" s="3" t="s">
        <v>78</v>
      </c>
      <c r="AH157" s="3">
        <v>37000</v>
      </c>
      <c r="AI157" s="3" t="s">
        <v>157</v>
      </c>
      <c r="AJ157" s="3" t="s">
        <v>757</v>
      </c>
      <c r="AK157" s="4">
        <v>43245</v>
      </c>
      <c r="AL157" s="3" t="s">
        <v>67</v>
      </c>
      <c r="AM157" s="3" t="s">
        <v>749</v>
      </c>
      <c r="AN157" s="3" t="s">
        <v>750</v>
      </c>
      <c r="AO157" s="3" t="s">
        <v>751</v>
      </c>
      <c r="AP157" s="3" t="s">
        <v>752</v>
      </c>
      <c r="AQ157" s="3" t="s">
        <v>74</v>
      </c>
    </row>
    <row r="158" spans="1:43" x14ac:dyDescent="0.25">
      <c r="A158" s="3" t="s">
        <v>58</v>
      </c>
      <c r="B158" s="3" t="s">
        <v>59</v>
      </c>
      <c r="C158" s="3" t="s">
        <v>60</v>
      </c>
      <c r="D158" s="3" t="s">
        <v>739</v>
      </c>
      <c r="E158" s="3">
        <v>4141010400</v>
      </c>
      <c r="F158" s="3">
        <v>2888</v>
      </c>
      <c r="G158" s="3">
        <v>22</v>
      </c>
      <c r="H158" s="3">
        <v>1994.1</v>
      </c>
      <c r="I158" s="3">
        <v>1040</v>
      </c>
      <c r="J158" s="3">
        <v>22</v>
      </c>
      <c r="K158" s="3">
        <v>1.47</v>
      </c>
      <c r="L158" s="3">
        <v>56</v>
      </c>
      <c r="M158" s="3">
        <v>24</v>
      </c>
      <c r="N158" s="3" t="s">
        <v>758</v>
      </c>
      <c r="O158" s="3">
        <v>153.59</v>
      </c>
      <c r="P158" s="3">
        <v>46.46</v>
      </c>
      <c r="Q158" s="3">
        <v>128.11000000000001</v>
      </c>
      <c r="R158" s="3">
        <v>38.75</v>
      </c>
      <c r="S158" s="3">
        <v>195</v>
      </c>
      <c r="T158" s="3">
        <v>9</v>
      </c>
      <c r="U158" s="3">
        <v>4</v>
      </c>
      <c r="V158" s="3">
        <v>50000</v>
      </c>
      <c r="W158" s="3" t="s">
        <v>759</v>
      </c>
      <c r="X158" s="3">
        <v>15</v>
      </c>
      <c r="Y158" s="3">
        <v>25</v>
      </c>
      <c r="Z158" s="3" t="s">
        <v>760</v>
      </c>
      <c r="AA158" s="3" t="s">
        <v>761</v>
      </c>
      <c r="AB158" s="3" t="s">
        <v>308</v>
      </c>
      <c r="AC158" s="3">
        <v>4</v>
      </c>
      <c r="AD158" s="3">
        <v>2</v>
      </c>
      <c r="AE158" s="3" t="s">
        <v>112</v>
      </c>
      <c r="AF158" s="3" t="s">
        <v>66</v>
      </c>
      <c r="AG158" s="3" t="s">
        <v>67</v>
      </c>
      <c r="AH158" s="3">
        <v>39000</v>
      </c>
      <c r="AI158" s="3" t="s">
        <v>157</v>
      </c>
      <c r="AJ158" s="3" t="s">
        <v>762</v>
      </c>
      <c r="AK158" s="4">
        <v>43397</v>
      </c>
      <c r="AL158" s="3" t="s">
        <v>167</v>
      </c>
      <c r="AM158" s="3" t="s">
        <v>209</v>
      </c>
      <c r="AN158" s="3" t="s">
        <v>210</v>
      </c>
      <c r="AO158" s="3" t="s">
        <v>211</v>
      </c>
      <c r="AP158" s="3" t="s">
        <v>212</v>
      </c>
      <c r="AQ158" s="3" t="s">
        <v>74</v>
      </c>
    </row>
    <row r="159" spans="1:43" x14ac:dyDescent="0.25">
      <c r="A159" s="3" t="s">
        <v>58</v>
      </c>
      <c r="B159" s="3" t="s">
        <v>59</v>
      </c>
      <c r="C159" s="3" t="s">
        <v>60</v>
      </c>
      <c r="D159" s="3" t="s">
        <v>739</v>
      </c>
      <c r="E159" s="3">
        <v>4141010400</v>
      </c>
      <c r="F159" s="3">
        <v>2888</v>
      </c>
      <c r="G159" s="3">
        <v>13</v>
      </c>
      <c r="H159" s="3">
        <v>1994.1</v>
      </c>
      <c r="I159" s="3">
        <v>1040</v>
      </c>
      <c r="J159" s="3">
        <v>22</v>
      </c>
      <c r="K159" s="3">
        <v>1.47</v>
      </c>
      <c r="L159" s="3">
        <v>56</v>
      </c>
      <c r="M159" s="3">
        <v>24</v>
      </c>
      <c r="N159" s="3" t="s">
        <v>763</v>
      </c>
      <c r="O159" s="3">
        <v>153.59</v>
      </c>
      <c r="P159" s="3">
        <v>46.46</v>
      </c>
      <c r="Q159" s="3">
        <v>128.11000000000001</v>
      </c>
      <c r="R159" s="3">
        <v>38.75</v>
      </c>
      <c r="S159" s="3">
        <v>46</v>
      </c>
      <c r="T159" s="3" t="s">
        <v>177</v>
      </c>
      <c r="U159" s="3" t="s">
        <v>177</v>
      </c>
      <c r="V159" s="3" t="s">
        <v>177</v>
      </c>
      <c r="W159" s="3" t="s">
        <v>177</v>
      </c>
      <c r="X159" s="3" t="s">
        <v>177</v>
      </c>
      <c r="Y159" s="3" t="s">
        <v>177</v>
      </c>
      <c r="Z159" s="3" t="s">
        <v>177</v>
      </c>
      <c r="AA159" s="3" t="s">
        <v>177</v>
      </c>
      <c r="AB159" s="3" t="s">
        <v>177</v>
      </c>
      <c r="AC159" s="3" t="s">
        <v>177</v>
      </c>
      <c r="AD159" s="3" t="s">
        <v>177</v>
      </c>
      <c r="AE159" s="3" t="s">
        <v>177</v>
      </c>
      <c r="AF159" s="3" t="s">
        <v>177</v>
      </c>
      <c r="AG159" s="3" t="s">
        <v>177</v>
      </c>
      <c r="AH159" s="3" t="s">
        <v>177</v>
      </c>
      <c r="AI159" s="3" t="s">
        <v>177</v>
      </c>
      <c r="AJ159" s="3" t="s">
        <v>177</v>
      </c>
      <c r="AK159" s="3" t="s">
        <v>177</v>
      </c>
      <c r="AL159" s="3" t="s">
        <v>177</v>
      </c>
      <c r="AM159" s="3" t="s">
        <v>177</v>
      </c>
      <c r="AN159" s="3" t="s">
        <v>177</v>
      </c>
      <c r="AO159" s="3" t="s">
        <v>177</v>
      </c>
      <c r="AP159" s="3" t="s">
        <v>177</v>
      </c>
      <c r="AQ159" s="3" t="s">
        <v>230</v>
      </c>
    </row>
    <row r="160" spans="1:43" x14ac:dyDescent="0.25">
      <c r="A160" s="3" t="s">
        <v>58</v>
      </c>
      <c r="B160" s="3" t="s">
        <v>59</v>
      </c>
      <c r="C160" s="3" t="s">
        <v>60</v>
      </c>
      <c r="D160" s="3" t="s">
        <v>739</v>
      </c>
      <c r="E160" s="3">
        <v>4141010400</v>
      </c>
      <c r="F160" s="3">
        <v>2888</v>
      </c>
      <c r="G160" s="3">
        <v>14</v>
      </c>
      <c r="H160" s="3">
        <v>1994.1</v>
      </c>
      <c r="I160" s="3">
        <v>1040</v>
      </c>
      <c r="J160" s="3">
        <v>22</v>
      </c>
      <c r="K160" s="3">
        <v>1.47</v>
      </c>
      <c r="L160" s="3">
        <v>56</v>
      </c>
      <c r="M160" s="3">
        <v>24</v>
      </c>
      <c r="N160" s="3" t="s">
        <v>764</v>
      </c>
      <c r="O160" s="3">
        <v>154.13</v>
      </c>
      <c r="P160" s="3">
        <v>46.62</v>
      </c>
      <c r="Q160" s="3">
        <v>127.08</v>
      </c>
      <c r="R160" s="3">
        <v>38.44</v>
      </c>
      <c r="S160" s="3">
        <v>2</v>
      </c>
      <c r="T160" s="3" t="s">
        <v>177</v>
      </c>
      <c r="U160" s="3" t="s">
        <v>177</v>
      </c>
      <c r="V160" s="3" t="s">
        <v>177</v>
      </c>
      <c r="W160" s="3" t="s">
        <v>177</v>
      </c>
      <c r="X160" s="3" t="s">
        <v>177</v>
      </c>
      <c r="Y160" s="3" t="s">
        <v>177</v>
      </c>
      <c r="Z160" s="3" t="s">
        <v>177</v>
      </c>
      <c r="AA160" s="3" t="s">
        <v>177</v>
      </c>
      <c r="AB160" s="3" t="s">
        <v>177</v>
      </c>
      <c r="AC160" s="3" t="s">
        <v>177</v>
      </c>
      <c r="AD160" s="3" t="s">
        <v>177</v>
      </c>
      <c r="AE160" s="3" t="s">
        <v>177</v>
      </c>
      <c r="AF160" s="3" t="s">
        <v>177</v>
      </c>
      <c r="AG160" s="3" t="s">
        <v>177</v>
      </c>
      <c r="AH160" s="3" t="s">
        <v>177</v>
      </c>
      <c r="AI160" s="3" t="s">
        <v>177</v>
      </c>
      <c r="AJ160" s="3" t="s">
        <v>177</v>
      </c>
      <c r="AK160" s="3" t="s">
        <v>177</v>
      </c>
      <c r="AL160" s="3" t="s">
        <v>177</v>
      </c>
      <c r="AM160" s="3" t="s">
        <v>177</v>
      </c>
      <c r="AN160" s="3" t="s">
        <v>177</v>
      </c>
      <c r="AO160" s="3" t="s">
        <v>177</v>
      </c>
      <c r="AP160" s="3" t="s">
        <v>177</v>
      </c>
      <c r="AQ160" s="3" t="s">
        <v>230</v>
      </c>
    </row>
    <row r="161" spans="1:43" x14ac:dyDescent="0.25">
      <c r="A161" s="3" t="s">
        <v>58</v>
      </c>
      <c r="B161" s="3" t="s">
        <v>59</v>
      </c>
      <c r="C161" s="3" t="s">
        <v>60</v>
      </c>
      <c r="D161" s="3" t="s">
        <v>739</v>
      </c>
      <c r="E161" s="3">
        <v>4141010400</v>
      </c>
      <c r="F161" s="3">
        <v>2888</v>
      </c>
      <c r="G161" s="3">
        <v>9</v>
      </c>
      <c r="H161" s="3">
        <v>1994.1</v>
      </c>
      <c r="I161" s="3">
        <v>1040</v>
      </c>
      <c r="J161" s="3">
        <v>22</v>
      </c>
      <c r="K161" s="3">
        <v>1.47</v>
      </c>
      <c r="L161" s="3">
        <v>56</v>
      </c>
      <c r="M161" s="3">
        <v>24</v>
      </c>
      <c r="N161" s="3">
        <v>156</v>
      </c>
      <c r="O161" s="3">
        <v>156.05000000000001</v>
      </c>
      <c r="P161" s="3">
        <v>47.2</v>
      </c>
      <c r="Q161" s="3">
        <v>130.31</v>
      </c>
      <c r="R161" s="3">
        <v>39.409999999999997</v>
      </c>
      <c r="S161" s="3">
        <v>4</v>
      </c>
      <c r="T161" s="3" t="s">
        <v>177</v>
      </c>
      <c r="U161" s="3" t="s">
        <v>177</v>
      </c>
      <c r="V161" s="3" t="s">
        <v>177</v>
      </c>
      <c r="W161" s="3" t="s">
        <v>177</v>
      </c>
      <c r="X161" s="3" t="s">
        <v>177</v>
      </c>
      <c r="Y161" s="3" t="s">
        <v>177</v>
      </c>
      <c r="Z161" s="3" t="s">
        <v>177</v>
      </c>
      <c r="AA161" s="3" t="s">
        <v>177</v>
      </c>
      <c r="AB161" s="3" t="s">
        <v>177</v>
      </c>
      <c r="AC161" s="3" t="s">
        <v>177</v>
      </c>
      <c r="AD161" s="3" t="s">
        <v>177</v>
      </c>
      <c r="AE161" s="3" t="s">
        <v>177</v>
      </c>
      <c r="AF161" s="3" t="s">
        <v>177</v>
      </c>
      <c r="AG161" s="3" t="s">
        <v>177</v>
      </c>
      <c r="AH161" s="3" t="s">
        <v>177</v>
      </c>
      <c r="AI161" s="3" t="s">
        <v>177</v>
      </c>
      <c r="AJ161" s="3" t="s">
        <v>177</v>
      </c>
      <c r="AK161" s="3" t="s">
        <v>177</v>
      </c>
      <c r="AL161" s="3" t="s">
        <v>177</v>
      </c>
      <c r="AM161" s="3" t="s">
        <v>177</v>
      </c>
      <c r="AN161" s="3" t="s">
        <v>177</v>
      </c>
      <c r="AO161" s="3" t="s">
        <v>177</v>
      </c>
      <c r="AP161" s="3" t="s">
        <v>177</v>
      </c>
      <c r="AQ161" s="3" t="s">
        <v>230</v>
      </c>
    </row>
    <row r="162" spans="1:43" x14ac:dyDescent="0.25">
      <c r="A162" s="3" t="s">
        <v>58</v>
      </c>
      <c r="B162" s="3" t="s">
        <v>59</v>
      </c>
      <c r="C162" s="3" t="s">
        <v>60</v>
      </c>
      <c r="D162" s="3" t="s">
        <v>739</v>
      </c>
      <c r="E162" s="3">
        <v>4141010400</v>
      </c>
      <c r="F162" s="3">
        <v>2888</v>
      </c>
      <c r="G162" s="3">
        <v>10</v>
      </c>
      <c r="H162" s="3">
        <v>1994.1</v>
      </c>
      <c r="I162" s="3">
        <v>1040</v>
      </c>
      <c r="J162" s="3">
        <v>22</v>
      </c>
      <c r="K162" s="3">
        <v>1.47</v>
      </c>
      <c r="L162" s="3">
        <v>56</v>
      </c>
      <c r="M162" s="3">
        <v>24</v>
      </c>
      <c r="N162" s="3" t="s">
        <v>765</v>
      </c>
      <c r="O162" s="3">
        <v>180.99</v>
      </c>
      <c r="P162" s="3">
        <v>54.74</v>
      </c>
      <c r="Q162" s="3">
        <v>149.76</v>
      </c>
      <c r="R162" s="3">
        <v>45.3</v>
      </c>
      <c r="S162" s="3">
        <v>68</v>
      </c>
      <c r="T162" s="3">
        <v>5</v>
      </c>
      <c r="U162" s="3">
        <v>5</v>
      </c>
      <c r="V162" s="3">
        <v>53000</v>
      </c>
      <c r="W162" s="3" t="s">
        <v>766</v>
      </c>
      <c r="X162" s="3">
        <v>19</v>
      </c>
      <c r="Y162" s="3">
        <v>22</v>
      </c>
      <c r="Z162" s="3" t="s">
        <v>567</v>
      </c>
      <c r="AA162" s="3" t="s">
        <v>437</v>
      </c>
      <c r="AB162" s="3" t="s">
        <v>267</v>
      </c>
      <c r="AC162" s="3">
        <v>4</v>
      </c>
      <c r="AD162" s="3">
        <v>2</v>
      </c>
      <c r="AE162" s="3" t="s">
        <v>112</v>
      </c>
      <c r="AF162" s="3" t="s">
        <v>120</v>
      </c>
      <c r="AG162" s="3" t="s">
        <v>167</v>
      </c>
      <c r="AH162" s="3">
        <v>45000</v>
      </c>
      <c r="AI162" s="3" t="s">
        <v>157</v>
      </c>
      <c r="AJ162" s="3" t="s">
        <v>767</v>
      </c>
      <c r="AK162" s="4">
        <v>43212</v>
      </c>
      <c r="AL162" s="3" t="s">
        <v>167</v>
      </c>
      <c r="AM162" s="3" t="s">
        <v>749</v>
      </c>
      <c r="AN162" s="3" t="s">
        <v>750</v>
      </c>
      <c r="AO162" s="3" t="s">
        <v>751</v>
      </c>
      <c r="AP162" s="3" t="s">
        <v>752</v>
      </c>
      <c r="AQ162" s="3" t="s">
        <v>74</v>
      </c>
    </row>
    <row r="163" spans="1:43" x14ac:dyDescent="0.25">
      <c r="A163" s="3" t="s">
        <v>58</v>
      </c>
      <c r="B163" s="3" t="s">
        <v>59</v>
      </c>
      <c r="C163" s="3" t="s">
        <v>60</v>
      </c>
      <c r="D163" s="3" t="s">
        <v>739</v>
      </c>
      <c r="E163" s="3">
        <v>4141010400</v>
      </c>
      <c r="F163" s="3">
        <v>2888</v>
      </c>
      <c r="G163" s="3">
        <v>17</v>
      </c>
      <c r="H163" s="3">
        <v>1994.1</v>
      </c>
      <c r="I163" s="3">
        <v>1040</v>
      </c>
      <c r="J163" s="3">
        <v>22</v>
      </c>
      <c r="K163" s="3">
        <v>1.47</v>
      </c>
      <c r="L163" s="3">
        <v>56</v>
      </c>
      <c r="M163" s="3">
        <v>24</v>
      </c>
      <c r="N163" s="3" t="s">
        <v>768</v>
      </c>
      <c r="O163" s="3">
        <v>181.21</v>
      </c>
      <c r="P163" s="3">
        <v>54.81</v>
      </c>
      <c r="Q163" s="3">
        <v>151.38999999999999</v>
      </c>
      <c r="R163" s="3">
        <v>45.79</v>
      </c>
      <c r="S163" s="3">
        <v>145</v>
      </c>
      <c r="T163" s="3">
        <v>15</v>
      </c>
      <c r="U163" s="3">
        <v>6</v>
      </c>
      <c r="V163" s="3">
        <v>51000</v>
      </c>
      <c r="W163" s="3" t="s">
        <v>769</v>
      </c>
      <c r="X163" s="3">
        <v>4</v>
      </c>
      <c r="Y163" s="3">
        <v>22</v>
      </c>
      <c r="Z163" s="4">
        <v>43212</v>
      </c>
      <c r="AA163" s="3" t="s">
        <v>399</v>
      </c>
      <c r="AB163" s="3" t="s">
        <v>259</v>
      </c>
      <c r="AC163" s="3">
        <v>4</v>
      </c>
      <c r="AD163" s="3">
        <v>2</v>
      </c>
      <c r="AE163" s="3" t="s">
        <v>112</v>
      </c>
      <c r="AF163" s="3" t="s">
        <v>66</v>
      </c>
      <c r="AG163" s="3" t="s">
        <v>167</v>
      </c>
      <c r="AH163" s="3">
        <v>45000</v>
      </c>
      <c r="AI163" s="3" t="s">
        <v>157</v>
      </c>
      <c r="AJ163" s="3" t="s">
        <v>767</v>
      </c>
      <c r="AK163" s="4">
        <v>43212</v>
      </c>
      <c r="AL163" s="3" t="s">
        <v>67</v>
      </c>
      <c r="AM163" s="3" t="s">
        <v>749</v>
      </c>
      <c r="AN163" s="3" t="s">
        <v>750</v>
      </c>
      <c r="AO163" s="3" t="s">
        <v>751</v>
      </c>
      <c r="AP163" s="3" t="s">
        <v>752</v>
      </c>
      <c r="AQ163" s="3" t="s">
        <v>74</v>
      </c>
    </row>
    <row r="164" spans="1:43" x14ac:dyDescent="0.25">
      <c r="A164" s="3" t="s">
        <v>58</v>
      </c>
      <c r="B164" s="3" t="s">
        <v>59</v>
      </c>
      <c r="C164" s="3" t="s">
        <v>60</v>
      </c>
      <c r="D164" s="3" t="s">
        <v>739</v>
      </c>
      <c r="E164" s="3">
        <v>4141010400</v>
      </c>
      <c r="F164" s="3">
        <v>2888</v>
      </c>
      <c r="G164" s="3">
        <v>23</v>
      </c>
      <c r="H164" s="3">
        <v>1994.1</v>
      </c>
      <c r="I164" s="3">
        <v>1040</v>
      </c>
      <c r="J164" s="3">
        <v>22</v>
      </c>
      <c r="K164" s="3">
        <v>1.47</v>
      </c>
      <c r="L164" s="3">
        <v>56</v>
      </c>
      <c r="M164" s="3">
        <v>24</v>
      </c>
      <c r="N164" s="3" t="s">
        <v>770</v>
      </c>
      <c r="O164" s="3">
        <v>181.21</v>
      </c>
      <c r="P164" s="3">
        <v>54.81</v>
      </c>
      <c r="Q164" s="3">
        <v>151.38999999999999</v>
      </c>
      <c r="R164" s="3">
        <v>45.79</v>
      </c>
      <c r="S164" s="3">
        <v>15</v>
      </c>
      <c r="T164" s="3" t="s">
        <v>177</v>
      </c>
      <c r="U164" s="3" t="s">
        <v>177</v>
      </c>
      <c r="V164" s="3" t="s">
        <v>177</v>
      </c>
      <c r="W164" s="3" t="s">
        <v>177</v>
      </c>
      <c r="X164" s="3" t="s">
        <v>177</v>
      </c>
      <c r="Y164" s="3" t="s">
        <v>177</v>
      </c>
      <c r="Z164" s="3" t="s">
        <v>177</v>
      </c>
      <c r="AA164" s="3" t="s">
        <v>177</v>
      </c>
      <c r="AB164" s="3" t="s">
        <v>177</v>
      </c>
      <c r="AC164" s="3" t="s">
        <v>177</v>
      </c>
      <c r="AD164" s="3" t="s">
        <v>177</v>
      </c>
      <c r="AE164" s="3" t="s">
        <v>177</v>
      </c>
      <c r="AF164" s="3" t="s">
        <v>177</v>
      </c>
      <c r="AG164" s="3" t="s">
        <v>177</v>
      </c>
      <c r="AH164" s="3" t="s">
        <v>177</v>
      </c>
      <c r="AI164" s="3" t="s">
        <v>177</v>
      </c>
      <c r="AJ164" s="3" t="s">
        <v>177</v>
      </c>
      <c r="AK164" s="3" t="s">
        <v>177</v>
      </c>
      <c r="AL164" s="3" t="s">
        <v>177</v>
      </c>
      <c r="AM164" s="3" t="s">
        <v>177</v>
      </c>
      <c r="AN164" s="3" t="s">
        <v>177</v>
      </c>
      <c r="AO164" s="3" t="s">
        <v>177</v>
      </c>
      <c r="AP164" s="3" t="s">
        <v>177</v>
      </c>
      <c r="AQ164" s="3" t="s">
        <v>230</v>
      </c>
    </row>
    <row r="165" spans="1:43" x14ac:dyDescent="0.25">
      <c r="A165" s="3" t="s">
        <v>58</v>
      </c>
      <c r="B165" s="3" t="s">
        <v>59</v>
      </c>
      <c r="C165" s="3" t="s">
        <v>60</v>
      </c>
      <c r="D165" s="3" t="s">
        <v>739</v>
      </c>
      <c r="E165" s="3">
        <v>4141010400</v>
      </c>
      <c r="F165" s="3">
        <v>2888</v>
      </c>
      <c r="G165" s="3">
        <v>11</v>
      </c>
      <c r="H165" s="3">
        <v>1994.1</v>
      </c>
      <c r="I165" s="3">
        <v>1040</v>
      </c>
      <c r="J165" s="3">
        <v>22</v>
      </c>
      <c r="K165" s="3">
        <v>1.47</v>
      </c>
      <c r="L165" s="3">
        <v>56</v>
      </c>
      <c r="M165" s="3">
        <v>24</v>
      </c>
      <c r="N165" s="3" t="s">
        <v>771</v>
      </c>
      <c r="O165" s="3">
        <v>190.89</v>
      </c>
      <c r="P165" s="3">
        <v>57.74</v>
      </c>
      <c r="Q165" s="3">
        <v>163.9</v>
      </c>
      <c r="R165" s="3">
        <v>49.57</v>
      </c>
      <c r="S165" s="3">
        <v>1</v>
      </c>
      <c r="T165" s="3">
        <v>1</v>
      </c>
      <c r="U165" s="3">
        <v>0</v>
      </c>
      <c r="V165" s="3" t="s">
        <v>177</v>
      </c>
      <c r="W165" s="3" t="s">
        <v>177</v>
      </c>
      <c r="X165" s="3" t="s">
        <v>177</v>
      </c>
      <c r="Y165" s="3" t="s">
        <v>177</v>
      </c>
      <c r="Z165" s="3" t="s">
        <v>177</v>
      </c>
      <c r="AA165" s="3" t="s">
        <v>177</v>
      </c>
      <c r="AB165" s="3" t="s">
        <v>177</v>
      </c>
      <c r="AC165" s="3" t="s">
        <v>177</v>
      </c>
      <c r="AD165" s="3" t="s">
        <v>177</v>
      </c>
      <c r="AE165" s="3" t="s">
        <v>177</v>
      </c>
      <c r="AF165" s="3" t="s">
        <v>177</v>
      </c>
      <c r="AG165" s="3" t="s">
        <v>177</v>
      </c>
      <c r="AH165" s="3" t="s">
        <v>177</v>
      </c>
      <c r="AI165" s="3" t="s">
        <v>177</v>
      </c>
      <c r="AJ165" s="3" t="s">
        <v>177</v>
      </c>
      <c r="AK165" s="3" t="s">
        <v>177</v>
      </c>
      <c r="AL165" s="3" t="s">
        <v>177</v>
      </c>
      <c r="AM165" s="3" t="s">
        <v>177</v>
      </c>
      <c r="AN165" s="3" t="s">
        <v>177</v>
      </c>
      <c r="AO165" s="3" t="s">
        <v>177</v>
      </c>
      <c r="AP165" s="3" t="s">
        <v>177</v>
      </c>
      <c r="AQ165" s="3" t="s">
        <v>406</v>
      </c>
    </row>
    <row r="166" spans="1:43" x14ac:dyDescent="0.25">
      <c r="A166" s="3" t="s">
        <v>58</v>
      </c>
      <c r="B166" s="3" t="s">
        <v>59</v>
      </c>
      <c r="C166" s="3" t="s">
        <v>60</v>
      </c>
      <c r="D166" s="3" t="s">
        <v>739</v>
      </c>
      <c r="E166" s="3">
        <v>4141010400</v>
      </c>
      <c r="F166" s="3">
        <v>2888</v>
      </c>
      <c r="G166" s="3">
        <v>18</v>
      </c>
      <c r="H166" s="3">
        <v>1994.1</v>
      </c>
      <c r="I166" s="3">
        <v>1040</v>
      </c>
      <c r="J166" s="3">
        <v>22</v>
      </c>
      <c r="K166" s="3">
        <v>1.47</v>
      </c>
      <c r="L166" s="3">
        <v>56</v>
      </c>
      <c r="M166" s="3">
        <v>24</v>
      </c>
      <c r="N166" s="3" t="s">
        <v>772</v>
      </c>
      <c r="O166" s="3">
        <v>192.1</v>
      </c>
      <c r="P166" s="3">
        <v>58.11</v>
      </c>
      <c r="Q166" s="3">
        <v>164.77</v>
      </c>
      <c r="R166" s="3">
        <v>49.84</v>
      </c>
      <c r="S166" s="3">
        <v>1</v>
      </c>
      <c r="T166" s="3">
        <v>0</v>
      </c>
      <c r="U166" s="3">
        <v>1</v>
      </c>
      <c r="V166" s="3" t="s">
        <v>177</v>
      </c>
      <c r="W166" s="3" t="s">
        <v>177</v>
      </c>
      <c r="X166" s="3" t="s">
        <v>177</v>
      </c>
      <c r="Y166" s="3" t="s">
        <v>177</v>
      </c>
      <c r="Z166" s="3" t="s">
        <v>177</v>
      </c>
      <c r="AA166" s="3" t="s">
        <v>177</v>
      </c>
      <c r="AB166" s="3" t="s">
        <v>177</v>
      </c>
      <c r="AC166" s="3" t="s">
        <v>177</v>
      </c>
      <c r="AD166" s="3" t="s">
        <v>177</v>
      </c>
      <c r="AE166" s="3" t="s">
        <v>177</v>
      </c>
      <c r="AF166" s="3" t="s">
        <v>177</v>
      </c>
      <c r="AG166" s="3" t="s">
        <v>177</v>
      </c>
      <c r="AH166" s="3">
        <v>38000</v>
      </c>
      <c r="AI166" s="3" t="s">
        <v>404</v>
      </c>
      <c r="AJ166" s="3" t="s">
        <v>773</v>
      </c>
      <c r="AK166" s="4">
        <v>43115</v>
      </c>
      <c r="AL166" s="3" t="s">
        <v>167</v>
      </c>
      <c r="AM166" s="3" t="s">
        <v>177</v>
      </c>
      <c r="AN166" s="3" t="s">
        <v>177</v>
      </c>
      <c r="AO166" s="3" t="s">
        <v>177</v>
      </c>
      <c r="AP166" s="3" t="s">
        <v>177</v>
      </c>
      <c r="AQ166" s="3" t="s">
        <v>248</v>
      </c>
    </row>
    <row r="167" spans="1:43" x14ac:dyDescent="0.25">
      <c r="A167" s="3" t="s">
        <v>58</v>
      </c>
      <c r="B167" s="3" t="s">
        <v>59</v>
      </c>
      <c r="C167" s="3" t="s">
        <v>60</v>
      </c>
      <c r="D167" s="3" t="s">
        <v>739</v>
      </c>
      <c r="E167" s="3">
        <v>4141010400</v>
      </c>
      <c r="F167" s="3">
        <v>2888</v>
      </c>
      <c r="G167" s="3">
        <v>12</v>
      </c>
      <c r="H167" s="3">
        <v>1994.1</v>
      </c>
      <c r="I167" s="3">
        <v>1040</v>
      </c>
      <c r="J167" s="3">
        <v>22</v>
      </c>
      <c r="K167" s="3">
        <v>1.47</v>
      </c>
      <c r="L167" s="3">
        <v>56</v>
      </c>
      <c r="M167" s="3">
        <v>24</v>
      </c>
      <c r="N167" s="3" t="s">
        <v>774</v>
      </c>
      <c r="O167" s="3">
        <v>213.82</v>
      </c>
      <c r="P167" s="3">
        <v>64.680000000000007</v>
      </c>
      <c r="Q167" s="3">
        <v>183.61</v>
      </c>
      <c r="R167" s="3">
        <v>55.54</v>
      </c>
      <c r="S167" s="3">
        <v>29</v>
      </c>
      <c r="T167" s="3">
        <v>3</v>
      </c>
      <c r="U167" s="3">
        <v>1</v>
      </c>
      <c r="V167" s="3">
        <v>63000</v>
      </c>
      <c r="W167" s="3" t="s">
        <v>775</v>
      </c>
      <c r="X167" s="3">
        <v>6</v>
      </c>
      <c r="Y167" s="3">
        <v>15</v>
      </c>
      <c r="Z167" s="4">
        <v>43266</v>
      </c>
      <c r="AA167" s="3" t="s">
        <v>345</v>
      </c>
      <c r="AB167" s="3" t="s">
        <v>390</v>
      </c>
      <c r="AC167" s="3">
        <v>5</v>
      </c>
      <c r="AD167" s="3">
        <v>2</v>
      </c>
      <c r="AE167" s="3" t="s">
        <v>112</v>
      </c>
      <c r="AF167" s="3" t="s">
        <v>120</v>
      </c>
      <c r="AG167" s="3" t="s">
        <v>167</v>
      </c>
      <c r="AH167" s="3">
        <v>45000</v>
      </c>
      <c r="AI167" s="3" t="s">
        <v>165</v>
      </c>
      <c r="AJ167" s="3" t="s">
        <v>773</v>
      </c>
      <c r="AK167" s="4">
        <v>43146</v>
      </c>
      <c r="AL167" s="3" t="s">
        <v>167</v>
      </c>
      <c r="AM167" s="3" t="s">
        <v>749</v>
      </c>
      <c r="AN167" s="3" t="s">
        <v>750</v>
      </c>
      <c r="AO167" s="3" t="s">
        <v>751</v>
      </c>
      <c r="AP167" s="3" t="s">
        <v>752</v>
      </c>
      <c r="AQ167" s="3" t="s">
        <v>74</v>
      </c>
    </row>
    <row r="168" spans="1:43" x14ac:dyDescent="0.25">
      <c r="A168" s="3" t="s">
        <v>58</v>
      </c>
      <c r="B168" s="3" t="s">
        <v>59</v>
      </c>
      <c r="C168" s="3" t="s">
        <v>60</v>
      </c>
      <c r="D168" s="3" t="s">
        <v>739</v>
      </c>
      <c r="E168" s="3">
        <v>4141010400</v>
      </c>
      <c r="F168" s="3">
        <v>2888</v>
      </c>
      <c r="G168" s="3">
        <v>19</v>
      </c>
      <c r="H168" s="3">
        <v>1994.1</v>
      </c>
      <c r="I168" s="3">
        <v>1040</v>
      </c>
      <c r="J168" s="3">
        <v>22</v>
      </c>
      <c r="K168" s="3">
        <v>1.47</v>
      </c>
      <c r="L168" s="3">
        <v>56</v>
      </c>
      <c r="M168" s="3">
        <v>24</v>
      </c>
      <c r="N168" s="3" t="s">
        <v>776</v>
      </c>
      <c r="O168" s="3">
        <v>213.96</v>
      </c>
      <c r="P168" s="3">
        <v>64.72</v>
      </c>
      <c r="Q168" s="3">
        <v>183.79</v>
      </c>
      <c r="R168" s="3">
        <v>55.59</v>
      </c>
      <c r="S168" s="3">
        <v>29</v>
      </c>
      <c r="T168" s="3">
        <v>7</v>
      </c>
      <c r="U168" s="3">
        <v>1</v>
      </c>
      <c r="V168" s="3">
        <v>60000</v>
      </c>
      <c r="W168" s="3" t="s">
        <v>777</v>
      </c>
      <c r="X168" s="3">
        <v>12</v>
      </c>
      <c r="Y168" s="3">
        <v>15</v>
      </c>
      <c r="Z168" s="4">
        <v>43449</v>
      </c>
      <c r="AA168" s="3" t="s">
        <v>175</v>
      </c>
      <c r="AB168" s="3" t="s">
        <v>155</v>
      </c>
      <c r="AC168" s="3">
        <v>5</v>
      </c>
      <c r="AD168" s="3">
        <v>2</v>
      </c>
      <c r="AE168" s="3" t="s">
        <v>112</v>
      </c>
      <c r="AF168" s="3" t="s">
        <v>66</v>
      </c>
      <c r="AG168" s="3" t="s">
        <v>167</v>
      </c>
      <c r="AH168" s="3">
        <v>50000</v>
      </c>
      <c r="AI168" s="3" t="s">
        <v>155</v>
      </c>
      <c r="AJ168" s="3" t="s">
        <v>778</v>
      </c>
      <c r="AK168" s="4">
        <v>43146</v>
      </c>
      <c r="AL168" s="3" t="s">
        <v>167</v>
      </c>
      <c r="AM168" s="3" t="s">
        <v>209</v>
      </c>
      <c r="AN168" s="3" t="s">
        <v>210</v>
      </c>
      <c r="AO168" s="3" t="s">
        <v>211</v>
      </c>
      <c r="AP168" s="3" t="s">
        <v>212</v>
      </c>
      <c r="AQ168" s="3" t="s">
        <v>74</v>
      </c>
    </row>
    <row r="169" spans="1:4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x14ac:dyDescent="0.25">
      <c r="A170" s="3" t="s">
        <v>58</v>
      </c>
      <c r="B170" s="3" t="s">
        <v>59</v>
      </c>
      <c r="C170" s="3" t="s">
        <v>60</v>
      </c>
      <c r="D170" s="3" t="s">
        <v>779</v>
      </c>
      <c r="E170" s="3">
        <v>4141010400</v>
      </c>
      <c r="F170" s="3">
        <v>2893</v>
      </c>
      <c r="G170" s="3">
        <v>10</v>
      </c>
      <c r="H170" s="3">
        <v>1994.09</v>
      </c>
      <c r="I170" s="3">
        <v>930</v>
      </c>
      <c r="J170" s="3">
        <v>18</v>
      </c>
      <c r="K170" s="3">
        <v>2</v>
      </c>
      <c r="L170" s="3">
        <v>22</v>
      </c>
      <c r="M170" s="3">
        <v>21</v>
      </c>
      <c r="N170" s="3" t="s">
        <v>740</v>
      </c>
      <c r="O170" s="3">
        <v>99.64</v>
      </c>
      <c r="P170" s="3">
        <v>30.14</v>
      </c>
      <c r="Q170" s="3">
        <v>81.05</v>
      </c>
      <c r="R170" s="3">
        <v>24.51</v>
      </c>
      <c r="S170" s="3">
        <v>2</v>
      </c>
      <c r="T170" s="3">
        <v>2</v>
      </c>
      <c r="U170" s="3">
        <v>0</v>
      </c>
      <c r="V170" s="3" t="s">
        <v>177</v>
      </c>
      <c r="W170" s="3" t="s">
        <v>177</v>
      </c>
      <c r="X170" s="3" t="s">
        <v>177</v>
      </c>
      <c r="Y170" s="3" t="s">
        <v>177</v>
      </c>
      <c r="Z170" s="3" t="s">
        <v>177</v>
      </c>
      <c r="AA170" s="3" t="s">
        <v>177</v>
      </c>
      <c r="AB170" s="3" t="s">
        <v>177</v>
      </c>
      <c r="AC170" s="3" t="s">
        <v>177</v>
      </c>
      <c r="AD170" s="3" t="s">
        <v>177</v>
      </c>
      <c r="AE170" s="3" t="s">
        <v>177</v>
      </c>
      <c r="AF170" s="3" t="s">
        <v>177</v>
      </c>
      <c r="AG170" s="3" t="s">
        <v>177</v>
      </c>
      <c r="AH170" s="3" t="s">
        <v>177</v>
      </c>
      <c r="AI170" s="3" t="s">
        <v>177</v>
      </c>
      <c r="AJ170" s="3" t="s">
        <v>177</v>
      </c>
      <c r="AK170" s="3" t="s">
        <v>177</v>
      </c>
      <c r="AL170" s="3" t="s">
        <v>177</v>
      </c>
      <c r="AM170" s="3" t="s">
        <v>177</v>
      </c>
      <c r="AN170" s="3" t="s">
        <v>177</v>
      </c>
      <c r="AO170" s="3" t="s">
        <v>177</v>
      </c>
      <c r="AP170" s="3" t="s">
        <v>177</v>
      </c>
      <c r="AQ170" s="3" t="s">
        <v>406</v>
      </c>
    </row>
    <row r="171" spans="1:43" x14ac:dyDescent="0.25">
      <c r="A171" s="3" t="s">
        <v>58</v>
      </c>
      <c r="B171" s="3" t="s">
        <v>59</v>
      </c>
      <c r="C171" s="3" t="s">
        <v>60</v>
      </c>
      <c r="D171" s="3" t="s">
        <v>779</v>
      </c>
      <c r="E171" s="3">
        <v>4141010400</v>
      </c>
      <c r="F171" s="3">
        <v>2893</v>
      </c>
      <c r="G171" s="3">
        <v>15</v>
      </c>
      <c r="H171" s="3">
        <v>1994.09</v>
      </c>
      <c r="I171" s="3">
        <v>930</v>
      </c>
      <c r="J171" s="3">
        <v>18</v>
      </c>
      <c r="K171" s="3">
        <v>2</v>
      </c>
      <c r="L171" s="3">
        <v>22</v>
      </c>
      <c r="M171" s="3">
        <v>21</v>
      </c>
      <c r="N171" s="3" t="s">
        <v>741</v>
      </c>
      <c r="O171" s="3">
        <v>99.64</v>
      </c>
      <c r="P171" s="3">
        <v>30.14</v>
      </c>
      <c r="Q171" s="3">
        <v>81.05</v>
      </c>
      <c r="R171" s="3">
        <v>24.51</v>
      </c>
      <c r="S171" s="3">
        <v>2</v>
      </c>
      <c r="T171" s="3" t="s">
        <v>177</v>
      </c>
      <c r="U171" s="3" t="s">
        <v>177</v>
      </c>
      <c r="V171" s="3" t="s">
        <v>177</v>
      </c>
      <c r="W171" s="3" t="s">
        <v>177</v>
      </c>
      <c r="X171" s="3" t="s">
        <v>177</v>
      </c>
      <c r="Y171" s="3" t="s">
        <v>177</v>
      </c>
      <c r="Z171" s="3" t="s">
        <v>177</v>
      </c>
      <c r="AA171" s="3" t="s">
        <v>177</v>
      </c>
      <c r="AB171" s="3" t="s">
        <v>177</v>
      </c>
      <c r="AC171" s="3" t="s">
        <v>177</v>
      </c>
      <c r="AD171" s="3" t="s">
        <v>177</v>
      </c>
      <c r="AE171" s="3" t="s">
        <v>177</v>
      </c>
      <c r="AF171" s="3" t="s">
        <v>177</v>
      </c>
      <c r="AG171" s="3" t="s">
        <v>177</v>
      </c>
      <c r="AH171" s="3" t="s">
        <v>177</v>
      </c>
      <c r="AI171" s="3" t="s">
        <v>177</v>
      </c>
      <c r="AJ171" s="3" t="s">
        <v>177</v>
      </c>
      <c r="AK171" s="3" t="s">
        <v>177</v>
      </c>
      <c r="AL171" s="3" t="s">
        <v>177</v>
      </c>
      <c r="AM171" s="3" t="s">
        <v>177</v>
      </c>
      <c r="AN171" s="3" t="s">
        <v>177</v>
      </c>
      <c r="AO171" s="3" t="s">
        <v>177</v>
      </c>
      <c r="AP171" s="3" t="s">
        <v>177</v>
      </c>
      <c r="AQ171" s="3" t="s">
        <v>230</v>
      </c>
    </row>
    <row r="172" spans="1:43" x14ac:dyDescent="0.25">
      <c r="A172" s="3" t="s">
        <v>58</v>
      </c>
      <c r="B172" s="3" t="s">
        <v>59</v>
      </c>
      <c r="C172" s="3" t="s">
        <v>60</v>
      </c>
      <c r="D172" s="3" t="s">
        <v>779</v>
      </c>
      <c r="E172" s="3">
        <v>4141010400</v>
      </c>
      <c r="F172" s="3">
        <v>2893</v>
      </c>
      <c r="G172" s="3">
        <v>11</v>
      </c>
      <c r="H172" s="3">
        <v>1994.09</v>
      </c>
      <c r="I172" s="3">
        <v>930</v>
      </c>
      <c r="J172" s="3">
        <v>18</v>
      </c>
      <c r="K172" s="3">
        <v>2</v>
      </c>
      <c r="L172" s="3">
        <v>22</v>
      </c>
      <c r="M172" s="3">
        <v>21</v>
      </c>
      <c r="N172" s="3" t="s">
        <v>742</v>
      </c>
      <c r="O172" s="3">
        <v>103.55</v>
      </c>
      <c r="P172" s="3">
        <v>31.32</v>
      </c>
      <c r="Q172" s="3">
        <v>84.2</v>
      </c>
      <c r="R172" s="3">
        <v>25.47</v>
      </c>
      <c r="S172" s="3">
        <v>3</v>
      </c>
      <c r="T172" s="3" t="s">
        <v>177</v>
      </c>
      <c r="U172" s="3" t="s">
        <v>177</v>
      </c>
      <c r="V172" s="3" t="s">
        <v>177</v>
      </c>
      <c r="W172" s="3" t="s">
        <v>177</v>
      </c>
      <c r="X172" s="3" t="s">
        <v>177</v>
      </c>
      <c r="Y172" s="3" t="s">
        <v>177</v>
      </c>
      <c r="Z172" s="3" t="s">
        <v>177</v>
      </c>
      <c r="AA172" s="3" t="s">
        <v>177</v>
      </c>
      <c r="AB172" s="3" t="s">
        <v>177</v>
      </c>
      <c r="AC172" s="3" t="s">
        <v>177</v>
      </c>
      <c r="AD172" s="3" t="s">
        <v>177</v>
      </c>
      <c r="AE172" s="3" t="s">
        <v>177</v>
      </c>
      <c r="AF172" s="3" t="s">
        <v>177</v>
      </c>
      <c r="AG172" s="3" t="s">
        <v>177</v>
      </c>
      <c r="AH172" s="3" t="s">
        <v>177</v>
      </c>
      <c r="AI172" s="3" t="s">
        <v>177</v>
      </c>
      <c r="AJ172" s="3" t="s">
        <v>177</v>
      </c>
      <c r="AK172" s="3" t="s">
        <v>177</v>
      </c>
      <c r="AL172" s="3" t="s">
        <v>177</v>
      </c>
      <c r="AM172" s="3" t="s">
        <v>177</v>
      </c>
      <c r="AN172" s="3" t="s">
        <v>177</v>
      </c>
      <c r="AO172" s="3" t="s">
        <v>177</v>
      </c>
      <c r="AP172" s="3" t="s">
        <v>177</v>
      </c>
      <c r="AQ172" s="3" t="s">
        <v>230</v>
      </c>
    </row>
    <row r="173" spans="1:43" x14ac:dyDescent="0.25">
      <c r="A173" s="3" t="s">
        <v>58</v>
      </c>
      <c r="B173" s="3" t="s">
        <v>59</v>
      </c>
      <c r="C173" s="3" t="s">
        <v>60</v>
      </c>
      <c r="D173" s="3" t="s">
        <v>779</v>
      </c>
      <c r="E173" s="3">
        <v>4141010400</v>
      </c>
      <c r="F173" s="3">
        <v>2893</v>
      </c>
      <c r="G173" s="3">
        <v>4</v>
      </c>
      <c r="H173" s="3">
        <v>1994.09</v>
      </c>
      <c r="I173" s="3">
        <v>930</v>
      </c>
      <c r="J173" s="3">
        <v>18</v>
      </c>
      <c r="K173" s="3">
        <v>2</v>
      </c>
      <c r="L173" s="3">
        <v>22</v>
      </c>
      <c r="M173" s="3">
        <v>21</v>
      </c>
      <c r="N173" s="3" t="s">
        <v>743</v>
      </c>
      <c r="O173" s="3">
        <v>107.5</v>
      </c>
      <c r="P173" s="3">
        <v>32.51</v>
      </c>
      <c r="Q173" s="3">
        <v>87.44</v>
      </c>
      <c r="R173" s="3">
        <v>26.45</v>
      </c>
      <c r="S173" s="3">
        <v>2</v>
      </c>
      <c r="T173" s="3" t="s">
        <v>177</v>
      </c>
      <c r="U173" s="3" t="s">
        <v>177</v>
      </c>
      <c r="V173" s="3" t="s">
        <v>177</v>
      </c>
      <c r="W173" s="3" t="s">
        <v>177</v>
      </c>
      <c r="X173" s="3" t="s">
        <v>177</v>
      </c>
      <c r="Y173" s="3" t="s">
        <v>177</v>
      </c>
      <c r="Z173" s="3" t="s">
        <v>177</v>
      </c>
      <c r="AA173" s="3" t="s">
        <v>177</v>
      </c>
      <c r="AB173" s="3" t="s">
        <v>177</v>
      </c>
      <c r="AC173" s="3" t="s">
        <v>177</v>
      </c>
      <c r="AD173" s="3" t="s">
        <v>177</v>
      </c>
      <c r="AE173" s="3" t="s">
        <v>177</v>
      </c>
      <c r="AF173" s="3" t="s">
        <v>177</v>
      </c>
      <c r="AG173" s="3" t="s">
        <v>177</v>
      </c>
      <c r="AH173" s="3" t="s">
        <v>177</v>
      </c>
      <c r="AI173" s="3" t="s">
        <v>177</v>
      </c>
      <c r="AJ173" s="3" t="s">
        <v>177</v>
      </c>
      <c r="AK173" s="3" t="s">
        <v>177</v>
      </c>
      <c r="AL173" s="3" t="s">
        <v>177</v>
      </c>
      <c r="AM173" s="3" t="s">
        <v>177</v>
      </c>
      <c r="AN173" s="3" t="s">
        <v>177</v>
      </c>
      <c r="AO173" s="3" t="s">
        <v>177</v>
      </c>
      <c r="AP173" s="3" t="s">
        <v>177</v>
      </c>
      <c r="AQ173" s="3" t="s">
        <v>230</v>
      </c>
    </row>
    <row r="174" spans="1:43" x14ac:dyDescent="0.25">
      <c r="A174" s="3" t="s">
        <v>58</v>
      </c>
      <c r="B174" s="3" t="s">
        <v>59</v>
      </c>
      <c r="C174" s="3" t="s">
        <v>60</v>
      </c>
      <c r="D174" s="3" t="s">
        <v>779</v>
      </c>
      <c r="E174" s="3">
        <v>4141010400</v>
      </c>
      <c r="F174" s="3">
        <v>2893</v>
      </c>
      <c r="G174" s="3">
        <v>16</v>
      </c>
      <c r="H174" s="3">
        <v>1994.09</v>
      </c>
      <c r="I174" s="3">
        <v>930</v>
      </c>
      <c r="J174" s="3">
        <v>18</v>
      </c>
      <c r="K174" s="3">
        <v>2</v>
      </c>
      <c r="L174" s="3">
        <v>22</v>
      </c>
      <c r="M174" s="3">
        <v>21</v>
      </c>
      <c r="N174" s="3" t="s">
        <v>780</v>
      </c>
      <c r="O174" s="3">
        <v>107.5</v>
      </c>
      <c r="P174" s="3">
        <v>32.51</v>
      </c>
      <c r="Q174" s="3">
        <v>87.44</v>
      </c>
      <c r="R174" s="3">
        <v>26.45</v>
      </c>
      <c r="S174" s="3">
        <v>7</v>
      </c>
      <c r="T174" s="3" t="s">
        <v>177</v>
      </c>
      <c r="U174" s="3" t="s">
        <v>177</v>
      </c>
      <c r="V174" s="3" t="s">
        <v>177</v>
      </c>
      <c r="W174" s="3" t="s">
        <v>177</v>
      </c>
      <c r="X174" s="3" t="s">
        <v>177</v>
      </c>
      <c r="Y174" s="3" t="s">
        <v>177</v>
      </c>
      <c r="Z174" s="3" t="s">
        <v>177</v>
      </c>
      <c r="AA174" s="3" t="s">
        <v>177</v>
      </c>
      <c r="AB174" s="3" t="s">
        <v>177</v>
      </c>
      <c r="AC174" s="3" t="s">
        <v>177</v>
      </c>
      <c r="AD174" s="3" t="s">
        <v>177</v>
      </c>
      <c r="AE174" s="3" t="s">
        <v>177</v>
      </c>
      <c r="AF174" s="3" t="s">
        <v>177</v>
      </c>
      <c r="AG174" s="3" t="s">
        <v>177</v>
      </c>
      <c r="AH174" s="3" t="s">
        <v>177</v>
      </c>
      <c r="AI174" s="3" t="s">
        <v>177</v>
      </c>
      <c r="AJ174" s="3" t="s">
        <v>177</v>
      </c>
      <c r="AK174" s="3" t="s">
        <v>177</v>
      </c>
      <c r="AL174" s="3" t="s">
        <v>177</v>
      </c>
      <c r="AM174" s="3" t="s">
        <v>177</v>
      </c>
      <c r="AN174" s="3" t="s">
        <v>177</v>
      </c>
      <c r="AO174" s="3" t="s">
        <v>177</v>
      </c>
      <c r="AP174" s="3" t="s">
        <v>177</v>
      </c>
      <c r="AQ174" s="3" t="s">
        <v>230</v>
      </c>
    </row>
    <row r="175" spans="1:43" x14ac:dyDescent="0.25">
      <c r="A175" s="3" t="s">
        <v>58</v>
      </c>
      <c r="B175" s="3" t="s">
        <v>59</v>
      </c>
      <c r="C175" s="3" t="s">
        <v>60</v>
      </c>
      <c r="D175" s="3" t="s">
        <v>779</v>
      </c>
      <c r="E175" s="3">
        <v>4141010400</v>
      </c>
      <c r="F175" s="3">
        <v>2893</v>
      </c>
      <c r="G175" s="3">
        <v>1</v>
      </c>
      <c r="H175" s="3">
        <v>1994.09</v>
      </c>
      <c r="I175" s="3">
        <v>930</v>
      </c>
      <c r="J175" s="3">
        <v>18</v>
      </c>
      <c r="K175" s="3">
        <v>2</v>
      </c>
      <c r="L175" s="3">
        <v>22</v>
      </c>
      <c r="M175" s="3">
        <v>21</v>
      </c>
      <c r="N175" s="3" t="s">
        <v>746</v>
      </c>
      <c r="O175" s="3">
        <v>118.45</v>
      </c>
      <c r="P175" s="3">
        <v>35.83</v>
      </c>
      <c r="Q175" s="3">
        <v>96.35</v>
      </c>
      <c r="R175" s="3">
        <v>29.14</v>
      </c>
      <c r="S175" s="3">
        <v>484</v>
      </c>
      <c r="T175" s="3">
        <v>15</v>
      </c>
      <c r="U175" s="3">
        <v>14</v>
      </c>
      <c r="V175" s="3">
        <v>45000</v>
      </c>
      <c r="W175" s="3" t="s">
        <v>781</v>
      </c>
      <c r="X175" s="3">
        <v>17</v>
      </c>
      <c r="Y175" s="3">
        <v>21</v>
      </c>
      <c r="Z175" s="3" t="s">
        <v>782</v>
      </c>
      <c r="AA175" s="3" t="s">
        <v>155</v>
      </c>
      <c r="AB175" s="3" t="s">
        <v>165</v>
      </c>
      <c r="AC175" s="3">
        <v>4</v>
      </c>
      <c r="AD175" s="3">
        <v>2</v>
      </c>
      <c r="AE175" s="3" t="s">
        <v>112</v>
      </c>
      <c r="AF175" s="3" t="s">
        <v>66</v>
      </c>
      <c r="AG175" s="3" t="s">
        <v>78</v>
      </c>
      <c r="AH175" s="3">
        <v>42000</v>
      </c>
      <c r="AI175" s="3" t="s">
        <v>505</v>
      </c>
      <c r="AJ175" s="3" t="s">
        <v>783</v>
      </c>
      <c r="AK175" s="3" t="s">
        <v>405</v>
      </c>
      <c r="AL175" s="3" t="s">
        <v>78</v>
      </c>
      <c r="AM175" s="3" t="s">
        <v>209</v>
      </c>
      <c r="AN175" s="3" t="s">
        <v>784</v>
      </c>
      <c r="AO175" s="3" t="s">
        <v>785</v>
      </c>
      <c r="AP175" s="3" t="s">
        <v>786</v>
      </c>
      <c r="AQ175" s="3" t="s">
        <v>74</v>
      </c>
    </row>
    <row r="176" spans="1:43" x14ac:dyDescent="0.25">
      <c r="A176" s="3" t="s">
        <v>58</v>
      </c>
      <c r="B176" s="3" t="s">
        <v>59</v>
      </c>
      <c r="C176" s="3" t="s">
        <v>60</v>
      </c>
      <c r="D176" s="3" t="s">
        <v>779</v>
      </c>
      <c r="E176" s="3">
        <v>4141010400</v>
      </c>
      <c r="F176" s="3">
        <v>2893</v>
      </c>
      <c r="G176" s="3">
        <v>17</v>
      </c>
      <c r="H176" s="3">
        <v>1994.09</v>
      </c>
      <c r="I176" s="3">
        <v>930</v>
      </c>
      <c r="J176" s="3">
        <v>18</v>
      </c>
      <c r="K176" s="3">
        <v>2</v>
      </c>
      <c r="L176" s="3">
        <v>22</v>
      </c>
      <c r="M176" s="3">
        <v>21</v>
      </c>
      <c r="N176" s="3" t="s">
        <v>753</v>
      </c>
      <c r="O176" s="3">
        <v>118.45</v>
      </c>
      <c r="P176" s="3">
        <v>35.83</v>
      </c>
      <c r="Q176" s="3">
        <v>96.35</v>
      </c>
      <c r="R176" s="3">
        <v>29.14</v>
      </c>
      <c r="S176" s="3">
        <v>198</v>
      </c>
      <c r="T176" s="3">
        <v>0</v>
      </c>
      <c r="U176" s="3">
        <v>4</v>
      </c>
      <c r="V176" s="3" t="s">
        <v>177</v>
      </c>
      <c r="W176" s="3" t="s">
        <v>177</v>
      </c>
      <c r="X176" s="3" t="s">
        <v>177</v>
      </c>
      <c r="Y176" s="3" t="s">
        <v>177</v>
      </c>
      <c r="Z176" s="3" t="s">
        <v>177</v>
      </c>
      <c r="AA176" s="3" t="s">
        <v>177</v>
      </c>
      <c r="AB176" s="3" t="s">
        <v>177</v>
      </c>
      <c r="AC176" s="3" t="s">
        <v>177</v>
      </c>
      <c r="AD176" s="3" t="s">
        <v>177</v>
      </c>
      <c r="AE176" s="3" t="s">
        <v>177</v>
      </c>
      <c r="AF176" s="3" t="s">
        <v>177</v>
      </c>
      <c r="AG176" s="3" t="s">
        <v>177</v>
      </c>
      <c r="AH176" s="3">
        <v>36000</v>
      </c>
      <c r="AI176" s="3" t="s">
        <v>245</v>
      </c>
      <c r="AJ176" s="3" t="s">
        <v>787</v>
      </c>
      <c r="AK176" s="4">
        <v>43364</v>
      </c>
      <c r="AL176" s="3" t="s">
        <v>67</v>
      </c>
      <c r="AM176" s="3" t="s">
        <v>177</v>
      </c>
      <c r="AN176" s="3" t="s">
        <v>177</v>
      </c>
      <c r="AO176" s="3" t="s">
        <v>177</v>
      </c>
      <c r="AP176" s="3" t="s">
        <v>177</v>
      </c>
      <c r="AQ176" s="3" t="s">
        <v>248</v>
      </c>
    </row>
    <row r="177" spans="1:43" x14ac:dyDescent="0.25">
      <c r="A177" s="3" t="s">
        <v>58</v>
      </c>
      <c r="B177" s="3" t="s">
        <v>59</v>
      </c>
      <c r="C177" s="3" t="s">
        <v>60</v>
      </c>
      <c r="D177" s="3" t="s">
        <v>779</v>
      </c>
      <c r="E177" s="3">
        <v>4141010400</v>
      </c>
      <c r="F177" s="3">
        <v>2893</v>
      </c>
      <c r="G177" s="3">
        <v>12</v>
      </c>
      <c r="H177" s="3">
        <v>1994.09</v>
      </c>
      <c r="I177" s="3">
        <v>930</v>
      </c>
      <c r="J177" s="3">
        <v>18</v>
      </c>
      <c r="K177" s="3">
        <v>2</v>
      </c>
      <c r="L177" s="3">
        <v>22</v>
      </c>
      <c r="M177" s="3">
        <v>21</v>
      </c>
      <c r="N177" s="3">
        <v>129</v>
      </c>
      <c r="O177" s="3">
        <v>129.83000000000001</v>
      </c>
      <c r="P177" s="3">
        <v>39.270000000000003</v>
      </c>
      <c r="Q177" s="3">
        <v>108.31</v>
      </c>
      <c r="R177" s="3">
        <v>32.76</v>
      </c>
      <c r="S177" s="3">
        <v>1</v>
      </c>
      <c r="T177" s="3" t="s">
        <v>177</v>
      </c>
      <c r="U177" s="3" t="s">
        <v>177</v>
      </c>
      <c r="V177" s="3" t="s">
        <v>177</v>
      </c>
      <c r="W177" s="3" t="s">
        <v>177</v>
      </c>
      <c r="X177" s="3" t="s">
        <v>177</v>
      </c>
      <c r="Y177" s="3" t="s">
        <v>177</v>
      </c>
      <c r="Z177" s="3" t="s">
        <v>177</v>
      </c>
      <c r="AA177" s="3" t="s">
        <v>177</v>
      </c>
      <c r="AB177" s="3" t="s">
        <v>177</v>
      </c>
      <c r="AC177" s="3" t="s">
        <v>177</v>
      </c>
      <c r="AD177" s="3" t="s">
        <v>177</v>
      </c>
      <c r="AE177" s="3" t="s">
        <v>177</v>
      </c>
      <c r="AF177" s="3" t="s">
        <v>177</v>
      </c>
      <c r="AG177" s="3" t="s">
        <v>177</v>
      </c>
      <c r="AH177" s="3" t="s">
        <v>177</v>
      </c>
      <c r="AI177" s="3" t="s">
        <v>177</v>
      </c>
      <c r="AJ177" s="3" t="s">
        <v>177</v>
      </c>
      <c r="AK177" s="3" t="s">
        <v>177</v>
      </c>
      <c r="AL177" s="3" t="s">
        <v>177</v>
      </c>
      <c r="AM177" s="3" t="s">
        <v>177</v>
      </c>
      <c r="AN177" s="3" t="s">
        <v>177</v>
      </c>
      <c r="AO177" s="3" t="s">
        <v>177</v>
      </c>
      <c r="AP177" s="3" t="s">
        <v>177</v>
      </c>
      <c r="AQ177" s="3" t="s">
        <v>230</v>
      </c>
    </row>
    <row r="178" spans="1:43" x14ac:dyDescent="0.25">
      <c r="A178" s="3" t="s">
        <v>58</v>
      </c>
      <c r="B178" s="3" t="s">
        <v>59</v>
      </c>
      <c r="C178" s="3" t="s">
        <v>60</v>
      </c>
      <c r="D178" s="3" t="s">
        <v>779</v>
      </c>
      <c r="E178" s="3">
        <v>4141010400</v>
      </c>
      <c r="F178" s="3">
        <v>2893</v>
      </c>
      <c r="G178" s="3">
        <v>13</v>
      </c>
      <c r="H178" s="3">
        <v>1994.09</v>
      </c>
      <c r="I178" s="3">
        <v>930</v>
      </c>
      <c r="J178" s="3">
        <v>18</v>
      </c>
      <c r="K178" s="3">
        <v>2</v>
      </c>
      <c r="L178" s="3">
        <v>22</v>
      </c>
      <c r="M178" s="3">
        <v>21</v>
      </c>
      <c r="N178" s="3">
        <v>132</v>
      </c>
      <c r="O178" s="3">
        <v>132.72999999999999</v>
      </c>
      <c r="P178" s="3">
        <v>40.15</v>
      </c>
      <c r="Q178" s="3">
        <v>109.55</v>
      </c>
      <c r="R178" s="3">
        <v>33.130000000000003</v>
      </c>
      <c r="S178" s="3">
        <v>1</v>
      </c>
      <c r="T178" s="3" t="s">
        <v>177</v>
      </c>
      <c r="U178" s="3" t="s">
        <v>177</v>
      </c>
      <c r="V178" s="3" t="s">
        <v>177</v>
      </c>
      <c r="W178" s="3" t="s">
        <v>177</v>
      </c>
      <c r="X178" s="3" t="s">
        <v>177</v>
      </c>
      <c r="Y178" s="3" t="s">
        <v>177</v>
      </c>
      <c r="Z178" s="3" t="s">
        <v>177</v>
      </c>
      <c r="AA178" s="3" t="s">
        <v>177</v>
      </c>
      <c r="AB178" s="3" t="s">
        <v>177</v>
      </c>
      <c r="AC178" s="3" t="s">
        <v>177</v>
      </c>
      <c r="AD178" s="3" t="s">
        <v>177</v>
      </c>
      <c r="AE178" s="3" t="s">
        <v>177</v>
      </c>
      <c r="AF178" s="3" t="s">
        <v>177</v>
      </c>
      <c r="AG178" s="3" t="s">
        <v>177</v>
      </c>
      <c r="AH178" s="3" t="s">
        <v>177</v>
      </c>
      <c r="AI178" s="3" t="s">
        <v>177</v>
      </c>
      <c r="AJ178" s="3" t="s">
        <v>177</v>
      </c>
      <c r="AK178" s="3" t="s">
        <v>177</v>
      </c>
      <c r="AL178" s="3" t="s">
        <v>177</v>
      </c>
      <c r="AM178" s="3" t="s">
        <v>177</v>
      </c>
      <c r="AN178" s="3" t="s">
        <v>177</v>
      </c>
      <c r="AO178" s="3" t="s">
        <v>177</v>
      </c>
      <c r="AP178" s="3" t="s">
        <v>177</v>
      </c>
      <c r="AQ178" s="3" t="s">
        <v>230</v>
      </c>
    </row>
    <row r="179" spans="1:43" x14ac:dyDescent="0.25">
      <c r="A179" s="3" t="s">
        <v>58</v>
      </c>
      <c r="B179" s="3" t="s">
        <v>59</v>
      </c>
      <c r="C179" s="3" t="s">
        <v>60</v>
      </c>
      <c r="D179" s="3" t="s">
        <v>779</v>
      </c>
      <c r="E179" s="3">
        <v>4141010400</v>
      </c>
      <c r="F179" s="3">
        <v>2893</v>
      </c>
      <c r="G179" s="3">
        <v>14</v>
      </c>
      <c r="H179" s="3">
        <v>1994.09</v>
      </c>
      <c r="I179" s="3">
        <v>930</v>
      </c>
      <c r="J179" s="3">
        <v>18</v>
      </c>
      <c r="K179" s="3">
        <v>2</v>
      </c>
      <c r="L179" s="3">
        <v>22</v>
      </c>
      <c r="M179" s="3">
        <v>21</v>
      </c>
      <c r="N179" s="3">
        <v>137</v>
      </c>
      <c r="O179" s="3">
        <v>137.27000000000001</v>
      </c>
      <c r="P179" s="3">
        <v>41.52</v>
      </c>
      <c r="Q179" s="3">
        <v>114.43</v>
      </c>
      <c r="R179" s="3">
        <v>34.61</v>
      </c>
      <c r="S179" s="3">
        <v>1</v>
      </c>
      <c r="T179" s="3" t="s">
        <v>177</v>
      </c>
      <c r="U179" s="3" t="s">
        <v>177</v>
      </c>
      <c r="V179" s="3" t="s">
        <v>177</v>
      </c>
      <c r="W179" s="3" t="s">
        <v>177</v>
      </c>
      <c r="X179" s="3" t="s">
        <v>177</v>
      </c>
      <c r="Y179" s="3" t="s">
        <v>177</v>
      </c>
      <c r="Z179" s="3" t="s">
        <v>177</v>
      </c>
      <c r="AA179" s="3" t="s">
        <v>177</v>
      </c>
      <c r="AB179" s="3" t="s">
        <v>177</v>
      </c>
      <c r="AC179" s="3" t="s">
        <v>177</v>
      </c>
      <c r="AD179" s="3" t="s">
        <v>177</v>
      </c>
      <c r="AE179" s="3" t="s">
        <v>177</v>
      </c>
      <c r="AF179" s="3" t="s">
        <v>177</v>
      </c>
      <c r="AG179" s="3" t="s">
        <v>177</v>
      </c>
      <c r="AH179" s="3" t="s">
        <v>177</v>
      </c>
      <c r="AI179" s="3" t="s">
        <v>177</v>
      </c>
      <c r="AJ179" s="3" t="s">
        <v>177</v>
      </c>
      <c r="AK179" s="3" t="s">
        <v>177</v>
      </c>
      <c r="AL179" s="3" t="s">
        <v>177</v>
      </c>
      <c r="AM179" s="3" t="s">
        <v>177</v>
      </c>
      <c r="AN179" s="3" t="s">
        <v>177</v>
      </c>
      <c r="AO179" s="3" t="s">
        <v>177</v>
      </c>
      <c r="AP179" s="3" t="s">
        <v>177</v>
      </c>
      <c r="AQ179" s="3" t="s">
        <v>230</v>
      </c>
    </row>
    <row r="180" spans="1:43" x14ac:dyDescent="0.25">
      <c r="A180" s="3" t="s">
        <v>58</v>
      </c>
      <c r="B180" s="3" t="s">
        <v>59</v>
      </c>
      <c r="C180" s="3" t="s">
        <v>60</v>
      </c>
      <c r="D180" s="3" t="s">
        <v>779</v>
      </c>
      <c r="E180" s="3">
        <v>4141010400</v>
      </c>
      <c r="F180" s="3">
        <v>2893</v>
      </c>
      <c r="G180" s="3">
        <v>2</v>
      </c>
      <c r="H180" s="3">
        <v>1994.09</v>
      </c>
      <c r="I180" s="3">
        <v>930</v>
      </c>
      <c r="J180" s="3">
        <v>18</v>
      </c>
      <c r="K180" s="3">
        <v>2</v>
      </c>
      <c r="L180" s="3">
        <v>22</v>
      </c>
      <c r="M180" s="3">
        <v>21</v>
      </c>
      <c r="N180" s="3" t="s">
        <v>754</v>
      </c>
      <c r="O180" s="3">
        <v>153.80000000000001</v>
      </c>
      <c r="P180" s="3">
        <v>46.52</v>
      </c>
      <c r="Q180" s="3">
        <v>126.83</v>
      </c>
      <c r="R180" s="3">
        <v>38.36</v>
      </c>
      <c r="S180" s="3">
        <v>43</v>
      </c>
      <c r="T180" s="3" t="s">
        <v>177</v>
      </c>
      <c r="U180" s="3" t="s">
        <v>177</v>
      </c>
      <c r="V180" s="3" t="s">
        <v>177</v>
      </c>
      <c r="W180" s="3" t="s">
        <v>177</v>
      </c>
      <c r="X180" s="3" t="s">
        <v>177</v>
      </c>
      <c r="Y180" s="3" t="s">
        <v>177</v>
      </c>
      <c r="Z180" s="3" t="s">
        <v>177</v>
      </c>
      <c r="AA180" s="3" t="s">
        <v>177</v>
      </c>
      <c r="AB180" s="3" t="s">
        <v>177</v>
      </c>
      <c r="AC180" s="3" t="s">
        <v>177</v>
      </c>
      <c r="AD180" s="3" t="s">
        <v>177</v>
      </c>
      <c r="AE180" s="3" t="s">
        <v>177</v>
      </c>
      <c r="AF180" s="3" t="s">
        <v>177</v>
      </c>
      <c r="AG180" s="3" t="s">
        <v>177</v>
      </c>
      <c r="AH180" s="3" t="s">
        <v>177</v>
      </c>
      <c r="AI180" s="3" t="s">
        <v>177</v>
      </c>
      <c r="AJ180" s="3" t="s">
        <v>177</v>
      </c>
      <c r="AK180" s="3" t="s">
        <v>177</v>
      </c>
      <c r="AL180" s="3" t="s">
        <v>177</v>
      </c>
      <c r="AM180" s="3" t="s">
        <v>177</v>
      </c>
      <c r="AN180" s="3" t="s">
        <v>177</v>
      </c>
      <c r="AO180" s="3" t="s">
        <v>177</v>
      </c>
      <c r="AP180" s="3" t="s">
        <v>177</v>
      </c>
      <c r="AQ180" s="3" t="s">
        <v>230</v>
      </c>
    </row>
    <row r="181" spans="1:43" x14ac:dyDescent="0.25">
      <c r="A181" s="3" t="s">
        <v>58</v>
      </c>
      <c r="B181" s="3" t="s">
        <v>59</v>
      </c>
      <c r="C181" s="3" t="s">
        <v>60</v>
      </c>
      <c r="D181" s="3" t="s">
        <v>779</v>
      </c>
      <c r="E181" s="3">
        <v>4141010400</v>
      </c>
      <c r="F181" s="3">
        <v>2893</v>
      </c>
      <c r="G181" s="3">
        <v>6</v>
      </c>
      <c r="H181" s="3">
        <v>1994.09</v>
      </c>
      <c r="I181" s="3">
        <v>930</v>
      </c>
      <c r="J181" s="3">
        <v>18</v>
      </c>
      <c r="K181" s="3">
        <v>2</v>
      </c>
      <c r="L181" s="3">
        <v>22</v>
      </c>
      <c r="M181" s="3">
        <v>21</v>
      </c>
      <c r="N181" s="3" t="s">
        <v>758</v>
      </c>
      <c r="O181" s="3">
        <v>153.88</v>
      </c>
      <c r="P181" s="3">
        <v>46.54</v>
      </c>
      <c r="Q181" s="3">
        <v>128.11000000000001</v>
      </c>
      <c r="R181" s="3">
        <v>38.75</v>
      </c>
      <c r="S181" s="3">
        <v>64</v>
      </c>
      <c r="T181" s="3">
        <v>1</v>
      </c>
      <c r="U181" s="3">
        <v>1</v>
      </c>
      <c r="V181" s="3" t="s">
        <v>177</v>
      </c>
      <c r="W181" s="3" t="s">
        <v>177</v>
      </c>
      <c r="X181" s="3" t="s">
        <v>177</v>
      </c>
      <c r="Y181" s="3" t="s">
        <v>177</v>
      </c>
      <c r="Z181" s="3" t="s">
        <v>177</v>
      </c>
      <c r="AA181" s="3" t="s">
        <v>177</v>
      </c>
      <c r="AB181" s="3" t="s">
        <v>177</v>
      </c>
      <c r="AC181" s="3" t="s">
        <v>177</v>
      </c>
      <c r="AD181" s="3" t="s">
        <v>177</v>
      </c>
      <c r="AE181" s="3" t="s">
        <v>177</v>
      </c>
      <c r="AF181" s="3" t="s">
        <v>177</v>
      </c>
      <c r="AG181" s="3" t="s">
        <v>177</v>
      </c>
      <c r="AH181" s="3">
        <v>42000</v>
      </c>
      <c r="AI181" s="3" t="s">
        <v>251</v>
      </c>
      <c r="AJ181" s="3" t="s">
        <v>783</v>
      </c>
      <c r="AK181" s="3" t="s">
        <v>405</v>
      </c>
      <c r="AL181" s="3" t="s">
        <v>167</v>
      </c>
      <c r="AM181" s="3" t="s">
        <v>177</v>
      </c>
      <c r="AN181" s="3" t="s">
        <v>177</v>
      </c>
      <c r="AO181" s="3" t="s">
        <v>177</v>
      </c>
      <c r="AP181" s="3" t="s">
        <v>177</v>
      </c>
      <c r="AQ181" s="3" t="s">
        <v>496</v>
      </c>
    </row>
    <row r="182" spans="1:43" x14ac:dyDescent="0.25">
      <c r="A182" s="3" t="s">
        <v>58</v>
      </c>
      <c r="B182" s="3" t="s">
        <v>59</v>
      </c>
      <c r="C182" s="3" t="s">
        <v>60</v>
      </c>
      <c r="D182" s="3" t="s">
        <v>779</v>
      </c>
      <c r="E182" s="3">
        <v>4141010400</v>
      </c>
      <c r="F182" s="3">
        <v>2893</v>
      </c>
      <c r="G182" s="3">
        <v>18</v>
      </c>
      <c r="H182" s="3">
        <v>1994.09</v>
      </c>
      <c r="I182" s="3">
        <v>930</v>
      </c>
      <c r="J182" s="3">
        <v>18</v>
      </c>
      <c r="K182" s="3">
        <v>2</v>
      </c>
      <c r="L182" s="3">
        <v>22</v>
      </c>
      <c r="M182" s="3">
        <v>21</v>
      </c>
      <c r="N182" s="3" t="s">
        <v>763</v>
      </c>
      <c r="O182" s="3">
        <v>153.88</v>
      </c>
      <c r="P182" s="3">
        <v>46.54</v>
      </c>
      <c r="Q182" s="3">
        <v>128.11000000000001</v>
      </c>
      <c r="R182" s="3">
        <v>38.75</v>
      </c>
      <c r="S182" s="3">
        <v>20</v>
      </c>
      <c r="T182" s="3" t="s">
        <v>177</v>
      </c>
      <c r="U182" s="3" t="s">
        <v>177</v>
      </c>
      <c r="V182" s="3" t="s">
        <v>177</v>
      </c>
      <c r="W182" s="3" t="s">
        <v>177</v>
      </c>
      <c r="X182" s="3" t="s">
        <v>177</v>
      </c>
      <c r="Y182" s="3" t="s">
        <v>177</v>
      </c>
      <c r="Z182" s="3" t="s">
        <v>177</v>
      </c>
      <c r="AA182" s="3" t="s">
        <v>177</v>
      </c>
      <c r="AB182" s="3" t="s">
        <v>177</v>
      </c>
      <c r="AC182" s="3" t="s">
        <v>177</v>
      </c>
      <c r="AD182" s="3" t="s">
        <v>177</v>
      </c>
      <c r="AE182" s="3" t="s">
        <v>177</v>
      </c>
      <c r="AF182" s="3" t="s">
        <v>177</v>
      </c>
      <c r="AG182" s="3" t="s">
        <v>177</v>
      </c>
      <c r="AH182" s="3" t="s">
        <v>177</v>
      </c>
      <c r="AI182" s="3" t="s">
        <v>177</v>
      </c>
      <c r="AJ182" s="3" t="s">
        <v>177</v>
      </c>
      <c r="AK182" s="3" t="s">
        <v>177</v>
      </c>
      <c r="AL182" s="3" t="s">
        <v>177</v>
      </c>
      <c r="AM182" s="3" t="s">
        <v>177</v>
      </c>
      <c r="AN182" s="3" t="s">
        <v>177</v>
      </c>
      <c r="AO182" s="3" t="s">
        <v>177</v>
      </c>
      <c r="AP182" s="3" t="s">
        <v>177</v>
      </c>
      <c r="AQ182" s="3" t="s">
        <v>230</v>
      </c>
    </row>
    <row r="183" spans="1:43" x14ac:dyDescent="0.25">
      <c r="A183" s="3" t="s">
        <v>58</v>
      </c>
      <c r="B183" s="3" t="s">
        <v>59</v>
      </c>
      <c r="C183" s="3" t="s">
        <v>60</v>
      </c>
      <c r="D183" s="3" t="s">
        <v>779</v>
      </c>
      <c r="E183" s="3">
        <v>4141010400</v>
      </c>
      <c r="F183" s="3">
        <v>2893</v>
      </c>
      <c r="G183" s="3">
        <v>5</v>
      </c>
      <c r="H183" s="3">
        <v>1994.09</v>
      </c>
      <c r="I183" s="3">
        <v>930</v>
      </c>
      <c r="J183" s="3">
        <v>18</v>
      </c>
      <c r="K183" s="3">
        <v>2</v>
      </c>
      <c r="L183" s="3">
        <v>22</v>
      </c>
      <c r="M183" s="3">
        <v>21</v>
      </c>
      <c r="N183" s="3" t="s">
        <v>764</v>
      </c>
      <c r="O183" s="3">
        <v>154.16</v>
      </c>
      <c r="P183" s="3">
        <v>46.63</v>
      </c>
      <c r="Q183" s="3">
        <v>127.08</v>
      </c>
      <c r="R183" s="3">
        <v>38.44</v>
      </c>
      <c r="S183" s="3">
        <v>1</v>
      </c>
      <c r="T183" s="3" t="s">
        <v>177</v>
      </c>
      <c r="U183" s="3" t="s">
        <v>177</v>
      </c>
      <c r="V183" s="3" t="s">
        <v>177</v>
      </c>
      <c r="W183" s="3" t="s">
        <v>177</v>
      </c>
      <c r="X183" s="3" t="s">
        <v>177</v>
      </c>
      <c r="Y183" s="3" t="s">
        <v>177</v>
      </c>
      <c r="Z183" s="3" t="s">
        <v>177</v>
      </c>
      <c r="AA183" s="3" t="s">
        <v>177</v>
      </c>
      <c r="AB183" s="3" t="s">
        <v>177</v>
      </c>
      <c r="AC183" s="3" t="s">
        <v>177</v>
      </c>
      <c r="AD183" s="3" t="s">
        <v>177</v>
      </c>
      <c r="AE183" s="3" t="s">
        <v>177</v>
      </c>
      <c r="AF183" s="3" t="s">
        <v>177</v>
      </c>
      <c r="AG183" s="3" t="s">
        <v>177</v>
      </c>
      <c r="AH183" s="3" t="s">
        <v>177</v>
      </c>
      <c r="AI183" s="3" t="s">
        <v>177</v>
      </c>
      <c r="AJ183" s="3" t="s">
        <v>177</v>
      </c>
      <c r="AK183" s="3" t="s">
        <v>177</v>
      </c>
      <c r="AL183" s="3" t="s">
        <v>177</v>
      </c>
      <c r="AM183" s="3" t="s">
        <v>177</v>
      </c>
      <c r="AN183" s="3" t="s">
        <v>177</v>
      </c>
      <c r="AO183" s="3" t="s">
        <v>177</v>
      </c>
      <c r="AP183" s="3" t="s">
        <v>177</v>
      </c>
      <c r="AQ183" s="3" t="s">
        <v>230</v>
      </c>
    </row>
    <row r="184" spans="1:43" x14ac:dyDescent="0.25">
      <c r="A184" s="3" t="s">
        <v>58</v>
      </c>
      <c r="B184" s="3" t="s">
        <v>59</v>
      </c>
      <c r="C184" s="3" t="s">
        <v>60</v>
      </c>
      <c r="D184" s="3" t="s">
        <v>779</v>
      </c>
      <c r="E184" s="3">
        <v>4141010400</v>
      </c>
      <c r="F184" s="3">
        <v>2893</v>
      </c>
      <c r="G184" s="3">
        <v>7</v>
      </c>
      <c r="H184" s="3">
        <v>1994.09</v>
      </c>
      <c r="I184" s="3">
        <v>930</v>
      </c>
      <c r="J184" s="3">
        <v>18</v>
      </c>
      <c r="K184" s="3">
        <v>2</v>
      </c>
      <c r="L184" s="3">
        <v>22</v>
      </c>
      <c r="M184" s="3">
        <v>21</v>
      </c>
      <c r="N184" s="3">
        <v>156</v>
      </c>
      <c r="O184" s="3">
        <v>156</v>
      </c>
      <c r="P184" s="3">
        <v>47.19</v>
      </c>
      <c r="Q184" s="3">
        <v>130.31</v>
      </c>
      <c r="R184" s="3">
        <v>39.409999999999997</v>
      </c>
      <c r="S184" s="3">
        <v>2</v>
      </c>
      <c r="T184" s="3" t="s">
        <v>177</v>
      </c>
      <c r="U184" s="3" t="s">
        <v>177</v>
      </c>
      <c r="V184" s="3" t="s">
        <v>177</v>
      </c>
      <c r="W184" s="3" t="s">
        <v>177</v>
      </c>
      <c r="X184" s="3" t="s">
        <v>177</v>
      </c>
      <c r="Y184" s="3" t="s">
        <v>177</v>
      </c>
      <c r="Z184" s="3" t="s">
        <v>177</v>
      </c>
      <c r="AA184" s="3" t="s">
        <v>177</v>
      </c>
      <c r="AB184" s="3" t="s">
        <v>177</v>
      </c>
      <c r="AC184" s="3" t="s">
        <v>177</v>
      </c>
      <c r="AD184" s="3" t="s">
        <v>177</v>
      </c>
      <c r="AE184" s="3" t="s">
        <v>177</v>
      </c>
      <c r="AF184" s="3" t="s">
        <v>177</v>
      </c>
      <c r="AG184" s="3" t="s">
        <v>177</v>
      </c>
      <c r="AH184" s="3" t="s">
        <v>177</v>
      </c>
      <c r="AI184" s="3" t="s">
        <v>177</v>
      </c>
      <c r="AJ184" s="3" t="s">
        <v>177</v>
      </c>
      <c r="AK184" s="3" t="s">
        <v>177</v>
      </c>
      <c r="AL184" s="3" t="s">
        <v>177</v>
      </c>
      <c r="AM184" s="3" t="s">
        <v>177</v>
      </c>
      <c r="AN184" s="3" t="s">
        <v>177</v>
      </c>
      <c r="AO184" s="3" t="s">
        <v>177</v>
      </c>
      <c r="AP184" s="3" t="s">
        <v>177</v>
      </c>
      <c r="AQ184" s="3" t="s">
        <v>230</v>
      </c>
    </row>
    <row r="185" spans="1:43" x14ac:dyDescent="0.25">
      <c r="A185" s="3" t="s">
        <v>58</v>
      </c>
      <c r="B185" s="3" t="s">
        <v>59</v>
      </c>
      <c r="C185" s="3" t="s">
        <v>60</v>
      </c>
      <c r="D185" s="3" t="s">
        <v>779</v>
      </c>
      <c r="E185" s="3">
        <v>4141010400</v>
      </c>
      <c r="F185" s="3">
        <v>2893</v>
      </c>
      <c r="G185" s="3">
        <v>3</v>
      </c>
      <c r="H185" s="3">
        <v>1994.09</v>
      </c>
      <c r="I185" s="3">
        <v>930</v>
      </c>
      <c r="J185" s="3">
        <v>18</v>
      </c>
      <c r="K185" s="3">
        <v>2</v>
      </c>
      <c r="L185" s="3">
        <v>22</v>
      </c>
      <c r="M185" s="3">
        <v>21</v>
      </c>
      <c r="N185" s="3" t="s">
        <v>768</v>
      </c>
      <c r="O185" s="3">
        <v>181.07</v>
      </c>
      <c r="P185" s="3">
        <v>54.77</v>
      </c>
      <c r="Q185" s="3">
        <v>151.38999999999999</v>
      </c>
      <c r="R185" s="3">
        <v>45.79</v>
      </c>
      <c r="S185" s="3">
        <v>56</v>
      </c>
      <c r="T185" s="3">
        <v>4</v>
      </c>
      <c r="U185" s="3">
        <v>2</v>
      </c>
      <c r="V185" s="3">
        <v>55000</v>
      </c>
      <c r="W185" s="3" t="s">
        <v>788</v>
      </c>
      <c r="X185" s="3">
        <v>15</v>
      </c>
      <c r="Y185" s="3">
        <v>21</v>
      </c>
      <c r="Z185" s="3" t="s">
        <v>789</v>
      </c>
      <c r="AA185" s="3" t="s">
        <v>790</v>
      </c>
      <c r="AB185" s="3" t="s">
        <v>390</v>
      </c>
      <c r="AC185" s="3">
        <v>4</v>
      </c>
      <c r="AD185" s="3">
        <v>2</v>
      </c>
      <c r="AE185" s="3" t="s">
        <v>112</v>
      </c>
      <c r="AF185" s="3" t="s">
        <v>66</v>
      </c>
      <c r="AG185" s="3" t="s">
        <v>78</v>
      </c>
      <c r="AH185" s="3">
        <v>42000</v>
      </c>
      <c r="AI185" s="3" t="s">
        <v>251</v>
      </c>
      <c r="AJ185" s="3" t="s">
        <v>791</v>
      </c>
      <c r="AK185" s="4">
        <v>43296</v>
      </c>
      <c r="AL185" s="3" t="s">
        <v>167</v>
      </c>
      <c r="AM185" s="3" t="s">
        <v>209</v>
      </c>
      <c r="AN185" s="3" t="s">
        <v>784</v>
      </c>
      <c r="AO185" s="3" t="s">
        <v>785</v>
      </c>
      <c r="AP185" s="3" t="s">
        <v>786</v>
      </c>
      <c r="AQ185" s="3" t="s">
        <v>74</v>
      </c>
    </row>
    <row r="186" spans="1:43" x14ac:dyDescent="0.25">
      <c r="A186" s="3" t="s">
        <v>58</v>
      </c>
      <c r="B186" s="3" t="s">
        <v>59</v>
      </c>
      <c r="C186" s="3" t="s">
        <v>60</v>
      </c>
      <c r="D186" s="3" t="s">
        <v>779</v>
      </c>
      <c r="E186" s="3">
        <v>4141010400</v>
      </c>
      <c r="F186" s="3">
        <v>2893</v>
      </c>
      <c r="G186" s="3">
        <v>19</v>
      </c>
      <c r="H186" s="3">
        <v>1994.09</v>
      </c>
      <c r="I186" s="3">
        <v>930</v>
      </c>
      <c r="J186" s="3">
        <v>18</v>
      </c>
      <c r="K186" s="3">
        <v>2</v>
      </c>
      <c r="L186" s="3">
        <v>22</v>
      </c>
      <c r="M186" s="3">
        <v>21</v>
      </c>
      <c r="N186" s="3" t="s">
        <v>770</v>
      </c>
      <c r="O186" s="3">
        <v>181.07</v>
      </c>
      <c r="P186" s="3">
        <v>54.77</v>
      </c>
      <c r="Q186" s="3">
        <v>151.38999999999999</v>
      </c>
      <c r="R186" s="3">
        <v>45.79</v>
      </c>
      <c r="S186" s="3">
        <v>14</v>
      </c>
      <c r="T186" s="3" t="s">
        <v>177</v>
      </c>
      <c r="U186" s="3" t="s">
        <v>177</v>
      </c>
      <c r="V186" s="3" t="s">
        <v>177</v>
      </c>
      <c r="W186" s="3" t="s">
        <v>177</v>
      </c>
      <c r="X186" s="3" t="s">
        <v>177</v>
      </c>
      <c r="Y186" s="3" t="s">
        <v>177</v>
      </c>
      <c r="Z186" s="3" t="s">
        <v>177</v>
      </c>
      <c r="AA186" s="3" t="s">
        <v>177</v>
      </c>
      <c r="AB186" s="3" t="s">
        <v>177</v>
      </c>
      <c r="AC186" s="3" t="s">
        <v>177</v>
      </c>
      <c r="AD186" s="3" t="s">
        <v>177</v>
      </c>
      <c r="AE186" s="3" t="s">
        <v>177</v>
      </c>
      <c r="AF186" s="3" t="s">
        <v>177</v>
      </c>
      <c r="AG186" s="3" t="s">
        <v>177</v>
      </c>
      <c r="AH186" s="3" t="s">
        <v>177</v>
      </c>
      <c r="AI186" s="3" t="s">
        <v>177</v>
      </c>
      <c r="AJ186" s="3" t="s">
        <v>177</v>
      </c>
      <c r="AK186" s="3" t="s">
        <v>177</v>
      </c>
      <c r="AL186" s="3" t="s">
        <v>177</v>
      </c>
      <c r="AM186" s="3" t="s">
        <v>177</v>
      </c>
      <c r="AN186" s="3" t="s">
        <v>177</v>
      </c>
      <c r="AO186" s="3" t="s">
        <v>177</v>
      </c>
      <c r="AP186" s="3" t="s">
        <v>177</v>
      </c>
      <c r="AQ186" s="3" t="s">
        <v>230</v>
      </c>
    </row>
    <row r="187" spans="1:43" x14ac:dyDescent="0.25">
      <c r="A187" s="3" t="s">
        <v>58</v>
      </c>
      <c r="B187" s="3" t="s">
        <v>59</v>
      </c>
      <c r="C187" s="3" t="s">
        <v>60</v>
      </c>
      <c r="D187" s="3" t="s">
        <v>779</v>
      </c>
      <c r="E187" s="3">
        <v>4141010400</v>
      </c>
      <c r="F187" s="3">
        <v>2893</v>
      </c>
      <c r="G187" s="3">
        <v>20</v>
      </c>
      <c r="H187" s="3">
        <v>1994.09</v>
      </c>
      <c r="I187" s="3">
        <v>930</v>
      </c>
      <c r="J187" s="3">
        <v>18</v>
      </c>
      <c r="K187" s="3">
        <v>2</v>
      </c>
      <c r="L187" s="3">
        <v>22</v>
      </c>
      <c r="M187" s="3">
        <v>21</v>
      </c>
      <c r="N187" s="3" t="s">
        <v>792</v>
      </c>
      <c r="O187" s="3">
        <v>181.07</v>
      </c>
      <c r="P187" s="3">
        <v>54.77</v>
      </c>
      <c r="Q187" s="3">
        <v>151.38999999999999</v>
      </c>
      <c r="R187" s="3">
        <v>45.79</v>
      </c>
      <c r="S187" s="3">
        <v>29</v>
      </c>
      <c r="T187" s="3" t="s">
        <v>177</v>
      </c>
      <c r="U187" s="3" t="s">
        <v>177</v>
      </c>
      <c r="V187" s="3" t="s">
        <v>177</v>
      </c>
      <c r="W187" s="3" t="s">
        <v>177</v>
      </c>
      <c r="X187" s="3" t="s">
        <v>177</v>
      </c>
      <c r="Y187" s="3" t="s">
        <v>177</v>
      </c>
      <c r="Z187" s="3" t="s">
        <v>177</v>
      </c>
      <c r="AA187" s="3" t="s">
        <v>177</v>
      </c>
      <c r="AB187" s="3" t="s">
        <v>177</v>
      </c>
      <c r="AC187" s="3" t="s">
        <v>177</v>
      </c>
      <c r="AD187" s="3" t="s">
        <v>177</v>
      </c>
      <c r="AE187" s="3" t="s">
        <v>177</v>
      </c>
      <c r="AF187" s="3" t="s">
        <v>177</v>
      </c>
      <c r="AG187" s="3" t="s">
        <v>177</v>
      </c>
      <c r="AH187" s="3" t="s">
        <v>177</v>
      </c>
      <c r="AI187" s="3" t="s">
        <v>177</v>
      </c>
      <c r="AJ187" s="3" t="s">
        <v>177</v>
      </c>
      <c r="AK187" s="3" t="s">
        <v>177</v>
      </c>
      <c r="AL187" s="3" t="s">
        <v>177</v>
      </c>
      <c r="AM187" s="3" t="s">
        <v>177</v>
      </c>
      <c r="AN187" s="3" t="s">
        <v>177</v>
      </c>
      <c r="AO187" s="3" t="s">
        <v>177</v>
      </c>
      <c r="AP187" s="3" t="s">
        <v>177</v>
      </c>
      <c r="AQ187" s="3" t="s">
        <v>230</v>
      </c>
    </row>
    <row r="188" spans="1:4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x14ac:dyDescent="0.25">
      <c r="A189" s="3" t="s">
        <v>58</v>
      </c>
      <c r="B189" s="3" t="s">
        <v>59</v>
      </c>
      <c r="C189" s="3" t="s">
        <v>60</v>
      </c>
      <c r="D189" s="3" t="s">
        <v>793</v>
      </c>
      <c r="E189" s="3">
        <v>4141010400</v>
      </c>
      <c r="F189" s="3">
        <v>7963</v>
      </c>
      <c r="G189" s="3">
        <v>1</v>
      </c>
      <c r="H189" s="3">
        <v>1994.07</v>
      </c>
      <c r="I189" s="3">
        <v>1342</v>
      </c>
      <c r="J189" s="3">
        <v>26</v>
      </c>
      <c r="K189" s="3">
        <v>1.39</v>
      </c>
      <c r="L189" s="3">
        <v>31</v>
      </c>
      <c r="M189" s="3">
        <v>22</v>
      </c>
      <c r="N189" s="3" t="s">
        <v>794</v>
      </c>
      <c r="O189" s="3">
        <v>100.03</v>
      </c>
      <c r="P189" s="3">
        <v>30.25</v>
      </c>
      <c r="Q189" s="3">
        <v>81.05</v>
      </c>
      <c r="R189" s="3">
        <v>24.51</v>
      </c>
      <c r="S189" s="3">
        <v>6</v>
      </c>
      <c r="T189" s="3" t="s">
        <v>177</v>
      </c>
      <c r="U189" s="3" t="s">
        <v>177</v>
      </c>
      <c r="V189" s="3" t="s">
        <v>177</v>
      </c>
      <c r="W189" s="3" t="s">
        <v>177</v>
      </c>
      <c r="X189" s="3" t="s">
        <v>177</v>
      </c>
      <c r="Y189" s="3" t="s">
        <v>177</v>
      </c>
      <c r="Z189" s="3" t="s">
        <v>177</v>
      </c>
      <c r="AA189" s="3" t="s">
        <v>177</v>
      </c>
      <c r="AB189" s="3" t="s">
        <v>177</v>
      </c>
      <c r="AC189" s="3" t="s">
        <v>177</v>
      </c>
      <c r="AD189" s="3" t="s">
        <v>177</v>
      </c>
      <c r="AE189" s="3" t="s">
        <v>177</v>
      </c>
      <c r="AF189" s="3" t="s">
        <v>177</v>
      </c>
      <c r="AG189" s="3" t="s">
        <v>177</v>
      </c>
      <c r="AH189" s="3" t="s">
        <v>177</v>
      </c>
      <c r="AI189" s="3" t="s">
        <v>177</v>
      </c>
      <c r="AJ189" s="3" t="s">
        <v>177</v>
      </c>
      <c r="AK189" s="3" t="s">
        <v>177</v>
      </c>
      <c r="AL189" s="3" t="s">
        <v>177</v>
      </c>
      <c r="AM189" s="3" t="s">
        <v>177</v>
      </c>
      <c r="AN189" s="3" t="s">
        <v>177</v>
      </c>
      <c r="AO189" s="3" t="s">
        <v>177</v>
      </c>
      <c r="AP189" s="3" t="s">
        <v>177</v>
      </c>
      <c r="AQ189" s="3" t="s">
        <v>230</v>
      </c>
    </row>
    <row r="190" spans="1:43" x14ac:dyDescent="0.25">
      <c r="A190" s="3" t="s">
        <v>58</v>
      </c>
      <c r="B190" s="3" t="s">
        <v>59</v>
      </c>
      <c r="C190" s="3" t="s">
        <v>60</v>
      </c>
      <c r="D190" s="3" t="s">
        <v>793</v>
      </c>
      <c r="E190" s="3">
        <v>4141010400</v>
      </c>
      <c r="F190" s="3">
        <v>7963</v>
      </c>
      <c r="G190" s="3">
        <v>23</v>
      </c>
      <c r="H190" s="3">
        <v>1994.07</v>
      </c>
      <c r="I190" s="3">
        <v>1342</v>
      </c>
      <c r="J190" s="3">
        <v>26</v>
      </c>
      <c r="K190" s="3">
        <v>1.39</v>
      </c>
      <c r="L190" s="3">
        <v>31</v>
      </c>
      <c r="M190" s="3">
        <v>22</v>
      </c>
      <c r="N190" s="3" t="s">
        <v>795</v>
      </c>
      <c r="O190" s="3">
        <v>100.03</v>
      </c>
      <c r="P190" s="3">
        <v>30.25</v>
      </c>
      <c r="Q190" s="3">
        <v>81.05</v>
      </c>
      <c r="R190" s="3">
        <v>24.51</v>
      </c>
      <c r="S190" s="3">
        <v>3</v>
      </c>
      <c r="T190" s="3" t="s">
        <v>177</v>
      </c>
      <c r="U190" s="3" t="s">
        <v>177</v>
      </c>
      <c r="V190" s="3" t="s">
        <v>177</v>
      </c>
      <c r="W190" s="3" t="s">
        <v>177</v>
      </c>
      <c r="X190" s="3" t="s">
        <v>177</v>
      </c>
      <c r="Y190" s="3" t="s">
        <v>177</v>
      </c>
      <c r="Z190" s="3" t="s">
        <v>177</v>
      </c>
      <c r="AA190" s="3" t="s">
        <v>177</v>
      </c>
      <c r="AB190" s="3" t="s">
        <v>177</v>
      </c>
      <c r="AC190" s="3" t="s">
        <v>177</v>
      </c>
      <c r="AD190" s="3" t="s">
        <v>177</v>
      </c>
      <c r="AE190" s="3" t="s">
        <v>177</v>
      </c>
      <c r="AF190" s="3" t="s">
        <v>177</v>
      </c>
      <c r="AG190" s="3" t="s">
        <v>177</v>
      </c>
      <c r="AH190" s="3" t="s">
        <v>177</v>
      </c>
      <c r="AI190" s="3" t="s">
        <v>177</v>
      </c>
      <c r="AJ190" s="3" t="s">
        <v>177</v>
      </c>
      <c r="AK190" s="3" t="s">
        <v>177</v>
      </c>
      <c r="AL190" s="3" t="s">
        <v>177</v>
      </c>
      <c r="AM190" s="3" t="s">
        <v>177</v>
      </c>
      <c r="AN190" s="3" t="s">
        <v>177</v>
      </c>
      <c r="AO190" s="3" t="s">
        <v>177</v>
      </c>
      <c r="AP190" s="3" t="s">
        <v>177</v>
      </c>
      <c r="AQ190" s="3" t="s">
        <v>230</v>
      </c>
    </row>
    <row r="191" spans="1:43" x14ac:dyDescent="0.25">
      <c r="A191" s="3" t="s">
        <v>58</v>
      </c>
      <c r="B191" s="3" t="s">
        <v>59</v>
      </c>
      <c r="C191" s="3" t="s">
        <v>60</v>
      </c>
      <c r="D191" s="3" t="s">
        <v>793</v>
      </c>
      <c r="E191" s="3">
        <v>4141010400</v>
      </c>
      <c r="F191" s="3">
        <v>7963</v>
      </c>
      <c r="G191" s="3">
        <v>2</v>
      </c>
      <c r="H191" s="3">
        <v>1994.07</v>
      </c>
      <c r="I191" s="3">
        <v>1342</v>
      </c>
      <c r="J191" s="3">
        <v>26</v>
      </c>
      <c r="K191" s="3">
        <v>1.39</v>
      </c>
      <c r="L191" s="3">
        <v>31</v>
      </c>
      <c r="M191" s="3">
        <v>22</v>
      </c>
      <c r="N191" s="3" t="s">
        <v>796</v>
      </c>
      <c r="O191" s="3">
        <v>103.72</v>
      </c>
      <c r="P191" s="3">
        <v>31.37</v>
      </c>
      <c r="Q191" s="3">
        <v>84.2</v>
      </c>
      <c r="R191" s="3">
        <v>25.47</v>
      </c>
      <c r="S191" s="3">
        <v>1</v>
      </c>
      <c r="T191" s="3" t="s">
        <v>177</v>
      </c>
      <c r="U191" s="3" t="s">
        <v>177</v>
      </c>
      <c r="V191" s="3" t="s">
        <v>177</v>
      </c>
      <c r="W191" s="3" t="s">
        <v>177</v>
      </c>
      <c r="X191" s="3" t="s">
        <v>177</v>
      </c>
      <c r="Y191" s="3" t="s">
        <v>177</v>
      </c>
      <c r="Z191" s="3" t="s">
        <v>177</v>
      </c>
      <c r="AA191" s="3" t="s">
        <v>177</v>
      </c>
      <c r="AB191" s="3" t="s">
        <v>177</v>
      </c>
      <c r="AC191" s="3" t="s">
        <v>177</v>
      </c>
      <c r="AD191" s="3" t="s">
        <v>177</v>
      </c>
      <c r="AE191" s="3" t="s">
        <v>177</v>
      </c>
      <c r="AF191" s="3" t="s">
        <v>177</v>
      </c>
      <c r="AG191" s="3" t="s">
        <v>177</v>
      </c>
      <c r="AH191" s="3" t="s">
        <v>177</v>
      </c>
      <c r="AI191" s="3" t="s">
        <v>177</v>
      </c>
      <c r="AJ191" s="3" t="s">
        <v>177</v>
      </c>
      <c r="AK191" s="3" t="s">
        <v>177</v>
      </c>
      <c r="AL191" s="3" t="s">
        <v>177</v>
      </c>
      <c r="AM191" s="3" t="s">
        <v>177</v>
      </c>
      <c r="AN191" s="3" t="s">
        <v>177</v>
      </c>
      <c r="AO191" s="3" t="s">
        <v>177</v>
      </c>
      <c r="AP191" s="3" t="s">
        <v>177</v>
      </c>
      <c r="AQ191" s="3" t="s">
        <v>230</v>
      </c>
    </row>
    <row r="192" spans="1:43" x14ac:dyDescent="0.25">
      <c r="A192" s="3" t="s">
        <v>58</v>
      </c>
      <c r="B192" s="3" t="s">
        <v>59</v>
      </c>
      <c r="C192" s="3" t="s">
        <v>60</v>
      </c>
      <c r="D192" s="3" t="s">
        <v>793</v>
      </c>
      <c r="E192" s="3">
        <v>4141010400</v>
      </c>
      <c r="F192" s="3">
        <v>7963</v>
      </c>
      <c r="G192" s="3">
        <v>3</v>
      </c>
      <c r="H192" s="3">
        <v>1994.07</v>
      </c>
      <c r="I192" s="3">
        <v>1342</v>
      </c>
      <c r="J192" s="3">
        <v>26</v>
      </c>
      <c r="K192" s="3">
        <v>1.39</v>
      </c>
      <c r="L192" s="3">
        <v>31</v>
      </c>
      <c r="M192" s="3">
        <v>22</v>
      </c>
      <c r="N192" s="3" t="s">
        <v>743</v>
      </c>
      <c r="O192" s="3">
        <v>107.92</v>
      </c>
      <c r="P192" s="3">
        <v>32.64</v>
      </c>
      <c r="Q192" s="3">
        <v>87.44</v>
      </c>
      <c r="R192" s="3">
        <v>26.45</v>
      </c>
      <c r="S192" s="3">
        <v>2</v>
      </c>
      <c r="T192" s="3" t="s">
        <v>177</v>
      </c>
      <c r="U192" s="3" t="s">
        <v>177</v>
      </c>
      <c r="V192" s="3" t="s">
        <v>177</v>
      </c>
      <c r="W192" s="3" t="s">
        <v>177</v>
      </c>
      <c r="X192" s="3" t="s">
        <v>177</v>
      </c>
      <c r="Y192" s="3" t="s">
        <v>177</v>
      </c>
      <c r="Z192" s="3" t="s">
        <v>177</v>
      </c>
      <c r="AA192" s="3" t="s">
        <v>177</v>
      </c>
      <c r="AB192" s="3" t="s">
        <v>177</v>
      </c>
      <c r="AC192" s="3" t="s">
        <v>177</v>
      </c>
      <c r="AD192" s="3" t="s">
        <v>177</v>
      </c>
      <c r="AE192" s="3" t="s">
        <v>177</v>
      </c>
      <c r="AF192" s="3" t="s">
        <v>177</v>
      </c>
      <c r="AG192" s="3" t="s">
        <v>177</v>
      </c>
      <c r="AH192" s="3" t="s">
        <v>177</v>
      </c>
      <c r="AI192" s="3" t="s">
        <v>177</v>
      </c>
      <c r="AJ192" s="3" t="s">
        <v>177</v>
      </c>
      <c r="AK192" s="3" t="s">
        <v>177</v>
      </c>
      <c r="AL192" s="3" t="s">
        <v>177</v>
      </c>
      <c r="AM192" s="3" t="s">
        <v>177</v>
      </c>
      <c r="AN192" s="3" t="s">
        <v>177</v>
      </c>
      <c r="AO192" s="3" t="s">
        <v>177</v>
      </c>
      <c r="AP192" s="3" t="s">
        <v>177</v>
      </c>
      <c r="AQ192" s="3" t="s">
        <v>230</v>
      </c>
    </row>
    <row r="193" spans="1:43" x14ac:dyDescent="0.25">
      <c r="A193" s="3" t="s">
        <v>58</v>
      </c>
      <c r="B193" s="3" t="s">
        <v>59</v>
      </c>
      <c r="C193" s="3" t="s">
        <v>60</v>
      </c>
      <c r="D193" s="3" t="s">
        <v>793</v>
      </c>
      <c r="E193" s="3">
        <v>4141010400</v>
      </c>
      <c r="F193" s="3">
        <v>7963</v>
      </c>
      <c r="G193" s="3">
        <v>4</v>
      </c>
      <c r="H193" s="3">
        <v>1994.07</v>
      </c>
      <c r="I193" s="3">
        <v>1342</v>
      </c>
      <c r="J193" s="3">
        <v>26</v>
      </c>
      <c r="K193" s="3">
        <v>1.39</v>
      </c>
      <c r="L193" s="3">
        <v>31</v>
      </c>
      <c r="M193" s="3">
        <v>22</v>
      </c>
      <c r="N193" s="3" t="s">
        <v>746</v>
      </c>
      <c r="O193" s="3">
        <v>118.92</v>
      </c>
      <c r="P193" s="3">
        <v>35.97</v>
      </c>
      <c r="Q193" s="3">
        <v>96.35</v>
      </c>
      <c r="R193" s="3">
        <v>29.14</v>
      </c>
      <c r="S193" s="3">
        <v>264</v>
      </c>
      <c r="T193" s="3">
        <v>12</v>
      </c>
      <c r="U193" s="3">
        <v>10</v>
      </c>
      <c r="V193" s="3">
        <v>46000</v>
      </c>
      <c r="W193" s="3" t="s">
        <v>797</v>
      </c>
      <c r="X193" s="3">
        <v>5</v>
      </c>
      <c r="Y193" s="3">
        <v>25</v>
      </c>
      <c r="Z193" s="4">
        <v>43245</v>
      </c>
      <c r="AA193" s="3" t="s">
        <v>798</v>
      </c>
      <c r="AB193" s="3" t="s">
        <v>391</v>
      </c>
      <c r="AC193" s="3">
        <v>3</v>
      </c>
      <c r="AD193" s="3">
        <v>2</v>
      </c>
      <c r="AE193" s="3" t="s">
        <v>112</v>
      </c>
      <c r="AF193" s="3" t="s">
        <v>66</v>
      </c>
      <c r="AG193" s="3" t="s">
        <v>78</v>
      </c>
      <c r="AH193" s="3">
        <v>39000</v>
      </c>
      <c r="AI193" s="3" t="s">
        <v>245</v>
      </c>
      <c r="AJ193" s="3" t="s">
        <v>799</v>
      </c>
      <c r="AK193" s="4">
        <v>43271</v>
      </c>
      <c r="AL193" s="3" t="s">
        <v>67</v>
      </c>
      <c r="AM193" s="3" t="s">
        <v>209</v>
      </c>
      <c r="AN193" s="3" t="s">
        <v>800</v>
      </c>
      <c r="AO193" s="3" t="s">
        <v>801</v>
      </c>
      <c r="AP193" s="3" t="s">
        <v>802</v>
      </c>
      <c r="AQ193" s="3" t="s">
        <v>74</v>
      </c>
    </row>
    <row r="194" spans="1:43" x14ac:dyDescent="0.25">
      <c r="A194" s="3" t="s">
        <v>58</v>
      </c>
      <c r="B194" s="3" t="s">
        <v>59</v>
      </c>
      <c r="C194" s="3" t="s">
        <v>60</v>
      </c>
      <c r="D194" s="3" t="s">
        <v>793</v>
      </c>
      <c r="E194" s="3">
        <v>4141010400</v>
      </c>
      <c r="F194" s="3">
        <v>7963</v>
      </c>
      <c r="G194" s="3">
        <v>5</v>
      </c>
      <c r="H194" s="3">
        <v>1994.07</v>
      </c>
      <c r="I194" s="3">
        <v>1342</v>
      </c>
      <c r="J194" s="3">
        <v>26</v>
      </c>
      <c r="K194" s="3">
        <v>1.39</v>
      </c>
      <c r="L194" s="3">
        <v>31</v>
      </c>
      <c r="M194" s="3">
        <v>22</v>
      </c>
      <c r="N194" s="3" t="s">
        <v>753</v>
      </c>
      <c r="O194" s="3">
        <v>118.92</v>
      </c>
      <c r="P194" s="3">
        <v>35.97</v>
      </c>
      <c r="Q194" s="3">
        <v>96.35</v>
      </c>
      <c r="R194" s="3">
        <v>29.14</v>
      </c>
      <c r="S194" s="3">
        <v>276</v>
      </c>
      <c r="T194" s="3">
        <v>3</v>
      </c>
      <c r="U194" s="3">
        <v>1</v>
      </c>
      <c r="V194" s="3">
        <v>46000</v>
      </c>
      <c r="W194" s="3" t="s">
        <v>803</v>
      </c>
      <c r="X194" s="3">
        <v>8</v>
      </c>
      <c r="Y194" s="3">
        <v>25</v>
      </c>
      <c r="Z194" s="4">
        <v>43337</v>
      </c>
      <c r="AA194" s="3" t="s">
        <v>155</v>
      </c>
      <c r="AB194" s="3" t="s">
        <v>804</v>
      </c>
      <c r="AC194" s="3">
        <v>3</v>
      </c>
      <c r="AD194" s="3">
        <v>2</v>
      </c>
      <c r="AE194" s="3" t="s">
        <v>112</v>
      </c>
      <c r="AF194" s="3" t="s">
        <v>574</v>
      </c>
      <c r="AG194" s="3" t="s">
        <v>167</v>
      </c>
      <c r="AH194" s="3">
        <v>39000</v>
      </c>
      <c r="AI194" s="3" t="s">
        <v>289</v>
      </c>
      <c r="AJ194" s="3" t="s">
        <v>805</v>
      </c>
      <c r="AK194" s="4">
        <v>43245</v>
      </c>
      <c r="AL194" s="3" t="s">
        <v>78</v>
      </c>
      <c r="AM194" s="3" t="s">
        <v>237</v>
      </c>
      <c r="AN194" s="3" t="s">
        <v>238</v>
      </c>
      <c r="AO194" s="3" t="s">
        <v>239</v>
      </c>
      <c r="AP194" s="3" t="s">
        <v>240</v>
      </c>
      <c r="AQ194" s="3" t="s">
        <v>74</v>
      </c>
    </row>
    <row r="195" spans="1:43" x14ac:dyDescent="0.25">
      <c r="A195" s="3" t="s">
        <v>58</v>
      </c>
      <c r="B195" s="3" t="s">
        <v>59</v>
      </c>
      <c r="C195" s="3" t="s">
        <v>60</v>
      </c>
      <c r="D195" s="3" t="s">
        <v>793</v>
      </c>
      <c r="E195" s="3">
        <v>4141010400</v>
      </c>
      <c r="F195" s="3">
        <v>7963</v>
      </c>
      <c r="G195" s="3">
        <v>6</v>
      </c>
      <c r="H195" s="3">
        <v>1994.07</v>
      </c>
      <c r="I195" s="3">
        <v>1342</v>
      </c>
      <c r="J195" s="3">
        <v>26</v>
      </c>
      <c r="K195" s="3">
        <v>1.39</v>
      </c>
      <c r="L195" s="3">
        <v>31</v>
      </c>
      <c r="M195" s="3">
        <v>22</v>
      </c>
      <c r="N195" s="3">
        <v>130</v>
      </c>
      <c r="O195" s="3">
        <v>130.30000000000001</v>
      </c>
      <c r="P195" s="3">
        <v>39.409999999999997</v>
      </c>
      <c r="Q195" s="3">
        <v>108.31</v>
      </c>
      <c r="R195" s="3">
        <v>32.76</v>
      </c>
      <c r="S195" s="3">
        <v>4</v>
      </c>
      <c r="T195" s="3">
        <v>0</v>
      </c>
      <c r="U195" s="3">
        <v>1</v>
      </c>
      <c r="V195" s="3" t="s">
        <v>177</v>
      </c>
      <c r="W195" s="3" t="s">
        <v>177</v>
      </c>
      <c r="X195" s="3" t="s">
        <v>177</v>
      </c>
      <c r="Y195" s="3" t="s">
        <v>177</v>
      </c>
      <c r="Z195" s="3" t="s">
        <v>177</v>
      </c>
      <c r="AA195" s="3" t="s">
        <v>177</v>
      </c>
      <c r="AB195" s="3" t="s">
        <v>177</v>
      </c>
      <c r="AC195" s="3" t="s">
        <v>177</v>
      </c>
      <c r="AD195" s="3" t="s">
        <v>177</v>
      </c>
      <c r="AE195" s="3" t="s">
        <v>177</v>
      </c>
      <c r="AF195" s="3" t="s">
        <v>177</v>
      </c>
      <c r="AG195" s="3" t="s">
        <v>177</v>
      </c>
      <c r="AH195" s="3">
        <v>34000</v>
      </c>
      <c r="AI195" s="3" t="s">
        <v>505</v>
      </c>
      <c r="AJ195" s="3" t="s">
        <v>806</v>
      </c>
      <c r="AK195" s="4">
        <v>43122</v>
      </c>
      <c r="AL195" s="3" t="s">
        <v>67</v>
      </c>
      <c r="AM195" s="3" t="s">
        <v>177</v>
      </c>
      <c r="AN195" s="3" t="s">
        <v>177</v>
      </c>
      <c r="AO195" s="3" t="s">
        <v>177</v>
      </c>
      <c r="AP195" s="3" t="s">
        <v>177</v>
      </c>
      <c r="AQ195" s="3" t="s">
        <v>248</v>
      </c>
    </row>
    <row r="196" spans="1:43" x14ac:dyDescent="0.25">
      <c r="A196" s="3" t="s">
        <v>58</v>
      </c>
      <c r="B196" s="3" t="s">
        <v>59</v>
      </c>
      <c r="C196" s="3" t="s">
        <v>60</v>
      </c>
      <c r="D196" s="3" t="s">
        <v>793</v>
      </c>
      <c r="E196" s="3">
        <v>4141010400</v>
      </c>
      <c r="F196" s="3">
        <v>7963</v>
      </c>
      <c r="G196" s="3">
        <v>7</v>
      </c>
      <c r="H196" s="3">
        <v>1994.07</v>
      </c>
      <c r="I196" s="3">
        <v>1342</v>
      </c>
      <c r="J196" s="3">
        <v>26</v>
      </c>
      <c r="K196" s="3">
        <v>1.39</v>
      </c>
      <c r="L196" s="3">
        <v>31</v>
      </c>
      <c r="M196" s="3">
        <v>22</v>
      </c>
      <c r="N196" s="3">
        <v>133</v>
      </c>
      <c r="O196" s="3">
        <v>133.22</v>
      </c>
      <c r="P196" s="3">
        <v>40.29</v>
      </c>
      <c r="Q196" s="3">
        <v>109.55</v>
      </c>
      <c r="R196" s="3">
        <v>33.130000000000003</v>
      </c>
      <c r="S196" s="3">
        <v>3</v>
      </c>
      <c r="T196" s="3" t="s">
        <v>177</v>
      </c>
      <c r="U196" s="3" t="s">
        <v>177</v>
      </c>
      <c r="V196" s="3" t="s">
        <v>177</v>
      </c>
      <c r="W196" s="3" t="s">
        <v>177</v>
      </c>
      <c r="X196" s="3" t="s">
        <v>177</v>
      </c>
      <c r="Y196" s="3" t="s">
        <v>177</v>
      </c>
      <c r="Z196" s="3" t="s">
        <v>177</v>
      </c>
      <c r="AA196" s="3" t="s">
        <v>177</v>
      </c>
      <c r="AB196" s="3" t="s">
        <v>177</v>
      </c>
      <c r="AC196" s="3" t="s">
        <v>177</v>
      </c>
      <c r="AD196" s="3" t="s">
        <v>177</v>
      </c>
      <c r="AE196" s="3" t="s">
        <v>177</v>
      </c>
      <c r="AF196" s="3" t="s">
        <v>177</v>
      </c>
      <c r="AG196" s="3" t="s">
        <v>177</v>
      </c>
      <c r="AH196" s="3" t="s">
        <v>177</v>
      </c>
      <c r="AI196" s="3" t="s">
        <v>177</v>
      </c>
      <c r="AJ196" s="3" t="s">
        <v>177</v>
      </c>
      <c r="AK196" s="3" t="s">
        <v>177</v>
      </c>
      <c r="AL196" s="3" t="s">
        <v>177</v>
      </c>
      <c r="AM196" s="3" t="s">
        <v>177</v>
      </c>
      <c r="AN196" s="3" t="s">
        <v>177</v>
      </c>
      <c r="AO196" s="3" t="s">
        <v>177</v>
      </c>
      <c r="AP196" s="3" t="s">
        <v>177</v>
      </c>
      <c r="AQ196" s="3" t="s">
        <v>230</v>
      </c>
    </row>
    <row r="197" spans="1:43" x14ac:dyDescent="0.25">
      <c r="A197" s="3" t="s">
        <v>58</v>
      </c>
      <c r="B197" s="3" t="s">
        <v>59</v>
      </c>
      <c r="C197" s="3" t="s">
        <v>60</v>
      </c>
      <c r="D197" s="3" t="s">
        <v>793</v>
      </c>
      <c r="E197" s="3">
        <v>4141010400</v>
      </c>
      <c r="F197" s="3">
        <v>7963</v>
      </c>
      <c r="G197" s="3">
        <v>8</v>
      </c>
      <c r="H197" s="3">
        <v>1994.07</v>
      </c>
      <c r="I197" s="3">
        <v>1342</v>
      </c>
      <c r="J197" s="3">
        <v>26</v>
      </c>
      <c r="K197" s="3">
        <v>1.39</v>
      </c>
      <c r="L197" s="3">
        <v>31</v>
      </c>
      <c r="M197" s="3">
        <v>22</v>
      </c>
      <c r="N197" s="3">
        <v>137</v>
      </c>
      <c r="O197" s="3">
        <v>137.74</v>
      </c>
      <c r="P197" s="3">
        <v>41.66</v>
      </c>
      <c r="Q197" s="3">
        <v>114.43</v>
      </c>
      <c r="R197" s="3">
        <v>34.61</v>
      </c>
      <c r="S197" s="3">
        <v>2</v>
      </c>
      <c r="T197" s="3" t="s">
        <v>177</v>
      </c>
      <c r="U197" s="3" t="s">
        <v>177</v>
      </c>
      <c r="V197" s="3" t="s">
        <v>177</v>
      </c>
      <c r="W197" s="3" t="s">
        <v>177</v>
      </c>
      <c r="X197" s="3" t="s">
        <v>177</v>
      </c>
      <c r="Y197" s="3" t="s">
        <v>177</v>
      </c>
      <c r="Z197" s="3" t="s">
        <v>177</v>
      </c>
      <c r="AA197" s="3" t="s">
        <v>177</v>
      </c>
      <c r="AB197" s="3" t="s">
        <v>177</v>
      </c>
      <c r="AC197" s="3" t="s">
        <v>177</v>
      </c>
      <c r="AD197" s="3" t="s">
        <v>177</v>
      </c>
      <c r="AE197" s="3" t="s">
        <v>177</v>
      </c>
      <c r="AF197" s="3" t="s">
        <v>177</v>
      </c>
      <c r="AG197" s="3" t="s">
        <v>177</v>
      </c>
      <c r="AH197" s="3" t="s">
        <v>177</v>
      </c>
      <c r="AI197" s="3" t="s">
        <v>177</v>
      </c>
      <c r="AJ197" s="3" t="s">
        <v>177</v>
      </c>
      <c r="AK197" s="3" t="s">
        <v>177</v>
      </c>
      <c r="AL197" s="3" t="s">
        <v>177</v>
      </c>
      <c r="AM197" s="3" t="s">
        <v>177</v>
      </c>
      <c r="AN197" s="3" t="s">
        <v>177</v>
      </c>
      <c r="AO197" s="3" t="s">
        <v>177</v>
      </c>
      <c r="AP197" s="3" t="s">
        <v>177</v>
      </c>
      <c r="AQ197" s="3" t="s">
        <v>230</v>
      </c>
    </row>
    <row r="198" spans="1:43" x14ac:dyDescent="0.25">
      <c r="A198" s="3" t="s">
        <v>58</v>
      </c>
      <c r="B198" s="3" t="s">
        <v>59</v>
      </c>
      <c r="C198" s="3" t="s">
        <v>60</v>
      </c>
      <c r="D198" s="3" t="s">
        <v>793</v>
      </c>
      <c r="E198" s="3">
        <v>4141010400</v>
      </c>
      <c r="F198" s="3">
        <v>7963</v>
      </c>
      <c r="G198" s="3">
        <v>10</v>
      </c>
      <c r="H198" s="3">
        <v>1994.07</v>
      </c>
      <c r="I198" s="3">
        <v>1342</v>
      </c>
      <c r="J198" s="3">
        <v>26</v>
      </c>
      <c r="K198" s="3">
        <v>1.39</v>
      </c>
      <c r="L198" s="3">
        <v>31</v>
      </c>
      <c r="M198" s="3">
        <v>22</v>
      </c>
      <c r="N198" s="3" t="s">
        <v>764</v>
      </c>
      <c r="O198" s="3">
        <v>154.15</v>
      </c>
      <c r="P198" s="3">
        <v>46.63</v>
      </c>
      <c r="Q198" s="3">
        <v>127.08</v>
      </c>
      <c r="R198" s="3">
        <v>38.44</v>
      </c>
      <c r="S198" s="3">
        <v>2</v>
      </c>
      <c r="T198" s="3" t="s">
        <v>177</v>
      </c>
      <c r="U198" s="3" t="s">
        <v>177</v>
      </c>
      <c r="V198" s="3" t="s">
        <v>177</v>
      </c>
      <c r="W198" s="3" t="s">
        <v>177</v>
      </c>
      <c r="X198" s="3" t="s">
        <v>177</v>
      </c>
      <c r="Y198" s="3" t="s">
        <v>177</v>
      </c>
      <c r="Z198" s="3" t="s">
        <v>177</v>
      </c>
      <c r="AA198" s="3" t="s">
        <v>177</v>
      </c>
      <c r="AB198" s="3" t="s">
        <v>177</v>
      </c>
      <c r="AC198" s="3" t="s">
        <v>177</v>
      </c>
      <c r="AD198" s="3" t="s">
        <v>177</v>
      </c>
      <c r="AE198" s="3" t="s">
        <v>177</v>
      </c>
      <c r="AF198" s="3" t="s">
        <v>177</v>
      </c>
      <c r="AG198" s="3" t="s">
        <v>177</v>
      </c>
      <c r="AH198" s="3" t="s">
        <v>177</v>
      </c>
      <c r="AI198" s="3" t="s">
        <v>177</v>
      </c>
      <c r="AJ198" s="3" t="s">
        <v>177</v>
      </c>
      <c r="AK198" s="3" t="s">
        <v>177</v>
      </c>
      <c r="AL198" s="3" t="s">
        <v>177</v>
      </c>
      <c r="AM198" s="3" t="s">
        <v>177</v>
      </c>
      <c r="AN198" s="3" t="s">
        <v>177</v>
      </c>
      <c r="AO198" s="3" t="s">
        <v>177</v>
      </c>
      <c r="AP198" s="3" t="s">
        <v>177</v>
      </c>
      <c r="AQ198" s="3" t="s">
        <v>230</v>
      </c>
    </row>
    <row r="199" spans="1:43" x14ac:dyDescent="0.25">
      <c r="A199" s="3" t="s">
        <v>58</v>
      </c>
      <c r="B199" s="3" t="s">
        <v>59</v>
      </c>
      <c r="C199" s="3" t="s">
        <v>60</v>
      </c>
      <c r="D199" s="3" t="s">
        <v>793</v>
      </c>
      <c r="E199" s="3">
        <v>4141010400</v>
      </c>
      <c r="F199" s="3">
        <v>7963</v>
      </c>
      <c r="G199" s="3">
        <v>9</v>
      </c>
      <c r="H199" s="3">
        <v>1994.07</v>
      </c>
      <c r="I199" s="3">
        <v>1342</v>
      </c>
      <c r="J199" s="3">
        <v>26</v>
      </c>
      <c r="K199" s="3">
        <v>1.39</v>
      </c>
      <c r="L199" s="3">
        <v>31</v>
      </c>
      <c r="M199" s="3">
        <v>22</v>
      </c>
      <c r="N199" s="3" t="s">
        <v>807</v>
      </c>
      <c r="O199" s="3">
        <v>154.31</v>
      </c>
      <c r="P199" s="3">
        <v>46.67</v>
      </c>
      <c r="Q199" s="3">
        <v>126.83</v>
      </c>
      <c r="R199" s="3">
        <v>38.36</v>
      </c>
      <c r="S199" s="3">
        <v>131</v>
      </c>
      <c r="T199" s="3">
        <v>3</v>
      </c>
      <c r="U199" s="3">
        <v>3</v>
      </c>
      <c r="V199" s="3">
        <v>53000</v>
      </c>
      <c r="W199" s="3" t="s">
        <v>808</v>
      </c>
      <c r="X199" s="3">
        <v>11</v>
      </c>
      <c r="Y199" s="3">
        <v>25</v>
      </c>
      <c r="Z199" s="4">
        <v>43429</v>
      </c>
      <c r="AA199" s="3" t="s">
        <v>437</v>
      </c>
      <c r="AB199" s="3" t="s">
        <v>267</v>
      </c>
      <c r="AC199" s="3">
        <v>4</v>
      </c>
      <c r="AD199" s="3">
        <v>2</v>
      </c>
      <c r="AE199" s="3" t="s">
        <v>112</v>
      </c>
      <c r="AF199" s="3" t="s">
        <v>66</v>
      </c>
      <c r="AG199" s="3" t="s">
        <v>78</v>
      </c>
      <c r="AH199" s="3">
        <v>43000</v>
      </c>
      <c r="AI199" s="3" t="s">
        <v>268</v>
      </c>
      <c r="AJ199" s="3" t="s">
        <v>809</v>
      </c>
      <c r="AK199" s="3" t="s">
        <v>810</v>
      </c>
      <c r="AL199" s="3" t="s">
        <v>78</v>
      </c>
      <c r="AM199" s="3" t="s">
        <v>209</v>
      </c>
      <c r="AN199" s="3" t="s">
        <v>800</v>
      </c>
      <c r="AO199" s="3" t="s">
        <v>811</v>
      </c>
      <c r="AP199" s="3" t="s">
        <v>802</v>
      </c>
      <c r="AQ199" s="3" t="s">
        <v>74</v>
      </c>
    </row>
    <row r="200" spans="1:43" x14ac:dyDescent="0.25">
      <c r="A200" s="3" t="s">
        <v>58</v>
      </c>
      <c r="B200" s="3" t="s">
        <v>59</v>
      </c>
      <c r="C200" s="3" t="s">
        <v>60</v>
      </c>
      <c r="D200" s="3" t="s">
        <v>793</v>
      </c>
      <c r="E200" s="3">
        <v>4141010400</v>
      </c>
      <c r="F200" s="3">
        <v>7963</v>
      </c>
      <c r="G200" s="3">
        <v>11</v>
      </c>
      <c r="H200" s="3">
        <v>1994.07</v>
      </c>
      <c r="I200" s="3">
        <v>1342</v>
      </c>
      <c r="J200" s="3">
        <v>26</v>
      </c>
      <c r="K200" s="3">
        <v>1.39</v>
      </c>
      <c r="L200" s="3">
        <v>31</v>
      </c>
      <c r="M200" s="3">
        <v>22</v>
      </c>
      <c r="N200" s="3" t="s">
        <v>812</v>
      </c>
      <c r="O200" s="3">
        <v>154.36000000000001</v>
      </c>
      <c r="P200" s="3">
        <v>46.69</v>
      </c>
      <c r="Q200" s="3">
        <v>128.11000000000001</v>
      </c>
      <c r="R200" s="3">
        <v>38.75</v>
      </c>
      <c r="S200" s="3">
        <v>239</v>
      </c>
      <c r="T200" s="3">
        <v>6</v>
      </c>
      <c r="U200" s="3">
        <v>4</v>
      </c>
      <c r="V200" s="3">
        <v>52500</v>
      </c>
      <c r="W200" s="3" t="s">
        <v>813</v>
      </c>
      <c r="X200" s="3">
        <v>8</v>
      </c>
      <c r="Y200" s="3">
        <v>21</v>
      </c>
      <c r="Z200" s="4">
        <v>43333</v>
      </c>
      <c r="AA200" s="3" t="s">
        <v>790</v>
      </c>
      <c r="AB200" s="3" t="s">
        <v>798</v>
      </c>
      <c r="AC200" s="3">
        <v>4</v>
      </c>
      <c r="AD200" s="3">
        <v>2</v>
      </c>
      <c r="AE200" s="3" t="s">
        <v>112</v>
      </c>
      <c r="AF200" s="3" t="s">
        <v>66</v>
      </c>
      <c r="AG200" s="3" t="s">
        <v>167</v>
      </c>
      <c r="AH200" s="3">
        <v>43000</v>
      </c>
      <c r="AI200" s="3" t="s">
        <v>404</v>
      </c>
      <c r="AJ200" s="3" t="s">
        <v>809</v>
      </c>
      <c r="AK200" s="3" t="s">
        <v>810</v>
      </c>
      <c r="AL200" s="3" t="s">
        <v>78</v>
      </c>
      <c r="AM200" s="3" t="s">
        <v>237</v>
      </c>
      <c r="AN200" s="3" t="s">
        <v>238</v>
      </c>
      <c r="AO200" s="3" t="s">
        <v>239</v>
      </c>
      <c r="AP200" s="3" t="s">
        <v>240</v>
      </c>
      <c r="AQ200" s="3" t="s">
        <v>74</v>
      </c>
    </row>
    <row r="201" spans="1:43" x14ac:dyDescent="0.25">
      <c r="A201" s="3" t="s">
        <v>58</v>
      </c>
      <c r="B201" s="3" t="s">
        <v>59</v>
      </c>
      <c r="C201" s="3" t="s">
        <v>60</v>
      </c>
      <c r="D201" s="3" t="s">
        <v>793</v>
      </c>
      <c r="E201" s="3">
        <v>4141010400</v>
      </c>
      <c r="F201" s="3">
        <v>7963</v>
      </c>
      <c r="G201" s="3">
        <v>24</v>
      </c>
      <c r="H201" s="3">
        <v>1994.07</v>
      </c>
      <c r="I201" s="3">
        <v>1342</v>
      </c>
      <c r="J201" s="3">
        <v>26</v>
      </c>
      <c r="K201" s="3">
        <v>1.39</v>
      </c>
      <c r="L201" s="3">
        <v>31</v>
      </c>
      <c r="M201" s="3">
        <v>22</v>
      </c>
      <c r="N201" s="3" t="s">
        <v>814</v>
      </c>
      <c r="O201" s="3">
        <v>154.36000000000001</v>
      </c>
      <c r="P201" s="3">
        <v>46.69</v>
      </c>
      <c r="Q201" s="3">
        <v>128.11000000000001</v>
      </c>
      <c r="R201" s="3">
        <v>38.75</v>
      </c>
      <c r="S201" s="3">
        <v>49</v>
      </c>
      <c r="T201" s="3">
        <v>1</v>
      </c>
      <c r="U201" s="3">
        <v>0</v>
      </c>
      <c r="V201" s="3" t="s">
        <v>177</v>
      </c>
      <c r="W201" s="3" t="s">
        <v>177</v>
      </c>
      <c r="X201" s="3" t="s">
        <v>177</v>
      </c>
      <c r="Y201" s="3" t="s">
        <v>177</v>
      </c>
      <c r="Z201" s="3" t="s">
        <v>177</v>
      </c>
      <c r="AA201" s="3" t="s">
        <v>177</v>
      </c>
      <c r="AB201" s="3" t="s">
        <v>177</v>
      </c>
      <c r="AC201" s="3" t="s">
        <v>177</v>
      </c>
      <c r="AD201" s="3" t="s">
        <v>177</v>
      </c>
      <c r="AE201" s="3" t="s">
        <v>177</v>
      </c>
      <c r="AF201" s="3" t="s">
        <v>177</v>
      </c>
      <c r="AG201" s="3" t="s">
        <v>177</v>
      </c>
      <c r="AH201" s="3" t="s">
        <v>177</v>
      </c>
      <c r="AI201" s="3" t="s">
        <v>177</v>
      </c>
      <c r="AJ201" s="3" t="s">
        <v>177</v>
      </c>
      <c r="AK201" s="3" t="s">
        <v>177</v>
      </c>
      <c r="AL201" s="3" t="s">
        <v>177</v>
      </c>
      <c r="AM201" s="3" t="s">
        <v>177</v>
      </c>
      <c r="AN201" s="3" t="s">
        <v>177</v>
      </c>
      <c r="AO201" s="3" t="s">
        <v>177</v>
      </c>
      <c r="AP201" s="3" t="s">
        <v>177</v>
      </c>
      <c r="AQ201" s="3" t="s">
        <v>406</v>
      </c>
    </row>
    <row r="202" spans="1:43" x14ac:dyDescent="0.25">
      <c r="A202" s="3" t="s">
        <v>58</v>
      </c>
      <c r="B202" s="3" t="s">
        <v>59</v>
      </c>
      <c r="C202" s="3" t="s">
        <v>60</v>
      </c>
      <c r="D202" s="3" t="s">
        <v>793</v>
      </c>
      <c r="E202" s="3">
        <v>4141010400</v>
      </c>
      <c r="F202" s="3">
        <v>7963</v>
      </c>
      <c r="G202" s="3">
        <v>12</v>
      </c>
      <c r="H202" s="3">
        <v>1994.07</v>
      </c>
      <c r="I202" s="3">
        <v>1342</v>
      </c>
      <c r="J202" s="3">
        <v>26</v>
      </c>
      <c r="K202" s="3">
        <v>1.39</v>
      </c>
      <c r="L202" s="3">
        <v>31</v>
      </c>
      <c r="M202" s="3">
        <v>22</v>
      </c>
      <c r="N202" s="3">
        <v>156</v>
      </c>
      <c r="O202" s="3">
        <v>156.30000000000001</v>
      </c>
      <c r="P202" s="3">
        <v>47.28</v>
      </c>
      <c r="Q202" s="3">
        <v>130.31</v>
      </c>
      <c r="R202" s="3">
        <v>39.409999999999997</v>
      </c>
      <c r="S202" s="3">
        <v>5</v>
      </c>
      <c r="T202" s="3" t="s">
        <v>177</v>
      </c>
      <c r="U202" s="3" t="s">
        <v>177</v>
      </c>
      <c r="V202" s="3" t="s">
        <v>177</v>
      </c>
      <c r="W202" s="3" t="s">
        <v>177</v>
      </c>
      <c r="X202" s="3" t="s">
        <v>177</v>
      </c>
      <c r="Y202" s="3" t="s">
        <v>177</v>
      </c>
      <c r="Z202" s="3" t="s">
        <v>177</v>
      </c>
      <c r="AA202" s="3" t="s">
        <v>177</v>
      </c>
      <c r="AB202" s="3" t="s">
        <v>177</v>
      </c>
      <c r="AC202" s="3" t="s">
        <v>177</v>
      </c>
      <c r="AD202" s="3" t="s">
        <v>177</v>
      </c>
      <c r="AE202" s="3" t="s">
        <v>177</v>
      </c>
      <c r="AF202" s="3" t="s">
        <v>177</v>
      </c>
      <c r="AG202" s="3" t="s">
        <v>177</v>
      </c>
      <c r="AH202" s="3" t="s">
        <v>177</v>
      </c>
      <c r="AI202" s="3" t="s">
        <v>177</v>
      </c>
      <c r="AJ202" s="3" t="s">
        <v>177</v>
      </c>
      <c r="AK202" s="3" t="s">
        <v>177</v>
      </c>
      <c r="AL202" s="3" t="s">
        <v>177</v>
      </c>
      <c r="AM202" s="3" t="s">
        <v>177</v>
      </c>
      <c r="AN202" s="3" t="s">
        <v>177</v>
      </c>
      <c r="AO202" s="3" t="s">
        <v>177</v>
      </c>
      <c r="AP202" s="3" t="s">
        <v>177</v>
      </c>
      <c r="AQ202" s="3" t="s">
        <v>230</v>
      </c>
    </row>
    <row r="203" spans="1:43" x14ac:dyDescent="0.25">
      <c r="A203" s="3" t="s">
        <v>58</v>
      </c>
      <c r="B203" s="3" t="s">
        <v>59</v>
      </c>
      <c r="C203" s="3" t="s">
        <v>60</v>
      </c>
      <c r="D203" s="3" t="s">
        <v>793</v>
      </c>
      <c r="E203" s="3">
        <v>4141010400</v>
      </c>
      <c r="F203" s="3">
        <v>7963</v>
      </c>
      <c r="G203" s="3">
        <v>14</v>
      </c>
      <c r="H203" s="3">
        <v>1994.07</v>
      </c>
      <c r="I203" s="3">
        <v>1342</v>
      </c>
      <c r="J203" s="3">
        <v>26</v>
      </c>
      <c r="K203" s="3">
        <v>1.39</v>
      </c>
      <c r="L203" s="3">
        <v>31</v>
      </c>
      <c r="M203" s="3">
        <v>22</v>
      </c>
      <c r="N203" s="3" t="s">
        <v>341</v>
      </c>
      <c r="O203" s="3">
        <v>180.77</v>
      </c>
      <c r="P203" s="3">
        <v>54.68</v>
      </c>
      <c r="Q203" s="3">
        <v>149.16</v>
      </c>
      <c r="R203" s="3">
        <v>45.12</v>
      </c>
      <c r="S203" s="3">
        <v>29</v>
      </c>
      <c r="T203" s="3" t="s">
        <v>177</v>
      </c>
      <c r="U203" s="3" t="s">
        <v>177</v>
      </c>
      <c r="V203" s="3" t="s">
        <v>177</v>
      </c>
      <c r="W203" s="3" t="s">
        <v>177</v>
      </c>
      <c r="X203" s="3" t="s">
        <v>177</v>
      </c>
      <c r="Y203" s="3" t="s">
        <v>177</v>
      </c>
      <c r="Z203" s="3" t="s">
        <v>177</v>
      </c>
      <c r="AA203" s="3" t="s">
        <v>177</v>
      </c>
      <c r="AB203" s="3" t="s">
        <v>177</v>
      </c>
      <c r="AC203" s="3" t="s">
        <v>177</v>
      </c>
      <c r="AD203" s="3" t="s">
        <v>177</v>
      </c>
      <c r="AE203" s="3" t="s">
        <v>177</v>
      </c>
      <c r="AF203" s="3" t="s">
        <v>177</v>
      </c>
      <c r="AG203" s="3" t="s">
        <v>177</v>
      </c>
      <c r="AH203" s="3" t="s">
        <v>177</v>
      </c>
      <c r="AI203" s="3" t="s">
        <v>177</v>
      </c>
      <c r="AJ203" s="3" t="s">
        <v>177</v>
      </c>
      <c r="AK203" s="3" t="s">
        <v>177</v>
      </c>
      <c r="AL203" s="3" t="s">
        <v>177</v>
      </c>
      <c r="AM203" s="3" t="s">
        <v>177</v>
      </c>
      <c r="AN203" s="3" t="s">
        <v>177</v>
      </c>
      <c r="AO203" s="3" t="s">
        <v>177</v>
      </c>
      <c r="AP203" s="3" t="s">
        <v>177</v>
      </c>
      <c r="AQ203" s="3" t="s">
        <v>230</v>
      </c>
    </row>
    <row r="204" spans="1:43" x14ac:dyDescent="0.25">
      <c r="A204" s="3" t="s">
        <v>58</v>
      </c>
      <c r="B204" s="3" t="s">
        <v>59</v>
      </c>
      <c r="C204" s="3" t="s">
        <v>60</v>
      </c>
      <c r="D204" s="3" t="s">
        <v>793</v>
      </c>
      <c r="E204" s="3">
        <v>4141010400</v>
      </c>
      <c r="F204" s="3">
        <v>7963</v>
      </c>
      <c r="G204" s="3">
        <v>15</v>
      </c>
      <c r="H204" s="3">
        <v>1994.07</v>
      </c>
      <c r="I204" s="3">
        <v>1342</v>
      </c>
      <c r="J204" s="3">
        <v>26</v>
      </c>
      <c r="K204" s="3">
        <v>1.39</v>
      </c>
      <c r="L204" s="3">
        <v>31</v>
      </c>
      <c r="M204" s="3">
        <v>22</v>
      </c>
      <c r="N204" s="3" t="s">
        <v>792</v>
      </c>
      <c r="O204" s="3">
        <v>181.37</v>
      </c>
      <c r="P204" s="3">
        <v>54.86</v>
      </c>
      <c r="Q204" s="3">
        <v>149.76</v>
      </c>
      <c r="R204" s="3">
        <v>45.3</v>
      </c>
      <c r="S204" s="3">
        <v>90</v>
      </c>
      <c r="T204" s="3">
        <v>2</v>
      </c>
      <c r="U204" s="3">
        <v>1</v>
      </c>
      <c r="V204" s="3">
        <v>54000</v>
      </c>
      <c r="W204" s="3" t="s">
        <v>815</v>
      </c>
      <c r="X204" s="3">
        <v>13</v>
      </c>
      <c r="Y204" s="3">
        <v>15</v>
      </c>
      <c r="Z204" s="3" t="s">
        <v>476</v>
      </c>
      <c r="AA204" s="3" t="s">
        <v>790</v>
      </c>
      <c r="AB204" s="3" t="s">
        <v>437</v>
      </c>
      <c r="AC204" s="3">
        <v>4</v>
      </c>
      <c r="AD204" s="3">
        <v>2</v>
      </c>
      <c r="AE204" s="3" t="s">
        <v>112</v>
      </c>
      <c r="AF204" s="3" t="s">
        <v>66</v>
      </c>
      <c r="AG204" s="3" t="s">
        <v>167</v>
      </c>
      <c r="AH204" s="3">
        <v>44000</v>
      </c>
      <c r="AI204" s="3" t="s">
        <v>244</v>
      </c>
      <c r="AJ204" s="3" t="s">
        <v>816</v>
      </c>
      <c r="AK204" s="3" t="s">
        <v>760</v>
      </c>
      <c r="AL204" s="3" t="s">
        <v>78</v>
      </c>
      <c r="AM204" s="3" t="s">
        <v>209</v>
      </c>
      <c r="AN204" s="3" t="s">
        <v>210</v>
      </c>
      <c r="AO204" s="3" t="s">
        <v>211</v>
      </c>
      <c r="AP204" s="3" t="s">
        <v>212</v>
      </c>
      <c r="AQ204" s="3" t="s">
        <v>74</v>
      </c>
    </row>
    <row r="205" spans="1:43" x14ac:dyDescent="0.25">
      <c r="A205" s="3" t="s">
        <v>58</v>
      </c>
      <c r="B205" s="3" t="s">
        <v>59</v>
      </c>
      <c r="C205" s="3" t="s">
        <v>60</v>
      </c>
      <c r="D205" s="3" t="s">
        <v>793</v>
      </c>
      <c r="E205" s="3">
        <v>4141010400</v>
      </c>
      <c r="F205" s="3">
        <v>7963</v>
      </c>
      <c r="G205" s="3">
        <v>13</v>
      </c>
      <c r="H205" s="3">
        <v>1994.07</v>
      </c>
      <c r="I205" s="3">
        <v>1342</v>
      </c>
      <c r="J205" s="3">
        <v>26</v>
      </c>
      <c r="K205" s="3">
        <v>1.39</v>
      </c>
      <c r="L205" s="3">
        <v>31</v>
      </c>
      <c r="M205" s="3">
        <v>22</v>
      </c>
      <c r="N205" s="3" t="s">
        <v>768</v>
      </c>
      <c r="O205" s="3">
        <v>181.43</v>
      </c>
      <c r="P205" s="3">
        <v>54.88</v>
      </c>
      <c r="Q205" s="3">
        <v>151.38999999999999</v>
      </c>
      <c r="R205" s="3">
        <v>45.79</v>
      </c>
      <c r="S205" s="3">
        <v>176</v>
      </c>
      <c r="T205" s="3">
        <v>2</v>
      </c>
      <c r="U205" s="3">
        <v>2</v>
      </c>
      <c r="V205" s="3">
        <v>52500</v>
      </c>
      <c r="W205" s="3" t="s">
        <v>817</v>
      </c>
      <c r="X205" s="3">
        <v>13</v>
      </c>
      <c r="Y205" s="3">
        <v>15</v>
      </c>
      <c r="Z205" s="3" t="s">
        <v>476</v>
      </c>
      <c r="AA205" s="3" t="s">
        <v>399</v>
      </c>
      <c r="AB205" s="3" t="s">
        <v>798</v>
      </c>
      <c r="AC205" s="3">
        <v>4</v>
      </c>
      <c r="AD205" s="3">
        <v>2</v>
      </c>
      <c r="AE205" s="3" t="s">
        <v>112</v>
      </c>
      <c r="AF205" s="3" t="s">
        <v>120</v>
      </c>
      <c r="AG205" s="3"/>
      <c r="AH205" s="3">
        <v>41000</v>
      </c>
      <c r="AI205" s="3" t="s">
        <v>818</v>
      </c>
      <c r="AJ205" s="3" t="s">
        <v>819</v>
      </c>
      <c r="AK205" s="3" t="s">
        <v>671</v>
      </c>
      <c r="AL205" s="3" t="s">
        <v>78</v>
      </c>
      <c r="AM205" s="3" t="s">
        <v>160</v>
      </c>
      <c r="AN205" s="3" t="s">
        <v>161</v>
      </c>
      <c r="AO205" s="3" t="s">
        <v>162</v>
      </c>
      <c r="AP205" s="3" t="s">
        <v>163</v>
      </c>
      <c r="AQ205" s="3" t="s">
        <v>74</v>
      </c>
    </row>
    <row r="206" spans="1:43" x14ac:dyDescent="0.25">
      <c r="A206" s="3" t="s">
        <v>58</v>
      </c>
      <c r="B206" s="3" t="s">
        <v>59</v>
      </c>
      <c r="C206" s="3" t="s">
        <v>60</v>
      </c>
      <c r="D206" s="3" t="s">
        <v>793</v>
      </c>
      <c r="E206" s="3">
        <v>4141010400</v>
      </c>
      <c r="F206" s="3">
        <v>7963</v>
      </c>
      <c r="G206" s="3">
        <v>16</v>
      </c>
      <c r="H206" s="3">
        <v>1994.07</v>
      </c>
      <c r="I206" s="3">
        <v>1342</v>
      </c>
      <c r="J206" s="3">
        <v>26</v>
      </c>
      <c r="K206" s="3">
        <v>1.39</v>
      </c>
      <c r="L206" s="3">
        <v>31</v>
      </c>
      <c r="M206" s="3">
        <v>22</v>
      </c>
      <c r="N206" s="3" t="s">
        <v>820</v>
      </c>
      <c r="O206" s="3">
        <v>191.71</v>
      </c>
      <c r="P206" s="3">
        <v>57.99</v>
      </c>
      <c r="Q206" s="3">
        <v>163.9</v>
      </c>
      <c r="R206" s="3">
        <v>49.57</v>
      </c>
      <c r="S206" s="3">
        <v>1</v>
      </c>
      <c r="T206" s="3" t="s">
        <v>177</v>
      </c>
      <c r="U206" s="3" t="s">
        <v>177</v>
      </c>
      <c r="V206" s="3" t="s">
        <v>177</v>
      </c>
      <c r="W206" s="3" t="s">
        <v>177</v>
      </c>
      <c r="X206" s="3" t="s">
        <v>177</v>
      </c>
      <c r="Y206" s="3" t="s">
        <v>177</v>
      </c>
      <c r="Z206" s="3" t="s">
        <v>177</v>
      </c>
      <c r="AA206" s="3" t="s">
        <v>177</v>
      </c>
      <c r="AB206" s="3" t="s">
        <v>177</v>
      </c>
      <c r="AC206" s="3" t="s">
        <v>177</v>
      </c>
      <c r="AD206" s="3" t="s">
        <v>177</v>
      </c>
      <c r="AE206" s="3" t="s">
        <v>177</v>
      </c>
      <c r="AF206" s="3" t="s">
        <v>177</v>
      </c>
      <c r="AG206" s="3" t="s">
        <v>177</v>
      </c>
      <c r="AH206" s="3" t="s">
        <v>177</v>
      </c>
      <c r="AI206" s="3" t="s">
        <v>177</v>
      </c>
      <c r="AJ206" s="3" t="s">
        <v>177</v>
      </c>
      <c r="AK206" s="3" t="s">
        <v>177</v>
      </c>
      <c r="AL206" s="3" t="s">
        <v>177</v>
      </c>
      <c r="AM206" s="3" t="s">
        <v>177</v>
      </c>
      <c r="AN206" s="3" t="s">
        <v>177</v>
      </c>
      <c r="AO206" s="3" t="s">
        <v>177</v>
      </c>
      <c r="AP206" s="3" t="s">
        <v>177</v>
      </c>
      <c r="AQ206" s="3" t="s">
        <v>230</v>
      </c>
    </row>
    <row r="207" spans="1:43" x14ac:dyDescent="0.25">
      <c r="A207" s="3" t="s">
        <v>58</v>
      </c>
      <c r="B207" s="3" t="s">
        <v>59</v>
      </c>
      <c r="C207" s="3" t="s">
        <v>60</v>
      </c>
      <c r="D207" s="3" t="s">
        <v>793</v>
      </c>
      <c r="E207" s="3">
        <v>4141010400</v>
      </c>
      <c r="F207" s="3">
        <v>7963</v>
      </c>
      <c r="G207" s="3">
        <v>22</v>
      </c>
      <c r="H207" s="3">
        <v>1994.07</v>
      </c>
      <c r="I207" s="3">
        <v>1342</v>
      </c>
      <c r="J207" s="3">
        <v>26</v>
      </c>
      <c r="K207" s="3">
        <v>1.39</v>
      </c>
      <c r="L207" s="3">
        <v>31</v>
      </c>
      <c r="M207" s="3">
        <v>22</v>
      </c>
      <c r="N207" s="3" t="s">
        <v>821</v>
      </c>
      <c r="O207" s="3">
        <v>192.71</v>
      </c>
      <c r="P207" s="3">
        <v>58.29</v>
      </c>
      <c r="Q207" s="3">
        <v>164.77</v>
      </c>
      <c r="R207" s="3">
        <v>49.84</v>
      </c>
      <c r="S207" s="3">
        <v>1</v>
      </c>
      <c r="T207" s="3" t="s">
        <v>177</v>
      </c>
      <c r="U207" s="3" t="s">
        <v>177</v>
      </c>
      <c r="V207" s="3" t="s">
        <v>177</v>
      </c>
      <c r="W207" s="3" t="s">
        <v>177</v>
      </c>
      <c r="X207" s="3" t="s">
        <v>177</v>
      </c>
      <c r="Y207" s="3" t="s">
        <v>177</v>
      </c>
      <c r="Z207" s="3" t="s">
        <v>177</v>
      </c>
      <c r="AA207" s="3" t="s">
        <v>177</v>
      </c>
      <c r="AB207" s="3" t="s">
        <v>177</v>
      </c>
      <c r="AC207" s="3" t="s">
        <v>177</v>
      </c>
      <c r="AD207" s="3" t="s">
        <v>177</v>
      </c>
      <c r="AE207" s="3" t="s">
        <v>177</v>
      </c>
      <c r="AF207" s="3" t="s">
        <v>177</v>
      </c>
      <c r="AG207" s="3" t="s">
        <v>177</v>
      </c>
      <c r="AH207" s="3" t="s">
        <v>177</v>
      </c>
      <c r="AI207" s="3" t="s">
        <v>177</v>
      </c>
      <c r="AJ207" s="3" t="s">
        <v>177</v>
      </c>
      <c r="AK207" s="3" t="s">
        <v>177</v>
      </c>
      <c r="AL207" s="3" t="s">
        <v>177</v>
      </c>
      <c r="AM207" s="3" t="s">
        <v>177</v>
      </c>
      <c r="AN207" s="3" t="s">
        <v>177</v>
      </c>
      <c r="AO207" s="3" t="s">
        <v>177</v>
      </c>
      <c r="AP207" s="3" t="s">
        <v>177</v>
      </c>
      <c r="AQ207" s="3" t="s">
        <v>230</v>
      </c>
    </row>
    <row r="208" spans="1:43" x14ac:dyDescent="0.25">
      <c r="A208" s="3" t="s">
        <v>58</v>
      </c>
      <c r="B208" s="3" t="s">
        <v>59</v>
      </c>
      <c r="C208" s="3" t="s">
        <v>60</v>
      </c>
      <c r="D208" s="3" t="s">
        <v>793</v>
      </c>
      <c r="E208" s="3">
        <v>4141010400</v>
      </c>
      <c r="F208" s="3">
        <v>7963</v>
      </c>
      <c r="G208" s="3">
        <v>17</v>
      </c>
      <c r="H208" s="3">
        <v>1994.07</v>
      </c>
      <c r="I208" s="3">
        <v>1342</v>
      </c>
      <c r="J208" s="3">
        <v>26</v>
      </c>
      <c r="K208" s="3">
        <v>1.39</v>
      </c>
      <c r="L208" s="3">
        <v>31</v>
      </c>
      <c r="M208" s="3">
        <v>22</v>
      </c>
      <c r="N208" s="3" t="s">
        <v>822</v>
      </c>
      <c r="O208" s="3">
        <v>214.48</v>
      </c>
      <c r="P208" s="3">
        <v>64.88</v>
      </c>
      <c r="Q208" s="3">
        <v>183.61</v>
      </c>
      <c r="R208" s="3">
        <v>55.54</v>
      </c>
      <c r="S208" s="3">
        <v>29</v>
      </c>
      <c r="T208" s="3">
        <v>1</v>
      </c>
      <c r="U208" s="3">
        <v>0</v>
      </c>
      <c r="V208" s="3">
        <v>61000</v>
      </c>
      <c r="W208" s="3" t="s">
        <v>823</v>
      </c>
      <c r="X208" s="3">
        <v>6</v>
      </c>
      <c r="Y208" s="3">
        <v>15</v>
      </c>
      <c r="Z208" s="4">
        <v>43266</v>
      </c>
      <c r="AA208" s="3" t="s">
        <v>824</v>
      </c>
      <c r="AB208" s="3" t="s">
        <v>824</v>
      </c>
      <c r="AC208" s="3">
        <v>5</v>
      </c>
      <c r="AD208" s="3">
        <v>2</v>
      </c>
      <c r="AE208" s="3" t="s">
        <v>112</v>
      </c>
      <c r="AF208" s="3" t="s">
        <v>825</v>
      </c>
      <c r="AG208" s="3" t="s">
        <v>67</v>
      </c>
      <c r="AH208" s="3" t="s">
        <v>177</v>
      </c>
      <c r="AI208" s="3" t="s">
        <v>177</v>
      </c>
      <c r="AJ208" s="3" t="s">
        <v>177</v>
      </c>
      <c r="AK208" s="3" t="s">
        <v>177</v>
      </c>
      <c r="AL208" s="3" t="s">
        <v>177</v>
      </c>
      <c r="AM208" s="3" t="s">
        <v>237</v>
      </c>
      <c r="AN208" s="3" t="s">
        <v>238</v>
      </c>
      <c r="AO208" s="3" t="s">
        <v>239</v>
      </c>
      <c r="AP208" s="3" t="s">
        <v>240</v>
      </c>
      <c r="AQ208" s="3" t="s">
        <v>182</v>
      </c>
    </row>
    <row r="209" spans="1:43" x14ac:dyDescent="0.25">
      <c r="A209" s="3" t="s">
        <v>58</v>
      </c>
      <c r="B209" s="3" t="s">
        <v>59</v>
      </c>
      <c r="C209" s="3" t="s">
        <v>60</v>
      </c>
      <c r="D209" s="3" t="s">
        <v>793</v>
      </c>
      <c r="E209" s="3">
        <v>4141010400</v>
      </c>
      <c r="F209" s="3">
        <v>7963</v>
      </c>
      <c r="G209" s="3">
        <v>19</v>
      </c>
      <c r="H209" s="3">
        <v>1994.07</v>
      </c>
      <c r="I209" s="3">
        <v>1342</v>
      </c>
      <c r="J209" s="3">
        <v>26</v>
      </c>
      <c r="K209" s="3">
        <v>1.39</v>
      </c>
      <c r="L209" s="3">
        <v>31</v>
      </c>
      <c r="M209" s="3">
        <v>22</v>
      </c>
      <c r="N209" s="3" t="s">
        <v>826</v>
      </c>
      <c r="O209" s="3">
        <v>214.88</v>
      </c>
      <c r="P209" s="3">
        <v>65</v>
      </c>
      <c r="Q209" s="3">
        <v>183.79</v>
      </c>
      <c r="R209" s="3">
        <v>55.59</v>
      </c>
      <c r="S209" s="3">
        <v>29</v>
      </c>
      <c r="T209" s="3">
        <v>1</v>
      </c>
      <c r="U209" s="3">
        <v>0</v>
      </c>
      <c r="V209" s="3">
        <v>62000</v>
      </c>
      <c r="W209" s="3" t="s">
        <v>827</v>
      </c>
      <c r="X209" s="3">
        <v>12</v>
      </c>
      <c r="Y209" s="3">
        <v>15</v>
      </c>
      <c r="Z209" s="4">
        <v>43449</v>
      </c>
      <c r="AA209" s="3" t="s">
        <v>828</v>
      </c>
      <c r="AB209" s="3" t="s">
        <v>828</v>
      </c>
      <c r="AC209" s="3">
        <v>5</v>
      </c>
      <c r="AD209" s="3">
        <v>3</v>
      </c>
      <c r="AE209" s="3" t="s">
        <v>112</v>
      </c>
      <c r="AF209" s="3" t="s">
        <v>66</v>
      </c>
      <c r="AG209" s="3" t="s">
        <v>67</v>
      </c>
      <c r="AH209" s="3" t="s">
        <v>177</v>
      </c>
      <c r="AI209" s="3" t="s">
        <v>177</v>
      </c>
      <c r="AJ209" s="3" t="s">
        <v>177</v>
      </c>
      <c r="AK209" s="3" t="s">
        <v>177</v>
      </c>
      <c r="AL209" s="3" t="s">
        <v>177</v>
      </c>
      <c r="AM209" s="3" t="s">
        <v>237</v>
      </c>
      <c r="AN209" s="3" t="s">
        <v>238</v>
      </c>
      <c r="AO209" s="3" t="s">
        <v>239</v>
      </c>
      <c r="AP209" s="3" t="s">
        <v>240</v>
      </c>
      <c r="AQ209" s="3" t="s">
        <v>182</v>
      </c>
    </row>
    <row r="210" spans="1:4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상세 시세표</vt:lpstr>
      <vt:lpstr>시세지도</vt:lpstr>
      <vt:lpstr>비교분석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2018-11-22T13:08:13Z</dcterms:created>
  <dcterms:modified xsi:type="dcterms:W3CDTF">2018-11-26T14:00:46Z</dcterms:modified>
</cp:coreProperties>
</file>