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250607 Indexation - mutuelle vebcn\1.indata\"/>
    </mc:Choice>
  </mc:AlternateContent>
  <xr:revisionPtr revIDLastSave="0" documentId="13_ncr:1_{9062188A-3155-48D8-BA9B-F109DC8DC818}" xr6:coauthVersionLast="47" xr6:coauthVersionMax="47" xr10:uidLastSave="{00000000-0000-0000-0000-000000000000}"/>
  <bookViews>
    <workbookView xWindow="-120" yWindow="-120" windowWidth="29040" windowHeight="15990" xr2:uid="{6F3450D7-4873-4DB7-9634-E24643DF0CFE}"/>
  </bookViews>
  <sheets>
    <sheet name="Garanties" sheetId="2" r:id="rId1"/>
    <sheet name="Indexation" sheetId="7" r:id="rId2"/>
    <sheet name="primes" sheetId="6" state="hidden" r:id="rId3"/>
    <sheet name="mutualisation" sheetId="8" r:id="rId4"/>
    <sheet name="Dérives inflation" sheetId="4" r:id="rId5"/>
  </sheets>
  <definedNames>
    <definedName name="DonnéesExternes_1" localSheetId="2" hidden="1">primes!$A$1:$E$46</definedName>
    <definedName name="_xlnm.Print_Area" localSheetId="0">Garanties!$A$1:$B$45</definedName>
    <definedName name="_xlnm.Print_Area" localSheetId="1">Indexation!$C$1:$D$34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2" i="7"/>
  <c r="G33" i="7"/>
  <c r="G32" i="7"/>
  <c r="G21" i="7"/>
  <c r="F21" i="7"/>
  <c r="E21" i="7"/>
  <c r="G18" i="7"/>
  <c r="F18" i="7"/>
  <c r="E18" i="7"/>
  <c r="G17" i="7"/>
  <c r="F17" i="7"/>
  <c r="E17" i="7"/>
  <c r="G16" i="7"/>
  <c r="G15" i="7"/>
  <c r="G13" i="7"/>
  <c r="F13" i="7"/>
  <c r="E13" i="7"/>
  <c r="G12" i="7"/>
  <c r="G11" i="7"/>
  <c r="G10" i="7"/>
  <c r="F10" i="7"/>
  <c r="E10" i="7"/>
  <c r="G9" i="7"/>
  <c r="F9" i="7"/>
  <c r="E9" i="7"/>
  <c r="G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7BFD08-7125-44B1-B175-C0911321FDD6}" keepAlive="1" name="Requête - primes" description="Connexion à la requête « primes » dans le classeur." type="5" refreshedVersion="0" background="1">
    <dbPr connection="Provider=Microsoft.Mashup.OleDb.1;Data Source=$Workbook$;Location=primes;Extended Properties=&quot;&quot;" command="SELECT * FROM [primes]"/>
  </connection>
  <connection id="2" xr16:uid="{0783AB47-A136-4171-BB33-0D4078D80450}" keepAlive="1" name="Requête - primes (2)" description="Connexion à la requête « primes (2) » dans le classeur." type="5" refreshedVersion="8" background="1" saveData="1">
    <dbPr connection="Provider=Microsoft.Mashup.OleDb.1;Data Source=$Workbook$;Location=&quot;primes (2)&quot;;Extended Properties=&quot;&quot;" command="SELECT * FROM [primes (2)]"/>
  </connection>
</connections>
</file>

<file path=xl/sharedStrings.xml><?xml version="1.0" encoding="utf-8"?>
<sst xmlns="http://schemas.openxmlformats.org/spreadsheetml/2006/main" count="597" uniqueCount="281">
  <si>
    <t>Analyses, auxiliaires médicaux</t>
  </si>
  <si>
    <t>Vaccin antigrippe non pris en charge par le RO</t>
  </si>
  <si>
    <t>Forfait de 50 €</t>
  </si>
  <si>
    <t>Néant</t>
  </si>
  <si>
    <t>Orthodontie</t>
  </si>
  <si>
    <t>Hospitalisation médicale et chirurgicale</t>
  </si>
  <si>
    <t>Frais médicaux et paramédicaux</t>
  </si>
  <si>
    <t>Optique</t>
  </si>
  <si>
    <t>Autres prothèses</t>
  </si>
  <si>
    <t>Forfait thermal et honoraires médicaux</t>
  </si>
  <si>
    <t>Frais d'hébergement et de voyage</t>
  </si>
  <si>
    <t>Prestations de prevention</t>
  </si>
  <si>
    <t>Frais réels</t>
  </si>
  <si>
    <t>12% PMSS par dent</t>
  </si>
  <si>
    <t>12% PMSS</t>
  </si>
  <si>
    <t>Frais réels dans la limite de 1,5% du PMSS / bén / an</t>
  </si>
  <si>
    <t>Forfait 200 €</t>
  </si>
  <si>
    <t>OUI</t>
  </si>
  <si>
    <t>Electroradiologie et radiothérapie</t>
  </si>
  <si>
    <t>Honoraires établissement conventionné</t>
  </si>
  <si>
    <t>Honoraires établissement non conventionné</t>
  </si>
  <si>
    <t>Frais de séjour Chambre commune</t>
  </si>
  <si>
    <t>Forfait journalier hospitalier</t>
  </si>
  <si>
    <t>Consultations, visites</t>
  </si>
  <si>
    <t>Orthopédie, petits appareillages et prothèses médicales</t>
  </si>
  <si>
    <t xml:space="preserve">Traitements et travaux prothétiques pris en charge par le RO </t>
  </si>
  <si>
    <t>Implantologie dentaire (par an et par bénéficaire)</t>
  </si>
  <si>
    <t>Chirurgie réfractive</t>
  </si>
  <si>
    <t xml:space="preserve">Détartrage  </t>
  </si>
  <si>
    <t>100% frais réels*</t>
  </si>
  <si>
    <t>Orthodontie prise en charge par le RO (remboursée ou non par la SS (pour les enfants de - de 16 ans uniquement)</t>
  </si>
  <si>
    <t>Frais réels* dans la limite de 200%</t>
  </si>
  <si>
    <t>Frais réels* dans la limite de 400% par dent</t>
  </si>
  <si>
    <t>Chambre particulière (y compris maternité)</t>
  </si>
  <si>
    <t>Frais d'accompagnant (enfants agés de - 16 ans)</t>
  </si>
  <si>
    <t>Cure thermale</t>
  </si>
  <si>
    <t>Tableau des garanties</t>
  </si>
  <si>
    <t>Garantie</t>
  </si>
  <si>
    <t>Nature de prestation</t>
  </si>
  <si>
    <t>Fréquence / Condition</t>
  </si>
  <si>
    <t>Prime pure mensuelle (€)</t>
  </si>
  <si>
    <t>Column1</t>
  </si>
  <si>
    <t>Par séjour</t>
  </si>
  <si>
    <t>100% BR</t>
  </si>
  <si>
    <t>Frais réels plafonnés</t>
  </si>
  <si>
    <t>Plafond 50% PASS/an</t>
  </si>
  <si>
    <t>Forfait €</t>
  </si>
  <si>
    <t>Par jour</t>
  </si>
  <si>
    <t>Forfait 50€/jour</t>
  </si>
  <si>
    <t>% PMSS</t>
  </si>
  <si>
    <t>Max 3% PMSS/jour</t>
  </si>
  <si>
    <t>Base Sécu + complément</t>
  </si>
  <si>
    <t/>
  </si>
  <si>
    <t>Dentaire – soins conservateurs</t>
  </si>
  <si>
    <t>% BRSS</t>
  </si>
  <si>
    <t>Dentaire – prothèses</t>
  </si>
  <si>
    <t>Optique – verres simples + monture</t>
  </si>
  <si>
    <t>Forfait 100 € / an</t>
  </si>
  <si>
    <t>Tous les 2 ans</t>
  </si>
  <si>
    <t>Médecines douces</t>
  </si>
  <si>
    <t>Max 4 séances/an</t>
  </si>
  <si>
    <t>Column2</t>
  </si>
  <si>
    <t>Column3</t>
  </si>
  <si>
    <t>Column4</t>
  </si>
  <si>
    <t>Column5</t>
  </si>
  <si>
    <t>Prestation</t>
  </si>
  <si>
    <t>8</t>
  </si>
  <si>
    <t>2</t>
  </si>
  <si>
    <t>1</t>
  </si>
  <si>
    <t>3</t>
  </si>
  <si>
    <t>Actes lourds &gt; 120€</t>
  </si>
  <si>
    <t>7</t>
  </si>
  <si>
    <t>4</t>
  </si>
  <si>
    <t>Pharmacie – médicaments remboursés</t>
  </si>
  <si>
    <t>Pharmacie – médicaments non remboursés</t>
  </si>
  <si>
    <t>Consultations médecins généralistes</t>
  </si>
  <si>
    <t>% BRSS + dépassement</t>
  </si>
  <si>
    <t>Consultations spécialistes secteur 2</t>
  </si>
  <si>
    <t>Radiologie</t>
  </si>
  <si>
    <t>Biologie médicale</t>
  </si>
  <si>
    <t>Maternité – accouchement</t>
  </si>
  <si>
    <t>Par événement</t>
  </si>
  <si>
    <t>Vaccins non remboursés</t>
  </si>
  <si>
    <t>Par an</t>
  </si>
  <si>
    <t>Psychologie / psychothérapie</t>
  </si>
  <si>
    <t>Audioprothèse</t>
  </si>
  <si>
    <t>1 fois / 4 ans</t>
  </si>
  <si>
    <t>Transport médical</t>
  </si>
  <si>
    <t>Soins à domicile</t>
  </si>
  <si>
    <t>Hospitalisation à domicile</t>
  </si>
  <si>
    <t>Ostéopathie</t>
  </si>
  <si>
    <t>Kinésithérapie</t>
  </si>
  <si>
    <t>Chirurgie réfractive (myopie, etc.)</t>
  </si>
  <si>
    <t>Par œil / par vie</t>
  </si>
  <si>
    <t>Appareillage orthopédique</t>
  </si>
  <si>
    <t>Prothèses orthopédiques et externes</t>
  </si>
  <si>
    <t>Hospitalisation psychiatrie</t>
  </si>
  <si>
    <t>% BRSS ou forfait €</t>
  </si>
  <si>
    <t>Max 30 jours/an</t>
  </si>
  <si>
    <t>Frais d’accompagnant (enfant)</t>
  </si>
  <si>
    <t>Par nuit</t>
  </si>
  <si>
    <t>Frais d’accompagnant (adulte)</t>
  </si>
  <si>
    <t>Soins palliatifs à domicile</t>
  </si>
  <si>
    <t>Transport non remboursé</t>
  </si>
  <si>
    <t>Par trajet</t>
  </si>
  <si>
    <t>Sevrage tabagique / prévention</t>
  </si>
  <si>
    <t>Dépistages recommandés (coloscopie, mammographie, etc.)</t>
  </si>
  <si>
    <t>Par an ou événement</t>
  </si>
  <si>
    <t>Vaccins non obligatoires (hors parcours vaccinaux obligatoires)</t>
  </si>
  <si>
    <t>Suivi post-ALD (Affection Longue Durée)</t>
  </si>
  <si>
    <t>Téléconsultation médicale incluse</t>
  </si>
  <si>
    <t>Illimité ou 5/an</t>
  </si>
  <si>
    <t>Services d’assistance (aide à domicile, etc.)</t>
  </si>
  <si>
    <t>Forfait ou prestation réelle</t>
  </si>
  <si>
    <t>Sur besoin</t>
  </si>
  <si>
    <t>Soins d’urgence à l’étranger</t>
  </si>
  <si>
    <t>Frais réels (plafonnés)</t>
  </si>
  <si>
    <t>Assistance rapatriement à l’étranger</t>
  </si>
  <si>
    <t>Prévention et bilan de santé (check-up)</t>
  </si>
  <si>
    <t>Soins infirmiers</t>
  </si>
  <si>
    <t>Forfait : 50 €/trimestre</t>
  </si>
  <si>
    <t>Dentaire</t>
  </si>
  <si>
    <t>Prothèse auditive (forfait limité à 2 prothèses tous les 4 ans / bénéficiaire)</t>
  </si>
  <si>
    <t>Optique(Unifocaux + montures et lentilles)</t>
  </si>
  <si>
    <t xml:space="preserve">19% du PMSS / bén / 2 ans </t>
  </si>
  <si>
    <t>Optique (Verres progressifs + montures et lentilles)</t>
  </si>
  <si>
    <t>3 Forfaits de 50 € par an et par bénéficiaire</t>
  </si>
  <si>
    <t>FR</t>
  </si>
  <si>
    <t>par séjour</t>
  </si>
  <si>
    <t>FR plafonné</t>
  </si>
  <si>
    <t>90% frais réels (plafond : 50% du PASS) /an/bénéficiaire</t>
  </si>
  <si>
    <t>plafond : 50% du PASS /an</t>
  </si>
  <si>
    <t>Prime pure</t>
  </si>
  <si>
    <t>par jour</t>
  </si>
  <si>
    <t>%PMSS</t>
  </si>
  <si>
    <t>Max 1,5% PMSS / jour</t>
  </si>
  <si>
    <t>Frais réels dans la limite de 1,5% du PMSS / jour</t>
  </si>
  <si>
    <t>Base SS + complémentaire</t>
  </si>
  <si>
    <t>par nuit</t>
  </si>
  <si>
    <t>Frais réels dans la limite de 1% du PMSS /jour</t>
  </si>
  <si>
    <t>Max 1,5% du PMSS / bén / an</t>
  </si>
  <si>
    <t>Max 400% par dent</t>
  </si>
  <si>
    <t>Max 12%PMSS</t>
  </si>
  <si>
    <t>Max 12%PMSS par dent</t>
  </si>
  <si>
    <t>dans la limite de 200% BRSS / an</t>
  </si>
  <si>
    <t>Frais réels dans la limite de 11% du PMSS / bén / 2 ans</t>
  </si>
  <si>
    <t>11% du PMSS / bén / 2 ans</t>
  </si>
  <si>
    <t>20% du PMSS / bén / 4 ans</t>
  </si>
  <si>
    <t>Frais réels dans la limite de 20% PMSS</t>
  </si>
  <si>
    <t>Frais réels dans la limite de 10% du PMSS / bén / an</t>
  </si>
  <si>
    <t>10% du PMSS / bén / an</t>
  </si>
  <si>
    <t>Frais réels dans la limite de 20% du PMSS / bén / an</t>
  </si>
  <si>
    <t>20% du PMSS / bén / an</t>
  </si>
  <si>
    <t>Détartrage annuel complet  : TM</t>
  </si>
  <si>
    <t>Prestations (y compris remb SS)</t>
  </si>
  <si>
    <t>Mutuelle VEMCN (Formule ma santé compte aussi)</t>
  </si>
  <si>
    <r>
      <t xml:space="preserve">Ostéodensitométrie </t>
    </r>
    <r>
      <rPr>
        <sz val="9"/>
        <color theme="1"/>
        <rFont val="Calibri"/>
        <family val="2"/>
        <scheme val="minor"/>
      </rPr>
      <t>(max 4 séances/an, sur prescription médicale et facture acquittée)</t>
    </r>
  </si>
  <si>
    <r>
      <t xml:space="preserve">Transport </t>
    </r>
    <r>
      <rPr>
        <sz val="9"/>
        <color theme="1"/>
        <rFont val="Calibri"/>
        <family val="2"/>
        <scheme val="minor"/>
      </rPr>
      <t>(hors hospitalisation)</t>
    </r>
  </si>
  <si>
    <r>
      <t>Traitements et travaux prothétiques non pris en charge par le RO</t>
    </r>
    <r>
      <rPr>
        <sz val="9"/>
        <color theme="1"/>
        <rFont val="Calibri"/>
        <family val="2"/>
        <scheme val="minor"/>
      </rPr>
      <t xml:space="preserve"> </t>
    </r>
  </si>
  <si>
    <r>
      <t>Vaccins</t>
    </r>
    <r>
      <rPr>
        <vertAlign val="superscript"/>
        <sz val="9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</t>
    </r>
    <r>
      <rPr>
        <b/>
        <vertAlign val="superscript"/>
        <sz val="9"/>
        <color theme="1"/>
        <rFont val="Calibri"/>
        <family val="2"/>
        <scheme val="minor"/>
      </rPr>
      <t xml:space="preserve">   </t>
    </r>
    <r>
      <rPr>
        <vertAlign val="superscript"/>
        <sz val="9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</t>
    </r>
  </si>
  <si>
    <t>Assistance santé  24h/24, 7j/7</t>
  </si>
  <si>
    <t>Assistance</t>
  </si>
  <si>
    <t>Ostéodensitométrie (max 4 séances/an, sur prescription médicale et facture acquittée)</t>
  </si>
  <si>
    <t>Transport (hors hospitalisation)</t>
  </si>
  <si>
    <r>
      <t>100% : vignettes blanches et vignettes bleues 
pas de rembt des vignettes oranges</t>
    </r>
    <r>
      <rPr>
        <b/>
        <sz val="8.5"/>
        <color indexed="10"/>
        <rFont val="Parisine Ptf"/>
        <family val="2"/>
      </rPr>
      <t/>
    </r>
  </si>
  <si>
    <t xml:space="preserve">Traitements et travaux prothétiques non pris en charge par le RO </t>
  </si>
  <si>
    <t>Famille de soins</t>
  </si>
  <si>
    <t>Garanties</t>
  </si>
  <si>
    <t>Remboursements (yc SS)</t>
  </si>
  <si>
    <t>100% frais réels</t>
  </si>
  <si>
    <r>
      <t>Vaccins</t>
    </r>
    <r>
      <rPr>
        <vertAlign val="superscript"/>
        <sz val="10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</si>
  <si>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Poste</t>
  </si>
  <si>
    <t>Inflation estimée</t>
  </si>
  <si>
    <t>Justification</t>
  </si>
  <si>
    <t>Encadrement strict par les conventions, hausse limitée via l’ONDAM.</t>
  </si>
  <si>
    <t>Dépassements d’honoraires non régulés, en hausse continue selon DREES.</t>
  </si>
  <si>
    <t>Évolution modérée liée aux coûts hospitaliers publics.</t>
  </si>
  <si>
    <t>Forte hausse dans le privé ; revalorisation des prestations « hôtelières ».</t>
  </si>
  <si>
    <t>Taux gelé depuis plusieurs années (20 €/jour).</t>
  </si>
  <si>
    <t>Frais d'accompagnant (-16 ans)</t>
  </si>
  <si>
    <t>Inflation modérée, hausse des frais annexes.</t>
  </si>
  <si>
    <t>Ciblée par l'Assurance maladie ; revalorisation partielle (26,5 € à 30 € envisagé).</t>
  </si>
  <si>
    <t>Dépassements + complexification des actes.</t>
  </si>
  <si>
    <t>Revalorisation progressive des actes infirmiers.</t>
  </si>
  <si>
    <t>Équipements coûteux et en renouvellement (source PLFSS 2025).</t>
  </si>
  <si>
    <t>Augmentation des coûts techniques + personnel.</t>
  </si>
  <si>
    <t>Dérive naturelle des actes techniques.</t>
  </si>
  <si>
    <t>Ostéodensitométrie</t>
  </si>
  <si>
    <t>Peu de variation tarifaire, actes spécifiques et peu fréquents.</t>
  </si>
  <si>
    <t>Hausse du carburant et prestations privées selon OCDE.</t>
  </si>
  <si>
    <t>Coût matière et équipements, surtout pour les orthèses modernes.</t>
  </si>
  <si>
    <t>Tarification régulée, tendance à la baisse via génériques.</t>
  </si>
  <si>
    <t>Libéralisation des prix, tendance inflationniste modérée.</t>
  </si>
  <si>
    <t>Vaccin antigrippe non RO</t>
  </si>
  <si>
    <t>Coût stable, mais hausse potentielle liée à nouveaux vaccins.</t>
  </si>
  <si>
    <t>Actes paramédicaux hors RO (ostéo, diététiciens...)</t>
  </si>
  <si>
    <t>Pas de régulation, hausse liée à la demande et à l'offre libre.</t>
  </si>
  <si>
    <t>Régulés, mais certains soins (composites) dérivent.</t>
  </si>
  <si>
    <t>Prothèses dentaires RO</t>
  </si>
  <si>
    <t>Revalorisation progressive des plafonds 100% Santé.</t>
  </si>
  <si>
    <t>Prothèses dentaires hors RO</t>
  </si>
  <si>
    <t>Pratique libre hors panier 100% Santé.</t>
  </si>
  <si>
    <t>Implantologie dentaire</t>
  </si>
  <si>
    <t>Poste très dérivant, non pris en charge par RO, inflation structurelle.</t>
  </si>
  <si>
    <t>Orthodontie RO (enfant)</t>
  </si>
  <si>
    <t>Actes très encadrés mais volumes croissants.</t>
  </si>
  <si>
    <t>Optique (Unifocaux)</t>
  </si>
  <si>
    <t>Matières premières, indexation prix verres.</t>
  </si>
  <si>
    <t>Optique (Progressifs)</t>
  </si>
  <si>
    <t>Coût technologique + panier libre en dehors du 100% santé.</t>
  </si>
  <si>
    <t>Hors RO, forte évolution des techniques + matériel.</t>
  </si>
  <si>
    <t>Prothèse auditive</t>
  </si>
  <si>
    <t>Encadrement par 100% santé mais reste à charge variable hors panier.</t>
  </si>
  <si>
    <t>Forfait thermal / honoraire</t>
  </si>
  <si>
    <t>Indexation faible mais régulière des forfaits.</t>
  </si>
  <si>
    <t>Frais d'hébergement et voyage</t>
  </si>
  <si>
    <t>Forte inflation du transport et hôtellerie.</t>
  </si>
  <si>
    <t>Détartrage</t>
  </si>
  <si>
    <t>Revalorisation des actes préventifs.</t>
  </si>
  <si>
    <t>Vaccins</t>
  </si>
  <si>
    <t>Tendance stable sauf innovation thérapeutique.</t>
  </si>
  <si>
    <t>Assistance santé 24h/24</t>
  </si>
  <si>
    <t>Hausse des prestations téléphoniques, téléconsultation.</t>
  </si>
  <si>
    <t>Médecine douce (Diététicien - Ostéopathe- Etiopathe-Chiropracteur-Acupuncteur-Nutritionniste )</t>
  </si>
  <si>
    <t>Médecine douce</t>
  </si>
  <si>
    <t>ID_garantie</t>
  </si>
  <si>
    <t>G01</t>
  </si>
  <si>
    <t>G06</t>
  </si>
  <si>
    <t>G02</t>
  </si>
  <si>
    <t>G05</t>
  </si>
  <si>
    <t>G03</t>
  </si>
  <si>
    <t>G04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</si>
  <si>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</si>
  <si>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</si>
  <si>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</si>
  <si>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</si>
  <si>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</si>
  <si>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</si>
  <si>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</si>
  <si>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</si>
  <si>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</si>
  <si>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</si>
  <si>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</si>
  <si>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</si>
  <si>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</si>
  <si>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</si>
  <si>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</si>
  <si>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</si>
  <si>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</si>
  <si>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</si>
  <si>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</si>
  <si>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</si>
  <si>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</si>
  <si>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</si>
  <si>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</si>
  <si>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</si>
  <si>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</si>
  <si>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</si>
  <si>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</si>
  <si>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Inflation</t>
  </si>
  <si>
    <t>Evolution PASS</t>
  </si>
  <si>
    <t>Frais réels dans la limite de 200%</t>
  </si>
  <si>
    <t>%BRSS</t>
  </si>
  <si>
    <t>tranche_age</t>
  </si>
  <si>
    <t>jusqu'à 20 ans</t>
  </si>
  <si>
    <t>21 à 25 ans</t>
  </si>
  <si>
    <t>coeff_mut</t>
  </si>
  <si>
    <t>26 à 30 ans</t>
  </si>
  <si>
    <t>31 à 35 ans</t>
  </si>
  <si>
    <t>36 à 40 ans</t>
  </si>
  <si>
    <t>41 à 45 ans</t>
  </si>
  <si>
    <t>46 à 50 ans</t>
  </si>
  <si>
    <t>51 à 55 ans</t>
  </si>
  <si>
    <t>56 à 60 ans</t>
  </si>
  <si>
    <t>61 à 65 ans</t>
  </si>
  <si>
    <t>66 à 70 ans</t>
  </si>
  <si>
    <t>71 à 75 ans</t>
  </si>
  <si>
    <t>76 à 80 ans</t>
  </si>
  <si>
    <t>81 à 85 ans</t>
  </si>
  <si>
    <t>86 ans et +</t>
  </si>
  <si>
    <t>ratio_pp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</si>
</sst>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\ &quot;€&quot;"/>
    <numFmt numFmtId="165" formatCode="_-* #,##0.0000_-;\-* #,##0.0000_-;_-* &quot;-&quot;??_-;_-@_-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Parisine Ptf"/>
      <family val="2"/>
    </font>
    <font>
      <b/>
      <sz val="8.5"/>
      <color indexed="10"/>
      <name val="Parisine Ptf"/>
      <family val="2"/>
    </font>
    <font>
      <b/>
      <sz val="18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0"/>
      <name val="Arial"/>
      <family val="2"/>
    </font>
    <font>
      <b/>
      <sz val="12"/>
      <color indexed="9"/>
      <name val="Calibri"/>
      <family val="2"/>
      <scheme val="minor"/>
    </font>
    <font>
      <b/>
      <sz val="20"/>
      <color indexed="9"/>
      <name val="Calibri"/>
      <family val="2"/>
      <scheme val="minor"/>
    </font>
    <font>
      <b/>
      <sz val="24"/>
      <color indexed="9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4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9"/>
        <bgColor indexed="64"/>
      </patternFill>
    </fill>
    <fill>
      <patternFill patternType="solid">
        <fgColor theme="3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</cellStyleXfs>
  <cellXfs count="80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wrapText="1"/>
    </xf>
    <xf numFmtId="0" fontId="7" fillId="0" borderId="0" xfId="0" applyFont="1"/>
    <xf numFmtId="0" fontId="8" fillId="3" borderId="2" xfId="0" applyFont="1" applyFill="1" applyBorder="1" applyAlignment="1">
      <alignment horizontal="centerContinuous" vertical="center"/>
    </xf>
    <xf numFmtId="0" fontId="8" fillId="3" borderId="3" xfId="0" applyFont="1" applyFill="1" applyBorder="1" applyAlignment="1">
      <alignment horizontal="centerContinuous" vertical="center"/>
    </xf>
    <xf numFmtId="0" fontId="9" fillId="3" borderId="3" xfId="0" applyFont="1" applyFill="1" applyBorder="1" applyAlignment="1">
      <alignment horizontal="centerContinuous" vertical="center"/>
    </xf>
    <xf numFmtId="2" fontId="0" fillId="0" borderId="0" xfId="2" applyNumberFormat="1" applyFont="1"/>
    <xf numFmtId="0" fontId="3" fillId="0" borderId="0" xfId="0" applyFont="1"/>
    <xf numFmtId="0" fontId="11" fillId="2" borderId="15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Continuous" vertical="center" wrapText="1"/>
    </xf>
    <xf numFmtId="0" fontId="13" fillId="2" borderId="16" xfId="0" applyFont="1" applyFill="1" applyBorder="1" applyAlignment="1">
      <alignment horizontal="centerContinuous" vertical="center" wrapText="1"/>
    </xf>
    <xf numFmtId="9" fontId="7" fillId="0" borderId="14" xfId="0" applyNumberFormat="1" applyFont="1" applyBorder="1" applyAlignment="1">
      <alignment horizontal="center" vertical="center" wrapText="1"/>
    </xf>
    <xf numFmtId="9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9" fontId="16" fillId="0" borderId="4" xfId="1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9" fontId="16" fillId="0" borderId="4" xfId="0" applyNumberFormat="1" applyFont="1" applyBorder="1" applyAlignment="1">
      <alignment horizontal="center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6" xfId="0" applyFont="1" applyBorder="1" applyAlignment="1">
      <alignment vertical="center" wrapText="1"/>
    </xf>
    <xf numFmtId="0" fontId="16" fillId="0" borderId="4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9" fontId="16" fillId="0" borderId="1" xfId="0" applyNumberFormat="1" applyFont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vertical="center" wrapText="1"/>
    </xf>
    <xf numFmtId="0" fontId="15" fillId="0" borderId="11" xfId="0" applyFont="1" applyBorder="1" applyAlignment="1">
      <alignment horizontal="left" vertical="center" wrapText="1"/>
    </xf>
    <xf numFmtId="9" fontId="16" fillId="0" borderId="12" xfId="0" applyNumberFormat="1" applyFont="1" applyBorder="1" applyAlignment="1">
      <alignment vertical="center" wrapText="1"/>
    </xf>
    <xf numFmtId="0" fontId="16" fillId="0" borderId="8" xfId="0" applyFont="1" applyBorder="1" applyAlignment="1">
      <alignment vertical="center"/>
    </xf>
    <xf numFmtId="0" fontId="21" fillId="0" borderId="9" xfId="0" applyFont="1" applyBorder="1" applyAlignment="1">
      <alignment horizontal="left" vertical="center" wrapText="1"/>
    </xf>
    <xf numFmtId="9" fontId="21" fillId="0" borderId="9" xfId="0" applyNumberFormat="1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9" xfId="0" applyFont="1" applyBorder="1" applyAlignment="1">
      <alignment vertical="center" wrapText="1"/>
    </xf>
    <xf numFmtId="9" fontId="21" fillId="0" borderId="9" xfId="1" applyFont="1" applyFill="1" applyBorder="1" applyAlignment="1">
      <alignment horizontal="center" vertical="center" wrapText="1"/>
    </xf>
    <xf numFmtId="164" fontId="21" fillId="0" borderId="9" xfId="0" applyNumberFormat="1" applyFont="1" applyBorder="1" applyAlignment="1">
      <alignment horizontal="center" vertical="center" wrapText="1"/>
    </xf>
    <xf numFmtId="9" fontId="21" fillId="0" borderId="9" xfId="0" applyNumberFormat="1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2" fontId="7" fillId="0" borderId="9" xfId="0" applyNumberFormat="1" applyFont="1" applyBorder="1" applyAlignment="1">
      <alignment vertical="center"/>
    </xf>
    <xf numFmtId="43" fontId="7" fillId="0" borderId="9" xfId="2" applyFont="1" applyBorder="1" applyAlignment="1">
      <alignment vertical="center"/>
    </xf>
    <xf numFmtId="0" fontId="21" fillId="0" borderId="9" xfId="0" applyFont="1" applyBorder="1"/>
    <xf numFmtId="2" fontId="7" fillId="0" borderId="0" xfId="0" applyNumberFormat="1" applyFont="1"/>
    <xf numFmtId="43" fontId="7" fillId="0" borderId="0" xfId="2" applyFont="1"/>
    <xf numFmtId="0" fontId="0" fillId="0" borderId="0" xfId="0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10" fontId="0" fillId="0" borderId="0" xfId="1" applyNumberFormat="1" applyFont="1" applyAlignment="1">
      <alignment vertical="center" wrapText="1"/>
    </xf>
    <xf numFmtId="0" fontId="7" fillId="0" borderId="9" xfId="0" applyFont="1" applyBorder="1" applyAlignment="1">
      <alignment vertical="center"/>
    </xf>
    <xf numFmtId="0" fontId="2" fillId="0" borderId="0" xfId="3"/>
    <xf numFmtId="0" fontId="2" fillId="0" borderId="0" xfId="3" applyAlignment="1">
      <alignment horizontal="center"/>
    </xf>
    <xf numFmtId="0" fontId="25" fillId="3" borderId="3" xfId="0" applyFont="1" applyFill="1" applyBorder="1" applyAlignment="1">
      <alignment horizontal="centerContinuous" vertical="center"/>
    </xf>
    <xf numFmtId="9" fontId="16" fillId="0" borderId="5" xfId="0" applyNumberFormat="1" applyFont="1" applyBorder="1" applyAlignment="1">
      <alignment horizontal="center" vertical="center" wrapText="1"/>
    </xf>
    <xf numFmtId="9" fontId="16" fillId="0" borderId="15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64" fontId="16" fillId="0" borderId="4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vertical="center"/>
    </xf>
    <xf numFmtId="0" fontId="21" fillId="0" borderId="17" xfId="0" applyFont="1" applyBorder="1" applyAlignment="1">
      <alignment horizontal="left" vertical="center" wrapText="1"/>
    </xf>
    <xf numFmtId="9" fontId="21" fillId="0" borderId="17" xfId="0" applyNumberFormat="1" applyFont="1" applyBorder="1" applyAlignment="1">
      <alignment horizontal="center" vertical="center" wrapText="1"/>
    </xf>
    <xf numFmtId="43" fontId="7" fillId="0" borderId="17" xfId="2" applyFont="1" applyBorder="1" applyAlignment="1">
      <alignment vertical="center"/>
    </xf>
    <xf numFmtId="2" fontId="7" fillId="0" borderId="17" xfId="0" applyNumberFormat="1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21" fillId="0" borderId="18" xfId="0" applyFont="1" applyBorder="1" applyAlignment="1">
      <alignment vertical="center"/>
    </xf>
    <xf numFmtId="0" fontId="21" fillId="0" borderId="18" xfId="0" applyFont="1" applyBorder="1" applyAlignment="1">
      <alignment horizontal="center" vertical="center" wrapText="1"/>
    </xf>
    <xf numFmtId="43" fontId="7" fillId="0" borderId="18" xfId="2" applyFont="1" applyBorder="1" applyAlignment="1">
      <alignment vertical="center"/>
    </xf>
    <xf numFmtId="2" fontId="7" fillId="0" borderId="18" xfId="0" applyNumberFormat="1" applyFont="1" applyBorder="1" applyAlignment="1">
      <alignment vertical="center"/>
    </xf>
    <xf numFmtId="0" fontId="19" fillId="2" borderId="19" xfId="0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0" fontId="19" fillId="2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1" fillId="0" borderId="0" xfId="3" applyFont="1"/>
    <xf numFmtId="165" fontId="2" fillId="0" borderId="0" xfId="2" applyNumberFormat="1" applyFont="1"/>
  </cellXfs>
  <cellStyles count="4">
    <cellStyle name="Milliers" xfId="2" builtinId="3"/>
    <cellStyle name="Normal" xfId="0" builtinId="0"/>
    <cellStyle name="Normal 2" xfId="3" xr:uid="{FE96B2EF-951C-4C57-9A3A-29BF39B8660D}"/>
    <cellStyle name="Pourcentage" xfId="1" builtinId="5"/>
  </cellStyles>
  <dxfs count="5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3399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7C95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D0277"/>
      <rgbColor rgb="00339966"/>
      <rgbColor rgb="00EE7F00"/>
      <rgbColor rgb="0000A5DC"/>
      <rgbColor rgb="00DFF765"/>
      <rgbColor rgb="00993366"/>
      <rgbColor rgb="00A00631"/>
      <rgbColor rgb="00853A11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A0FE2E2D-D2F9-40FA-A783-E7EF074024E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2A4794-CABA-49C7-B50A-0F72230ABEC3}" name="primes__2" displayName="primes__2" ref="A1:E46" tableType="queryTable" totalsRowShown="0">
  <autoFilter ref="A1:E46" xr:uid="{CD2A4794-CABA-49C7-B50A-0F72230ABEC3}"/>
  <tableColumns count="5">
    <tableColumn id="1" xr3:uid="{9BAA96DC-AB5F-46C0-8588-084D246436B3}" uniqueName="1" name="Column1" queryTableFieldId="1" dataDxfId="4"/>
    <tableColumn id="2" xr3:uid="{44832946-6BFD-45EB-B586-002849F28B74}" uniqueName="2" name="Column2" queryTableFieldId="2" dataDxfId="3"/>
    <tableColumn id="3" xr3:uid="{760796D5-8C0B-497C-BFE5-8C305642AD70}" uniqueName="3" name="Column3" queryTableFieldId="3" dataDxfId="2"/>
    <tableColumn id="4" xr3:uid="{DDFFE58A-DF6B-4EE2-A497-DCEB2F19881E}" uniqueName="4" name="Column4" queryTableFieldId="4" dataDxfId="1"/>
    <tableColumn id="5" xr3:uid="{9275D6A9-1006-4E53-8DD6-F7079AF953EA}" uniqueName="5" name="Column5" queryTableFieldId="5" dataDxfId="0" dataCellStyle="Millier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E764-09EE-4B53-9B93-35EEC74D2024}">
  <sheetPr>
    <pageSetUpPr fitToPage="1"/>
  </sheetPr>
  <dimension ref="A1:B45"/>
  <sheetViews>
    <sheetView tabSelected="1" zoomScale="80" zoomScaleNormal="80" workbookViewId="0">
      <selection activeCell="A2" sqref="A2"/>
    </sheetView>
  </sheetViews>
  <sheetFormatPr baseColWidth="10" defaultRowHeight="12.75"/>
  <cols>
    <col min="1" max="1" width="100.28515625" style="5" customWidth="1"/>
    <col min="2" max="2" width="45.7109375" style="5" bestFit="1" customWidth="1"/>
    <col min="3" max="3" width="90.5703125" style="1" bestFit="1" customWidth="1"/>
    <col min="4" max="4" width="3.42578125" style="1" bestFit="1" customWidth="1"/>
    <col min="5" max="16384" width="11.42578125" style="1"/>
  </cols>
  <sheetData>
    <row r="1" spans="1:2" ht="32.25" thickBot="1">
      <c r="A1" s="13" t="s">
        <v>155</v>
      </c>
      <c r="B1" s="12"/>
    </row>
    <row r="2" spans="1:2" s="2" customFormat="1" ht="26.25" customHeight="1" thickBot="1">
      <c r="A2" s="4" t="s">
        <v>36</v>
      </c>
      <c r="B2" s="11" t="s">
        <v>154</v>
      </c>
    </row>
    <row r="3" spans="1:2" s="3" customFormat="1" ht="19.5" thickBot="1">
      <c r="A3" s="6" t="s">
        <v>5</v>
      </c>
      <c r="B3" s="7"/>
    </row>
    <row r="4" spans="1:2" s="3" customFormat="1" ht="24" customHeight="1">
      <c r="A4" s="17" t="s">
        <v>19</v>
      </c>
      <c r="B4" s="14" t="s">
        <v>29</v>
      </c>
    </row>
    <row r="5" spans="1:2" s="3" customFormat="1" ht="24" customHeight="1">
      <c r="A5" s="18" t="s">
        <v>20</v>
      </c>
      <c r="B5" s="15" t="s">
        <v>130</v>
      </c>
    </row>
    <row r="6" spans="1:2" s="3" customFormat="1" ht="24" customHeight="1">
      <c r="A6" s="18" t="s">
        <v>21</v>
      </c>
      <c r="B6" s="15">
        <v>1</v>
      </c>
    </row>
    <row r="7" spans="1:2" s="3" customFormat="1" ht="24" customHeight="1">
      <c r="A7" s="18" t="s">
        <v>33</v>
      </c>
      <c r="B7" s="16" t="s">
        <v>136</v>
      </c>
    </row>
    <row r="8" spans="1:2" s="3" customFormat="1" ht="24" customHeight="1">
      <c r="A8" s="18" t="s">
        <v>22</v>
      </c>
      <c r="B8" s="15" t="s">
        <v>12</v>
      </c>
    </row>
    <row r="9" spans="1:2" s="3" customFormat="1" ht="24" customHeight="1" thickBot="1">
      <c r="A9" s="18" t="s">
        <v>34</v>
      </c>
      <c r="B9" s="16" t="s">
        <v>139</v>
      </c>
    </row>
    <row r="10" spans="1:2" s="3" customFormat="1" ht="19.5" thickBot="1">
      <c r="A10" s="6" t="s">
        <v>6</v>
      </c>
      <c r="B10" s="54"/>
    </row>
    <row r="11" spans="1:2" s="3" customFormat="1" ht="18.75" customHeight="1">
      <c r="A11" s="20" t="s">
        <v>23</v>
      </c>
      <c r="B11" s="55">
        <v>1</v>
      </c>
    </row>
    <row r="12" spans="1:2" s="3" customFormat="1" ht="18.75" customHeight="1">
      <c r="A12" s="21" t="s">
        <v>77</v>
      </c>
      <c r="B12" s="56">
        <v>2</v>
      </c>
    </row>
    <row r="13" spans="1:2" s="3" customFormat="1" ht="18.75" customHeight="1">
      <c r="A13" s="21" t="s">
        <v>119</v>
      </c>
      <c r="B13" s="22">
        <v>1</v>
      </c>
    </row>
    <row r="14" spans="1:2" s="3" customFormat="1" ht="18.75" customHeight="1">
      <c r="A14" s="21" t="s">
        <v>18</v>
      </c>
      <c r="B14" s="22">
        <v>1</v>
      </c>
    </row>
    <row r="15" spans="1:2" s="3" customFormat="1" ht="18.75" customHeight="1">
      <c r="A15" s="21" t="s">
        <v>0</v>
      </c>
      <c r="B15" s="22">
        <v>1</v>
      </c>
    </row>
    <row r="16" spans="1:2" s="3" customFormat="1" ht="18.75" customHeight="1">
      <c r="A16" s="21" t="s">
        <v>70</v>
      </c>
      <c r="B16" s="22">
        <v>1</v>
      </c>
    </row>
    <row r="17" spans="1:2" s="3" customFormat="1" ht="18.75" customHeight="1">
      <c r="A17" s="21" t="s">
        <v>156</v>
      </c>
      <c r="B17" s="25" t="s">
        <v>2</v>
      </c>
    </row>
    <row r="18" spans="1:2" s="3" customFormat="1" ht="18.75" customHeight="1">
      <c r="A18" s="21" t="s">
        <v>157</v>
      </c>
      <c r="B18" s="22">
        <v>1</v>
      </c>
    </row>
    <row r="19" spans="1:2" s="3" customFormat="1" ht="18.75" customHeight="1">
      <c r="A19" s="21" t="s">
        <v>24</v>
      </c>
      <c r="B19" s="22">
        <v>1</v>
      </c>
    </row>
    <row r="20" spans="1:2" s="3" customFormat="1" ht="28.5" customHeight="1">
      <c r="A20" s="21" t="s">
        <v>73</v>
      </c>
      <c r="B20" s="22" t="s">
        <v>164</v>
      </c>
    </row>
    <row r="21" spans="1:2" s="3" customFormat="1" ht="18.75" customHeight="1">
      <c r="A21" s="21" t="s">
        <v>74</v>
      </c>
      <c r="B21" s="25" t="s">
        <v>120</v>
      </c>
    </row>
    <row r="22" spans="1:2" s="3" customFormat="1" ht="18.75" customHeight="1" thickBot="1">
      <c r="A22" s="21" t="s">
        <v>1</v>
      </c>
      <c r="B22" s="22" t="s">
        <v>15</v>
      </c>
    </row>
    <row r="23" spans="1:2" s="3" customFormat="1" ht="19.5" thickBot="1">
      <c r="A23" s="6" t="s">
        <v>224</v>
      </c>
      <c r="B23" s="8"/>
    </row>
    <row r="24" spans="1:2" s="3" customFormat="1" ht="32.25" customHeight="1" thickBot="1">
      <c r="A24" s="23" t="s">
        <v>223</v>
      </c>
      <c r="B24" s="57" t="s">
        <v>126</v>
      </c>
    </row>
    <row r="25" spans="1:2" s="3" customFormat="1" ht="19.5" thickBot="1">
      <c r="A25" s="6" t="s">
        <v>121</v>
      </c>
      <c r="B25" s="8"/>
    </row>
    <row r="26" spans="1:2" s="3" customFormat="1" ht="18.75" customHeight="1">
      <c r="A26" s="21" t="s">
        <v>53</v>
      </c>
      <c r="B26" s="22">
        <v>1</v>
      </c>
    </row>
    <row r="27" spans="1:2" s="3" customFormat="1" ht="18.75" customHeight="1">
      <c r="A27" s="24" t="s">
        <v>25</v>
      </c>
      <c r="B27" s="22" t="s">
        <v>32</v>
      </c>
    </row>
    <row r="28" spans="1:2" s="3" customFormat="1" ht="18.75" customHeight="1">
      <c r="A28" s="24" t="s">
        <v>158</v>
      </c>
      <c r="B28" s="19" t="s">
        <v>13</v>
      </c>
    </row>
    <row r="29" spans="1:2" s="3" customFormat="1" ht="18.75" customHeight="1" thickBot="1">
      <c r="A29" s="24" t="s">
        <v>26</v>
      </c>
      <c r="B29" s="25" t="s">
        <v>14</v>
      </c>
    </row>
    <row r="30" spans="1:2" s="3" customFormat="1" ht="19.5" thickBot="1">
      <c r="A30" s="6" t="s">
        <v>4</v>
      </c>
      <c r="B30" s="8"/>
    </row>
    <row r="31" spans="1:2" s="3" customFormat="1" ht="39" customHeight="1" thickBot="1">
      <c r="A31" s="26" t="s">
        <v>30</v>
      </c>
      <c r="B31" s="27" t="s">
        <v>31</v>
      </c>
    </row>
    <row r="32" spans="1:2" s="3" customFormat="1" ht="19.5" thickBot="1">
      <c r="A32" s="6" t="s">
        <v>7</v>
      </c>
      <c r="B32" s="8"/>
    </row>
    <row r="33" spans="1:2" s="3" customFormat="1" ht="17.25" customHeight="1">
      <c r="A33" s="24" t="s">
        <v>123</v>
      </c>
      <c r="B33" s="22" t="s">
        <v>145</v>
      </c>
    </row>
    <row r="34" spans="1:2" s="3" customFormat="1">
      <c r="A34" s="24" t="s">
        <v>125</v>
      </c>
      <c r="B34" s="22" t="s">
        <v>124</v>
      </c>
    </row>
    <row r="35" spans="1:2" s="3" customFormat="1" ht="18.75" customHeight="1" thickBot="1">
      <c r="A35" s="24" t="s">
        <v>27</v>
      </c>
      <c r="B35" s="58" t="s">
        <v>16</v>
      </c>
    </row>
    <row r="36" spans="1:2" s="3" customFormat="1" ht="19.5" thickBot="1">
      <c r="A36" s="6" t="s">
        <v>8</v>
      </c>
      <c r="B36" s="8"/>
    </row>
    <row r="37" spans="1:2" s="3" customFormat="1" ht="18.75" customHeight="1" thickBot="1">
      <c r="A37" s="23" t="s">
        <v>122</v>
      </c>
      <c r="B37" s="27" t="s">
        <v>148</v>
      </c>
    </row>
    <row r="38" spans="1:2" s="3" customFormat="1" ht="19.5" thickBot="1">
      <c r="A38" s="6" t="s">
        <v>35</v>
      </c>
      <c r="B38" s="8"/>
    </row>
    <row r="39" spans="1:2" s="3" customFormat="1">
      <c r="A39" s="28" t="s">
        <v>9</v>
      </c>
      <c r="B39" s="29" t="s">
        <v>149</v>
      </c>
    </row>
    <row r="40" spans="1:2" s="3" customFormat="1" ht="18.75" customHeight="1" thickBot="1">
      <c r="A40" s="30" t="s">
        <v>10</v>
      </c>
      <c r="B40" s="31" t="s">
        <v>151</v>
      </c>
    </row>
    <row r="41" spans="1:2" s="3" customFormat="1" ht="19.5" thickBot="1">
      <c r="A41" s="6" t="s">
        <v>11</v>
      </c>
      <c r="B41" s="8"/>
    </row>
    <row r="42" spans="1:2" s="3" customFormat="1">
      <c r="A42" s="24" t="s">
        <v>28</v>
      </c>
      <c r="B42" s="22" t="s">
        <v>153</v>
      </c>
    </row>
    <row r="43" spans="1:2" s="3" customFormat="1" ht="18.75" customHeight="1" thickBot="1">
      <c r="A43" s="24" t="s">
        <v>159</v>
      </c>
      <c r="B43" s="22">
        <v>1</v>
      </c>
    </row>
    <row r="44" spans="1:2" s="3" customFormat="1" ht="19.5" thickBot="1">
      <c r="A44" s="6" t="s">
        <v>161</v>
      </c>
      <c r="B44" s="8"/>
    </row>
    <row r="45" spans="1:2" s="3" customFormat="1" ht="18.75" customHeight="1">
      <c r="A45" s="32" t="s">
        <v>160</v>
      </c>
      <c r="B45" s="57" t="s">
        <v>17</v>
      </c>
    </row>
  </sheetData>
  <phoneticPr fontId="0" type="noConversion"/>
  <printOptions horizontalCentered="1"/>
  <pageMargins left="0.24" right="0.24" top="0.23622047244094491" bottom="0.35433070866141736" header="0.15748031496062992" footer="0.31496062992125984"/>
  <pageSetup paperSize="9" scale="5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E9B4-8F20-499B-AAE7-758C3641A50C}">
  <sheetPr>
    <pageSetUpPr fitToPage="1"/>
  </sheetPr>
  <dimension ref="A1:J35"/>
  <sheetViews>
    <sheetView zoomScale="80" zoomScaleNormal="80" workbookViewId="0">
      <selection activeCell="A7" sqref="A7"/>
    </sheetView>
  </sheetViews>
  <sheetFormatPr baseColWidth="10" defaultRowHeight="12.75"/>
  <cols>
    <col min="1" max="1" width="44.42578125" style="5" customWidth="1"/>
    <col min="2" max="2" width="12.7109375" style="5" bestFit="1" customWidth="1"/>
    <col min="3" max="3" width="97.7109375" style="5" customWidth="1"/>
    <col min="4" max="4" width="48.140625" style="5" bestFit="1" customWidth="1"/>
    <col min="5" max="5" width="10.7109375" style="46" bestFit="1" customWidth="1"/>
    <col min="6" max="6" width="24.140625" style="5" bestFit="1" customWidth="1"/>
    <col min="7" max="7" width="40.85546875" style="5" bestFit="1" customWidth="1"/>
    <col min="8" max="8" width="10.5703125" style="5" bestFit="1" customWidth="1"/>
    <col min="9" max="9" width="11.42578125" style="5"/>
    <col min="10" max="10" width="18.5703125" style="5" customWidth="1"/>
    <col min="11" max="16384" width="11.42578125" style="5"/>
  </cols>
  <sheetData>
    <row r="1" spans="1:10" s="40" customFormat="1" ht="30.75" thickBot="1">
      <c r="A1" s="69" t="s">
        <v>166</v>
      </c>
      <c r="B1" s="70" t="s">
        <v>225</v>
      </c>
      <c r="C1" s="70" t="s">
        <v>167</v>
      </c>
      <c r="D1" s="70" t="s">
        <v>168</v>
      </c>
      <c r="E1" s="70" t="s">
        <v>65</v>
      </c>
      <c r="F1" s="70" t="s">
        <v>38</v>
      </c>
      <c r="G1" s="70" t="s">
        <v>39</v>
      </c>
      <c r="H1" s="70" t="s">
        <v>132</v>
      </c>
      <c r="I1" s="70" t="s">
        <v>259</v>
      </c>
      <c r="J1" s="71" t="s">
        <v>260</v>
      </c>
    </row>
    <row r="2" spans="1:10" s="41" customFormat="1" ht="24" customHeight="1">
      <c r="A2" s="72" t="s">
        <v>5</v>
      </c>
      <c r="B2" s="59" t="s">
        <v>226</v>
      </c>
      <c r="C2" s="60" t="s">
        <v>19</v>
      </c>
      <c r="D2" s="61" t="s">
        <v>169</v>
      </c>
      <c r="E2" s="62" t="s">
        <v>127</v>
      </c>
      <c r="F2" s="62" t="s">
        <v>127</v>
      </c>
      <c r="G2" s="62" t="s">
        <v>128</v>
      </c>
      <c r="H2" s="63">
        <v>3.1</v>
      </c>
      <c r="I2" s="59">
        <f>VLOOKUP(B2,'Dérives inflation'!$A$2:$C$34,3,0)</f>
        <v>1.4999999999999999E-2</v>
      </c>
      <c r="J2" s="73"/>
    </row>
    <row r="3" spans="1:10" s="41" customFormat="1" ht="24" customHeight="1">
      <c r="A3" s="74" t="s">
        <v>5</v>
      </c>
      <c r="B3" s="51" t="s">
        <v>228</v>
      </c>
      <c r="C3" s="33" t="s">
        <v>20</v>
      </c>
      <c r="D3" s="34" t="s">
        <v>130</v>
      </c>
      <c r="E3" s="43" t="s">
        <v>43</v>
      </c>
      <c r="F3" s="43" t="s">
        <v>129</v>
      </c>
      <c r="G3" s="43" t="s">
        <v>131</v>
      </c>
      <c r="H3" s="42">
        <v>1.2</v>
      </c>
      <c r="I3" s="51">
        <f>VLOOKUP(B3,'Dérives inflation'!$A$2:$C$34,3,0)</f>
        <v>0.06</v>
      </c>
      <c r="J3" s="75">
        <v>1</v>
      </c>
    </row>
    <row r="4" spans="1:10" s="41" customFormat="1" ht="24" customHeight="1">
      <c r="A4" s="74" t="s">
        <v>5</v>
      </c>
      <c r="B4" s="51" t="s">
        <v>230</v>
      </c>
      <c r="C4" s="33" t="s">
        <v>21</v>
      </c>
      <c r="D4" s="34">
        <v>1</v>
      </c>
      <c r="E4" s="43" t="s">
        <v>43</v>
      </c>
      <c r="F4" s="43" t="s">
        <v>46</v>
      </c>
      <c r="G4" s="43" t="s">
        <v>133</v>
      </c>
      <c r="H4" s="42">
        <v>1</v>
      </c>
      <c r="I4" s="51">
        <f>VLOOKUP(B4,'Dérives inflation'!$A$2:$C$34,3,0)</f>
        <v>0.02</v>
      </c>
      <c r="J4" s="75"/>
    </row>
    <row r="5" spans="1:10" s="41" customFormat="1" ht="24" customHeight="1">
      <c r="A5" s="74" t="s">
        <v>5</v>
      </c>
      <c r="B5" s="51" t="s">
        <v>231</v>
      </c>
      <c r="C5" s="33" t="s">
        <v>33</v>
      </c>
      <c r="D5" s="35" t="s">
        <v>136</v>
      </c>
      <c r="E5" s="43" t="s">
        <v>127</v>
      </c>
      <c r="F5" s="43" t="s">
        <v>134</v>
      </c>
      <c r="G5" s="43" t="s">
        <v>135</v>
      </c>
      <c r="H5" s="42">
        <v>1.0529999999999999</v>
      </c>
      <c r="I5" s="51">
        <f>VLOOKUP(B5,'Dérives inflation'!$A$2:$C$34,3,0)</f>
        <v>0.05</v>
      </c>
      <c r="J5" s="75">
        <v>1</v>
      </c>
    </row>
    <row r="6" spans="1:10" s="41" customFormat="1" ht="24" customHeight="1">
      <c r="A6" s="74" t="s">
        <v>5</v>
      </c>
      <c r="B6" s="51" t="s">
        <v>229</v>
      </c>
      <c r="C6" s="33" t="s">
        <v>22</v>
      </c>
      <c r="D6" s="34" t="s">
        <v>12</v>
      </c>
      <c r="E6" s="43" t="s">
        <v>43</v>
      </c>
      <c r="F6" s="43" t="s">
        <v>127</v>
      </c>
      <c r="G6" s="43" t="s">
        <v>137</v>
      </c>
      <c r="H6" s="42">
        <v>2.1</v>
      </c>
      <c r="I6" s="51">
        <f>VLOOKUP(B6,'Dérives inflation'!$A$2:$C$34,3,0)</f>
        <v>0</v>
      </c>
      <c r="J6" s="75"/>
    </row>
    <row r="7" spans="1:10" s="41" customFormat="1" ht="24" customHeight="1">
      <c r="A7" s="74" t="s">
        <v>5</v>
      </c>
      <c r="B7" s="51" t="s">
        <v>227</v>
      </c>
      <c r="C7" s="33" t="s">
        <v>34</v>
      </c>
      <c r="D7" s="35" t="s">
        <v>139</v>
      </c>
      <c r="E7" s="43" t="s">
        <v>127</v>
      </c>
      <c r="F7" s="43" t="s">
        <v>134</v>
      </c>
      <c r="G7" s="43" t="s">
        <v>138</v>
      </c>
      <c r="H7" s="42">
        <v>0.3</v>
      </c>
      <c r="I7" s="51">
        <f>VLOOKUP(B7,'Dérives inflation'!$A$2:$C$34,3,0)</f>
        <v>0.02</v>
      </c>
      <c r="J7" s="75">
        <v>1</v>
      </c>
    </row>
    <row r="8" spans="1:10" s="41" customFormat="1" ht="18.75" customHeight="1">
      <c r="A8" s="74" t="s">
        <v>6</v>
      </c>
      <c r="B8" s="51" t="s">
        <v>232</v>
      </c>
      <c r="C8" s="33" t="s">
        <v>23</v>
      </c>
      <c r="D8" s="34">
        <v>1</v>
      </c>
      <c r="E8" s="43" t="s">
        <v>43</v>
      </c>
      <c r="F8" s="43" t="s">
        <v>76</v>
      </c>
      <c r="G8" s="43" t="str">
        <f>IFERROR(VLOOKUP(Indexation!$C8,primes!$A:$E,4,0),"")</f>
        <v/>
      </c>
      <c r="H8" s="42">
        <v>2.5</v>
      </c>
      <c r="I8" s="51">
        <f>VLOOKUP(B8,'Dérives inflation'!$A$2:$C$34,3,0)</f>
        <v>1.4999999999999999E-2</v>
      </c>
      <c r="J8" s="75"/>
    </row>
    <row r="9" spans="1:10" s="41" customFormat="1" ht="18.75" customHeight="1">
      <c r="A9" s="74" t="s">
        <v>6</v>
      </c>
      <c r="B9" s="51" t="s">
        <v>233</v>
      </c>
      <c r="C9" s="33" t="s">
        <v>77</v>
      </c>
      <c r="D9" s="34">
        <v>2</v>
      </c>
      <c r="E9" s="43" t="str">
        <f>IFERROR(VLOOKUP(Indexation!$C9,primes!$A:$E,2,0),"")</f>
        <v>100% BR</v>
      </c>
      <c r="F9" s="43" t="str">
        <f>IFERROR(VLOOKUP(Indexation!$C9,primes!$A:$E,3,0),"")</f>
        <v>% BRSS + dépassement</v>
      </c>
      <c r="G9" s="43" t="str">
        <f>IFERROR(VLOOKUP(Indexation!$C9,primes!$A:$E,4,0),"")</f>
        <v/>
      </c>
      <c r="H9" s="42">
        <v>1.1499999999999999</v>
      </c>
      <c r="I9" s="51">
        <f>VLOOKUP(B9,'Dérives inflation'!$A$2:$C$34,3,0)</f>
        <v>0.03</v>
      </c>
      <c r="J9" s="75"/>
    </row>
    <row r="10" spans="1:10" s="41" customFormat="1" ht="18.75" customHeight="1">
      <c r="A10" s="74" t="s">
        <v>6</v>
      </c>
      <c r="B10" s="51" t="s">
        <v>234</v>
      </c>
      <c r="C10" s="33" t="s">
        <v>119</v>
      </c>
      <c r="D10" s="34">
        <v>1</v>
      </c>
      <c r="E10" s="43" t="str">
        <f>IFERROR(VLOOKUP(Indexation!$C10,primes!$A:$E,2,0),"")</f>
        <v>100% BR</v>
      </c>
      <c r="F10" s="43" t="str">
        <f>IFERROR(VLOOKUP(Indexation!$C10,primes!$A:$E,3,0),"")</f>
        <v>% BRSS</v>
      </c>
      <c r="G10" s="43" t="str">
        <f>IFERROR(VLOOKUP(Indexation!$C10,primes!$A:$E,4,0),"")</f>
        <v/>
      </c>
      <c r="H10" s="42">
        <v>0.5</v>
      </c>
      <c r="I10" s="51">
        <f>VLOOKUP(B10,'Dérives inflation'!$A$2:$C$34,3,0)</f>
        <v>0.02</v>
      </c>
      <c r="J10" s="75"/>
    </row>
    <row r="11" spans="1:10" s="41" customFormat="1" ht="18.75" customHeight="1">
      <c r="A11" s="74" t="s">
        <v>6</v>
      </c>
      <c r="B11" s="51" t="s">
        <v>235</v>
      </c>
      <c r="C11" s="33" t="s">
        <v>18</v>
      </c>
      <c r="D11" s="34">
        <v>1</v>
      </c>
      <c r="E11" s="43" t="s">
        <v>43</v>
      </c>
      <c r="F11" s="43" t="s">
        <v>54</v>
      </c>
      <c r="G11" s="43" t="str">
        <f>IFERROR(VLOOKUP(Indexation!$C11,primes!$A:$E,4,0),"")</f>
        <v/>
      </c>
      <c r="H11" s="42">
        <v>1.5</v>
      </c>
      <c r="I11" s="51">
        <f>VLOOKUP(B11,'Dérives inflation'!$A$2:$C$34,3,0)</f>
        <v>0.03</v>
      </c>
      <c r="J11" s="75"/>
    </row>
    <row r="12" spans="1:10" s="41" customFormat="1" ht="18.75" customHeight="1">
      <c r="A12" s="74" t="s">
        <v>6</v>
      </c>
      <c r="B12" s="51" t="s">
        <v>236</v>
      </c>
      <c r="C12" s="33" t="s">
        <v>0</v>
      </c>
      <c r="D12" s="34">
        <v>1</v>
      </c>
      <c r="E12" s="43" t="s">
        <v>43</v>
      </c>
      <c r="F12" s="43" t="s">
        <v>54</v>
      </c>
      <c r="G12" s="43" t="str">
        <f>IFERROR(VLOOKUP(Indexation!$C12,primes!$A:$E,4,0),"")</f>
        <v/>
      </c>
      <c r="H12" s="42">
        <v>1.5</v>
      </c>
      <c r="I12" s="51">
        <f>VLOOKUP(B12,'Dérives inflation'!$A$2:$C$34,3,0)</f>
        <v>0.02</v>
      </c>
      <c r="J12" s="75"/>
    </row>
    <row r="13" spans="1:10" s="41" customFormat="1" ht="18.75" customHeight="1">
      <c r="A13" s="74" t="s">
        <v>6</v>
      </c>
      <c r="B13" s="51" t="s">
        <v>237</v>
      </c>
      <c r="C13" s="33" t="s">
        <v>70</v>
      </c>
      <c r="D13" s="34">
        <v>1</v>
      </c>
      <c r="E13" s="43" t="str">
        <f>IFERROR(VLOOKUP(Indexation!$C13,primes!$A:$E,2,0),"")</f>
        <v>100% BR</v>
      </c>
      <c r="F13" s="43" t="str">
        <f>IFERROR(VLOOKUP(Indexation!$C13,primes!$A:$E,3,0),"")</f>
        <v>Frais réels</v>
      </c>
      <c r="G13" s="43" t="str">
        <f>IFERROR(VLOOKUP(Indexation!$C13,primes!$A:$E,4,0),"")</f>
        <v/>
      </c>
      <c r="H13" s="42">
        <v>1.3</v>
      </c>
      <c r="I13" s="51">
        <f>VLOOKUP(B13,'Dérives inflation'!$A$2:$C$34,3,0)</f>
        <v>2.5000000000000001E-2</v>
      </c>
      <c r="J13" s="75"/>
    </row>
    <row r="14" spans="1:10" s="41" customFormat="1" ht="18.75" customHeight="1">
      <c r="A14" s="74" t="s">
        <v>6</v>
      </c>
      <c r="B14" s="51" t="s">
        <v>238</v>
      </c>
      <c r="C14" s="33" t="s">
        <v>162</v>
      </c>
      <c r="D14" s="35" t="s">
        <v>2</v>
      </c>
      <c r="E14" s="43" t="s">
        <v>3</v>
      </c>
      <c r="F14" s="43" t="s">
        <v>46</v>
      </c>
      <c r="G14" s="43" t="s">
        <v>60</v>
      </c>
      <c r="H14" s="42">
        <v>1.5</v>
      </c>
      <c r="I14" s="51">
        <f>VLOOKUP(B14,'Dérives inflation'!$A$2:$C$34,3,0)</f>
        <v>0.01</v>
      </c>
      <c r="J14" s="75"/>
    </row>
    <row r="15" spans="1:10" s="41" customFormat="1" ht="18.75" customHeight="1">
      <c r="A15" s="74" t="s">
        <v>6</v>
      </c>
      <c r="B15" s="51" t="s">
        <v>239</v>
      </c>
      <c r="C15" s="33" t="s">
        <v>163</v>
      </c>
      <c r="D15" s="34">
        <v>1</v>
      </c>
      <c r="E15" s="43" t="s">
        <v>43</v>
      </c>
      <c r="F15" s="43" t="s">
        <v>54</v>
      </c>
      <c r="G15" s="43" t="str">
        <f>IFERROR(VLOOKUP(Indexation!$C15,primes!$A:$E,4,0),"")</f>
        <v/>
      </c>
      <c r="H15" s="42">
        <v>1</v>
      </c>
      <c r="I15" s="51">
        <f>VLOOKUP(B15,'Dérives inflation'!$A$2:$C$34,3,0)</f>
        <v>0.03</v>
      </c>
      <c r="J15" s="75"/>
    </row>
    <row r="16" spans="1:10" s="41" customFormat="1" ht="18.75" customHeight="1">
      <c r="A16" s="74" t="s">
        <v>6</v>
      </c>
      <c r="B16" s="51" t="s">
        <v>240</v>
      </c>
      <c r="C16" s="33" t="s">
        <v>24</v>
      </c>
      <c r="D16" s="34">
        <v>1</v>
      </c>
      <c r="E16" s="43" t="s">
        <v>43</v>
      </c>
      <c r="F16" s="43" t="s">
        <v>54</v>
      </c>
      <c r="G16" s="43" t="str">
        <f>IFERROR(VLOOKUP(Indexation!$C16,primes!$A:$E,4,0),"")</f>
        <v/>
      </c>
      <c r="H16" s="42">
        <v>1</v>
      </c>
      <c r="I16" s="51">
        <f>VLOOKUP(B16,'Dérives inflation'!$A$2:$C$34,3,0)</f>
        <v>2.5000000000000001E-2</v>
      </c>
      <c r="J16" s="75"/>
    </row>
    <row r="17" spans="1:10" s="41" customFormat="1" ht="28.5" customHeight="1">
      <c r="A17" s="74" t="s">
        <v>6</v>
      </c>
      <c r="B17" s="51" t="s">
        <v>241</v>
      </c>
      <c r="C17" s="33" t="s">
        <v>73</v>
      </c>
      <c r="D17" s="34" t="s">
        <v>164</v>
      </c>
      <c r="E17" s="43" t="str">
        <f>IFERROR(VLOOKUP(Indexation!$C17,primes!$A:$E,2,0),"")</f>
        <v>100% BR</v>
      </c>
      <c r="F17" s="43" t="str">
        <f>IFERROR(VLOOKUP(Indexation!$C17,primes!$A:$E,3,0),"")</f>
        <v>% BRSS</v>
      </c>
      <c r="G17" s="43" t="str">
        <f>IFERROR(VLOOKUP(Indexation!$C17,primes!$A:$E,4,0),"")</f>
        <v/>
      </c>
      <c r="H17" s="42">
        <v>1</v>
      </c>
      <c r="I17" s="51">
        <f>VLOOKUP(B17,'Dérives inflation'!$A$2:$C$34,3,0)</f>
        <v>5.0000000000000001E-3</v>
      </c>
      <c r="J17" s="75"/>
    </row>
    <row r="18" spans="1:10" s="41" customFormat="1" ht="18.75" customHeight="1">
      <c r="A18" s="74" t="s">
        <v>6</v>
      </c>
      <c r="B18" s="51" t="s">
        <v>242</v>
      </c>
      <c r="C18" s="33" t="s">
        <v>74</v>
      </c>
      <c r="D18" s="35" t="s">
        <v>120</v>
      </c>
      <c r="E18" s="43" t="str">
        <f>IFERROR(VLOOKUP(Indexation!$C18,primes!$A:$E,2,0),"")</f>
        <v>Néant</v>
      </c>
      <c r="F18" s="43" t="str">
        <f>IFERROR(VLOOKUP(Indexation!$C18,primes!$A:$E,3,0),"")</f>
        <v>Forfait €</v>
      </c>
      <c r="G18" s="43" t="str">
        <f>IFERROR(VLOOKUP(Indexation!$C18,primes!$A:$E,4,0),"")</f>
        <v/>
      </c>
      <c r="H18" s="42">
        <v>1</v>
      </c>
      <c r="I18" s="51">
        <f>VLOOKUP(B18,'Dérives inflation'!$A$2:$C$34,3,0)</f>
        <v>0.02</v>
      </c>
      <c r="J18" s="75"/>
    </row>
    <row r="19" spans="1:10" s="41" customFormat="1" ht="18.75" customHeight="1">
      <c r="A19" s="74" t="s">
        <v>6</v>
      </c>
      <c r="B19" s="51" t="s">
        <v>243</v>
      </c>
      <c r="C19" s="33" t="s">
        <v>1</v>
      </c>
      <c r="D19" s="34" t="s">
        <v>15</v>
      </c>
      <c r="E19" s="43" t="s">
        <v>127</v>
      </c>
      <c r="F19" s="43" t="s">
        <v>134</v>
      </c>
      <c r="G19" s="43" t="s">
        <v>140</v>
      </c>
      <c r="H19" s="42">
        <v>0.5</v>
      </c>
      <c r="I19" s="51">
        <f>VLOOKUP(B19,'Dérives inflation'!$A$2:$C$34,3,0)</f>
        <v>0.01</v>
      </c>
      <c r="J19" s="75">
        <v>1</v>
      </c>
    </row>
    <row r="20" spans="1:10" s="41" customFormat="1">
      <c r="A20" s="74" t="s">
        <v>224</v>
      </c>
      <c r="B20" s="51" t="s">
        <v>244</v>
      </c>
      <c r="C20" s="33" t="s">
        <v>223</v>
      </c>
      <c r="D20" s="35" t="s">
        <v>126</v>
      </c>
      <c r="E20" s="43" t="s">
        <v>3</v>
      </c>
      <c r="F20" s="43" t="s">
        <v>46</v>
      </c>
      <c r="G20" s="43" t="s">
        <v>126</v>
      </c>
      <c r="H20" s="42">
        <v>0.2</v>
      </c>
      <c r="I20" s="51">
        <f>VLOOKUP(B20,'Dérives inflation'!$A$2:$C$34,3,0)</f>
        <v>0.04</v>
      </c>
      <c r="J20" s="75"/>
    </row>
    <row r="21" spans="1:10" s="41" customFormat="1" ht="18.75" customHeight="1">
      <c r="A21" s="74" t="s">
        <v>121</v>
      </c>
      <c r="B21" s="51" t="s">
        <v>245</v>
      </c>
      <c r="C21" s="33" t="s">
        <v>53</v>
      </c>
      <c r="D21" s="34">
        <v>1</v>
      </c>
      <c r="E21" s="43" t="str">
        <f>IFERROR(VLOOKUP(Indexation!$C21,primes!$A:$E,2,0),"")</f>
        <v>100% BR</v>
      </c>
      <c r="F21" s="43" t="str">
        <f>IFERROR(VLOOKUP(Indexation!$C21,primes!$A:$E,3,0),"")</f>
        <v>% BRSS</v>
      </c>
      <c r="G21" s="43" t="str">
        <f>IFERROR(VLOOKUP(Indexation!$C21,primes!$A:$E,4,0),"")</f>
        <v/>
      </c>
      <c r="H21" s="42">
        <v>1.5</v>
      </c>
      <c r="I21" s="51">
        <f>VLOOKUP(B21,'Dérives inflation'!$A$2:$C$34,3,0)</f>
        <v>1.4999999999999999E-2</v>
      </c>
      <c r="J21" s="75"/>
    </row>
    <row r="22" spans="1:10" s="41" customFormat="1" ht="18.75" customHeight="1">
      <c r="A22" s="74" t="s">
        <v>121</v>
      </c>
      <c r="B22" s="51" t="s">
        <v>246</v>
      </c>
      <c r="C22" s="36" t="s">
        <v>25</v>
      </c>
      <c r="D22" s="34" t="s">
        <v>32</v>
      </c>
      <c r="E22" s="43" t="s">
        <v>127</v>
      </c>
      <c r="F22" s="43" t="s">
        <v>54</v>
      </c>
      <c r="G22" s="43" t="s">
        <v>141</v>
      </c>
      <c r="H22" s="42">
        <v>3</v>
      </c>
      <c r="I22" s="51">
        <f>VLOOKUP(B22,'Dérives inflation'!$A$2:$C$34,3,0)</f>
        <v>0.03</v>
      </c>
      <c r="J22" s="75"/>
    </row>
    <row r="23" spans="1:10" s="41" customFormat="1" ht="18.75" customHeight="1">
      <c r="A23" s="74" t="s">
        <v>121</v>
      </c>
      <c r="B23" s="51" t="s">
        <v>247</v>
      </c>
      <c r="C23" s="36" t="s">
        <v>165</v>
      </c>
      <c r="D23" s="37" t="s">
        <v>13</v>
      </c>
      <c r="E23" s="43" t="s">
        <v>127</v>
      </c>
      <c r="F23" s="43" t="s">
        <v>134</v>
      </c>
      <c r="G23" s="43" t="s">
        <v>143</v>
      </c>
      <c r="H23" s="42">
        <v>4.5</v>
      </c>
      <c r="I23" s="51">
        <f>VLOOKUP(B23,'Dérives inflation'!$A$2:$C$34,3,0)</f>
        <v>0.04</v>
      </c>
      <c r="J23" s="75">
        <v>1</v>
      </c>
    </row>
    <row r="24" spans="1:10" s="41" customFormat="1" ht="18.75" customHeight="1">
      <c r="A24" s="74" t="s">
        <v>121</v>
      </c>
      <c r="B24" s="51" t="s">
        <v>248</v>
      </c>
      <c r="C24" s="36" t="s">
        <v>26</v>
      </c>
      <c r="D24" s="35" t="s">
        <v>14</v>
      </c>
      <c r="E24" s="43" t="s">
        <v>127</v>
      </c>
      <c r="F24" s="43" t="s">
        <v>134</v>
      </c>
      <c r="G24" s="43" t="s">
        <v>142</v>
      </c>
      <c r="H24" s="42">
        <v>5</v>
      </c>
      <c r="I24" s="51">
        <f>VLOOKUP(B24,'Dérives inflation'!$A$2:$C$34,3,0)</f>
        <v>0.05</v>
      </c>
      <c r="J24" s="75">
        <v>1</v>
      </c>
    </row>
    <row r="25" spans="1:10" s="41" customFormat="1" ht="39" customHeight="1">
      <c r="A25" s="74" t="s">
        <v>4</v>
      </c>
      <c r="B25" s="51" t="s">
        <v>249</v>
      </c>
      <c r="C25" s="36" t="s">
        <v>30</v>
      </c>
      <c r="D25" s="34" t="s">
        <v>261</v>
      </c>
      <c r="E25" s="43" t="s">
        <v>127</v>
      </c>
      <c r="F25" s="43" t="s">
        <v>262</v>
      </c>
      <c r="G25" s="43" t="s">
        <v>144</v>
      </c>
      <c r="H25" s="42">
        <v>3.1</v>
      </c>
      <c r="I25" s="51">
        <f>VLOOKUP(B25,'Dérives inflation'!$A$2:$C$34,3,0)</f>
        <v>0.02</v>
      </c>
      <c r="J25" s="75"/>
    </row>
    <row r="26" spans="1:10" s="41" customFormat="1" ht="17.25" customHeight="1">
      <c r="A26" s="74" t="s">
        <v>7</v>
      </c>
      <c r="B26" s="51" t="s">
        <v>250</v>
      </c>
      <c r="C26" s="36" t="s">
        <v>123</v>
      </c>
      <c r="D26" s="34" t="s">
        <v>145</v>
      </c>
      <c r="E26" s="43" t="s">
        <v>127</v>
      </c>
      <c r="F26" s="43" t="s">
        <v>134</v>
      </c>
      <c r="G26" s="43" t="s">
        <v>146</v>
      </c>
      <c r="H26" s="42">
        <v>2.35</v>
      </c>
      <c r="I26" s="51">
        <f>VLOOKUP(B26,'Dérives inflation'!$A$2:$C$34,3,0)</f>
        <v>0.03</v>
      </c>
      <c r="J26" s="75">
        <v>1</v>
      </c>
    </row>
    <row r="27" spans="1:10" s="41" customFormat="1">
      <c r="A27" s="74" t="s">
        <v>7</v>
      </c>
      <c r="B27" s="51" t="s">
        <v>251</v>
      </c>
      <c r="C27" s="36" t="s">
        <v>125</v>
      </c>
      <c r="D27" s="34" t="s">
        <v>124</v>
      </c>
      <c r="E27" s="43" t="s">
        <v>127</v>
      </c>
      <c r="F27" s="43" t="s">
        <v>134</v>
      </c>
      <c r="G27" s="43" t="s">
        <v>146</v>
      </c>
      <c r="H27" s="42">
        <v>2.15</v>
      </c>
      <c r="I27" s="51">
        <f>VLOOKUP(B27,'Dérives inflation'!$A$2:$C$34,3,0)</f>
        <v>0.04</v>
      </c>
      <c r="J27" s="75">
        <v>1</v>
      </c>
    </row>
    <row r="28" spans="1:10" s="41" customFormat="1" ht="18.75" customHeight="1">
      <c r="A28" s="74" t="s">
        <v>7</v>
      </c>
      <c r="B28" s="51" t="s">
        <v>252</v>
      </c>
      <c r="C28" s="36" t="s">
        <v>27</v>
      </c>
      <c r="D28" s="38" t="s">
        <v>16</v>
      </c>
      <c r="E28" s="44" t="s">
        <v>3</v>
      </c>
      <c r="F28" s="44" t="s">
        <v>46</v>
      </c>
      <c r="G28" s="44" t="s">
        <v>93</v>
      </c>
      <c r="H28" s="42">
        <v>1</v>
      </c>
      <c r="I28" s="51">
        <f>VLOOKUP(B28,'Dérives inflation'!$A$2:$C$34,3,0)</f>
        <v>0.03</v>
      </c>
      <c r="J28" s="75"/>
    </row>
    <row r="29" spans="1:10" s="41" customFormat="1" ht="18.75" customHeight="1">
      <c r="A29" s="74" t="s">
        <v>8</v>
      </c>
      <c r="B29" s="51" t="s">
        <v>253</v>
      </c>
      <c r="C29" s="33" t="s">
        <v>122</v>
      </c>
      <c r="D29" s="34" t="s">
        <v>148</v>
      </c>
      <c r="E29" s="43" t="s">
        <v>127</v>
      </c>
      <c r="F29" s="43" t="s">
        <v>134</v>
      </c>
      <c r="G29" s="43" t="s">
        <v>147</v>
      </c>
      <c r="H29" s="42">
        <v>1.78</v>
      </c>
      <c r="I29" s="51">
        <f>VLOOKUP(B29,'Dérives inflation'!$A$2:$C$34,3,0)</f>
        <v>0.02</v>
      </c>
      <c r="J29" s="75">
        <v>1</v>
      </c>
    </row>
    <row r="30" spans="1:10" s="41" customFormat="1">
      <c r="A30" s="74" t="s">
        <v>35</v>
      </c>
      <c r="B30" s="51" t="s">
        <v>254</v>
      </c>
      <c r="C30" s="33" t="s">
        <v>9</v>
      </c>
      <c r="D30" s="39" t="s">
        <v>149</v>
      </c>
      <c r="E30" s="43" t="s">
        <v>127</v>
      </c>
      <c r="F30" s="43" t="s">
        <v>134</v>
      </c>
      <c r="G30" s="43" t="s">
        <v>150</v>
      </c>
      <c r="H30" s="42">
        <v>0.3</v>
      </c>
      <c r="I30" s="51">
        <f>VLOOKUP(B30,'Dérives inflation'!$A$2:$C$34,3,0)</f>
        <v>0.02</v>
      </c>
      <c r="J30" s="75">
        <v>1</v>
      </c>
    </row>
    <row r="31" spans="1:10" s="41" customFormat="1" ht="18.75" customHeight="1">
      <c r="A31" s="74" t="s">
        <v>35</v>
      </c>
      <c r="B31" s="51" t="s">
        <v>255</v>
      </c>
      <c r="C31" s="33" t="s">
        <v>10</v>
      </c>
      <c r="D31" s="39" t="s">
        <v>151</v>
      </c>
      <c r="E31" s="43" t="s">
        <v>127</v>
      </c>
      <c r="F31" s="43" t="s">
        <v>134</v>
      </c>
      <c r="G31" s="43" t="s">
        <v>152</v>
      </c>
      <c r="H31" s="42">
        <v>0.2</v>
      </c>
      <c r="I31" s="51">
        <f>VLOOKUP(B31,'Dérives inflation'!$A$2:$C$34,3,0)</f>
        <v>0.05</v>
      </c>
      <c r="J31" s="75">
        <v>1</v>
      </c>
    </row>
    <row r="32" spans="1:10" s="41" customFormat="1">
      <c r="A32" s="74" t="s">
        <v>11</v>
      </c>
      <c r="B32" s="51" t="s">
        <v>256</v>
      </c>
      <c r="C32" s="36" t="s">
        <v>28</v>
      </c>
      <c r="D32" s="34" t="s">
        <v>153</v>
      </c>
      <c r="E32" s="43" t="s">
        <v>43</v>
      </c>
      <c r="F32" s="43" t="s">
        <v>54</v>
      </c>
      <c r="G32" s="43" t="str">
        <f>IFERROR(VLOOKUP(Indexation!$C32,primes!$A:$E,4,0),"")</f>
        <v/>
      </c>
      <c r="H32" s="42">
        <v>0.1</v>
      </c>
      <c r="I32" s="51">
        <f>VLOOKUP(B32,'Dérives inflation'!$A$2:$C$34,3,0)</f>
        <v>1.4999999999999999E-2</v>
      </c>
      <c r="J32" s="75"/>
    </row>
    <row r="33" spans="1:10" s="41" customFormat="1" ht="18.75" customHeight="1">
      <c r="A33" s="74" t="s">
        <v>11</v>
      </c>
      <c r="B33" s="51" t="s">
        <v>257</v>
      </c>
      <c r="C33" s="36" t="s">
        <v>170</v>
      </c>
      <c r="D33" s="34">
        <v>1</v>
      </c>
      <c r="E33" s="43" t="s">
        <v>43</v>
      </c>
      <c r="F33" s="43" t="s">
        <v>54</v>
      </c>
      <c r="G33" s="43" t="str">
        <f>IFERROR(VLOOKUP(Indexation!$C33,primes!$A:$E,4,0),"")</f>
        <v/>
      </c>
      <c r="H33" s="42">
        <v>0.5</v>
      </c>
      <c r="I33" s="51">
        <f>VLOOKUP(B33,'Dérives inflation'!$A$2:$C$34,3,0)</f>
        <v>0.01</v>
      </c>
      <c r="J33" s="75"/>
    </row>
    <row r="34" spans="1:10" s="41" customFormat="1" ht="18.75" customHeight="1" thickBot="1">
      <c r="A34" s="76" t="s">
        <v>161</v>
      </c>
      <c r="B34" s="64" t="s">
        <v>258</v>
      </c>
      <c r="C34" s="65" t="s">
        <v>160</v>
      </c>
      <c r="D34" s="66" t="s">
        <v>17</v>
      </c>
      <c r="E34" s="67" t="s">
        <v>3</v>
      </c>
      <c r="F34" s="67" t="s">
        <v>12</v>
      </c>
      <c r="G34" s="67" t="s">
        <v>81</v>
      </c>
      <c r="H34" s="68">
        <v>0.5</v>
      </c>
      <c r="I34" s="64">
        <f>VLOOKUP(B34,'Dérives inflation'!$A$2:$C$34,3,0)</f>
        <v>0.02</v>
      </c>
      <c r="J34" s="77"/>
    </row>
    <row r="35" spans="1:10">
      <c r="H35" s="45"/>
    </row>
  </sheetData>
  <phoneticPr fontId="24" type="noConversion"/>
  <printOptions horizontalCentered="1"/>
  <pageMargins left="0.24" right="0.24" top="0.23622047244094491" bottom="0.35433070866141736" header="0.15748031496062992" footer="0.31496062992125984"/>
  <pageSetup paperSize="9" scale="5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46A7-B3A0-46C1-8255-ACC8539151B9}">
  <dimension ref="A1:E46"/>
  <sheetViews>
    <sheetView workbookViewId="0">
      <selection activeCell="E1" sqref="E1:E1048576"/>
    </sheetView>
  </sheetViews>
  <sheetFormatPr baseColWidth="10" defaultRowHeight="12.75"/>
  <cols>
    <col min="1" max="1" width="54.140625" bestFit="1" customWidth="1"/>
    <col min="2" max="2" width="15" customWidth="1"/>
    <col min="3" max="3" width="22.7109375" customWidth="1"/>
    <col min="4" max="4" width="22.85546875" customWidth="1"/>
    <col min="5" max="5" width="5.5703125" style="9" customWidth="1"/>
  </cols>
  <sheetData>
    <row r="1" spans="1:5">
      <c r="A1" t="s">
        <v>41</v>
      </c>
      <c r="B1" t="s">
        <v>61</v>
      </c>
      <c r="C1" t="s">
        <v>62</v>
      </c>
      <c r="D1" t="s">
        <v>63</v>
      </c>
      <c r="E1" s="9" t="s">
        <v>64</v>
      </c>
    </row>
    <row r="2" spans="1:5">
      <c r="A2" t="s">
        <v>37</v>
      </c>
      <c r="B2" t="s">
        <v>65</v>
      </c>
      <c r="C2" t="s">
        <v>38</v>
      </c>
      <c r="D2" t="s">
        <v>39</v>
      </c>
      <c r="E2" s="9" t="s">
        <v>40</v>
      </c>
    </row>
    <row r="3" spans="1:5">
      <c r="A3" t="s">
        <v>19</v>
      </c>
      <c r="B3" t="s">
        <v>12</v>
      </c>
      <c r="C3" t="s">
        <v>12</v>
      </c>
      <c r="D3" t="s">
        <v>42</v>
      </c>
      <c r="E3" s="9" t="s">
        <v>66</v>
      </c>
    </row>
    <row r="4" spans="1:5">
      <c r="A4" t="s">
        <v>20</v>
      </c>
      <c r="B4" t="s">
        <v>43</v>
      </c>
      <c r="C4" t="s">
        <v>44</v>
      </c>
      <c r="D4" t="s">
        <v>45</v>
      </c>
      <c r="E4" s="9" t="s">
        <v>67</v>
      </c>
    </row>
    <row r="5" spans="1:5">
      <c r="A5" t="s">
        <v>21</v>
      </c>
      <c r="B5" t="s">
        <v>43</v>
      </c>
      <c r="C5" t="s">
        <v>46</v>
      </c>
      <c r="D5" t="s">
        <v>47</v>
      </c>
      <c r="E5" s="9" t="s">
        <v>68</v>
      </c>
    </row>
    <row r="6" spans="1:5">
      <c r="A6" t="s">
        <v>33</v>
      </c>
      <c r="B6" t="s">
        <v>48</v>
      </c>
      <c r="C6" t="s">
        <v>49</v>
      </c>
      <c r="D6" t="s">
        <v>50</v>
      </c>
      <c r="E6" s="9" t="s">
        <v>69</v>
      </c>
    </row>
    <row r="7" spans="1:5">
      <c r="A7" t="s">
        <v>22</v>
      </c>
      <c r="B7" t="s">
        <v>43</v>
      </c>
      <c r="C7" t="s">
        <v>12</v>
      </c>
      <c r="D7" t="s">
        <v>51</v>
      </c>
      <c r="E7" s="9">
        <v>2.5</v>
      </c>
    </row>
    <row r="8" spans="1:5">
      <c r="A8" t="s">
        <v>70</v>
      </c>
      <c r="B8" t="s">
        <v>43</v>
      </c>
      <c r="C8" t="s">
        <v>12</v>
      </c>
      <c r="D8" t="s">
        <v>52</v>
      </c>
      <c r="E8" s="9" t="s">
        <v>69</v>
      </c>
    </row>
    <row r="9" spans="1:5">
      <c r="A9" s="10" t="s">
        <v>53</v>
      </c>
      <c r="B9" t="s">
        <v>43</v>
      </c>
      <c r="C9" t="s">
        <v>54</v>
      </c>
      <c r="D9" t="s">
        <v>52</v>
      </c>
      <c r="E9" s="9">
        <v>1.5</v>
      </c>
    </row>
    <row r="10" spans="1:5">
      <c r="A10" t="s">
        <v>55</v>
      </c>
      <c r="B10" t="s">
        <v>43</v>
      </c>
      <c r="C10" t="s">
        <v>54</v>
      </c>
      <c r="D10" t="s">
        <v>52</v>
      </c>
      <c r="E10" s="9" t="s">
        <v>71</v>
      </c>
    </row>
    <row r="11" spans="1:5">
      <c r="A11" t="s">
        <v>56</v>
      </c>
      <c r="B11" t="s">
        <v>57</v>
      </c>
      <c r="C11" t="s">
        <v>46</v>
      </c>
      <c r="D11" t="s">
        <v>58</v>
      </c>
      <c r="E11" s="9" t="s">
        <v>72</v>
      </c>
    </row>
    <row r="12" spans="1:5">
      <c r="A12" t="s">
        <v>59</v>
      </c>
      <c r="B12" t="s">
        <v>3</v>
      </c>
      <c r="C12" t="s">
        <v>46</v>
      </c>
      <c r="D12" t="s">
        <v>60</v>
      </c>
      <c r="E12" s="9" t="s">
        <v>67</v>
      </c>
    </row>
    <row r="13" spans="1:5">
      <c r="A13" t="s">
        <v>73</v>
      </c>
      <c r="B13" t="s">
        <v>43</v>
      </c>
      <c r="C13" t="s">
        <v>54</v>
      </c>
      <c r="D13" t="s">
        <v>52</v>
      </c>
      <c r="E13" s="9" t="s">
        <v>68</v>
      </c>
    </row>
    <row r="14" spans="1:5">
      <c r="A14" t="s">
        <v>74</v>
      </c>
      <c r="B14" t="s">
        <v>3</v>
      </c>
      <c r="C14" t="s">
        <v>46</v>
      </c>
      <c r="D14" t="s">
        <v>52</v>
      </c>
      <c r="E14" s="9" t="s">
        <v>68</v>
      </c>
    </row>
    <row r="15" spans="1:5">
      <c r="A15" t="s">
        <v>75</v>
      </c>
      <c r="B15" t="s">
        <v>43</v>
      </c>
      <c r="C15" t="s">
        <v>76</v>
      </c>
      <c r="D15" t="s">
        <v>52</v>
      </c>
      <c r="E15" s="9">
        <v>2.5</v>
      </c>
    </row>
    <row r="16" spans="1:5">
      <c r="A16" t="s">
        <v>77</v>
      </c>
      <c r="B16" t="s">
        <v>43</v>
      </c>
      <c r="C16" t="s">
        <v>76</v>
      </c>
      <c r="D16" t="s">
        <v>52</v>
      </c>
      <c r="E16" s="9">
        <v>2.5</v>
      </c>
    </row>
    <row r="17" spans="1:5">
      <c r="A17" t="s">
        <v>78</v>
      </c>
      <c r="B17" t="s">
        <v>43</v>
      </c>
      <c r="C17" t="s">
        <v>54</v>
      </c>
      <c r="D17" t="s">
        <v>52</v>
      </c>
      <c r="E17" s="9">
        <v>1.5</v>
      </c>
    </row>
    <row r="18" spans="1:5">
      <c r="A18" t="s">
        <v>79</v>
      </c>
      <c r="B18" t="s">
        <v>43</v>
      </c>
      <c r="C18" t="s">
        <v>54</v>
      </c>
      <c r="D18" t="s">
        <v>52</v>
      </c>
      <c r="E18" s="9">
        <v>1.5</v>
      </c>
    </row>
    <row r="19" spans="1:5">
      <c r="A19" t="s">
        <v>80</v>
      </c>
      <c r="B19" t="s">
        <v>43</v>
      </c>
      <c r="C19" t="s">
        <v>46</v>
      </c>
      <c r="D19" t="s">
        <v>81</v>
      </c>
      <c r="E19" s="9" t="s">
        <v>67</v>
      </c>
    </row>
    <row r="20" spans="1:5">
      <c r="A20" t="s">
        <v>82</v>
      </c>
      <c r="B20" t="s">
        <v>3</v>
      </c>
      <c r="C20" t="s">
        <v>46</v>
      </c>
      <c r="D20" t="s">
        <v>83</v>
      </c>
      <c r="E20" s="9">
        <v>0.5</v>
      </c>
    </row>
    <row r="21" spans="1:5">
      <c r="A21" t="s">
        <v>84</v>
      </c>
      <c r="B21" t="s">
        <v>3</v>
      </c>
      <c r="C21" t="s">
        <v>46</v>
      </c>
      <c r="D21" t="s">
        <v>60</v>
      </c>
      <c r="E21" s="9" t="s">
        <v>68</v>
      </c>
    </row>
    <row r="22" spans="1:5">
      <c r="A22" t="s">
        <v>85</v>
      </c>
      <c r="B22" t="s">
        <v>3</v>
      </c>
      <c r="C22" t="s">
        <v>49</v>
      </c>
      <c r="D22" t="s">
        <v>86</v>
      </c>
      <c r="E22" s="9" t="s">
        <v>67</v>
      </c>
    </row>
    <row r="23" spans="1:5">
      <c r="A23" t="s">
        <v>35</v>
      </c>
      <c r="B23" t="s">
        <v>3</v>
      </c>
      <c r="C23" t="s">
        <v>46</v>
      </c>
      <c r="D23" t="s">
        <v>83</v>
      </c>
      <c r="E23" s="9">
        <v>0.5</v>
      </c>
    </row>
    <row r="24" spans="1:5">
      <c r="A24" t="s">
        <v>87</v>
      </c>
      <c r="B24" t="s">
        <v>43</v>
      </c>
      <c r="C24" t="s">
        <v>54</v>
      </c>
      <c r="D24" t="s">
        <v>52</v>
      </c>
      <c r="E24" s="9" t="s">
        <v>68</v>
      </c>
    </row>
    <row r="25" spans="1:5">
      <c r="A25" t="s">
        <v>88</v>
      </c>
      <c r="B25" t="s">
        <v>43</v>
      </c>
      <c r="C25" t="s">
        <v>54</v>
      </c>
      <c r="D25" t="s">
        <v>52</v>
      </c>
      <c r="E25" s="9" t="s">
        <v>68</v>
      </c>
    </row>
    <row r="26" spans="1:5">
      <c r="A26" t="s">
        <v>89</v>
      </c>
      <c r="B26" t="s">
        <v>43</v>
      </c>
      <c r="C26" t="s">
        <v>54</v>
      </c>
      <c r="D26" t="s">
        <v>52</v>
      </c>
      <c r="E26" s="9">
        <v>0.5</v>
      </c>
    </row>
    <row r="27" spans="1:5">
      <c r="A27" t="s">
        <v>90</v>
      </c>
      <c r="B27" t="s">
        <v>3</v>
      </c>
      <c r="C27" t="s">
        <v>46</v>
      </c>
      <c r="D27" t="s">
        <v>60</v>
      </c>
      <c r="E27" s="9">
        <v>1.5</v>
      </c>
    </row>
    <row r="28" spans="1:5">
      <c r="A28" t="s">
        <v>91</v>
      </c>
      <c r="B28" t="s">
        <v>43</v>
      </c>
      <c r="C28" t="s">
        <v>54</v>
      </c>
      <c r="D28" t="s">
        <v>52</v>
      </c>
      <c r="E28" s="9">
        <v>1.5</v>
      </c>
    </row>
    <row r="29" spans="1:5">
      <c r="A29" t="s">
        <v>92</v>
      </c>
      <c r="B29" t="s">
        <v>3</v>
      </c>
      <c r="C29" t="s">
        <v>46</v>
      </c>
      <c r="D29" t="s">
        <v>93</v>
      </c>
      <c r="E29" s="9" t="s">
        <v>68</v>
      </c>
    </row>
    <row r="30" spans="1:5">
      <c r="A30" t="s">
        <v>94</v>
      </c>
      <c r="B30" t="s">
        <v>43</v>
      </c>
      <c r="C30" t="s">
        <v>54</v>
      </c>
      <c r="D30" t="s">
        <v>52</v>
      </c>
      <c r="E30" s="9" t="s">
        <v>68</v>
      </c>
    </row>
    <row r="31" spans="1:5">
      <c r="A31" t="s">
        <v>95</v>
      </c>
      <c r="B31" t="s">
        <v>43</v>
      </c>
      <c r="C31" t="s">
        <v>54</v>
      </c>
      <c r="D31" t="s">
        <v>52</v>
      </c>
      <c r="E31" s="9" t="s">
        <v>68</v>
      </c>
    </row>
    <row r="32" spans="1:5">
      <c r="A32" t="s">
        <v>96</v>
      </c>
      <c r="B32" t="s">
        <v>43</v>
      </c>
      <c r="C32" t="s">
        <v>97</v>
      </c>
      <c r="D32" t="s">
        <v>98</v>
      </c>
      <c r="E32" s="9">
        <v>0.5</v>
      </c>
    </row>
    <row r="33" spans="1:5">
      <c r="A33" t="s">
        <v>99</v>
      </c>
      <c r="B33" t="s">
        <v>3</v>
      </c>
      <c r="C33" t="s">
        <v>46</v>
      </c>
      <c r="D33" t="s">
        <v>100</v>
      </c>
      <c r="E33" s="9">
        <v>0.3</v>
      </c>
    </row>
    <row r="34" spans="1:5">
      <c r="A34" t="s">
        <v>101</v>
      </c>
      <c r="B34" t="s">
        <v>3</v>
      </c>
      <c r="C34" t="s">
        <v>46</v>
      </c>
      <c r="D34" t="s">
        <v>100</v>
      </c>
      <c r="E34" s="9">
        <v>0.3</v>
      </c>
    </row>
    <row r="35" spans="1:5">
      <c r="A35" t="s">
        <v>102</v>
      </c>
      <c r="B35" t="s">
        <v>43</v>
      </c>
      <c r="C35" t="s">
        <v>54</v>
      </c>
      <c r="D35" t="s">
        <v>52</v>
      </c>
      <c r="E35" s="9">
        <v>0.5</v>
      </c>
    </row>
    <row r="36" spans="1:5">
      <c r="A36" t="s">
        <v>103</v>
      </c>
      <c r="B36" t="s">
        <v>3</v>
      </c>
      <c r="C36" t="s">
        <v>46</v>
      </c>
      <c r="D36" t="s">
        <v>104</v>
      </c>
      <c r="E36" s="9">
        <v>0.3</v>
      </c>
    </row>
    <row r="37" spans="1:5">
      <c r="A37" t="s">
        <v>105</v>
      </c>
      <c r="B37" t="s">
        <v>3</v>
      </c>
      <c r="C37" t="s">
        <v>46</v>
      </c>
      <c r="D37" t="s">
        <v>83</v>
      </c>
      <c r="E37" s="9">
        <v>0.5</v>
      </c>
    </row>
    <row r="38" spans="1:5">
      <c r="A38" t="s">
        <v>106</v>
      </c>
      <c r="B38" t="s">
        <v>3</v>
      </c>
      <c r="C38" t="s">
        <v>46</v>
      </c>
      <c r="D38" t="s">
        <v>107</v>
      </c>
      <c r="E38" s="9">
        <v>0.5</v>
      </c>
    </row>
    <row r="39" spans="1:5">
      <c r="A39" t="s">
        <v>108</v>
      </c>
      <c r="B39" t="s">
        <v>3</v>
      </c>
      <c r="C39" t="s">
        <v>46</v>
      </c>
      <c r="D39" t="s">
        <v>83</v>
      </c>
      <c r="E39" s="9">
        <v>0.5</v>
      </c>
    </row>
    <row r="40" spans="1:5">
      <c r="A40" t="s">
        <v>109</v>
      </c>
      <c r="B40" t="s">
        <v>43</v>
      </c>
      <c r="C40" t="s">
        <v>54</v>
      </c>
      <c r="D40" t="s">
        <v>52</v>
      </c>
      <c r="E40" s="9">
        <v>0.5</v>
      </c>
    </row>
    <row r="41" spans="1:5">
      <c r="A41" s="10" t="s">
        <v>119</v>
      </c>
      <c r="B41" t="s">
        <v>43</v>
      </c>
      <c r="C41" t="s">
        <v>54</v>
      </c>
      <c r="D41" t="s">
        <v>52</v>
      </c>
      <c r="E41" s="9">
        <v>0.5</v>
      </c>
    </row>
    <row r="42" spans="1:5">
      <c r="A42" t="s">
        <v>110</v>
      </c>
      <c r="B42" t="s">
        <v>12</v>
      </c>
      <c r="C42" t="s">
        <v>46</v>
      </c>
      <c r="D42" t="s">
        <v>111</v>
      </c>
      <c r="E42" s="9">
        <v>0.3</v>
      </c>
    </row>
    <row r="43" spans="1:5">
      <c r="A43" t="s">
        <v>112</v>
      </c>
      <c r="B43" t="s">
        <v>3</v>
      </c>
      <c r="C43" t="s">
        <v>113</v>
      </c>
      <c r="D43" t="s">
        <v>114</v>
      </c>
      <c r="E43" s="9">
        <v>0.5</v>
      </c>
    </row>
    <row r="44" spans="1:5">
      <c r="A44" t="s">
        <v>115</v>
      </c>
      <c r="B44" t="s">
        <v>3</v>
      </c>
      <c r="C44" t="s">
        <v>116</v>
      </c>
      <c r="D44" t="s">
        <v>81</v>
      </c>
      <c r="E44" s="9">
        <v>0.5</v>
      </c>
    </row>
    <row r="45" spans="1:5">
      <c r="A45" t="s">
        <v>117</v>
      </c>
      <c r="B45" t="s">
        <v>3</v>
      </c>
      <c r="C45" t="s">
        <v>12</v>
      </c>
      <c r="D45" t="s">
        <v>81</v>
      </c>
      <c r="E45" s="9">
        <v>0.3</v>
      </c>
    </row>
    <row r="46" spans="1:5">
      <c r="A46" t="s">
        <v>118</v>
      </c>
      <c r="B46" t="s">
        <v>3</v>
      </c>
      <c r="C46" t="s">
        <v>46</v>
      </c>
      <c r="D46" t="s">
        <v>58</v>
      </c>
      <c r="E46" s="9">
        <v>0.5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7487-B74F-48A2-9647-5FC74E92FBEA}">
  <dimension ref="A1:C16"/>
  <sheetViews>
    <sheetView zoomScale="80" zoomScaleNormal="80" workbookViewId="0">
      <selection activeCell="C5" sqref="C5"/>
    </sheetView>
  </sheetViews>
  <sheetFormatPr baseColWidth="10" defaultRowHeight="15"/>
  <cols>
    <col min="1" max="1" width="15.140625" style="52" bestFit="1" customWidth="1"/>
    <col min="2" max="2" width="9.42578125" style="52" bestFit="1" customWidth="1"/>
    <col min="3" max="3" width="10.85546875" style="52" bestFit="1" customWidth="1"/>
    <col min="4" max="16384" width="11.42578125" style="52"/>
  </cols>
  <sheetData>
    <row r="1" spans="1:3">
      <c r="A1" s="53" t="s">
        <v>263</v>
      </c>
      <c r="B1" s="78" t="s">
        <v>280</v>
      </c>
      <c r="C1" s="53" t="s">
        <v>266</v>
      </c>
    </row>
    <row r="2" spans="1:3">
      <c r="A2" s="52" t="s">
        <v>264</v>
      </c>
      <c r="B2" s="79">
        <v>0.60860602937387265</v>
      </c>
      <c r="C2" s="52">
        <v>0.56000000000000005</v>
      </c>
    </row>
    <row r="3" spans="1:3">
      <c r="A3" s="52" t="s">
        <v>265</v>
      </c>
      <c r="B3" s="79">
        <v>0.57742849780984284</v>
      </c>
      <c r="C3" s="52">
        <v>0.65</v>
      </c>
    </row>
    <row r="4" spans="1:3">
      <c r="A4" s="52" t="s">
        <v>267</v>
      </c>
      <c r="B4" s="79">
        <v>0.81576913166709608</v>
      </c>
      <c r="C4" s="52">
        <v>0.78</v>
      </c>
    </row>
    <row r="5" spans="1:3">
      <c r="A5" s="52" t="s">
        <v>268</v>
      </c>
      <c r="B5" s="79">
        <v>0.83586704457614014</v>
      </c>
      <c r="C5" s="52">
        <v>0.85</v>
      </c>
    </row>
    <row r="6" spans="1:3">
      <c r="A6" s="52" t="s">
        <v>269</v>
      </c>
      <c r="B6" s="79">
        <v>0.92295800051533117</v>
      </c>
      <c r="C6" s="52">
        <v>0.93</v>
      </c>
    </row>
    <row r="7" spans="1:3">
      <c r="A7" s="52" t="s">
        <v>270</v>
      </c>
      <c r="B7" s="79">
        <v>1</v>
      </c>
      <c r="C7" s="52">
        <v>1</v>
      </c>
    </row>
    <row r="8" spans="1:3">
      <c r="A8" s="52" t="s">
        <v>271</v>
      </c>
      <c r="B8" s="79">
        <v>1.1025508889461477</v>
      </c>
      <c r="C8" s="52">
        <v>1.1299999999999999</v>
      </c>
    </row>
    <row r="9" spans="1:3">
      <c r="A9" s="52" t="s">
        <v>272</v>
      </c>
      <c r="B9" s="79">
        <v>1.264880185519196</v>
      </c>
      <c r="C9" s="52">
        <v>1.25</v>
      </c>
    </row>
    <row r="10" spans="1:3">
      <c r="A10" s="52" t="s">
        <v>273</v>
      </c>
      <c r="B10" s="79">
        <v>1.3764493687194024</v>
      </c>
      <c r="C10" s="52">
        <v>1.38</v>
      </c>
    </row>
    <row r="11" spans="1:3">
      <c r="A11" s="52" t="s">
        <v>274</v>
      </c>
      <c r="B11" s="79">
        <v>1.4818345787168257</v>
      </c>
      <c r="C11" s="52">
        <v>1.5</v>
      </c>
    </row>
    <row r="12" spans="1:3">
      <c r="A12" s="52" t="s">
        <v>275</v>
      </c>
      <c r="B12" s="79">
        <v>1.7590827106415872</v>
      </c>
      <c r="C12" s="52">
        <v>1.63</v>
      </c>
    </row>
    <row r="13" spans="1:3">
      <c r="A13" s="52" t="s">
        <v>276</v>
      </c>
      <c r="B13" s="79">
        <v>2.0401958258180883</v>
      </c>
      <c r="C13" s="52">
        <v>1.76</v>
      </c>
    </row>
    <row r="14" spans="1:3">
      <c r="A14" s="52" t="s">
        <v>277</v>
      </c>
      <c r="B14" s="79">
        <v>2.459160010306622</v>
      </c>
      <c r="C14" s="52">
        <v>1.89</v>
      </c>
    </row>
    <row r="15" spans="1:3">
      <c r="A15" s="52" t="s">
        <v>278</v>
      </c>
      <c r="B15" s="79">
        <v>2.791548569956197</v>
      </c>
      <c r="C15" s="52">
        <v>2.02</v>
      </c>
    </row>
    <row r="16" spans="1:3">
      <c r="A16" s="52" t="s">
        <v>279</v>
      </c>
      <c r="B16" s="79">
        <v>3.4702396289616075</v>
      </c>
      <c r="C16" s="52">
        <v>2.15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8BAB-28BF-44DC-809C-CF4678056BFF}">
  <dimension ref="A1:D34"/>
  <sheetViews>
    <sheetView zoomScale="80" zoomScaleNormal="80" workbookViewId="0"/>
  </sheetViews>
  <sheetFormatPr baseColWidth="10" defaultRowHeight="12.75"/>
  <cols>
    <col min="1" max="1" width="11.42578125" style="41"/>
    <col min="2" max="2" width="69.28515625" bestFit="1" customWidth="1"/>
    <col min="3" max="3" width="18" bestFit="1" customWidth="1"/>
    <col min="4" max="4" width="75.7109375" customWidth="1"/>
  </cols>
  <sheetData>
    <row r="1" spans="1:4">
      <c r="A1"/>
      <c r="B1" s="48" t="s">
        <v>171</v>
      </c>
      <c r="C1" s="48" t="s">
        <v>172</v>
      </c>
      <c r="D1" s="48" t="s">
        <v>173</v>
      </c>
    </row>
    <row r="2" spans="1:4">
      <c r="A2" s="41" t="s">
        <v>226</v>
      </c>
      <c r="B2" s="49" t="s">
        <v>19</v>
      </c>
      <c r="C2" s="50">
        <v>1.4999999999999999E-2</v>
      </c>
      <c r="D2" s="47" t="s">
        <v>174</v>
      </c>
    </row>
    <row r="3" spans="1:4">
      <c r="A3" s="41" t="s">
        <v>228</v>
      </c>
      <c r="B3" s="49" t="s">
        <v>20</v>
      </c>
      <c r="C3" s="50">
        <v>0.06</v>
      </c>
      <c r="D3" s="47" t="s">
        <v>175</v>
      </c>
    </row>
    <row r="4" spans="1:4">
      <c r="A4" s="41" t="s">
        <v>230</v>
      </c>
      <c r="B4" s="49" t="s">
        <v>21</v>
      </c>
      <c r="C4" s="50">
        <v>0.02</v>
      </c>
      <c r="D4" s="47" t="s">
        <v>176</v>
      </c>
    </row>
    <row r="5" spans="1:4">
      <c r="A5" s="41" t="s">
        <v>231</v>
      </c>
      <c r="B5" s="49" t="s">
        <v>33</v>
      </c>
      <c r="C5" s="50">
        <v>0.05</v>
      </c>
      <c r="D5" s="47" t="s">
        <v>177</v>
      </c>
    </row>
    <row r="6" spans="1:4">
      <c r="A6" s="41" t="s">
        <v>229</v>
      </c>
      <c r="B6" s="49" t="s">
        <v>22</v>
      </c>
      <c r="C6" s="50">
        <v>0</v>
      </c>
      <c r="D6" s="47" t="s">
        <v>178</v>
      </c>
    </row>
    <row r="7" spans="1:4">
      <c r="A7" s="41" t="s">
        <v>227</v>
      </c>
      <c r="B7" s="49" t="s">
        <v>179</v>
      </c>
      <c r="C7" s="50">
        <v>0.02</v>
      </c>
      <c r="D7" s="47" t="s">
        <v>180</v>
      </c>
    </row>
    <row r="8" spans="1:4">
      <c r="A8" s="41" t="s">
        <v>232</v>
      </c>
      <c r="B8" s="49" t="s">
        <v>23</v>
      </c>
      <c r="C8" s="50">
        <v>1.4999999999999999E-2</v>
      </c>
      <c r="D8" s="47" t="s">
        <v>181</v>
      </c>
    </row>
    <row r="9" spans="1:4">
      <c r="A9" s="41" t="s">
        <v>233</v>
      </c>
      <c r="B9" s="49" t="s">
        <v>77</v>
      </c>
      <c r="C9" s="50">
        <v>0.03</v>
      </c>
      <c r="D9" s="47" t="s">
        <v>182</v>
      </c>
    </row>
    <row r="10" spans="1:4">
      <c r="A10" s="41" t="s">
        <v>234</v>
      </c>
      <c r="B10" s="49" t="s">
        <v>119</v>
      </c>
      <c r="C10" s="50">
        <v>0.02</v>
      </c>
      <c r="D10" s="47" t="s">
        <v>183</v>
      </c>
    </row>
    <row r="11" spans="1:4">
      <c r="A11" s="41" t="s">
        <v>235</v>
      </c>
      <c r="B11" s="49" t="s">
        <v>18</v>
      </c>
      <c r="C11" s="50">
        <v>0.03</v>
      </c>
      <c r="D11" s="47" t="s">
        <v>184</v>
      </c>
    </row>
    <row r="12" spans="1:4">
      <c r="A12" s="41" t="s">
        <v>236</v>
      </c>
      <c r="B12" s="49" t="s">
        <v>0</v>
      </c>
      <c r="C12" s="50">
        <v>0.02</v>
      </c>
      <c r="D12" s="47" t="s">
        <v>185</v>
      </c>
    </row>
    <row r="13" spans="1:4">
      <c r="A13" s="41" t="s">
        <v>237</v>
      </c>
      <c r="B13" s="49" t="s">
        <v>70</v>
      </c>
      <c r="C13" s="50">
        <v>2.5000000000000001E-2</v>
      </c>
      <c r="D13" s="47" t="s">
        <v>186</v>
      </c>
    </row>
    <row r="14" spans="1:4">
      <c r="A14" s="41" t="s">
        <v>238</v>
      </c>
      <c r="B14" s="49" t="s">
        <v>187</v>
      </c>
      <c r="C14" s="50">
        <v>0.01</v>
      </c>
      <c r="D14" s="47" t="s">
        <v>188</v>
      </c>
    </row>
    <row r="15" spans="1:4">
      <c r="A15" s="41" t="s">
        <v>239</v>
      </c>
      <c r="B15" s="49" t="s">
        <v>163</v>
      </c>
      <c r="C15" s="50">
        <v>0.03</v>
      </c>
      <c r="D15" s="47" t="s">
        <v>189</v>
      </c>
    </row>
    <row r="16" spans="1:4">
      <c r="A16" s="41" t="s">
        <v>240</v>
      </c>
      <c r="B16" s="49" t="s">
        <v>24</v>
      </c>
      <c r="C16" s="50">
        <v>2.5000000000000001E-2</v>
      </c>
      <c r="D16" s="47" t="s">
        <v>190</v>
      </c>
    </row>
    <row r="17" spans="1:4">
      <c r="A17" s="41" t="s">
        <v>241</v>
      </c>
      <c r="B17" s="49" t="s">
        <v>73</v>
      </c>
      <c r="C17" s="50">
        <v>5.0000000000000001E-3</v>
      </c>
      <c r="D17" s="47" t="s">
        <v>191</v>
      </c>
    </row>
    <row r="18" spans="1:4">
      <c r="A18" s="41" t="s">
        <v>242</v>
      </c>
      <c r="B18" s="49" t="s">
        <v>74</v>
      </c>
      <c r="C18" s="50">
        <v>0.02</v>
      </c>
      <c r="D18" s="47" t="s">
        <v>192</v>
      </c>
    </row>
    <row r="19" spans="1:4">
      <c r="A19" s="41" t="s">
        <v>243</v>
      </c>
      <c r="B19" s="49" t="s">
        <v>193</v>
      </c>
      <c r="C19" s="50">
        <v>0.01</v>
      </c>
      <c r="D19" s="47" t="s">
        <v>194</v>
      </c>
    </row>
    <row r="20" spans="1:4">
      <c r="A20" s="41" t="s">
        <v>244</v>
      </c>
      <c r="B20" s="49" t="s">
        <v>195</v>
      </c>
      <c r="C20" s="50">
        <v>0.04</v>
      </c>
      <c r="D20" s="47" t="s">
        <v>196</v>
      </c>
    </row>
    <row r="21" spans="1:4">
      <c r="A21" s="41" t="s">
        <v>245</v>
      </c>
      <c r="B21" s="49" t="s">
        <v>53</v>
      </c>
      <c r="C21" s="50">
        <v>1.4999999999999999E-2</v>
      </c>
      <c r="D21" s="47" t="s">
        <v>197</v>
      </c>
    </row>
    <row r="22" spans="1:4">
      <c r="A22" s="41" t="s">
        <v>246</v>
      </c>
      <c r="B22" s="49" t="s">
        <v>198</v>
      </c>
      <c r="C22" s="50">
        <v>0.03</v>
      </c>
      <c r="D22" s="47" t="s">
        <v>199</v>
      </c>
    </row>
    <row r="23" spans="1:4">
      <c r="A23" s="41" t="s">
        <v>247</v>
      </c>
      <c r="B23" s="49" t="s">
        <v>200</v>
      </c>
      <c r="C23" s="50">
        <v>0.04</v>
      </c>
      <c r="D23" s="47" t="s">
        <v>201</v>
      </c>
    </row>
    <row r="24" spans="1:4">
      <c r="A24" s="41" t="s">
        <v>248</v>
      </c>
      <c r="B24" s="49" t="s">
        <v>202</v>
      </c>
      <c r="C24" s="50">
        <v>0.05</v>
      </c>
      <c r="D24" s="47" t="s">
        <v>203</v>
      </c>
    </row>
    <row r="25" spans="1:4">
      <c r="A25" s="41" t="s">
        <v>249</v>
      </c>
      <c r="B25" s="49" t="s">
        <v>204</v>
      </c>
      <c r="C25" s="50">
        <v>0.02</v>
      </c>
      <c r="D25" s="47" t="s">
        <v>205</v>
      </c>
    </row>
    <row r="26" spans="1:4">
      <c r="A26" s="41" t="s">
        <v>250</v>
      </c>
      <c r="B26" s="49" t="s">
        <v>206</v>
      </c>
      <c r="C26" s="50">
        <v>0.03</v>
      </c>
      <c r="D26" s="47" t="s">
        <v>207</v>
      </c>
    </row>
    <row r="27" spans="1:4">
      <c r="A27" s="41" t="s">
        <v>251</v>
      </c>
      <c r="B27" s="49" t="s">
        <v>208</v>
      </c>
      <c r="C27" s="50">
        <v>0.04</v>
      </c>
      <c r="D27" s="47" t="s">
        <v>209</v>
      </c>
    </row>
    <row r="28" spans="1:4">
      <c r="A28" s="41" t="s">
        <v>252</v>
      </c>
      <c r="B28" s="49" t="s">
        <v>27</v>
      </c>
      <c r="C28" s="50">
        <v>0.03</v>
      </c>
      <c r="D28" s="47" t="s">
        <v>210</v>
      </c>
    </row>
    <row r="29" spans="1:4">
      <c r="A29" s="41" t="s">
        <v>253</v>
      </c>
      <c r="B29" s="49" t="s">
        <v>211</v>
      </c>
      <c r="C29" s="50">
        <v>0.02</v>
      </c>
      <c r="D29" s="47" t="s">
        <v>212</v>
      </c>
    </row>
    <row r="30" spans="1:4">
      <c r="A30" s="41" t="s">
        <v>254</v>
      </c>
      <c r="B30" s="49" t="s">
        <v>213</v>
      </c>
      <c r="C30" s="50">
        <v>0.02</v>
      </c>
      <c r="D30" s="47" t="s">
        <v>214</v>
      </c>
    </row>
    <row r="31" spans="1:4">
      <c r="A31" s="41" t="s">
        <v>255</v>
      </c>
      <c r="B31" s="49" t="s">
        <v>215</v>
      </c>
      <c r="C31" s="50">
        <v>0.05</v>
      </c>
      <c r="D31" s="47" t="s">
        <v>216</v>
      </c>
    </row>
    <row r="32" spans="1:4">
      <c r="A32" s="41" t="s">
        <v>256</v>
      </c>
      <c r="B32" s="49" t="s">
        <v>217</v>
      </c>
      <c r="C32" s="50">
        <v>1.4999999999999999E-2</v>
      </c>
      <c r="D32" s="47" t="s">
        <v>218</v>
      </c>
    </row>
    <row r="33" spans="1:4">
      <c r="A33" s="41" t="s">
        <v>257</v>
      </c>
      <c r="B33" s="49" t="s">
        <v>219</v>
      </c>
      <c r="C33" s="50">
        <v>0.01</v>
      </c>
      <c r="D33" s="47" t="s">
        <v>220</v>
      </c>
    </row>
    <row r="34" spans="1:4">
      <c r="A34" s="41" t="s">
        <v>258</v>
      </c>
      <c r="B34" s="49" t="s">
        <v>221</v>
      </c>
      <c r="C34" s="50">
        <v>0.02</v>
      </c>
      <c r="D34" s="47" t="s">
        <v>222</v>
      </c>
    </row>
  </sheetData>
  <phoneticPr fontId="2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A o P J W v 4 g R F e m A A A A 9 g A A A B I A H A B D b 2 5 m a W c v U G F j a 2 F n Z S 5 4 b W w g o h g A K K A U A A A A A A A A A A A A A A A A A A A A A A A A A A A A h Y 8 9 D o I w A I W v Q r r T H z B q S C m D i Z M k R h P j 2 p Q C j V B M W y x 3 c / B I X k G M o m 6 O 7 3 v f 8 N 7 9 e q P Z 0 D b B R R q r O p 0 C A j E I p B Z d o X S V g t 6 V 4 R J k j G 6 5 O P F K B q O s b T L Y I g W 1 c + c E I e 8 9 9 D H s T I U i j A k 6 5 p u 9 q G X L w U d W / + V Q a e u 4 F h I w e n i N Y R E k s x i S x R x i i i Z I c 6 W / Q j T u f b Y / k K 7 6 x v V G s t K E 6 x 1 F U 6 T o / Y E 9 A F B L A w Q U A A I A C A A C g 8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P J W p D w W 4 W p A Q A A / Q M A A B M A H A B G b 3 J t d W x h c y 9 T Z W N 0 a W 9 u M S 5 t I K I Y A C i g F A A A A A A A A A A A A A A A A A A A A A A A A A A A A M 1 S w W 7 a Q B A 9 B 4 l / W C 0 X I z m O c Q O V U v l Q A W l y Q V R w S u h h Y w / t S u t d Z 3 e 2 I k J c 8 j e J + h f 8 S b 8 k Y 0 y b V E C l 5 B R f 1 v v 0 d u a 9 m e c g Q 2 k 0 m 9 R n 5 1 O z 0 W y 4 H 8 J C z k o r C 3 A s Z Q q w 2 W D 0 T Y y 3 G R D S d z + j g c l 8 A R q D c 6 k g 6 h u N d H E B v z q b J X H S j X v x R 3 a p c 1 i I T Y d j p s E 4 M 8 d Z E o 0 t l J s W A 4 F i V v e J c I G 8 H V 4 P Q M l C I t i U H / G Q 9 Y 3 y h X Z p L 2 R D n Z l c 6 u 9 p r x v H n Z B 9 9 Q Z h g n c K 0 u f f a G Q 0 f G u H t e A W H + p j X D 8 i + S i t K b z j p H 4 q b o g 4 p j u 9 u g C R g 3 V B 7 S 1 k 1 1 v 8 s 1 K T T C h h X Y r W v y w 5 v S u B F S R l L t c P z / W m V m g 3 N 7 a o J V c s F + w R E C 6 X / I s g M k o g g 1 h V Q 1 j g K m R L T p N x W A 9 M Z O h B K W B B E n e S 9 g 5 1 J N B b Y D l Q 4 T + P d k j n d v 1 w 6 0 H T 1 k 5 o l j q X e 2 n j a g W s r O r R S t 2 2 7 + / 7 X 3 / b a l / c g N 2 Q C b r U 2 D u N K o u r V b v Z k H r / b F 6 m q c W 3 e Q r I y z s J V f e N o X p N A r a 5 o q X X a G d n + D W e H M A / H M B P D + D d f / D / b u c J U E s B A i 0 A F A A C A A g A A o P J W v 4 g R F e m A A A A 9 g A A A B I A A A A A A A A A A A A A A A A A A A A A A E N v b m Z p Z y 9 Q Y W N r Y W d l L n h t b F B L A Q I t A B Q A A g A I A A K D y V o P y u m r p A A A A O k A A A A T A A A A A A A A A A A A A A A A A P I A A A B b Q 2 9 u d G V u d F 9 U e X B l c 1 0 u e G 1 s U E s B A i 0 A F A A C A A g A A o P J W p D w W 4 W p A Q A A / Q M A A B M A A A A A A A A A A A A A A A A A 4 w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h U A A A A A A A D w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0 M 2 N k O W I 0 L T g 3 Z T c t N G U 0 N y 0 4 Z j M w L T k 4 N G U 2 Z T I x N T B m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l t Z X M v Q X V 0 b 1 J l b W 9 2 Z W R D b 2 x 1 b W 5 z M S 5 7 R 2 F y Y W 5 0 a W U s M H 0 m c X V v d D s s J n F 1 b 3 Q 7 U 2 V j d G l v b j E v c H J p b W V z L 0 F 1 d G 9 S Z W 1 v d m V k Q 2 9 s d W 1 u c z E u e 1 B y Z X N 0 Y X R p b 2 4 g Y W N 0 d W V s b G U g K D I w M T I p L D F 9 J n F 1 b 3 Q 7 L C Z x d W 9 0 O 1 N l Y 3 R p b 2 4 x L 3 B y a W 1 l c y 9 B d X R v U m V t b 3 Z l Z E N v b H V t b n M x L n t O Y X R 1 c m U g Z G U g c H J l c 3 R h d G l v b i w y f S Z x d W 9 0 O y w m c X V v d D t T Z W N 0 a W 9 u M S 9 w c m l t Z X M v Q X V 0 b 1 J l b W 9 2 Z W R D b 2 x 1 b W 5 z M S 5 7 R n L D q X F 1 Z W 5 j Z S A v I E N v b m R p d G l v b i w z f S Z x d W 9 0 O y w m c X V v d D t T Z W N 0 a W 9 u M S 9 w c m l t Z X M v Q X V 0 b 1 J l b W 9 2 Z W R D b 2 x 1 b W 5 z M S 5 7 U H J p b W U g c H V y Z S B t Z W 5 z d W V s b G U g K O K C r C k s N H 0 m c X V v d D s s J n F 1 b 3 Q 7 U 2 V j d G l v b j E v c H J p b W V z L 0 F 1 d G 9 S Z W 1 v d m V k Q 2 9 s d W 1 u c z E u e 0 N v b H V t b j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J p b W V z L 0 F 1 d G 9 S Z W 1 v d m V k Q 2 9 s d W 1 u c z E u e 0 d h c m F u d G l l L D B 9 J n F 1 b 3 Q 7 L C Z x d W 9 0 O 1 N l Y 3 R p b 2 4 x L 3 B y a W 1 l c y 9 B d X R v U m V t b 3 Z l Z E N v b H V t b n M x L n t Q c m V z d G F 0 a W 9 u I G F j d H V l b G x l I C g y M D E y K S w x f S Z x d W 9 0 O y w m c X V v d D t T Z W N 0 a W 9 u M S 9 w c m l t Z X M v Q X V 0 b 1 J l b W 9 2 Z W R D b 2 x 1 b W 5 z M S 5 7 T m F 0 d X J l I G R l I H B y Z X N 0 Y X R p b 2 4 s M n 0 m c X V v d D s s J n F 1 b 3 Q 7 U 2 V j d G l v b j E v c H J p b W V z L 0 F 1 d G 9 S Z W 1 v d m V k Q 2 9 s d W 1 u c z E u e 0 Z y w 6 l x d W V u Y 2 U g L y B D b 2 5 k a X R p b 2 4 s M 3 0 m c X V v d D s s J n F 1 b 3 Q 7 U 2 V j d G l v b j E v c H J p b W V z L 0 F 1 d G 9 S Z W 1 v d m V k Q 2 9 s d W 1 u c z E u e 1 B y a W 1 l I H B 1 c m U g b W V u c 3 V l b G x l I C j i g q w p L D R 9 J n F 1 b 3 Q 7 L C Z x d W 9 0 O 1 N l Y 3 R p b 2 4 x L 3 B y a W 1 l c y 9 B d X R v U m V t b 3 Z l Z E N v b H V t b n M x L n t D b 2 x 1 b W 4 x L D V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d h c m F u d G l l J n F 1 b 3 Q 7 L C Z x d W 9 0 O 1 B y Z X N 0 Y X R p b 2 4 g Y W N 0 d W V s b G U g K D I w M T I p J n F 1 b 3 Q 7 L C Z x d W 9 0 O 0 5 h d H V y Z S B k Z S B w c m V z d G F 0 a W 9 u J n F 1 b 3 Q 7 L C Z x d W 9 0 O 0 Z y w 6 l x d W V u Y 2 U g L y B D b 2 5 k a X R p b 2 4 m c X V v d D s s J n F 1 b 3 Q 7 U H J p b W U g c H V y Z S B t Z W 5 z d W V s b G U g K O K C r C k m c X V v d D s s J n F 1 b 3 Q 7 Q 2 9 s d W 1 u M S Z x d W 9 0 O 1 0 i I C 8 + P E V u d H J 5 I F R 5 c G U 9 I k Z p b G x D b 2 x 1 b W 5 U e X B l c y I g V m F s d W U 9 I n N C Z 1 l H Q m d V R C I g L z 4 8 R W 5 0 c n k g V H l w Z T 0 i R m l s b E x h c 3 R V c G R h d G V k I i B W Y W x 1 Z T 0 i Z D I w M j U t M D Y t M D l U M T Q 6 M T c 6 N T I u O T k z M z I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l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V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Z X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1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m Y T J h N D I w L T N l N z g t N G U z Z S 1 h Y j l l L T Z k M T A y N j k 0 N W Q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l t Z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l U M T Q 6 M T k 6 M T M u M D Q 5 N T Q z N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l t Z X M g K D I p L 0 F 1 d G 9 S Z W 1 v d m V k Q 2 9 s d W 1 u c z E u e 0 N v b H V t b j E s M H 0 m c X V v d D s s J n F 1 b 3 Q 7 U 2 V j d G l v b j E v c H J p b W V z I C g y K S 9 B d X R v U m V t b 3 Z l Z E N v b H V t b n M x L n t D b 2 x 1 b W 4 y L D F 9 J n F 1 b 3 Q 7 L C Z x d W 9 0 O 1 N l Y 3 R p b 2 4 x L 3 B y a W 1 l c y A o M i k v Q X V 0 b 1 J l b W 9 2 Z W R D b 2 x 1 b W 5 z M S 5 7 Q 2 9 s d W 1 u M y w y f S Z x d W 9 0 O y w m c X V v d D t T Z W N 0 a W 9 u M S 9 w c m l t Z X M g K D I p L 0 F 1 d G 9 S Z W 1 v d m V k Q 2 9 s d W 1 u c z E u e 0 N v b H V t b j Q s M 3 0 m c X V v d D s s J n F 1 b 3 Q 7 U 2 V j d G l v b j E v c H J p b W V z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y a W 1 l c y A o M i k v Q X V 0 b 1 J l b W 9 2 Z W R D b 2 x 1 b W 5 z M S 5 7 Q 2 9 s d W 1 u M S w w f S Z x d W 9 0 O y w m c X V v d D t T Z W N 0 a W 9 u M S 9 w c m l t Z X M g K D I p L 0 F 1 d G 9 S Z W 1 v d m V k Q 2 9 s d W 1 u c z E u e 0 N v b H V t b j I s M X 0 m c X V v d D s s J n F 1 b 3 Q 7 U 2 V j d G l v b j E v c H J p b W V z I C g y K S 9 B d X R v U m V t b 3 Z l Z E N v b H V t b n M x L n t D b 2 x 1 b W 4 z L D J 9 J n F 1 b 3 Q 7 L C Z x d W 9 0 O 1 N l Y 3 R p b 2 4 x L 3 B y a W 1 l c y A o M i k v Q X V 0 b 1 J l b W 9 2 Z W R D b 2 x 1 b W 5 z M S 5 7 Q 2 9 s d W 1 u N C w z f S Z x d W 9 0 O y w m c X V v d D t T Z W N 0 a W 9 u M S 9 w c m l t Z X M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a W 1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Z X M l M j A o M i k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w 4 0 M k V A 7 S o E k E B L C 3 6 m j A A A A A A I A A A A A A B B m A A A A A Q A A I A A A A M z N E F B b T r q v g F U k s p x T + 7 V Y k w 3 R p / 3 w J 7 B s 6 Z 3 Q 1 A O r A A A A A A 6 A A A A A A g A A I A A A A L D c s K c K 0 2 W y g v d V / 6 / i 7 g j C h r 9 k j X 3 2 h q t Y 5 l c g C V c s U A A A A F s N 4 h q a d 4 a / 5 z Y c S T Y C F 8 2 o J d R + / / A o k D P 8 D E + F z o u p o B 0 F Y R e s g S T k 6 r 6 m a t U K h O f w / h f W E R / G M 8 i 8 a q w o g s C J k N b t h b E e n C t t 4 c r n J t T i Q A A A A O Q K V 4 W d j 6 C j N X 1 S Q x I j 7 t z a 1 r n P T 0 E Q O m U F V F d + 5 b f v i a J g n C Q b n e b R o r S e t / I q P S g 9 p t y s G U J s j p t A 6 l J r j S w = < / D a t a M a s h u p > 
</file>

<file path=customXml/itemProps1.xml><?xml version="1.0" encoding="utf-8"?>
<ds:datastoreItem xmlns:ds="http://schemas.openxmlformats.org/officeDocument/2006/customXml" ds:itemID="{BF7E5742-6FE7-4103-8BE1-580C2B56EF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Garanties</vt:lpstr>
      <vt:lpstr>Indexation</vt:lpstr>
      <vt:lpstr>primes</vt:lpstr>
      <vt:lpstr>mutualisation</vt:lpstr>
      <vt:lpstr>Dérives inflation</vt:lpstr>
      <vt:lpstr>Garanties!Zone_d_impression</vt:lpstr>
      <vt:lpstr>Indexation!Zone_d_impression</vt:lpstr>
    </vt:vector>
  </TitlesOfParts>
  <Company>SMIP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christelle.baudouin</dc:creator>
  <cp:lastModifiedBy>Mongi Zaghdoudi</cp:lastModifiedBy>
  <cp:lastPrinted>2012-07-18T12:52:52Z</cp:lastPrinted>
  <dcterms:created xsi:type="dcterms:W3CDTF">2007-12-27T14:03:56Z</dcterms:created>
  <dcterms:modified xsi:type="dcterms:W3CDTF">2025-06-11T14:15:57Z</dcterms:modified>
</cp:coreProperties>
</file>