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iesel/Desktop/Assignments&amp;Coursework/553/553pa2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20" i="1"/>
  <c r="B9" i="1"/>
  <c r="D30" i="1"/>
  <c r="E30" i="1"/>
  <c r="D20" i="1"/>
  <c r="D29" i="1"/>
  <c r="E31" i="1"/>
  <c r="D31" i="1"/>
  <c r="C31" i="1"/>
  <c r="D21" i="1"/>
  <c r="E21" i="1"/>
  <c r="C21" i="1"/>
  <c r="C10" i="1"/>
  <c r="D10" i="1"/>
  <c r="E10" i="1"/>
  <c r="E20" i="1"/>
  <c r="E19" i="1"/>
  <c r="D19" i="1"/>
  <c r="C19" i="1"/>
  <c r="B19" i="1"/>
  <c r="E9" i="1"/>
  <c r="D9" i="1"/>
  <c r="C9" i="1"/>
  <c r="D8" i="1"/>
  <c r="E8" i="1"/>
  <c r="C8" i="1"/>
  <c r="B8" i="1"/>
</calcChain>
</file>

<file path=xl/sharedStrings.xml><?xml version="1.0" encoding="utf-8"?>
<sst xmlns="http://schemas.openxmlformats.org/spreadsheetml/2006/main" count="39" uniqueCount="20">
  <si>
    <t>Experiment</t>
  </si>
  <si>
    <t>Shared Memory (1VM 2GB)</t>
  </si>
  <si>
    <t>Linux Sort (1VM 2GB)</t>
  </si>
  <si>
    <t>Hadoop Sort (4VM 8GB)</t>
  </si>
  <si>
    <t>Spark Sort (4VM 8GB)</t>
  </si>
  <si>
    <t>Computation Time (sec)</t>
  </si>
  <si>
    <t>Data Read (GB)</t>
  </si>
  <si>
    <t>Data Write (GB)</t>
  </si>
  <si>
    <t>I/O Throughput (MB/sec)</t>
  </si>
  <si>
    <t>Efficiency</t>
  </si>
  <si>
    <t>Speedup(Times)</t>
  </si>
  <si>
    <t>Shared Memory (1VM 20GB)</t>
  </si>
  <si>
    <t>Linux Sort (1VM 20GB)</t>
  </si>
  <si>
    <t>Hadoop Sort (4VM 80GB)</t>
  </si>
  <si>
    <t>Spark Sort (4VM 80GB)</t>
  </si>
  <si>
    <t>Hadoop Sort (4VM 20GB)</t>
  </si>
  <si>
    <t>Spark Sort (4VM 20GB)</t>
  </si>
  <si>
    <t xml:space="preserve">2.14 X </t>
  </si>
  <si>
    <t>1X</t>
  </si>
  <si>
    <t>Report Assignment 2b (CS 553)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</si>
</sst>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MR10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/>
    <xf numFmtId="0" fontId="5" fillId="4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workbookViewId="0">
      <selection activeCell="G11" sqref="G11"/>
    </sheetView>
  </sheetViews>
  <sheetFormatPr baseColWidth="10" defaultRowHeight="19" x14ac:dyDescent="0.2"/>
  <cols>
    <col min="1" max="1" width="29.1640625" style="1" bestFit="1" customWidth="1"/>
    <col min="2" max="2" width="31" bestFit="1" customWidth="1"/>
    <col min="3" max="3" width="25.6640625" bestFit="1" customWidth="1"/>
    <col min="4" max="4" width="28.5" bestFit="1" customWidth="1"/>
    <col min="5" max="5" width="26" bestFit="1" customWidth="1"/>
  </cols>
  <sheetData>
    <row r="1" spans="1:5" ht="19" customHeight="1" x14ac:dyDescent="0.2">
      <c r="A1" s="5" t="s">
        <v>19</v>
      </c>
      <c r="B1" s="5"/>
      <c r="C1" s="5"/>
      <c r="D1" s="5"/>
      <c r="E1" s="5"/>
    </row>
    <row r="2" spans="1:5" ht="19" customHeight="1" x14ac:dyDescent="0.2">
      <c r="A2" s="5"/>
      <c r="B2" s="5"/>
      <c r="C2" s="5"/>
      <c r="D2" s="5"/>
      <c r="E2" s="5"/>
    </row>
    <row r="3" spans="1:5" x14ac:dyDescent="0.2">
      <c r="B3" s="4"/>
      <c r="C3" s="4"/>
      <c r="D3" s="4"/>
      <c r="E3" s="4"/>
    </row>
    <row r="4" spans="1:5" s="3" customFormat="1" ht="21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1" t="s">
        <v>5</v>
      </c>
      <c r="B5" s="4">
        <v>139.13499999999999</v>
      </c>
      <c r="C5" s="4">
        <v>39</v>
      </c>
      <c r="D5" s="4">
        <v>134.12899999999999</v>
      </c>
      <c r="E5" s="4">
        <v>115.89</v>
      </c>
    </row>
    <row r="6" spans="1:5" x14ac:dyDescent="0.2">
      <c r="A6" s="1" t="s">
        <v>6</v>
      </c>
      <c r="B6" s="4">
        <v>2</v>
      </c>
      <c r="C6" s="4">
        <v>2</v>
      </c>
      <c r="D6" s="4">
        <v>16</v>
      </c>
      <c r="E6" s="4">
        <v>8</v>
      </c>
    </row>
    <row r="7" spans="1:5" x14ac:dyDescent="0.2">
      <c r="A7" s="1" t="s">
        <v>7</v>
      </c>
      <c r="B7" s="4">
        <v>2</v>
      </c>
      <c r="C7" s="4">
        <v>2</v>
      </c>
      <c r="D7" s="4">
        <v>16</v>
      </c>
      <c r="E7" s="4">
        <v>8</v>
      </c>
    </row>
    <row r="8" spans="1:5" x14ac:dyDescent="0.2">
      <c r="A8" s="1" t="s">
        <v>8</v>
      </c>
      <c r="B8" s="4">
        <f>(B6+B7)*1000/B5</f>
        <v>28.749056671577964</v>
      </c>
      <c r="C8" s="4">
        <f t="shared" ref="C8:E8" si="0">(C6+C7)*1000/C5</f>
        <v>102.56410256410257</v>
      </c>
      <c r="D8" s="4">
        <f t="shared" si="0"/>
        <v>238.57629595389514</v>
      </c>
      <c r="E8" s="4">
        <f t="shared" si="0"/>
        <v>138.06195530244196</v>
      </c>
    </row>
    <row r="9" spans="1:5" x14ac:dyDescent="0.2">
      <c r="A9" s="1" t="s">
        <v>10</v>
      </c>
      <c r="B9" s="4" t="str">
        <f>ROUNDUP(B5/B5, 2)&amp;" X "</f>
        <v xml:space="preserve">1 X </v>
      </c>
      <c r="C9" s="4" t="str">
        <f>ROUNDUP(B5/C5, 2)&amp;" X "</f>
        <v xml:space="preserve">3.57 X </v>
      </c>
      <c r="D9" s="4" t="str">
        <f>4*ROUNDUP(B5/D5, 2)&amp;" X "</f>
        <v xml:space="preserve">4.16 X </v>
      </c>
      <c r="E9" s="4" t="str">
        <f>4*ROUNDUP(B5/E5, 2)&amp;" X "</f>
        <v xml:space="preserve">4.84 X </v>
      </c>
    </row>
    <row r="10" spans="1:5" x14ac:dyDescent="0.2">
      <c r="A10" s="1" t="s">
        <v>9</v>
      </c>
      <c r="B10" s="4" t="str">
        <f>ROUNDUP(B6/B6, 2)&amp;" X "</f>
        <v xml:space="preserve">1 X </v>
      </c>
      <c r="C10" s="4">
        <f>100/ ROUNDUP(B5/C5, 2)/4</f>
        <v>7.0028011204481793</v>
      </c>
      <c r="D10" s="4">
        <f>100 - 100/ ROUNDUP(B5/D5, 2)</f>
        <v>3.8461538461538538</v>
      </c>
      <c r="E10" s="4">
        <f>100 - 100/ROUNDUP(B5/E5, 2)</f>
        <v>17.355371900826441</v>
      </c>
    </row>
    <row r="11" spans="1:5" x14ac:dyDescent="0.2">
      <c r="B11" s="4"/>
      <c r="C11" s="4"/>
      <c r="D11" s="4"/>
      <c r="E11" s="4"/>
    </row>
    <row r="12" spans="1:5" x14ac:dyDescent="0.2">
      <c r="B12" s="4"/>
      <c r="C12" s="4"/>
      <c r="D12" s="4"/>
      <c r="E12" s="4"/>
    </row>
    <row r="13" spans="1:5" x14ac:dyDescent="0.2">
      <c r="B13" s="4"/>
      <c r="C13" s="4"/>
      <c r="D13" s="4"/>
      <c r="E13" s="4"/>
    </row>
    <row r="14" spans="1:5" x14ac:dyDescent="0.2">
      <c r="B14" s="4"/>
      <c r="C14" s="4"/>
      <c r="D14" s="4"/>
      <c r="E14" s="4"/>
    </row>
    <row r="15" spans="1:5" s="4" customFormat="1" x14ac:dyDescent="0.2">
      <c r="A15" s="1" t="s">
        <v>0</v>
      </c>
      <c r="B15" s="1" t="s">
        <v>11</v>
      </c>
      <c r="C15" s="1" t="s">
        <v>12</v>
      </c>
      <c r="D15" s="1" t="s">
        <v>15</v>
      </c>
      <c r="E15" s="1" t="s">
        <v>16</v>
      </c>
    </row>
    <row r="16" spans="1:5" x14ac:dyDescent="0.2">
      <c r="A16" s="1" t="s">
        <v>5</v>
      </c>
      <c r="B16" s="6">
        <v>2027.136</v>
      </c>
      <c r="C16" s="4">
        <v>1436</v>
      </c>
      <c r="D16" s="4">
        <v>789.654</v>
      </c>
      <c r="E16" s="4">
        <v>412.23899999999998</v>
      </c>
    </row>
    <row r="17" spans="1:5" x14ac:dyDescent="0.2">
      <c r="A17" s="1" t="s">
        <v>6</v>
      </c>
      <c r="B17" s="4">
        <v>80</v>
      </c>
      <c r="C17" s="4">
        <v>60</v>
      </c>
      <c r="D17" s="4">
        <v>40</v>
      </c>
      <c r="E17" s="4">
        <v>20</v>
      </c>
    </row>
    <row r="18" spans="1:5" x14ac:dyDescent="0.2">
      <c r="A18" s="1" t="s">
        <v>7</v>
      </c>
      <c r="B18" s="4">
        <v>80</v>
      </c>
      <c r="C18" s="4">
        <v>60</v>
      </c>
      <c r="D18" s="4">
        <v>40</v>
      </c>
      <c r="E18" s="4">
        <v>20</v>
      </c>
    </row>
    <row r="19" spans="1:5" x14ac:dyDescent="0.2">
      <c r="A19" s="1" t="s">
        <v>8</v>
      </c>
      <c r="B19" s="4">
        <f>(B17+B18)*1000/B16</f>
        <v>78.929090105449262</v>
      </c>
      <c r="C19" s="4">
        <f t="shared" ref="C19" si="1">(C17+C18)*1000/C16</f>
        <v>83.565459610027858</v>
      </c>
      <c r="D19" s="4">
        <f t="shared" ref="D19" si="2">(D17+D18)*1000/D16</f>
        <v>101.31019408500431</v>
      </c>
      <c r="E19" s="4">
        <f t="shared" ref="E19" si="3">(E17+E18)*1000/E16</f>
        <v>97.031091187393727</v>
      </c>
    </row>
    <row r="20" spans="1:5" x14ac:dyDescent="0.2">
      <c r="A20" s="1" t="s">
        <v>10</v>
      </c>
      <c r="B20" s="4" t="s">
        <v>18</v>
      </c>
      <c r="C20" s="4" t="str">
        <f>ROUNDUP(B16/C16, 2)&amp;" X "</f>
        <v xml:space="preserve">1.42 X </v>
      </c>
      <c r="D20" s="4" t="str">
        <f>4*ROUNDUP(B16/D16, 3)&amp;" X "</f>
        <v xml:space="preserve">10.272 X </v>
      </c>
      <c r="E20" s="4" t="str">
        <f>4*ROUNDUP(B16/E16, 2)&amp;" X "</f>
        <v xml:space="preserve">19.68 X </v>
      </c>
    </row>
    <row r="21" spans="1:5" x14ac:dyDescent="0.2">
      <c r="A21" s="1" t="s">
        <v>9</v>
      </c>
      <c r="B21" s="4" t="s">
        <v>18</v>
      </c>
      <c r="C21" s="4">
        <f>100/ ROUNDUP(B16/C16, 2)</f>
        <v>70.422535211267615</v>
      </c>
      <c r="D21" s="4">
        <f>100/ ROUNDUP(B16/E16, 2)</f>
        <v>20.325203252032519</v>
      </c>
      <c r="E21" s="4">
        <f>100/ROUNDUP(B16/D16, 2)</f>
        <v>38.910505836575879</v>
      </c>
    </row>
    <row r="22" spans="1:5" x14ac:dyDescent="0.2">
      <c r="B22" s="4"/>
      <c r="C22" s="4"/>
      <c r="D22" s="4"/>
      <c r="E22" s="4"/>
    </row>
    <row r="23" spans="1:5" x14ac:dyDescent="0.2">
      <c r="B23" s="4"/>
      <c r="C23" s="4"/>
      <c r="D23" s="4"/>
      <c r="E23" s="4"/>
    </row>
    <row r="24" spans="1:5" x14ac:dyDescent="0.2">
      <c r="B24" s="4"/>
      <c r="C24" s="4"/>
      <c r="D24" s="4"/>
      <c r="E24" s="4"/>
    </row>
    <row r="25" spans="1:5" s="4" customFormat="1" x14ac:dyDescent="0.2">
      <c r="A25" s="2" t="s">
        <v>0</v>
      </c>
      <c r="B25" s="2" t="s">
        <v>11</v>
      </c>
      <c r="C25" s="2" t="s">
        <v>12</v>
      </c>
      <c r="D25" s="2" t="s">
        <v>13</v>
      </c>
      <c r="E25" s="2" t="s">
        <v>14</v>
      </c>
    </row>
    <row r="26" spans="1:5" x14ac:dyDescent="0.2">
      <c r="A26" s="2" t="s">
        <v>5</v>
      </c>
      <c r="B26" s="7">
        <v>2027.136</v>
      </c>
      <c r="C26" s="4">
        <v>1436</v>
      </c>
      <c r="D26" s="4">
        <v>2931.8969999999999</v>
      </c>
      <c r="E26" s="4">
        <v>2147.8789999999999</v>
      </c>
    </row>
    <row r="27" spans="1:5" x14ac:dyDescent="0.2">
      <c r="A27" s="2" t="s">
        <v>6</v>
      </c>
      <c r="B27" s="4">
        <v>80</v>
      </c>
      <c r="C27" s="4">
        <v>60</v>
      </c>
      <c r="D27" s="4">
        <v>160</v>
      </c>
      <c r="E27" s="4">
        <v>80</v>
      </c>
    </row>
    <row r="28" spans="1:5" x14ac:dyDescent="0.2">
      <c r="A28" s="2" t="s">
        <v>7</v>
      </c>
      <c r="B28" s="4">
        <v>80</v>
      </c>
      <c r="C28" s="4">
        <v>60</v>
      </c>
      <c r="D28" s="4">
        <v>160</v>
      </c>
      <c r="E28" s="4">
        <v>80</v>
      </c>
    </row>
    <row r="29" spans="1:5" x14ac:dyDescent="0.2">
      <c r="A29" s="2" t="s">
        <v>8</v>
      </c>
      <c r="B29" s="4">
        <v>155.6659487</v>
      </c>
      <c r="C29" s="4">
        <v>249.48024950000001</v>
      </c>
      <c r="D29" s="4">
        <f>1000*(D27+D28)/D26</f>
        <v>109.14435261538861</v>
      </c>
      <c r="E29" s="4">
        <v>78.088548509999995</v>
      </c>
    </row>
    <row r="30" spans="1:5" x14ac:dyDescent="0.2">
      <c r="A30" s="2" t="s">
        <v>10</v>
      </c>
      <c r="B30" s="4" t="s">
        <v>18</v>
      </c>
      <c r="C30" s="4" t="s">
        <v>17</v>
      </c>
      <c r="D30" s="4" t="str">
        <f>4*ROUNDUP(B26/D26, 2)&amp;" X "</f>
        <v xml:space="preserve">2.8 X </v>
      </c>
      <c r="E30" s="4" t="str">
        <f>4*ROUNDUP(B26/E26, 2)&amp;" X "</f>
        <v xml:space="preserve">3.8 X </v>
      </c>
    </row>
    <row r="31" spans="1:5" x14ac:dyDescent="0.2">
      <c r="A31" s="2" t="s">
        <v>9</v>
      </c>
      <c r="B31" s="4" t="s">
        <v>18</v>
      </c>
      <c r="C31" s="4">
        <f>100/ ROUNDUP(B26/C26, 2)</f>
        <v>70.422535211267615</v>
      </c>
      <c r="D31" s="4">
        <f>(4*C26*ROUNDUP(B26/D26, 2))/10</f>
        <v>402.08</v>
      </c>
      <c r="E31" s="4">
        <f>(4*C26*ROUNDUP(B26/E26, 2))/10</f>
        <v>545.68000000000006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2018-04-28T18:10:03Z</dcterms:created>
  <dcterms:modified xsi:type="dcterms:W3CDTF">2018-04-30T19:49:37Z</dcterms:modified>
</cp:coreProperties>
</file>