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iesel/Documents/cs553-pa1/"/>
    </mc:Choice>
  </mc:AlternateContent>
  <bookViews>
    <workbookView xWindow="0" yWindow="0" windowWidth="28800" windowHeight="18000" tabRatio="500" activeTab="4"/>
  </bookViews>
  <sheets>
    <sheet name="PROCESSOR" sheetId="3" r:id="rId1"/>
    <sheet name="Memory" sheetId="4" r:id="rId2"/>
    <sheet name="Disk" sheetId="5" r:id="rId3"/>
    <sheet name="Network" sheetId="1" r:id="rId4"/>
    <sheet name="PingPong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5" l="1"/>
  <c r="H34" i="5"/>
  <c r="H35" i="5"/>
  <c r="H36" i="5"/>
  <c r="H37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2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" i="4"/>
  <c r="E12" i="3"/>
  <c r="E13" i="3"/>
  <c r="E11" i="3"/>
  <c r="E9" i="3"/>
  <c r="E10" i="3"/>
  <c r="E8" i="3"/>
  <c r="E3" i="3"/>
  <c r="E4" i="3"/>
  <c r="E5" i="3"/>
  <c r="E6" i="3"/>
  <c r="E7" i="3"/>
  <c r="E2" i="3"/>
  <c r="G12" i="3"/>
  <c r="G13" i="3"/>
  <c r="G11" i="3"/>
  <c r="F3" i="3"/>
  <c r="F4" i="3"/>
  <c r="F5" i="3"/>
  <c r="F6" i="3"/>
  <c r="F7" i="3"/>
  <c r="F8" i="3"/>
  <c r="F9" i="3"/>
  <c r="F10" i="3"/>
  <c r="F11" i="3"/>
  <c r="F12" i="3"/>
  <c r="F13" i="3"/>
  <c r="F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G2" i="2"/>
  <c r="G3" i="2"/>
  <c r="H3" i="2"/>
  <c r="H4" i="2"/>
  <c r="H5" i="2"/>
  <c r="H6" i="2"/>
  <c r="H7" i="2"/>
  <c r="H8" i="2"/>
  <c r="H9" i="2"/>
  <c r="H2" i="2"/>
  <c r="G4" i="2"/>
  <c r="G5" i="2"/>
  <c r="G6" i="2"/>
  <c r="G7" i="2"/>
  <c r="G8" i="2"/>
  <c r="G9" i="2"/>
  <c r="F2" i="1"/>
  <c r="F17" i="1"/>
  <c r="F3" i="1"/>
  <c r="F15" i="1"/>
  <c r="F14" i="1"/>
  <c r="F13" i="1"/>
  <c r="F11" i="1"/>
  <c r="F9" i="1"/>
  <c r="F7" i="1"/>
  <c r="F5" i="1"/>
  <c r="F16" i="1"/>
  <c r="F12" i="1"/>
  <c r="F10" i="1"/>
  <c r="F8" i="1"/>
  <c r="F6" i="1"/>
  <c r="F4" i="1"/>
</calcChain>
</file>

<file path=xl/sharedStrings.xml><?xml version="1.0" encoding="utf-8"?>
<sst xmlns="http://schemas.openxmlformats.org/spreadsheetml/2006/main" count="225" uniqueCount="51">
  <si>
    <t>TCP</t>
  </si>
  <si>
    <t>UDP</t>
  </si>
  <si>
    <t>1KB</t>
  </si>
  <si>
    <t>32KB</t>
  </si>
  <si>
    <t>Protocol</t>
  </si>
  <si>
    <t>Concurrency</t>
  </si>
  <si>
    <t>Block Size</t>
  </si>
  <si>
    <t>MyNETBench Measured Throughput (Mb/sec)</t>
  </si>
  <si>
    <t xml:space="preserve">iperf Measured Throughput (Mb/sec) </t>
  </si>
  <si>
    <t xml:space="preserve">Theoretical Throughput (Mb/sec) </t>
  </si>
  <si>
    <t xml:space="preserve">MyNETBench Efficiency (%) </t>
  </si>
  <si>
    <t xml:space="preserve">iperf Efficiency (%) </t>
  </si>
  <si>
    <t>Message Size</t>
  </si>
  <si>
    <t>MyNETBench Measured Latency (ms)</t>
  </si>
  <si>
    <t>ping Measured Latency (ms)</t>
  </si>
  <si>
    <t>Theoretical Latency (ms)</t>
  </si>
  <si>
    <t>MyNETBench Efficiency (%)</t>
  </si>
  <si>
    <t>1B</t>
  </si>
  <si>
    <t>Ping Efficiency (%)</t>
  </si>
  <si>
    <t>Workload</t>
  </si>
  <si>
    <t>MyCPUBench Measured Ops/Sec (GigaOPS)</t>
  </si>
  <si>
    <t>HPL Measured Ops/Sec (GigaOPS)</t>
  </si>
  <si>
    <t>Theoretical Ops/Sec (GigaOPS)</t>
  </si>
  <si>
    <t xml:space="preserve">MyCPUBench Efficiency (%) </t>
  </si>
  <si>
    <t>HPL Efficiency (%)</t>
  </si>
  <si>
    <t>QP</t>
  </si>
  <si>
    <t>HP</t>
  </si>
  <si>
    <t>SP</t>
  </si>
  <si>
    <t>DP</t>
  </si>
  <si>
    <t xml:space="preserve">N/A </t>
  </si>
  <si>
    <t>MyRAMBench Measured Throughput (GB/sec)</t>
  </si>
  <si>
    <t>pmbw Measured Throughput (GB/sec)</t>
  </si>
  <si>
    <t>Theoretical Throughput (GB/sec)</t>
  </si>
  <si>
    <t>MyRAMBench Efficiency (%)</t>
  </si>
  <si>
    <t>pmbw Efficiency (%)</t>
  </si>
  <si>
    <t xml:space="preserve">RWS </t>
  </si>
  <si>
    <t>RWR</t>
  </si>
  <si>
    <t>1MB</t>
  </si>
  <si>
    <t>10MB</t>
  </si>
  <si>
    <t>Work- load</t>
  </si>
  <si>
    <t xml:space="preserve">	MyDiskBench Measured Throughput (MB/sec)</t>
  </si>
  <si>
    <t xml:space="preserve">	IOZone Measured Throughput (MB/sec)</t>
  </si>
  <si>
    <t xml:space="preserve">	Theoretical Throughput (MB/sec)</t>
  </si>
  <si>
    <t xml:space="preserve">	MyDiskBench Efficiency (%)</t>
  </si>
  <si>
    <t xml:space="preserve">	IOZone Efficiency (%)</t>
  </si>
  <si>
    <t xml:space="preserve">	Concurrency</t>
  </si>
  <si>
    <t>RS</t>
  </si>
  <si>
    <t>WS</t>
  </si>
  <si>
    <t>RR</t>
  </si>
  <si>
    <t>WR</t>
  </si>
  <si>
    <t>100MB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</si>
</sst>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theme="1"/>
      <name val="Apple Braille"/>
    </font>
    <font>
      <sz val="14"/>
      <color rgb="FF000000"/>
      <name val="Apple Braille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2" borderId="0" xfId="0" applyFont="1" applyFill="1"/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4" fillId="0" borderId="0" xfId="0" applyFont="1"/>
    <xf numFmtId="4" fontId="4" fillId="0" borderId="0" xfId="0" applyNumberFormat="1" applyFont="1"/>
    <xf numFmtId="0" fontId="6" fillId="3" borderId="2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7" fillId="0" borderId="0" xfId="0" applyFont="1"/>
    <xf numFmtId="0" fontId="8" fillId="0" borderId="0" xfId="0" applyFont="1"/>
    <xf numFmtId="0" fontId="3" fillId="2" borderId="0" xfId="0" applyFont="1" applyFill="1" applyAlignment="1">
      <alignment vertical="top" wrapText="1"/>
    </xf>
    <xf numFmtId="0" fontId="9" fillId="0" borderId="0" xfId="0" applyFont="1"/>
    <xf numFmtId="0" fontId="3" fillId="2" borderId="1" xfId="0" applyFont="1" applyFill="1" applyBorder="1" applyAlignment="1">
      <alignment vertical="top" wrapText="1"/>
    </xf>
    <xf numFmtId="0" fontId="10" fillId="4" borderId="0" xfId="0" applyFont="1" applyFill="1"/>
    <xf numFmtId="0" fontId="10" fillId="0" borderId="0" xfId="0" applyFont="1"/>
    <xf numFmtId="0" fontId="10" fillId="5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Ruler="0" workbookViewId="0">
      <selection sqref="A1:XFD1"/>
    </sheetView>
  </sheetViews>
  <sheetFormatPr baseColWidth="10" defaultRowHeight="16" x14ac:dyDescent="0.2"/>
  <cols>
    <col min="1" max="1" width="10.6640625" bestFit="1" customWidth="1"/>
    <col min="2" max="2" width="13.1640625" bestFit="1" customWidth="1"/>
    <col min="3" max="3" width="22.83203125" customWidth="1"/>
    <col min="4" max="5" width="19.33203125" bestFit="1" customWidth="1"/>
    <col min="6" max="6" width="14.1640625" bestFit="1" customWidth="1"/>
    <col min="7" max="7" width="14" bestFit="1" customWidth="1"/>
  </cols>
  <sheetData>
    <row r="1" spans="1:7" s="1" customFormat="1" ht="43" customHeight="1" thickBot="1" x14ac:dyDescent="0.3">
      <c r="A1" s="3" t="s">
        <v>19</v>
      </c>
      <c r="B1" s="3" t="s">
        <v>5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</row>
    <row r="2" spans="1:7" x14ac:dyDescent="0.2">
      <c r="A2" t="s">
        <v>25</v>
      </c>
      <c r="B2">
        <v>1</v>
      </c>
      <c r="C2">
        <v>45.393182000000003</v>
      </c>
      <c r="D2" s="10" t="s">
        <v>29</v>
      </c>
      <c r="E2">
        <f>B2*2.299*32</f>
        <v>73.567999999999998</v>
      </c>
      <c r="F2">
        <f>C2*100/E2</f>
        <v>61.702346128751643</v>
      </c>
      <c r="G2" s="10" t="s">
        <v>29</v>
      </c>
    </row>
    <row r="3" spans="1:7" x14ac:dyDescent="0.2">
      <c r="A3" t="s">
        <v>25</v>
      </c>
      <c r="B3">
        <v>2</v>
      </c>
      <c r="C3">
        <v>90.078258000000005</v>
      </c>
      <c r="D3" s="10" t="s">
        <v>29</v>
      </c>
      <c r="E3">
        <f t="shared" ref="E3:E13" si="0">B3*2.299*32</f>
        <v>147.136</v>
      </c>
      <c r="F3">
        <f t="shared" ref="F3:F13" si="1">C3*100/E3</f>
        <v>61.221086613745115</v>
      </c>
      <c r="G3" s="10" t="s">
        <v>29</v>
      </c>
    </row>
    <row r="4" spans="1:7" x14ac:dyDescent="0.2">
      <c r="A4" t="s">
        <v>25</v>
      </c>
      <c r="B4">
        <v>4</v>
      </c>
      <c r="C4">
        <v>85.050640000000001</v>
      </c>
      <c r="D4" s="10" t="s">
        <v>29</v>
      </c>
      <c r="E4">
        <f t="shared" si="0"/>
        <v>294.27199999999999</v>
      </c>
      <c r="F4">
        <f t="shared" si="1"/>
        <v>28.902049804262724</v>
      </c>
      <c r="G4" s="10" t="s">
        <v>29</v>
      </c>
    </row>
    <row r="5" spans="1:7" x14ac:dyDescent="0.2">
      <c r="A5" t="s">
        <v>26</v>
      </c>
      <c r="B5">
        <v>1</v>
      </c>
      <c r="C5">
        <v>46.200566999999999</v>
      </c>
      <c r="D5" s="10" t="s">
        <v>29</v>
      </c>
      <c r="E5">
        <f t="shared" si="0"/>
        <v>73.567999999999998</v>
      </c>
      <c r="F5">
        <f t="shared" si="1"/>
        <v>62.799813777729447</v>
      </c>
      <c r="G5" s="10" t="s">
        <v>29</v>
      </c>
    </row>
    <row r="6" spans="1:7" x14ac:dyDescent="0.2">
      <c r="A6" t="s">
        <v>26</v>
      </c>
      <c r="B6">
        <v>2</v>
      </c>
      <c r="C6">
        <v>86.669638000000006</v>
      </c>
      <c r="D6" s="10" t="s">
        <v>29</v>
      </c>
      <c r="E6">
        <f t="shared" si="0"/>
        <v>147.136</v>
      </c>
      <c r="F6">
        <f t="shared" si="1"/>
        <v>58.904440789473696</v>
      </c>
      <c r="G6" s="10" t="s">
        <v>29</v>
      </c>
    </row>
    <row r="7" spans="1:7" x14ac:dyDescent="0.2">
      <c r="A7" t="s">
        <v>26</v>
      </c>
      <c r="B7">
        <v>4</v>
      </c>
      <c r="C7">
        <v>85.924471999999994</v>
      </c>
      <c r="D7" s="10" t="s">
        <v>29</v>
      </c>
      <c r="E7">
        <f t="shared" si="0"/>
        <v>294.27199999999999</v>
      </c>
      <c r="F7">
        <f t="shared" si="1"/>
        <v>29.198996846454978</v>
      </c>
      <c r="G7" s="10" t="s">
        <v>29</v>
      </c>
    </row>
    <row r="8" spans="1:7" x14ac:dyDescent="0.2">
      <c r="A8" t="s">
        <v>27</v>
      </c>
      <c r="B8">
        <v>1</v>
      </c>
      <c r="C8">
        <v>23.579637000000002</v>
      </c>
      <c r="D8" s="10" t="s">
        <v>29</v>
      </c>
      <c r="E8">
        <f>B8*2.299*16</f>
        <v>36.783999999999999</v>
      </c>
      <c r="F8">
        <f t="shared" si="1"/>
        <v>64.102971400608965</v>
      </c>
      <c r="G8" s="10" t="s">
        <v>29</v>
      </c>
    </row>
    <row r="9" spans="1:7" x14ac:dyDescent="0.2">
      <c r="A9" t="s">
        <v>27</v>
      </c>
      <c r="B9">
        <v>2</v>
      </c>
      <c r="C9">
        <v>46.652203</v>
      </c>
      <c r="D9" s="10" t="s">
        <v>29</v>
      </c>
      <c r="E9">
        <f t="shared" ref="E9:E10" si="2">B9*2.299*16</f>
        <v>73.567999999999998</v>
      </c>
      <c r="F9">
        <f t="shared" si="1"/>
        <v>63.413716561548497</v>
      </c>
      <c r="G9" s="10" t="s">
        <v>29</v>
      </c>
    </row>
    <row r="10" spans="1:7" x14ac:dyDescent="0.2">
      <c r="A10" t="s">
        <v>27</v>
      </c>
      <c r="B10">
        <v>4</v>
      </c>
      <c r="C10">
        <v>43.583872</v>
      </c>
      <c r="D10" s="10" t="s">
        <v>29</v>
      </c>
      <c r="E10">
        <f t="shared" si="2"/>
        <v>147.136</v>
      </c>
      <c r="F10">
        <f t="shared" si="1"/>
        <v>29.621487603305788</v>
      </c>
      <c r="G10" s="10" t="s">
        <v>29</v>
      </c>
    </row>
    <row r="11" spans="1:7" x14ac:dyDescent="0.2">
      <c r="A11" t="s">
        <v>28</v>
      </c>
      <c r="B11">
        <v>1</v>
      </c>
      <c r="C11">
        <v>8.5086469999999998</v>
      </c>
      <c r="D11">
        <v>11.1738</v>
      </c>
      <c r="E11">
        <f>B11*2.299*8</f>
        <v>18.391999999999999</v>
      </c>
      <c r="F11">
        <f t="shared" si="1"/>
        <v>46.262760983036102</v>
      </c>
      <c r="G11">
        <f>D11*100/E11</f>
        <v>60.753588516746419</v>
      </c>
    </row>
    <row r="12" spans="1:7" x14ac:dyDescent="0.2">
      <c r="A12" t="s">
        <v>28</v>
      </c>
      <c r="B12">
        <v>2</v>
      </c>
      <c r="C12">
        <v>16.862082999999998</v>
      </c>
      <c r="D12">
        <v>24.9512</v>
      </c>
      <c r="E12">
        <f t="shared" ref="E12:E13" si="3">B12*2.299*8</f>
        <v>36.783999999999999</v>
      </c>
      <c r="F12">
        <f t="shared" si="1"/>
        <v>45.840808503697254</v>
      </c>
      <c r="G12">
        <f t="shared" ref="G12:G13" si="4">D12*100/E12</f>
        <v>67.831665941713794</v>
      </c>
    </row>
    <row r="13" spans="1:7" x14ac:dyDescent="0.2">
      <c r="A13" t="s">
        <v>28</v>
      </c>
      <c r="B13">
        <v>4</v>
      </c>
      <c r="C13">
        <v>17.197537000000001</v>
      </c>
      <c r="D13">
        <v>69.218000000000004</v>
      </c>
      <c r="E13">
        <f t="shared" si="3"/>
        <v>73.567999999999998</v>
      </c>
      <c r="F13">
        <f t="shared" si="1"/>
        <v>23.376382394519357</v>
      </c>
      <c r="G13">
        <f t="shared" si="4"/>
        <v>94.087103088299273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Ruler="0" workbookViewId="0">
      <selection activeCell="H26" sqref="H26"/>
    </sheetView>
  </sheetViews>
  <sheetFormatPr baseColWidth="10" defaultRowHeight="16" x14ac:dyDescent="0.2"/>
  <cols>
    <col min="1" max="1" width="10.6640625" bestFit="1" customWidth="1"/>
    <col min="2" max="2" width="13.1640625" bestFit="1" customWidth="1"/>
    <col min="3" max="3" width="10.6640625" bestFit="1" customWidth="1"/>
    <col min="4" max="4" width="25.33203125" bestFit="1" customWidth="1"/>
    <col min="5" max="6" width="21.33203125" bestFit="1" customWidth="1"/>
    <col min="7" max="7" width="15" bestFit="1" customWidth="1"/>
    <col min="8" max="8" width="20.6640625" bestFit="1" customWidth="1"/>
  </cols>
  <sheetData>
    <row r="1" spans="1:8" s="1" customFormat="1" ht="43" customHeight="1" thickBot="1" x14ac:dyDescent="0.3">
      <c r="A1" s="3" t="s">
        <v>19</v>
      </c>
      <c r="B1" s="3" t="s">
        <v>5</v>
      </c>
      <c r="C1" s="2" t="s">
        <v>6</v>
      </c>
      <c r="D1" s="2" t="s">
        <v>30</v>
      </c>
      <c r="E1" s="2" t="s">
        <v>31</v>
      </c>
      <c r="F1" s="2" t="s">
        <v>32</v>
      </c>
      <c r="G1" s="2" t="s">
        <v>33</v>
      </c>
      <c r="H1" s="11" t="s">
        <v>34</v>
      </c>
    </row>
    <row r="2" spans="1:8" s="4" customFormat="1" ht="21" x14ac:dyDescent="0.25">
      <c r="A2" s="4" t="s">
        <v>35</v>
      </c>
      <c r="B2" s="4">
        <v>1</v>
      </c>
      <c r="C2" s="4" t="s">
        <v>2</v>
      </c>
      <c r="D2" s="4">
        <v>1.6313200000000001</v>
      </c>
      <c r="E2" s="4">
        <v>17.3</v>
      </c>
      <c r="F2" s="4">
        <v>34.128</v>
      </c>
      <c r="G2" s="4">
        <f>D2*100/F2</f>
        <v>4.7800046882325367</v>
      </c>
      <c r="H2" s="4">
        <f>E2*100/F2</f>
        <v>50.691514299109237</v>
      </c>
    </row>
    <row r="3" spans="1:8" s="4" customFormat="1" ht="21" x14ac:dyDescent="0.25">
      <c r="A3" s="4" t="s">
        <v>35</v>
      </c>
      <c r="B3" s="4">
        <v>1</v>
      </c>
      <c r="C3" s="4" t="s">
        <v>37</v>
      </c>
      <c r="D3" s="4">
        <v>1.6905600000000001</v>
      </c>
      <c r="E3" s="4">
        <v>16.22</v>
      </c>
      <c r="F3" s="4">
        <v>34.128</v>
      </c>
      <c r="G3" s="4">
        <f t="shared" ref="G3:G19" si="0">D3*100/F3</f>
        <v>4.9535864978902957</v>
      </c>
      <c r="H3" s="4">
        <f t="shared" ref="H3:H19" si="1">E3*100/F3</f>
        <v>47.526957337083921</v>
      </c>
    </row>
    <row r="4" spans="1:8" s="4" customFormat="1" ht="21" x14ac:dyDescent="0.25">
      <c r="A4" s="4" t="s">
        <v>35</v>
      </c>
      <c r="B4" s="4">
        <v>1</v>
      </c>
      <c r="C4" s="4" t="s">
        <v>38</v>
      </c>
      <c r="D4" s="4">
        <v>1.6164959999999999</v>
      </c>
      <c r="E4" s="4">
        <v>15.59</v>
      </c>
      <c r="F4" s="4">
        <v>34.128</v>
      </c>
      <c r="G4" s="4">
        <f t="shared" si="0"/>
        <v>4.7365682137834035</v>
      </c>
      <c r="H4" s="4">
        <f t="shared" si="1"/>
        <v>45.680965775902486</v>
      </c>
    </row>
    <row r="5" spans="1:8" s="4" customFormat="1" ht="21" x14ac:dyDescent="0.25">
      <c r="A5" s="4" t="s">
        <v>35</v>
      </c>
      <c r="B5" s="4">
        <v>2</v>
      </c>
      <c r="C5" s="4" t="s">
        <v>2</v>
      </c>
      <c r="D5" s="4">
        <v>3.1511939999999998</v>
      </c>
      <c r="E5" s="12">
        <v>29.77</v>
      </c>
      <c r="F5" s="4">
        <v>34.128</v>
      </c>
      <c r="G5" s="4">
        <f t="shared" si="0"/>
        <v>9.2334563994374115</v>
      </c>
      <c r="H5" s="4">
        <f t="shared" si="1"/>
        <v>87.230426629160803</v>
      </c>
    </row>
    <row r="6" spans="1:8" s="4" customFormat="1" ht="21" x14ac:dyDescent="0.25">
      <c r="A6" s="4" t="s">
        <v>35</v>
      </c>
      <c r="B6" s="4">
        <v>2</v>
      </c>
      <c r="C6" s="4" t="s">
        <v>37</v>
      </c>
      <c r="D6" s="4">
        <v>3.269755</v>
      </c>
      <c r="E6" s="4">
        <v>29.92</v>
      </c>
      <c r="F6" s="4">
        <v>34.128</v>
      </c>
      <c r="G6" s="4">
        <f t="shared" si="0"/>
        <v>9.5808573605250817</v>
      </c>
      <c r="H6" s="4">
        <f t="shared" si="1"/>
        <v>87.669948429442101</v>
      </c>
    </row>
    <row r="7" spans="1:8" s="4" customFormat="1" ht="21" x14ac:dyDescent="0.25">
      <c r="A7" s="4" t="s">
        <v>35</v>
      </c>
      <c r="B7" s="4">
        <v>2</v>
      </c>
      <c r="C7" s="4" t="s">
        <v>38</v>
      </c>
      <c r="D7" s="4">
        <v>2.97559</v>
      </c>
      <c r="E7" s="4">
        <v>30.67</v>
      </c>
      <c r="F7" s="4">
        <v>34.128</v>
      </c>
      <c r="G7" s="4">
        <f t="shared" si="0"/>
        <v>8.7189111579934355</v>
      </c>
      <c r="H7" s="4">
        <f t="shared" si="1"/>
        <v>89.867557430848564</v>
      </c>
    </row>
    <row r="8" spans="1:8" s="4" customFormat="1" ht="21" x14ac:dyDescent="0.25">
      <c r="A8" s="4" t="s">
        <v>35</v>
      </c>
      <c r="B8" s="4">
        <v>4</v>
      </c>
      <c r="C8" s="4" t="s">
        <v>2</v>
      </c>
      <c r="D8" s="4">
        <v>3.1504319999999999</v>
      </c>
      <c r="E8" s="4">
        <v>26.42</v>
      </c>
      <c r="F8" s="4">
        <v>34.128</v>
      </c>
      <c r="G8" s="4">
        <f t="shared" si="0"/>
        <v>9.2312236286919838</v>
      </c>
      <c r="H8" s="4">
        <f t="shared" si="1"/>
        <v>77.414439756211905</v>
      </c>
    </row>
    <row r="9" spans="1:8" s="4" customFormat="1" ht="21" x14ac:dyDescent="0.25">
      <c r="A9" s="4" t="s">
        <v>35</v>
      </c>
      <c r="B9" s="4">
        <v>4</v>
      </c>
      <c r="C9" s="4" t="s">
        <v>37</v>
      </c>
      <c r="D9" s="4">
        <v>3.234842</v>
      </c>
      <c r="E9" s="4">
        <v>34.08</v>
      </c>
      <c r="F9" s="4">
        <v>34.128</v>
      </c>
      <c r="G9" s="4">
        <f t="shared" si="0"/>
        <v>9.4785571964369435</v>
      </c>
      <c r="H9" s="4">
        <f t="shared" si="1"/>
        <v>99.859353023909989</v>
      </c>
    </row>
    <row r="10" spans="1:8" s="4" customFormat="1" ht="21" x14ac:dyDescent="0.25">
      <c r="A10" s="4" t="s">
        <v>35</v>
      </c>
      <c r="B10" s="4">
        <v>4</v>
      </c>
      <c r="C10" s="4" t="s">
        <v>38</v>
      </c>
      <c r="D10" s="4">
        <v>3.0086789999999999</v>
      </c>
      <c r="E10" s="4">
        <v>30.71</v>
      </c>
      <c r="F10" s="4">
        <v>34.128</v>
      </c>
      <c r="G10" s="4">
        <f t="shared" si="0"/>
        <v>8.815866736990154</v>
      </c>
      <c r="H10" s="4">
        <f t="shared" si="1"/>
        <v>89.984763244256911</v>
      </c>
    </row>
    <row r="11" spans="1:8" s="4" customFormat="1" ht="21" x14ac:dyDescent="0.25">
      <c r="A11" s="4" t="s">
        <v>36</v>
      </c>
      <c r="B11" s="4">
        <v>1</v>
      </c>
      <c r="C11" s="4" t="s">
        <v>2</v>
      </c>
      <c r="D11" s="4">
        <v>1.1372390000000001</v>
      </c>
      <c r="E11" s="4">
        <v>17.3</v>
      </c>
      <c r="F11" s="4">
        <v>34.128</v>
      </c>
      <c r="G11" s="4">
        <f t="shared" si="0"/>
        <v>3.3322755508673234</v>
      </c>
      <c r="H11" s="4">
        <f t="shared" si="1"/>
        <v>50.691514299109237</v>
      </c>
    </row>
    <row r="12" spans="1:8" s="4" customFormat="1" ht="21" x14ac:dyDescent="0.25">
      <c r="A12" s="4" t="s">
        <v>36</v>
      </c>
      <c r="B12" s="4">
        <v>1</v>
      </c>
      <c r="C12" s="4" t="s">
        <v>37</v>
      </c>
      <c r="D12" s="4">
        <v>1.5301800000000001</v>
      </c>
      <c r="E12" s="4">
        <v>16.22</v>
      </c>
      <c r="F12" s="4">
        <v>34.128</v>
      </c>
      <c r="G12" s="4">
        <f t="shared" si="0"/>
        <v>4.4836497890295357</v>
      </c>
      <c r="H12" s="4">
        <f t="shared" si="1"/>
        <v>47.526957337083921</v>
      </c>
    </row>
    <row r="13" spans="1:8" s="4" customFormat="1" ht="21" x14ac:dyDescent="0.25">
      <c r="A13" s="4" t="s">
        <v>36</v>
      </c>
      <c r="B13" s="4">
        <v>1</v>
      </c>
      <c r="C13" s="4" t="s">
        <v>38</v>
      </c>
      <c r="D13" s="4">
        <v>1.5666640000000001</v>
      </c>
      <c r="E13" s="4">
        <v>15.59</v>
      </c>
      <c r="F13" s="4">
        <v>34.128</v>
      </c>
      <c r="G13" s="4">
        <f t="shared" si="0"/>
        <v>4.5905532114392873</v>
      </c>
      <c r="H13" s="4">
        <f t="shared" si="1"/>
        <v>45.680965775902486</v>
      </c>
    </row>
    <row r="14" spans="1:8" s="4" customFormat="1" ht="21" x14ac:dyDescent="0.25">
      <c r="A14" s="4" t="s">
        <v>36</v>
      </c>
      <c r="B14" s="4">
        <v>2</v>
      </c>
      <c r="C14" s="4" t="s">
        <v>2</v>
      </c>
      <c r="D14" s="4">
        <v>1.9750650000000001</v>
      </c>
      <c r="E14" s="12">
        <v>29.77</v>
      </c>
      <c r="F14" s="4">
        <v>34.128</v>
      </c>
      <c r="G14" s="4">
        <f t="shared" si="0"/>
        <v>5.7872274964838262</v>
      </c>
      <c r="H14" s="4">
        <f t="shared" si="1"/>
        <v>87.230426629160803</v>
      </c>
    </row>
    <row r="15" spans="1:8" s="4" customFormat="1" ht="21" x14ac:dyDescent="0.25">
      <c r="A15" s="4" t="s">
        <v>36</v>
      </c>
      <c r="B15" s="4">
        <v>2</v>
      </c>
      <c r="C15" s="4" t="s">
        <v>37</v>
      </c>
      <c r="D15" s="4">
        <v>2.9283839999999999</v>
      </c>
      <c r="E15" s="4">
        <v>29.92</v>
      </c>
      <c r="F15" s="4">
        <v>34.128</v>
      </c>
      <c r="G15" s="4">
        <f t="shared" si="0"/>
        <v>8.580590717299577</v>
      </c>
      <c r="H15" s="4">
        <f t="shared" si="1"/>
        <v>87.669948429442101</v>
      </c>
    </row>
    <row r="16" spans="1:8" s="4" customFormat="1" ht="21" x14ac:dyDescent="0.25">
      <c r="A16" s="4" t="s">
        <v>36</v>
      </c>
      <c r="B16" s="4">
        <v>2</v>
      </c>
      <c r="C16" s="4" t="s">
        <v>38</v>
      </c>
      <c r="D16" s="4">
        <v>3.0304980000000001</v>
      </c>
      <c r="E16" s="4">
        <v>30.67</v>
      </c>
      <c r="F16" s="4">
        <v>34.128</v>
      </c>
      <c r="G16" s="4">
        <f t="shared" si="0"/>
        <v>8.8797995780590711</v>
      </c>
      <c r="H16" s="4">
        <f t="shared" si="1"/>
        <v>89.867557430848564</v>
      </c>
    </row>
    <row r="17" spans="1:8" s="4" customFormat="1" ht="21" x14ac:dyDescent="0.25">
      <c r="A17" s="4" t="s">
        <v>36</v>
      </c>
      <c r="B17" s="4">
        <v>4</v>
      </c>
      <c r="C17" s="4" t="s">
        <v>2</v>
      </c>
      <c r="D17" s="4">
        <v>2.065833</v>
      </c>
      <c r="E17" s="4">
        <v>26.42</v>
      </c>
      <c r="F17" s="4">
        <v>34.128</v>
      </c>
      <c r="G17" s="4">
        <f t="shared" si="0"/>
        <v>6.053190928270042</v>
      </c>
      <c r="H17" s="4">
        <f t="shared" si="1"/>
        <v>77.414439756211905</v>
      </c>
    </row>
    <row r="18" spans="1:8" ht="21" x14ac:dyDescent="0.25">
      <c r="A18" s="4" t="s">
        <v>36</v>
      </c>
      <c r="B18" s="4">
        <v>4</v>
      </c>
      <c r="C18" s="4" t="s">
        <v>37</v>
      </c>
      <c r="D18" s="4">
        <v>2.978313</v>
      </c>
      <c r="E18" s="4">
        <v>34.08</v>
      </c>
      <c r="F18" s="4">
        <v>34.128</v>
      </c>
      <c r="G18" s="4">
        <f t="shared" si="0"/>
        <v>8.7268899437412095</v>
      </c>
      <c r="H18" s="4">
        <f t="shared" si="1"/>
        <v>99.859353023909989</v>
      </c>
    </row>
    <row r="19" spans="1:8" ht="21" x14ac:dyDescent="0.25">
      <c r="A19" s="4" t="s">
        <v>36</v>
      </c>
      <c r="B19" s="4">
        <v>4</v>
      </c>
      <c r="C19" s="4" t="s">
        <v>38</v>
      </c>
      <c r="D19" s="12">
        <v>3.0175969999999999</v>
      </c>
      <c r="E19" s="4">
        <v>30.71</v>
      </c>
      <c r="F19" s="4">
        <v>34.128</v>
      </c>
      <c r="G19" s="4">
        <f t="shared" si="0"/>
        <v>8.8419977730895454</v>
      </c>
      <c r="H19" s="4">
        <f t="shared" si="1"/>
        <v>89.984763244256911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showRuler="0" workbookViewId="0">
      <selection activeCell="E27" sqref="E27"/>
    </sheetView>
  </sheetViews>
  <sheetFormatPr baseColWidth="10" defaultRowHeight="16" x14ac:dyDescent="0.2"/>
  <cols>
    <col min="1" max="1" width="11.83203125" bestFit="1" customWidth="1"/>
    <col min="2" max="2" width="15" bestFit="1" customWidth="1"/>
    <col min="3" max="3" width="10.6640625" bestFit="1" customWidth="1"/>
    <col min="4" max="4" width="25.1640625" bestFit="1" customWidth="1"/>
    <col min="5" max="6" width="21.83203125" bestFit="1" customWidth="1"/>
    <col min="7" max="7" width="14.83203125" bestFit="1" customWidth="1"/>
    <col min="8" max="8" width="14" bestFit="1" customWidth="1"/>
  </cols>
  <sheetData>
    <row r="1" spans="1:8" s="1" customFormat="1" ht="43" customHeight="1" thickBot="1" x14ac:dyDescent="0.3">
      <c r="A1" s="3" t="s">
        <v>39</v>
      </c>
      <c r="B1" s="3" t="s">
        <v>45</v>
      </c>
      <c r="C1" s="2" t="s">
        <v>6</v>
      </c>
      <c r="D1" s="2" t="s">
        <v>40</v>
      </c>
      <c r="E1" s="2" t="s">
        <v>41</v>
      </c>
      <c r="F1" s="2" t="s">
        <v>42</v>
      </c>
      <c r="G1" s="2" t="s">
        <v>43</v>
      </c>
      <c r="H1" s="13" t="s">
        <v>44</v>
      </c>
    </row>
    <row r="2" spans="1:8" s="15" customFormat="1" ht="19" x14ac:dyDescent="0.25">
      <c r="A2" s="14" t="s">
        <v>46</v>
      </c>
      <c r="B2" s="15">
        <v>1</v>
      </c>
      <c r="C2" s="15" t="s">
        <v>37</v>
      </c>
      <c r="D2" s="15">
        <v>24.240029</v>
      </c>
      <c r="E2" s="15">
        <v>358.09300000000002</v>
      </c>
      <c r="F2" s="15">
        <v>800</v>
      </c>
      <c r="G2" s="15">
        <f>D2*100/F2</f>
        <v>3.030003625</v>
      </c>
      <c r="H2" s="15">
        <f>E2*100/F2</f>
        <v>44.761625000000002</v>
      </c>
    </row>
    <row r="3" spans="1:8" s="15" customFormat="1" ht="19" x14ac:dyDescent="0.25">
      <c r="A3" s="14" t="s">
        <v>46</v>
      </c>
      <c r="B3" s="15">
        <v>1</v>
      </c>
      <c r="C3" s="15" t="s">
        <v>38</v>
      </c>
      <c r="D3" s="15">
        <v>22.722776</v>
      </c>
      <c r="E3" s="15">
        <v>303.73399999999998</v>
      </c>
      <c r="F3" s="15">
        <v>800</v>
      </c>
      <c r="G3" s="15">
        <f t="shared" ref="G3:G37" si="0">D3*100/F3</f>
        <v>2.840347</v>
      </c>
      <c r="H3" s="15">
        <f t="shared" ref="H3:H37" si="1">E3*100/F3</f>
        <v>37.966749999999998</v>
      </c>
    </row>
    <row r="4" spans="1:8" s="15" customFormat="1" ht="19" x14ac:dyDescent="0.25">
      <c r="A4" s="14" t="s">
        <v>46</v>
      </c>
      <c r="B4" s="15">
        <v>1</v>
      </c>
      <c r="C4" s="15" t="s">
        <v>50</v>
      </c>
      <c r="D4" s="15">
        <v>17.949335999999999</v>
      </c>
      <c r="E4" s="15">
        <v>341.99799999999999</v>
      </c>
      <c r="F4" s="15">
        <v>800</v>
      </c>
      <c r="G4" s="15">
        <f t="shared" si="0"/>
        <v>2.2436669999999999</v>
      </c>
      <c r="H4" s="15">
        <f t="shared" si="1"/>
        <v>42.749749999999992</v>
      </c>
    </row>
    <row r="5" spans="1:8" s="15" customFormat="1" ht="19" x14ac:dyDescent="0.25">
      <c r="A5" s="14" t="s">
        <v>46</v>
      </c>
      <c r="B5" s="15">
        <v>2</v>
      </c>
      <c r="C5" s="15" t="s">
        <v>37</v>
      </c>
      <c r="D5" s="15">
        <v>26.432186000000002</v>
      </c>
      <c r="E5" s="15">
        <v>358.09300000000002</v>
      </c>
      <c r="F5" s="15">
        <v>800</v>
      </c>
      <c r="G5" s="15">
        <f t="shared" si="0"/>
        <v>3.3040232500000002</v>
      </c>
      <c r="H5" s="15">
        <f t="shared" si="1"/>
        <v>44.761625000000002</v>
      </c>
    </row>
    <row r="6" spans="1:8" s="15" customFormat="1" ht="19" x14ac:dyDescent="0.25">
      <c r="A6" s="14" t="s">
        <v>46</v>
      </c>
      <c r="B6" s="15">
        <v>2</v>
      </c>
      <c r="C6" s="15" t="s">
        <v>38</v>
      </c>
      <c r="D6" s="15">
        <v>30.599599999999999</v>
      </c>
      <c r="E6" s="15">
        <v>303.73399999999998</v>
      </c>
      <c r="F6" s="15">
        <v>800</v>
      </c>
      <c r="G6" s="15">
        <f t="shared" si="0"/>
        <v>3.8249499999999999</v>
      </c>
      <c r="H6" s="15">
        <f t="shared" si="1"/>
        <v>37.966749999999998</v>
      </c>
    </row>
    <row r="7" spans="1:8" s="15" customFormat="1" ht="19" x14ac:dyDescent="0.25">
      <c r="A7" s="14" t="s">
        <v>46</v>
      </c>
      <c r="B7" s="15">
        <v>2</v>
      </c>
      <c r="C7" s="15" t="s">
        <v>50</v>
      </c>
      <c r="D7" s="15">
        <v>31.167425000000001</v>
      </c>
      <c r="E7" s="15">
        <v>341.99799999999999</v>
      </c>
      <c r="F7" s="15">
        <v>800</v>
      </c>
      <c r="G7" s="15">
        <f t="shared" si="0"/>
        <v>3.8959281250000002</v>
      </c>
      <c r="H7" s="15">
        <f t="shared" si="1"/>
        <v>42.749749999999992</v>
      </c>
    </row>
    <row r="8" spans="1:8" s="15" customFormat="1" ht="19" x14ac:dyDescent="0.25">
      <c r="A8" s="14" t="s">
        <v>46</v>
      </c>
      <c r="B8" s="15">
        <v>4</v>
      </c>
      <c r="C8" s="15" t="s">
        <v>37</v>
      </c>
      <c r="D8" s="15">
        <v>43.434793999999997</v>
      </c>
      <c r="E8" s="15">
        <v>358.09300000000002</v>
      </c>
      <c r="F8" s="15">
        <v>800</v>
      </c>
      <c r="G8" s="15">
        <f t="shared" si="0"/>
        <v>5.4293492499999987</v>
      </c>
      <c r="H8" s="15">
        <f t="shared" si="1"/>
        <v>44.761625000000002</v>
      </c>
    </row>
    <row r="9" spans="1:8" s="15" customFormat="1" ht="19" x14ac:dyDescent="0.25">
      <c r="A9" s="14" t="s">
        <v>46</v>
      </c>
      <c r="B9" s="15">
        <v>4</v>
      </c>
      <c r="C9" s="15" t="s">
        <v>38</v>
      </c>
      <c r="D9" s="15">
        <v>50.746256000000002</v>
      </c>
      <c r="E9" s="15">
        <v>303.73399999999998</v>
      </c>
      <c r="F9" s="15">
        <v>800</v>
      </c>
      <c r="G9" s="15">
        <f t="shared" si="0"/>
        <v>6.3432820000000003</v>
      </c>
      <c r="H9" s="15">
        <f t="shared" si="1"/>
        <v>37.966749999999998</v>
      </c>
    </row>
    <row r="10" spans="1:8" s="15" customFormat="1" ht="19" x14ac:dyDescent="0.25">
      <c r="A10" s="14" t="s">
        <v>46</v>
      </c>
      <c r="B10" s="15">
        <v>4</v>
      </c>
      <c r="C10" s="15" t="s">
        <v>50</v>
      </c>
      <c r="D10" s="15">
        <v>38.324508999999999</v>
      </c>
      <c r="E10" s="15">
        <v>341.99799999999999</v>
      </c>
      <c r="F10" s="15">
        <v>800</v>
      </c>
      <c r="G10" s="15">
        <f t="shared" si="0"/>
        <v>4.7905636249999999</v>
      </c>
      <c r="H10" s="15">
        <f t="shared" si="1"/>
        <v>42.749749999999992</v>
      </c>
    </row>
    <row r="11" spans="1:8" s="15" customFormat="1" ht="19" x14ac:dyDescent="0.25">
      <c r="A11" s="16" t="s">
        <v>47</v>
      </c>
      <c r="B11" s="15">
        <v>1</v>
      </c>
      <c r="C11" s="15" t="s">
        <v>37</v>
      </c>
      <c r="D11" s="15">
        <v>43.196196999999998</v>
      </c>
      <c r="E11" s="15">
        <v>836.89099999999996</v>
      </c>
      <c r="F11" s="15">
        <v>800</v>
      </c>
      <c r="G11" s="15">
        <f t="shared" si="0"/>
        <v>5.3995246250000006</v>
      </c>
      <c r="H11" s="15">
        <f t="shared" si="1"/>
        <v>104.611375</v>
      </c>
    </row>
    <row r="12" spans="1:8" s="15" customFormat="1" ht="19" x14ac:dyDescent="0.25">
      <c r="A12" s="16" t="s">
        <v>47</v>
      </c>
      <c r="B12" s="15">
        <v>1</v>
      </c>
      <c r="C12" s="15" t="s">
        <v>38</v>
      </c>
      <c r="D12" s="15">
        <v>36.822834999999998</v>
      </c>
      <c r="E12" s="15">
        <v>688.49400000000003</v>
      </c>
      <c r="F12" s="15">
        <v>800</v>
      </c>
      <c r="G12" s="15">
        <f t="shared" si="0"/>
        <v>4.6028543749999997</v>
      </c>
      <c r="H12" s="15">
        <f t="shared" si="1"/>
        <v>86.061750000000018</v>
      </c>
    </row>
    <row r="13" spans="1:8" s="15" customFormat="1" ht="19" x14ac:dyDescent="0.25">
      <c r="A13" s="16" t="s">
        <v>47</v>
      </c>
      <c r="B13" s="15">
        <v>1</v>
      </c>
      <c r="C13" s="15" t="s">
        <v>50</v>
      </c>
      <c r="D13" s="15">
        <v>38.265487</v>
      </c>
      <c r="E13" s="15">
        <v>546.31899999999996</v>
      </c>
      <c r="F13" s="15">
        <v>800</v>
      </c>
      <c r="G13" s="15">
        <f t="shared" si="0"/>
        <v>4.783185875</v>
      </c>
      <c r="H13" s="15">
        <f t="shared" si="1"/>
        <v>68.289874999999995</v>
      </c>
    </row>
    <row r="14" spans="1:8" s="15" customFormat="1" ht="19" x14ac:dyDescent="0.25">
      <c r="A14" s="16" t="s">
        <v>47</v>
      </c>
      <c r="B14" s="15">
        <v>2</v>
      </c>
      <c r="C14" s="15" t="s">
        <v>37</v>
      </c>
      <c r="D14" s="15">
        <v>43.337197000000003</v>
      </c>
      <c r="E14" s="15">
        <v>836.89099999999996</v>
      </c>
      <c r="F14" s="15">
        <v>800</v>
      </c>
      <c r="G14" s="15">
        <f t="shared" si="0"/>
        <v>5.4171496250000004</v>
      </c>
      <c r="H14" s="15">
        <f t="shared" si="1"/>
        <v>104.611375</v>
      </c>
    </row>
    <row r="15" spans="1:8" s="15" customFormat="1" ht="19" x14ac:dyDescent="0.25">
      <c r="A15" s="16" t="s">
        <v>47</v>
      </c>
      <c r="B15" s="15">
        <v>2</v>
      </c>
      <c r="C15" s="15" t="s">
        <v>38</v>
      </c>
      <c r="D15" s="15">
        <v>45.127668</v>
      </c>
      <c r="E15" s="15">
        <v>688.49400000000003</v>
      </c>
      <c r="F15" s="15">
        <v>800</v>
      </c>
      <c r="G15" s="15">
        <f t="shared" si="0"/>
        <v>5.6409585</v>
      </c>
      <c r="H15" s="15">
        <f t="shared" si="1"/>
        <v>86.061750000000018</v>
      </c>
    </row>
    <row r="16" spans="1:8" s="15" customFormat="1" ht="19" x14ac:dyDescent="0.25">
      <c r="A16" s="16" t="s">
        <v>47</v>
      </c>
      <c r="B16" s="15">
        <v>2</v>
      </c>
      <c r="C16" s="15" t="s">
        <v>50</v>
      </c>
      <c r="D16" s="15">
        <v>45.087730000000001</v>
      </c>
      <c r="E16" s="15">
        <v>546.31899999999996</v>
      </c>
      <c r="F16" s="15">
        <v>800</v>
      </c>
      <c r="G16" s="15">
        <f t="shared" si="0"/>
        <v>5.6359662500000001</v>
      </c>
      <c r="H16" s="15">
        <f t="shared" si="1"/>
        <v>68.289874999999995</v>
      </c>
    </row>
    <row r="17" spans="1:8" s="15" customFormat="1" ht="19" x14ac:dyDescent="0.25">
      <c r="A17" s="16" t="s">
        <v>47</v>
      </c>
      <c r="B17" s="15">
        <v>4</v>
      </c>
      <c r="C17" s="15" t="s">
        <v>37</v>
      </c>
      <c r="D17" s="15">
        <v>48.600180999999999</v>
      </c>
      <c r="E17" s="19">
        <v>836.89099999999996</v>
      </c>
      <c r="F17" s="15">
        <v>800</v>
      </c>
      <c r="G17" s="15">
        <f t="shared" si="0"/>
        <v>6.0750226249999999</v>
      </c>
      <c r="H17" s="15">
        <f t="shared" si="1"/>
        <v>104.611375</v>
      </c>
    </row>
    <row r="18" spans="1:8" s="15" customFormat="1" ht="19" x14ac:dyDescent="0.25">
      <c r="A18" s="16" t="s">
        <v>47</v>
      </c>
      <c r="B18" s="15">
        <v>4</v>
      </c>
      <c r="C18" s="15" t="s">
        <v>38</v>
      </c>
      <c r="D18" s="15">
        <v>38.434767000000001</v>
      </c>
      <c r="E18" s="19">
        <v>688.49400000000003</v>
      </c>
      <c r="F18" s="15">
        <v>800</v>
      </c>
      <c r="G18" s="15">
        <f t="shared" si="0"/>
        <v>4.8043458750000001</v>
      </c>
      <c r="H18" s="15">
        <f t="shared" si="1"/>
        <v>86.061750000000018</v>
      </c>
    </row>
    <row r="19" spans="1:8" s="15" customFormat="1" ht="19" x14ac:dyDescent="0.25">
      <c r="A19" s="16" t="s">
        <v>47</v>
      </c>
      <c r="B19" s="15">
        <v>4</v>
      </c>
      <c r="C19" s="15" t="s">
        <v>50</v>
      </c>
      <c r="D19" s="15">
        <v>38.099094000000001</v>
      </c>
      <c r="E19" s="15">
        <v>546.31899999999996</v>
      </c>
      <c r="F19" s="15">
        <v>800</v>
      </c>
      <c r="G19" s="15">
        <f t="shared" si="0"/>
        <v>4.7623867500000001</v>
      </c>
      <c r="H19" s="15">
        <f t="shared" si="1"/>
        <v>68.289874999999995</v>
      </c>
    </row>
    <row r="20" spans="1:8" s="15" customFormat="1" ht="19" x14ac:dyDescent="0.25">
      <c r="A20" s="17" t="s">
        <v>48</v>
      </c>
      <c r="B20" s="15">
        <v>1</v>
      </c>
      <c r="C20" s="15" t="s">
        <v>37</v>
      </c>
      <c r="D20" s="15">
        <v>11230.617358</v>
      </c>
      <c r="E20" s="15">
        <v>257.99700000000001</v>
      </c>
      <c r="F20" s="15">
        <v>800</v>
      </c>
      <c r="G20" s="15">
        <f t="shared" si="0"/>
        <v>1403.8271697499999</v>
      </c>
      <c r="H20" s="15">
        <f t="shared" si="1"/>
        <v>32.249625000000002</v>
      </c>
    </row>
    <row r="21" spans="1:8" s="15" customFormat="1" ht="19" x14ac:dyDescent="0.25">
      <c r="A21" s="17" t="s">
        <v>48</v>
      </c>
      <c r="B21" s="15">
        <v>1</v>
      </c>
      <c r="C21" s="15" t="s">
        <v>38</v>
      </c>
      <c r="D21" s="15">
        <v>3317.251299</v>
      </c>
      <c r="E21" s="15">
        <v>312.90199999999999</v>
      </c>
      <c r="F21" s="15">
        <v>800</v>
      </c>
      <c r="G21" s="15">
        <f t="shared" si="0"/>
        <v>414.656412375</v>
      </c>
      <c r="H21" s="15">
        <f t="shared" si="1"/>
        <v>39.112749999999998</v>
      </c>
    </row>
    <row r="22" spans="1:8" s="15" customFormat="1" ht="19" x14ac:dyDescent="0.25">
      <c r="A22" s="17" t="s">
        <v>48</v>
      </c>
      <c r="B22" s="15">
        <v>1</v>
      </c>
      <c r="C22" s="15" t="s">
        <v>50</v>
      </c>
      <c r="E22" s="15">
        <v>337.23899999999998</v>
      </c>
      <c r="F22" s="15">
        <v>800</v>
      </c>
      <c r="G22" s="15">
        <f t="shared" si="0"/>
        <v>0</v>
      </c>
      <c r="H22" s="15">
        <f t="shared" si="1"/>
        <v>42.15487499999999</v>
      </c>
    </row>
    <row r="23" spans="1:8" s="15" customFormat="1" ht="19" x14ac:dyDescent="0.25">
      <c r="A23" s="17" t="s">
        <v>48</v>
      </c>
      <c r="B23" s="15">
        <v>2</v>
      </c>
      <c r="C23" s="15" t="s">
        <v>37</v>
      </c>
      <c r="D23" s="15">
        <v>1019.43294</v>
      </c>
      <c r="E23" s="15">
        <v>257.99700000000001</v>
      </c>
      <c r="F23" s="15">
        <v>800</v>
      </c>
      <c r="G23" s="15">
        <f t="shared" si="0"/>
        <v>127.42911750000002</v>
      </c>
      <c r="H23" s="15">
        <f t="shared" si="1"/>
        <v>32.249625000000002</v>
      </c>
    </row>
    <row r="24" spans="1:8" s="15" customFormat="1" ht="19" x14ac:dyDescent="0.25">
      <c r="A24" s="17" t="s">
        <v>48</v>
      </c>
      <c r="B24" s="15">
        <v>2</v>
      </c>
      <c r="C24" s="15" t="s">
        <v>38</v>
      </c>
      <c r="D24" s="15">
        <v>382.12939799999998</v>
      </c>
      <c r="E24" s="15">
        <v>312.90199999999999</v>
      </c>
      <c r="F24" s="15">
        <v>800</v>
      </c>
      <c r="G24" s="15">
        <f t="shared" si="0"/>
        <v>47.766174749999998</v>
      </c>
      <c r="H24" s="15">
        <f t="shared" si="1"/>
        <v>39.112749999999998</v>
      </c>
    </row>
    <row r="25" spans="1:8" s="15" customFormat="1" ht="19" x14ac:dyDescent="0.25">
      <c r="A25" s="17" t="s">
        <v>48</v>
      </c>
      <c r="B25" s="15">
        <v>2</v>
      </c>
      <c r="C25" s="15" t="s">
        <v>50</v>
      </c>
      <c r="D25" s="15">
        <v>106.100706</v>
      </c>
      <c r="E25" s="15">
        <v>337.23899999999998</v>
      </c>
      <c r="F25" s="15">
        <v>800</v>
      </c>
      <c r="G25" s="15">
        <f t="shared" si="0"/>
        <v>13.26258825</v>
      </c>
      <c r="H25" s="15">
        <f t="shared" si="1"/>
        <v>42.15487499999999</v>
      </c>
    </row>
    <row r="26" spans="1:8" s="15" customFormat="1" ht="19" x14ac:dyDescent="0.25">
      <c r="A26" s="17" t="s">
        <v>48</v>
      </c>
      <c r="B26" s="15">
        <v>4</v>
      </c>
      <c r="C26" s="15" t="s">
        <v>37</v>
      </c>
      <c r="D26" s="15">
        <v>7148.7599760000003</v>
      </c>
      <c r="E26" s="15">
        <v>257.99700000000001</v>
      </c>
      <c r="F26" s="15">
        <v>800</v>
      </c>
      <c r="G26" s="15">
        <f t="shared" si="0"/>
        <v>893.59499700000003</v>
      </c>
      <c r="H26" s="15">
        <f t="shared" si="1"/>
        <v>32.249625000000002</v>
      </c>
    </row>
    <row r="27" spans="1:8" s="15" customFormat="1" ht="19" x14ac:dyDescent="0.25">
      <c r="A27" s="17" t="s">
        <v>48</v>
      </c>
      <c r="B27" s="15">
        <v>4</v>
      </c>
      <c r="C27" s="15" t="s">
        <v>38</v>
      </c>
      <c r="D27" s="15">
        <v>5366.6754140000003</v>
      </c>
      <c r="E27" s="15">
        <v>312.90199999999999</v>
      </c>
      <c r="F27" s="15">
        <v>800</v>
      </c>
      <c r="G27" s="15">
        <f t="shared" si="0"/>
        <v>670.83442675000003</v>
      </c>
      <c r="H27" s="15">
        <f t="shared" si="1"/>
        <v>39.112749999999998</v>
      </c>
    </row>
    <row r="28" spans="1:8" s="15" customFormat="1" ht="19" x14ac:dyDescent="0.25">
      <c r="A28" s="17" t="s">
        <v>48</v>
      </c>
      <c r="B28" s="15">
        <v>4</v>
      </c>
      <c r="C28" s="15" t="s">
        <v>50</v>
      </c>
      <c r="D28" s="15">
        <v>527.13331800000003</v>
      </c>
      <c r="E28" s="15">
        <v>337.23899999999998</v>
      </c>
      <c r="F28" s="15">
        <v>800</v>
      </c>
      <c r="G28" s="15">
        <f t="shared" si="0"/>
        <v>65.891664750000004</v>
      </c>
      <c r="H28" s="15">
        <f t="shared" si="1"/>
        <v>42.15487499999999</v>
      </c>
    </row>
    <row r="29" spans="1:8" s="15" customFormat="1" ht="19" x14ac:dyDescent="0.25">
      <c r="A29" s="18" t="s">
        <v>49</v>
      </c>
      <c r="B29" s="15">
        <v>1</v>
      </c>
      <c r="C29" s="15" t="s">
        <v>37</v>
      </c>
      <c r="D29" s="15">
        <v>232.43310700000001</v>
      </c>
      <c r="E29" s="15">
        <v>908.77599999999995</v>
      </c>
      <c r="F29" s="15">
        <v>800</v>
      </c>
      <c r="G29" s="15">
        <f t="shared" si="0"/>
        <v>29.054138375000001</v>
      </c>
      <c r="H29" s="15">
        <f t="shared" si="1"/>
        <v>113.59699999999999</v>
      </c>
    </row>
    <row r="30" spans="1:8" s="15" customFormat="1" ht="19" x14ac:dyDescent="0.25">
      <c r="A30" s="18" t="s">
        <v>49</v>
      </c>
      <c r="B30" s="15">
        <v>1</v>
      </c>
      <c r="C30" s="15" t="s">
        <v>38</v>
      </c>
      <c r="D30" s="15">
        <v>850.70682299999999</v>
      </c>
      <c r="E30" s="15">
        <v>968.51199999999994</v>
      </c>
      <c r="F30" s="15">
        <v>800</v>
      </c>
      <c r="G30" s="15">
        <f t="shared" si="0"/>
        <v>106.338352875</v>
      </c>
      <c r="H30" s="15">
        <f t="shared" si="1"/>
        <v>121.06399999999999</v>
      </c>
    </row>
    <row r="31" spans="1:8" s="15" customFormat="1" ht="19" x14ac:dyDescent="0.25">
      <c r="A31" s="18" t="s">
        <v>49</v>
      </c>
      <c r="B31" s="15">
        <v>1</v>
      </c>
      <c r="C31" s="15" t="s">
        <v>50</v>
      </c>
      <c r="E31" s="15">
        <v>851.31700000000001</v>
      </c>
      <c r="F31" s="15">
        <v>800</v>
      </c>
      <c r="G31" s="15">
        <f t="shared" si="0"/>
        <v>0</v>
      </c>
      <c r="H31" s="15">
        <f t="shared" si="1"/>
        <v>106.414625</v>
      </c>
    </row>
    <row r="32" spans="1:8" s="15" customFormat="1" ht="19" x14ac:dyDescent="0.25">
      <c r="A32" s="18" t="s">
        <v>49</v>
      </c>
      <c r="B32" s="15">
        <v>2</v>
      </c>
      <c r="C32" s="15" t="s">
        <v>37</v>
      </c>
      <c r="D32" s="15">
        <v>270.136348</v>
      </c>
      <c r="E32" s="15">
        <v>908.77599999999995</v>
      </c>
      <c r="F32" s="15">
        <v>800</v>
      </c>
      <c r="G32" s="15">
        <f t="shared" si="0"/>
        <v>33.7670435</v>
      </c>
      <c r="H32" s="15">
        <f t="shared" si="1"/>
        <v>113.59699999999999</v>
      </c>
    </row>
    <row r="33" spans="1:8" s="15" customFormat="1" ht="19" x14ac:dyDescent="0.25">
      <c r="A33" s="18" t="s">
        <v>49</v>
      </c>
      <c r="B33" s="15">
        <v>2</v>
      </c>
      <c r="C33" s="15" t="s">
        <v>38</v>
      </c>
      <c r="D33" s="15">
        <v>169.15893</v>
      </c>
      <c r="E33" s="15">
        <v>968.51199999999994</v>
      </c>
      <c r="F33" s="15">
        <v>800</v>
      </c>
      <c r="G33" s="15">
        <f t="shared" si="0"/>
        <v>21.14486625</v>
      </c>
      <c r="H33" s="15">
        <f>E33*100/F33</f>
        <v>121.06399999999999</v>
      </c>
    </row>
    <row r="34" spans="1:8" s="15" customFormat="1" ht="19" x14ac:dyDescent="0.25">
      <c r="A34" s="18" t="s">
        <v>49</v>
      </c>
      <c r="B34" s="15">
        <v>2</v>
      </c>
      <c r="C34" s="15" t="s">
        <v>50</v>
      </c>
      <c r="D34" s="15">
        <v>193.63653400000001</v>
      </c>
      <c r="E34" s="15">
        <v>851.31700000000001</v>
      </c>
      <c r="F34" s="15">
        <v>800</v>
      </c>
      <c r="G34" s="15">
        <f t="shared" si="0"/>
        <v>24.204566750000005</v>
      </c>
      <c r="H34" s="15">
        <f t="shared" si="1"/>
        <v>106.414625</v>
      </c>
    </row>
    <row r="35" spans="1:8" s="15" customFormat="1" ht="19" x14ac:dyDescent="0.25">
      <c r="A35" s="18" t="s">
        <v>49</v>
      </c>
      <c r="B35" s="15">
        <v>4</v>
      </c>
      <c r="C35" s="15" t="s">
        <v>37</v>
      </c>
      <c r="D35" s="15">
        <v>244.584262</v>
      </c>
      <c r="E35" s="15">
        <v>908.77599999999995</v>
      </c>
      <c r="F35" s="15">
        <v>800</v>
      </c>
      <c r="G35" s="15">
        <f t="shared" si="0"/>
        <v>30.573032749999996</v>
      </c>
      <c r="H35" s="15">
        <f t="shared" si="1"/>
        <v>113.59699999999999</v>
      </c>
    </row>
    <row r="36" spans="1:8" s="15" customFormat="1" ht="19" x14ac:dyDescent="0.25">
      <c r="A36" s="18" t="s">
        <v>49</v>
      </c>
      <c r="B36" s="15">
        <v>4</v>
      </c>
      <c r="C36" s="15" t="s">
        <v>38</v>
      </c>
      <c r="D36" s="15">
        <v>172.47196700000001</v>
      </c>
      <c r="E36" s="15">
        <v>968.51199999999994</v>
      </c>
      <c r="F36" s="15">
        <v>800</v>
      </c>
      <c r="G36" s="15">
        <f t="shared" si="0"/>
        <v>21.558995875000001</v>
      </c>
      <c r="H36" s="15">
        <f t="shared" si="1"/>
        <v>121.06399999999999</v>
      </c>
    </row>
    <row r="37" spans="1:8" s="15" customFormat="1" ht="19" x14ac:dyDescent="0.25">
      <c r="A37" s="18" t="s">
        <v>49</v>
      </c>
      <c r="B37" s="15">
        <v>4</v>
      </c>
      <c r="C37" s="15" t="s">
        <v>50</v>
      </c>
      <c r="D37" s="15">
        <v>235.074646</v>
      </c>
      <c r="E37" s="15">
        <v>851.31700000000001</v>
      </c>
      <c r="F37" s="15">
        <v>800</v>
      </c>
      <c r="G37" s="15">
        <f t="shared" si="0"/>
        <v>29.38433075</v>
      </c>
      <c r="H37" s="15">
        <f t="shared" si="1"/>
        <v>106.414625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Ruler="0" workbookViewId="0">
      <selection sqref="A1:XFD1"/>
    </sheetView>
  </sheetViews>
  <sheetFormatPr baseColWidth="10" defaultRowHeight="16" x14ac:dyDescent="0.2"/>
  <cols>
    <col min="2" max="2" width="13" customWidth="1"/>
    <col min="4" max="4" width="26.83203125" customWidth="1"/>
    <col min="5" max="5" width="23.83203125" customWidth="1"/>
    <col min="6" max="6" width="21.6640625" customWidth="1"/>
    <col min="7" max="7" width="14.33203125" customWidth="1"/>
    <col min="8" max="8" width="15" customWidth="1"/>
  </cols>
  <sheetData>
    <row r="1" spans="1:8" s="1" customFormat="1" ht="43" customHeight="1" thickBot="1" x14ac:dyDescent="0.3">
      <c r="A1" s="3" t="s">
        <v>4</v>
      </c>
      <c r="B1" s="3" t="s">
        <v>5</v>
      </c>
      <c r="C1" s="3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</row>
    <row r="2" spans="1:8" ht="21" x14ac:dyDescent="0.25">
      <c r="A2" s="4" t="s">
        <v>0</v>
      </c>
      <c r="B2" s="4">
        <v>1</v>
      </c>
      <c r="C2" s="4" t="s">
        <v>2</v>
      </c>
      <c r="D2">
        <v>1.2388999999999999</v>
      </c>
      <c r="E2" s="4">
        <v>564</v>
      </c>
      <c r="F2" s="4">
        <f>(65535*8*1000)/(1000*1000*0.396)</f>
        <v>1323.939393939394</v>
      </c>
      <c r="G2" s="4">
        <f>D2*100/F2</f>
        <v>9.3576791027695116E-2</v>
      </c>
      <c r="H2" s="4">
        <f>E2*100/F2</f>
        <v>42.600137331197068</v>
      </c>
    </row>
    <row r="3" spans="1:8" ht="21" x14ac:dyDescent="0.25">
      <c r="A3" s="4" t="s">
        <v>0</v>
      </c>
      <c r="B3" s="4">
        <v>1</v>
      </c>
      <c r="C3" s="4" t="s">
        <v>3</v>
      </c>
      <c r="D3">
        <v>1.6783999999999999</v>
      </c>
      <c r="E3" s="4">
        <v>3626</v>
      </c>
      <c r="F3" s="4">
        <f>(65535*8*1000)/(1000*1000*0.461)</f>
        <v>1137.2668112798265</v>
      </c>
      <c r="G3" s="4">
        <f t="shared" ref="G3:G17" si="0">D3*100/F3</f>
        <v>0.1475819028000305</v>
      </c>
      <c r="H3" s="4">
        <f t="shared" ref="H3:H17" si="1">E3*100/F3</f>
        <v>318.83459220263978</v>
      </c>
    </row>
    <row r="4" spans="1:8" ht="21" x14ac:dyDescent="0.25">
      <c r="A4" s="4" t="s">
        <v>0</v>
      </c>
      <c r="B4" s="4">
        <v>2</v>
      </c>
      <c r="C4" s="4" t="s">
        <v>2</v>
      </c>
      <c r="D4">
        <v>1.2388999999999999</v>
      </c>
      <c r="E4" s="4">
        <v>566</v>
      </c>
      <c r="F4" s="4">
        <f>(65535*8*1000)/(1000*1000*0.396)</f>
        <v>1323.939393939394</v>
      </c>
      <c r="G4" s="4">
        <f t="shared" si="0"/>
        <v>9.3576791027695116E-2</v>
      </c>
      <c r="H4" s="4">
        <f t="shared" si="1"/>
        <v>42.751201647974362</v>
      </c>
    </row>
    <row r="5" spans="1:8" ht="21" x14ac:dyDescent="0.25">
      <c r="A5" s="4" t="s">
        <v>0</v>
      </c>
      <c r="B5" s="4">
        <v>2</v>
      </c>
      <c r="C5" s="4" t="s">
        <v>3</v>
      </c>
      <c r="D5">
        <v>1.6783999999999999</v>
      </c>
      <c r="E5" s="4">
        <v>3666</v>
      </c>
      <c r="F5" s="4">
        <f>(65535*8*1000)/(1000*1000*0.461)</f>
        <v>1137.2668112798265</v>
      </c>
      <c r="G5" s="4">
        <f t="shared" si="0"/>
        <v>0.1475819028000305</v>
      </c>
      <c r="H5" s="4">
        <f t="shared" si="1"/>
        <v>322.35179674982834</v>
      </c>
    </row>
    <row r="6" spans="1:8" ht="21" x14ac:dyDescent="0.25">
      <c r="A6" s="4" t="s">
        <v>0</v>
      </c>
      <c r="B6" s="4">
        <v>4</v>
      </c>
      <c r="C6" s="4" t="s">
        <v>2</v>
      </c>
      <c r="D6">
        <v>1.2388999999999999</v>
      </c>
      <c r="E6" s="4">
        <v>562</v>
      </c>
      <c r="F6" s="4">
        <f>(65535*8*1000)/(1000*1000*0.396)</f>
        <v>1323.939393939394</v>
      </c>
      <c r="G6" s="4">
        <f t="shared" si="0"/>
        <v>9.3576791027695116E-2</v>
      </c>
      <c r="H6" s="4">
        <f t="shared" si="1"/>
        <v>42.449073014419774</v>
      </c>
    </row>
    <row r="7" spans="1:8" ht="21" x14ac:dyDescent="0.25">
      <c r="A7" s="4" t="s">
        <v>0</v>
      </c>
      <c r="B7" s="4">
        <v>4</v>
      </c>
      <c r="C7" s="4" t="s">
        <v>3</v>
      </c>
      <c r="D7">
        <v>1.6783999999999999</v>
      </c>
      <c r="E7" s="5">
        <v>3524</v>
      </c>
      <c r="F7" s="4">
        <f>(65535*8*1000)/(1000*1000*0.461)</f>
        <v>1137.2668112798265</v>
      </c>
      <c r="G7" s="4">
        <f t="shared" si="0"/>
        <v>0.1475819028000305</v>
      </c>
      <c r="H7" s="4">
        <f t="shared" si="1"/>
        <v>309.86572060730907</v>
      </c>
    </row>
    <row r="8" spans="1:8" ht="21" x14ac:dyDescent="0.25">
      <c r="A8" s="4" t="s">
        <v>0</v>
      </c>
      <c r="B8" s="4">
        <v>8</v>
      </c>
      <c r="C8" s="4" t="s">
        <v>2</v>
      </c>
      <c r="D8">
        <v>1.2388999999999999</v>
      </c>
      <c r="E8" s="4">
        <v>563</v>
      </c>
      <c r="F8" s="4">
        <f>(65535*8*1000)/(1000*1000*0.396)</f>
        <v>1323.939393939394</v>
      </c>
      <c r="G8" s="4">
        <f t="shared" si="0"/>
        <v>9.3576791027695116E-2</v>
      </c>
      <c r="H8" s="4">
        <f t="shared" si="1"/>
        <v>42.524605172808421</v>
      </c>
    </row>
    <row r="9" spans="1:8" ht="21" x14ac:dyDescent="0.25">
      <c r="A9" s="4" t="s">
        <v>0</v>
      </c>
      <c r="B9" s="4">
        <v>8</v>
      </c>
      <c r="C9" s="4" t="s">
        <v>3</v>
      </c>
      <c r="D9">
        <v>1.6783999999999999</v>
      </c>
      <c r="E9" s="4">
        <v>3585</v>
      </c>
      <c r="F9" s="4">
        <f>(65535*8*1000)/(1000*1000*0.461)</f>
        <v>1137.2668112798265</v>
      </c>
      <c r="G9" s="4">
        <f t="shared" si="0"/>
        <v>0.1475819028000305</v>
      </c>
      <c r="H9" s="4">
        <f t="shared" si="1"/>
        <v>315.22945754177158</v>
      </c>
    </row>
    <row r="10" spans="1:8" ht="21" x14ac:dyDescent="0.25">
      <c r="A10" s="4" t="s">
        <v>1</v>
      </c>
      <c r="B10" s="4">
        <v>1</v>
      </c>
      <c r="C10" s="4" t="s">
        <v>2</v>
      </c>
      <c r="D10">
        <v>0.97650000000000003</v>
      </c>
      <c r="E10" s="4">
        <v>559</v>
      </c>
      <c r="F10" s="4">
        <f>(65535*8*1000)/(1000*1000*0.396)</f>
        <v>1323.939393939394</v>
      </c>
      <c r="G10" s="4">
        <f t="shared" si="0"/>
        <v>7.3757152666514073E-2</v>
      </c>
      <c r="H10" s="4">
        <f t="shared" si="1"/>
        <v>42.222476539253833</v>
      </c>
    </row>
    <row r="11" spans="1:8" ht="21" x14ac:dyDescent="0.25">
      <c r="A11" s="4" t="s">
        <v>1</v>
      </c>
      <c r="B11" s="4">
        <v>1</v>
      </c>
      <c r="C11" s="4" t="s">
        <v>3</v>
      </c>
      <c r="D11">
        <v>0.92179999999999995</v>
      </c>
      <c r="E11" s="4">
        <v>1693</v>
      </c>
      <c r="F11" s="4">
        <f>(65535*8*1000)/(1000*1000*0.461)</f>
        <v>1137.2668112798265</v>
      </c>
      <c r="G11" s="4">
        <f t="shared" si="0"/>
        <v>8.1053978789959555E-2</v>
      </c>
      <c r="H11" s="4">
        <f t="shared" si="1"/>
        <v>148.86568245975434</v>
      </c>
    </row>
    <row r="12" spans="1:8" ht="21" x14ac:dyDescent="0.25">
      <c r="A12" s="4" t="s">
        <v>1</v>
      </c>
      <c r="B12" s="4">
        <v>2</v>
      </c>
      <c r="C12" s="4" t="s">
        <v>2</v>
      </c>
      <c r="D12">
        <v>0.97650000000000003</v>
      </c>
      <c r="E12" s="4">
        <v>892</v>
      </c>
      <c r="F12" s="4">
        <f>(65535*8*1000)/(1000*1000*0.396)</f>
        <v>1323.939393939394</v>
      </c>
      <c r="G12" s="4">
        <f t="shared" si="0"/>
        <v>7.3757152666514073E-2</v>
      </c>
      <c r="H12" s="4">
        <f t="shared" si="1"/>
        <v>67.374685282673383</v>
      </c>
    </row>
    <row r="13" spans="1:8" ht="21" x14ac:dyDescent="0.25">
      <c r="A13" s="4" t="s">
        <v>1</v>
      </c>
      <c r="B13" s="4">
        <v>2</v>
      </c>
      <c r="C13" s="4" t="s">
        <v>3</v>
      </c>
      <c r="D13">
        <v>0.92179999999999995</v>
      </c>
      <c r="E13" s="4">
        <v>1761</v>
      </c>
      <c r="F13" s="4">
        <f>(65535*8*1000)/(1000*1000*0.461)</f>
        <v>1137.2668112798265</v>
      </c>
      <c r="G13" s="4">
        <f t="shared" si="0"/>
        <v>8.1053978789959555E-2</v>
      </c>
      <c r="H13" s="4">
        <f t="shared" si="1"/>
        <v>154.84493018997483</v>
      </c>
    </row>
    <row r="14" spans="1:8" ht="21" x14ac:dyDescent="0.25">
      <c r="A14" s="4" t="s">
        <v>1</v>
      </c>
      <c r="B14" s="4">
        <v>4</v>
      </c>
      <c r="C14" s="4" t="s">
        <v>2</v>
      </c>
      <c r="D14">
        <v>0.97650000000000003</v>
      </c>
      <c r="E14" s="4">
        <v>987</v>
      </c>
      <c r="F14" s="4">
        <f>(65535*8*1000)/(1000*1000*0.396)</f>
        <v>1323.939393939394</v>
      </c>
      <c r="G14" s="4">
        <f t="shared" si="0"/>
        <v>7.3757152666514073E-2</v>
      </c>
      <c r="H14" s="4">
        <f t="shared" si="1"/>
        <v>74.550240329594871</v>
      </c>
    </row>
    <row r="15" spans="1:8" ht="21" x14ac:dyDescent="0.25">
      <c r="A15" s="4" t="s">
        <v>1</v>
      </c>
      <c r="B15" s="4">
        <v>4</v>
      </c>
      <c r="C15" s="4" t="s">
        <v>3</v>
      </c>
      <c r="D15">
        <v>0.92179999999999995</v>
      </c>
      <c r="E15" s="4">
        <v>1198</v>
      </c>
      <c r="F15" s="4">
        <f>(65535*8*1000)/(1000*1000*0.461)</f>
        <v>1137.2668112798265</v>
      </c>
      <c r="G15" s="4">
        <f t="shared" si="0"/>
        <v>8.1053978789959555E-2</v>
      </c>
      <c r="H15" s="4">
        <f t="shared" si="1"/>
        <v>105.34027618829633</v>
      </c>
    </row>
    <row r="16" spans="1:8" ht="21" x14ac:dyDescent="0.25">
      <c r="A16" s="4" t="s">
        <v>1</v>
      </c>
      <c r="B16" s="4">
        <v>8</v>
      </c>
      <c r="C16" s="4" t="s">
        <v>2</v>
      </c>
      <c r="D16">
        <v>0.97650000000000003</v>
      </c>
      <c r="E16" s="4">
        <v>959</v>
      </c>
      <c r="F16" s="4">
        <f>(65535*8*1000)/(1000*1000*0.396)</f>
        <v>1323.939393939394</v>
      </c>
      <c r="G16" s="4">
        <f t="shared" si="0"/>
        <v>7.3757152666514073E-2</v>
      </c>
      <c r="H16" s="4">
        <f t="shared" si="1"/>
        <v>72.43533989471274</v>
      </c>
    </row>
    <row r="17" spans="1:8" ht="21" x14ac:dyDescent="0.25">
      <c r="A17" s="4" t="s">
        <v>1</v>
      </c>
      <c r="B17" s="4">
        <v>8</v>
      </c>
      <c r="C17" s="4" t="s">
        <v>3</v>
      </c>
      <c r="D17">
        <v>0.92179999999999995</v>
      </c>
      <c r="E17" s="4">
        <v>1399</v>
      </c>
      <c r="F17" s="4">
        <f>(65535*8*1000)/(1000*1000*0.461)</f>
        <v>1137.2668112798265</v>
      </c>
      <c r="G17" s="4">
        <f t="shared" si="0"/>
        <v>8.1053978789959555E-2</v>
      </c>
      <c r="H17" s="4">
        <f t="shared" si="1"/>
        <v>123.01422903791867</v>
      </c>
    </row>
    <row r="18" spans="1:8" ht="21" x14ac:dyDescent="0.25">
      <c r="A18" s="4"/>
      <c r="B18" s="4"/>
      <c r="C18" s="4"/>
      <c r="D18" s="4"/>
      <c r="E18" s="4"/>
      <c r="F18" s="4"/>
      <c r="G18" s="4"/>
      <c r="H18" s="4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showRuler="0" workbookViewId="0">
      <selection activeCell="D2" sqref="D2"/>
    </sheetView>
  </sheetViews>
  <sheetFormatPr baseColWidth="10" defaultRowHeight="16" x14ac:dyDescent="0.2"/>
  <cols>
    <col min="1" max="1" width="11" bestFit="1" customWidth="1"/>
    <col min="2" max="2" width="15.1640625" bestFit="1" customWidth="1"/>
    <col min="3" max="3" width="14.6640625" bestFit="1" customWidth="1"/>
    <col min="4" max="4" width="27.33203125" customWidth="1"/>
    <col min="5" max="5" width="20.5" customWidth="1"/>
    <col min="6" max="6" width="19.83203125" customWidth="1"/>
    <col min="7" max="7" width="22" customWidth="1"/>
    <col min="8" max="8" width="14" customWidth="1"/>
  </cols>
  <sheetData>
    <row r="1" spans="1:8" s="6" customFormat="1" ht="41" customHeight="1" thickBot="1" x14ac:dyDescent="0.25">
      <c r="A1" s="7" t="s">
        <v>4</v>
      </c>
      <c r="B1" s="8" t="s">
        <v>5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18</v>
      </c>
    </row>
    <row r="2" spans="1:8" ht="21" x14ac:dyDescent="0.25">
      <c r="A2" s="4" t="s">
        <v>0</v>
      </c>
      <c r="B2" s="4">
        <v>1</v>
      </c>
      <c r="C2" s="4" t="s">
        <v>17</v>
      </c>
      <c r="D2" s="4">
        <v>0.186475</v>
      </c>
      <c r="E2" s="4">
        <v>3.96E-3</v>
      </c>
      <c r="F2" s="4">
        <v>6.6000000000000005E-5</v>
      </c>
      <c r="G2" s="4">
        <f>(F2/D2)*100</f>
        <v>3.5393484381284354E-2</v>
      </c>
      <c r="H2" s="4">
        <f>F2*100/E2</f>
        <v>1.666666666666667</v>
      </c>
    </row>
    <row r="3" spans="1:8" ht="21" x14ac:dyDescent="0.25">
      <c r="A3" s="4" t="s">
        <v>0</v>
      </c>
      <c r="B3" s="4">
        <v>2</v>
      </c>
      <c r="C3" s="4" t="s">
        <v>17</v>
      </c>
      <c r="D3" s="4">
        <v>0.100287</v>
      </c>
      <c r="E3" s="4">
        <v>3.96E-3</v>
      </c>
      <c r="F3" s="4">
        <v>6.6000000000000005E-5</v>
      </c>
      <c r="G3" s="4">
        <f t="shared" ref="G3:G9" si="0">(F3/D3)*100</f>
        <v>6.5811122079631454E-2</v>
      </c>
      <c r="H3" s="4">
        <f t="shared" ref="H3:H9" si="1">F3*100/E3</f>
        <v>1.666666666666667</v>
      </c>
    </row>
    <row r="4" spans="1:8" ht="21" x14ac:dyDescent="0.25">
      <c r="A4" s="4" t="s">
        <v>0</v>
      </c>
      <c r="B4" s="4">
        <v>4</v>
      </c>
      <c r="C4" s="4" t="s">
        <v>17</v>
      </c>
      <c r="D4" s="4">
        <v>4.8925000000000003E-2</v>
      </c>
      <c r="E4" s="4">
        <v>3.96E-3</v>
      </c>
      <c r="F4" s="4">
        <v>6.6000000000000005E-5</v>
      </c>
      <c r="G4" s="4">
        <f t="shared" si="0"/>
        <v>0.13490035769034237</v>
      </c>
      <c r="H4" s="4">
        <f t="shared" si="1"/>
        <v>1.666666666666667</v>
      </c>
    </row>
    <row r="5" spans="1:8" ht="21" x14ac:dyDescent="0.25">
      <c r="A5" s="4" t="s">
        <v>0</v>
      </c>
      <c r="B5" s="4">
        <v>8</v>
      </c>
      <c r="C5" s="4" t="s">
        <v>17</v>
      </c>
      <c r="D5" s="4">
        <v>3.6301E-2</v>
      </c>
      <c r="E5" s="4">
        <v>3.96E-3</v>
      </c>
      <c r="F5" s="4">
        <v>6.6000000000000005E-5</v>
      </c>
      <c r="G5" s="4">
        <f t="shared" si="0"/>
        <v>0.18181317319082119</v>
      </c>
      <c r="H5" s="4">
        <f t="shared" si="1"/>
        <v>1.666666666666667</v>
      </c>
    </row>
    <row r="6" spans="1:8" ht="21" x14ac:dyDescent="0.25">
      <c r="A6" s="4" t="s">
        <v>1</v>
      </c>
      <c r="B6" s="4">
        <v>1</v>
      </c>
      <c r="C6" s="4" t="s">
        <v>17</v>
      </c>
      <c r="D6" s="4">
        <v>3.6301E-2</v>
      </c>
      <c r="E6" s="4">
        <v>3.96E-3</v>
      </c>
      <c r="F6" s="4">
        <v>6.6000000000000005E-5</v>
      </c>
      <c r="G6" s="4">
        <f t="shared" si="0"/>
        <v>0.18181317319082119</v>
      </c>
      <c r="H6" s="4">
        <f t="shared" si="1"/>
        <v>1.666666666666667</v>
      </c>
    </row>
    <row r="7" spans="1:8" ht="21" x14ac:dyDescent="0.25">
      <c r="A7" s="4" t="s">
        <v>1</v>
      </c>
      <c r="B7" s="4">
        <v>2</v>
      </c>
      <c r="C7" s="4" t="s">
        <v>17</v>
      </c>
      <c r="D7" s="4">
        <v>1.3126000000000001E-2</v>
      </c>
      <c r="E7" s="4">
        <v>3.96E-3</v>
      </c>
      <c r="F7" s="4">
        <v>6.6000000000000005E-5</v>
      </c>
      <c r="G7" s="4">
        <f t="shared" si="0"/>
        <v>0.5028188328508304</v>
      </c>
      <c r="H7" s="4">
        <f t="shared" si="1"/>
        <v>1.666666666666667</v>
      </c>
    </row>
    <row r="8" spans="1:8" ht="21" x14ac:dyDescent="0.25">
      <c r="A8" s="4" t="s">
        <v>1</v>
      </c>
      <c r="B8" s="4">
        <v>4</v>
      </c>
      <c r="C8" s="4" t="s">
        <v>17</v>
      </c>
      <c r="D8" s="4">
        <v>1.2963000000000001E-2</v>
      </c>
      <c r="E8" s="4">
        <v>3.96E-3</v>
      </c>
      <c r="F8" s="4">
        <v>6.6000000000000005E-5</v>
      </c>
      <c r="G8" s="4">
        <f t="shared" si="0"/>
        <v>0.50914140245313588</v>
      </c>
      <c r="H8" s="4">
        <f t="shared" si="1"/>
        <v>1.666666666666667</v>
      </c>
    </row>
    <row r="9" spans="1:8" ht="21" x14ac:dyDescent="0.25">
      <c r="A9" s="4" t="s">
        <v>1</v>
      </c>
      <c r="B9" s="4">
        <v>8</v>
      </c>
      <c r="C9" s="4" t="s">
        <v>17</v>
      </c>
      <c r="D9" s="4">
        <v>1.1246000000000001E-2</v>
      </c>
      <c r="E9" s="4">
        <v>3.96E-3</v>
      </c>
      <c r="F9" s="4">
        <v>6.6000000000000005E-5</v>
      </c>
      <c r="G9" s="4">
        <f t="shared" si="0"/>
        <v>0.58687533345189402</v>
      </c>
      <c r="H9" s="4">
        <f t="shared" si="1"/>
        <v>1.666666666666667</v>
      </c>
    </row>
    <row r="10" spans="1:8" ht="19" x14ac:dyDescent="0.25">
      <c r="A10" s="9"/>
      <c r="B10" s="9"/>
      <c r="C10" s="9"/>
      <c r="D10" s="9"/>
      <c r="E10" s="9"/>
      <c r="F10" s="9"/>
      <c r="G10" s="9"/>
      <c r="H10" s="9"/>
    </row>
    <row r="11" spans="1:8" ht="19" x14ac:dyDescent="0.25">
      <c r="A11" s="9"/>
      <c r="B11" s="9"/>
      <c r="C11" s="9"/>
      <c r="D11" s="9"/>
      <c r="E11" s="9"/>
      <c r="F11" s="9"/>
      <c r="G11" s="9"/>
      <c r="H11" s="9"/>
    </row>
    <row r="12" spans="1:8" ht="19" x14ac:dyDescent="0.25">
      <c r="A12" s="9"/>
      <c r="B12" s="9"/>
      <c r="C12" s="9"/>
      <c r="D12" s="9"/>
      <c r="E12" s="9"/>
      <c r="F12" s="9"/>
      <c r="G12" s="9"/>
      <c r="H1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PROCESSOR</vt:lpstr>
      <vt:lpstr>Memory</vt:lpstr>
      <vt:lpstr>Disk</vt:lpstr>
      <vt:lpstr>Network</vt:lpstr>
      <vt:lpstr>PingPong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2018-03-24T01:52:00Z</dcterms:created>
  <dcterms:modified xsi:type="dcterms:W3CDTF">2018-03-26T03:20:46Z</dcterms:modified>
</cp:coreProperties>
</file>