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\Desktop\College\Spring 2020\MKTG 476\"/>
    </mc:Choice>
  </mc:AlternateContent>
  <xr:revisionPtr revIDLastSave="0" documentId="13_ncr:1_{832F2345-B628-4D80-A1F0-E231AE5717D7}" xr6:coauthVersionLast="47" xr6:coauthVersionMax="47" xr10:uidLastSave="{00000000-0000-0000-0000-000000000000}"/>
  <bookViews>
    <workbookView xWindow="2620" yWindow="2620" windowWidth="14400" windowHeight="7270" xr2:uid="{00000000-000D-0000-FFFF-FFFF00000000}"/>
  </bookViews>
  <sheets>
    <sheet name="Project" sheetId="1" r:id="rId1"/>
    <sheet name="Data Description" sheetId="2" r:id="rId2"/>
    <sheet name="EG model RC" sheetId="4" r:id="rId3"/>
    <sheet name="WG + RC" sheetId="5" r:id="rId4"/>
    <sheet name="WG + 2cov" sheetId="6" r:id="rId5"/>
    <sheet name="WG + 2cov b" sheetId="7" r:id="rId6"/>
    <sheet name="2 seg WG" sheetId="9" r:id="rId7"/>
    <sheet name="WG + 1cov" sheetId="10" r:id="rId8"/>
  </sheets>
  <definedNames>
    <definedName name="solver_adj" localSheetId="6" hidden="1">'2 seg WG'!$F$1:$G$3,'2 seg WG'!$F$4</definedName>
    <definedName name="solver_adj" localSheetId="2" hidden="1">'EG model RC'!$E$1:$E$2</definedName>
    <definedName name="solver_adj" localSheetId="7" hidden="1">'WG + 1cov'!$G$1:$G$3</definedName>
    <definedName name="solver_adj" localSheetId="4" hidden="1">'WG + 2cov'!$G$1:$G$3,'WG + 2cov'!$M$5:$N$5</definedName>
    <definedName name="solver_adj" localSheetId="5" hidden="1">'WG + 2cov b'!$G$1:$G$3,'WG + 2cov b'!$M$5:$N$5</definedName>
    <definedName name="solver_adj" localSheetId="3" hidden="1">'WG + RC'!$G$1:$G$3</definedName>
    <definedName name="solver_cvg" localSheetId="6" hidden="1">0.0001</definedName>
    <definedName name="solver_cvg" localSheetId="2" hidden="1">0.0001</definedName>
    <definedName name="solver_cvg" localSheetId="7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drv" localSheetId="6" hidden="1">1</definedName>
    <definedName name="solver_drv" localSheetId="2" hidden="1">1</definedName>
    <definedName name="solver_drv" localSheetId="7" hidden="1">1</definedName>
    <definedName name="solver_drv" localSheetId="4" hidden="1">2</definedName>
    <definedName name="solver_drv" localSheetId="5" hidden="1">1</definedName>
    <definedName name="solver_drv" localSheetId="3" hidden="1">1</definedName>
    <definedName name="solver_eng" localSheetId="6" hidden="1">1</definedName>
    <definedName name="solver_eng" localSheetId="2" hidden="1">1</definedName>
    <definedName name="solver_eng" localSheetId="7" hidden="1">1</definedName>
    <definedName name="solver_eng" localSheetId="4" hidden="1">1</definedName>
    <definedName name="solver_eng" localSheetId="5" hidden="1">1</definedName>
    <definedName name="solver_eng" localSheetId="3" hidden="1">1</definedName>
    <definedName name="solver_est" localSheetId="6" hidden="1">1</definedName>
    <definedName name="solver_est" localSheetId="2" hidden="1">1</definedName>
    <definedName name="solver_est" localSheetId="7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itr" localSheetId="6" hidden="1">2147483647</definedName>
    <definedName name="solver_itr" localSheetId="2" hidden="1">2147483647</definedName>
    <definedName name="solver_itr" localSheetId="7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lhs1" localSheetId="6" hidden="1">'2 seg WG'!$F$1:$G$3</definedName>
    <definedName name="solver_lhs1" localSheetId="2" hidden="1">'EG model RC'!$E$1:$E$2</definedName>
    <definedName name="solver_lhs1" localSheetId="7" hidden="1">'WG + 1cov'!$G$1:$G$2</definedName>
    <definedName name="solver_lhs1" localSheetId="4" hidden="1">'WG + 2cov'!$G$1:$G$3</definedName>
    <definedName name="solver_lhs1" localSheetId="5" hidden="1">'WG + 2cov b'!$G$1:$G$2</definedName>
    <definedName name="solver_lhs1" localSheetId="3" hidden="1">'WG + RC'!$G$1:$G$3</definedName>
    <definedName name="solver_lhs2" localSheetId="6" hidden="1">'2 seg WG'!$F$4</definedName>
    <definedName name="solver_lhs3" localSheetId="6" hidden="1">'2 seg WG'!$F$4</definedName>
    <definedName name="solver_mip" localSheetId="6" hidden="1">2147483647</definedName>
    <definedName name="solver_mip" localSheetId="2" hidden="1">2147483647</definedName>
    <definedName name="solver_mip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ni" localSheetId="6" hidden="1">30</definedName>
    <definedName name="solver_mni" localSheetId="2" hidden="1">30</definedName>
    <definedName name="solver_mni" localSheetId="7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rt" localSheetId="6" hidden="1">0.075</definedName>
    <definedName name="solver_mrt" localSheetId="2" hidden="1">0.075</definedName>
    <definedName name="solver_mrt" localSheetId="7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sl" localSheetId="6" hidden="1">2</definedName>
    <definedName name="solver_msl" localSheetId="2" hidden="1">2</definedName>
    <definedName name="solver_msl" localSheetId="7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od" localSheetId="6" hidden="1">2147483647</definedName>
    <definedName name="solver_nod" localSheetId="2" hidden="1">2147483647</definedName>
    <definedName name="solver_nod" localSheetId="7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um" localSheetId="6" hidden="1">3</definedName>
    <definedName name="solver_num" localSheetId="2" hidden="1">1</definedName>
    <definedName name="solver_num" localSheetId="7" hidden="1">1</definedName>
    <definedName name="solver_num" localSheetId="4" hidden="1">1</definedName>
    <definedName name="solver_num" localSheetId="5" hidden="1">1</definedName>
    <definedName name="solver_num" localSheetId="3" hidden="1">1</definedName>
    <definedName name="solver_nwt" localSheetId="6" hidden="1">1</definedName>
    <definedName name="solver_nwt" localSheetId="2" hidden="1">1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opt" localSheetId="6" hidden="1">'2 seg WG'!$F$5</definedName>
    <definedName name="solver_opt" localSheetId="2" hidden="1">'EG model RC'!$E$3</definedName>
    <definedName name="solver_opt" localSheetId="7" hidden="1">'WG + 1cov'!$F$5</definedName>
    <definedName name="solver_opt" localSheetId="4" hidden="1">'WG + 2cov'!$G$6</definedName>
    <definedName name="solver_opt" localSheetId="5" hidden="1">'WG + 2cov b'!$G$6</definedName>
    <definedName name="solver_opt" localSheetId="3" hidden="1">'WG + RC'!$G$4</definedName>
    <definedName name="solver_pre" localSheetId="6" hidden="1">0.000001</definedName>
    <definedName name="solver_pre" localSheetId="2" hidden="1">0.000001</definedName>
    <definedName name="solver_pre" localSheetId="7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rbv" localSheetId="6" hidden="1">1</definedName>
    <definedName name="solver_rbv" localSheetId="2" hidden="1">1</definedName>
    <definedName name="solver_rbv" localSheetId="7" hidden="1">1</definedName>
    <definedName name="solver_rbv" localSheetId="4" hidden="1">2</definedName>
    <definedName name="solver_rbv" localSheetId="5" hidden="1">1</definedName>
    <definedName name="solver_rbv" localSheetId="3" hidden="1">1</definedName>
    <definedName name="solver_rel1" localSheetId="6" hidden="1">3</definedName>
    <definedName name="solver_rel1" localSheetId="2" hidden="1">3</definedName>
    <definedName name="solver_rel1" localSheetId="7" hidden="1">3</definedName>
    <definedName name="solver_rel1" localSheetId="4" hidden="1">3</definedName>
    <definedName name="solver_rel1" localSheetId="5" hidden="1">3</definedName>
    <definedName name="solver_rel1" localSheetId="3" hidden="1">3</definedName>
    <definedName name="solver_rel2" localSheetId="6" hidden="1">1</definedName>
    <definedName name="solver_rel3" localSheetId="6" hidden="1">3</definedName>
    <definedName name="solver_rhs1" localSheetId="6" hidden="1">0.000001</definedName>
    <definedName name="solver_rhs1" localSheetId="2" hidden="1">0.00001</definedName>
    <definedName name="solver_rhs1" localSheetId="7" hidden="1">0.00001</definedName>
    <definedName name="solver_rhs1" localSheetId="4" hidden="1">0.0001</definedName>
    <definedName name="solver_rhs1" localSheetId="5" hidden="1">0.00001</definedName>
    <definedName name="solver_rhs1" localSheetId="3" hidden="1">0.0001</definedName>
    <definedName name="solver_rhs2" localSheetId="6" hidden="1">0.999999</definedName>
    <definedName name="solver_rhs3" localSheetId="6" hidden="1">0.00001</definedName>
    <definedName name="solver_rlx" localSheetId="6" hidden="1">2</definedName>
    <definedName name="solver_rlx" localSheetId="2" hidden="1">2</definedName>
    <definedName name="solver_rlx" localSheetId="7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sd" localSheetId="6" hidden="1">0</definedName>
    <definedName name="solver_rsd" localSheetId="2" hidden="1">0</definedName>
    <definedName name="solver_rsd" localSheetId="7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scl" localSheetId="6" hidden="1">1</definedName>
    <definedName name="solver_scl" localSheetId="2" hidden="1">1</definedName>
    <definedName name="solver_scl" localSheetId="7" hidden="1">1</definedName>
    <definedName name="solver_scl" localSheetId="4" hidden="1">2</definedName>
    <definedName name="solver_scl" localSheetId="5" hidden="1">1</definedName>
    <definedName name="solver_scl" localSheetId="3" hidden="1">1</definedName>
    <definedName name="solver_sho" localSheetId="6" hidden="1">2</definedName>
    <definedName name="solver_sho" localSheetId="2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sz" localSheetId="6" hidden="1">100</definedName>
    <definedName name="solver_ssz" localSheetId="2" hidden="1">100</definedName>
    <definedName name="solver_ssz" localSheetId="7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tim" localSheetId="6" hidden="1">2147483647</definedName>
    <definedName name="solver_tim" localSheetId="2" hidden="1">2147483647</definedName>
    <definedName name="solver_tim" localSheetId="7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ol" localSheetId="6" hidden="1">0.01</definedName>
    <definedName name="solver_tol" localSheetId="2" hidden="1">0.01</definedName>
    <definedName name="solver_tol" localSheetId="7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4" hidden="1">1</definedName>
    <definedName name="solver_typ" localSheetId="5" hidden="1">1</definedName>
    <definedName name="solver_typ" localSheetId="3" hidden="1">1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4" hidden="1">3</definedName>
    <definedName name="solver_ver" localSheetId="5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K7" i="1" l="1"/>
  <c r="I8" i="10" l="1"/>
  <c r="I9" i="10" s="1"/>
  <c r="E8" i="10"/>
  <c r="G8" i="10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9" i="6"/>
  <c r="F8" i="10" l="1"/>
  <c r="I10" i="10"/>
  <c r="E9" i="10"/>
  <c r="G9" i="10" s="1"/>
  <c r="G5" i="7"/>
  <c r="G4" i="7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/>
  <c r="I11" i="10" l="1"/>
  <c r="E10" i="10"/>
  <c r="G10" i="10" s="1"/>
  <c r="F9" i="10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H11" i="9" l="1"/>
  <c r="H20" i="9"/>
  <c r="H24" i="9"/>
  <c r="I24" i="9" s="1"/>
  <c r="H28" i="9"/>
  <c r="I28" i="9" s="1"/>
  <c r="H32" i="9"/>
  <c r="I32" i="9" s="1"/>
  <c r="H36" i="9"/>
  <c r="I36" i="9" s="1"/>
  <c r="H40" i="9"/>
  <c r="I40" i="9" s="1"/>
  <c r="H44" i="9"/>
  <c r="I44" i="9" s="1"/>
  <c r="H48" i="9"/>
  <c r="I48" i="9" s="1"/>
  <c r="H15" i="9"/>
  <c r="I15" i="9" s="1"/>
  <c r="H19" i="9"/>
  <c r="I19" i="9" s="1"/>
  <c r="H23" i="9"/>
  <c r="H27" i="9"/>
  <c r="H31" i="9"/>
  <c r="H43" i="9"/>
  <c r="I43" i="9" s="1"/>
  <c r="H12" i="9"/>
  <c r="H17" i="9"/>
  <c r="H21" i="9"/>
  <c r="H29" i="9"/>
  <c r="H33" i="9"/>
  <c r="H37" i="9"/>
  <c r="H41" i="9"/>
  <c r="H49" i="9"/>
  <c r="H13" i="9"/>
  <c r="H25" i="9"/>
  <c r="H45" i="9"/>
  <c r="H14" i="9"/>
  <c r="H26" i="9"/>
  <c r="H34" i="9"/>
  <c r="H46" i="9"/>
  <c r="H16" i="9"/>
  <c r="H10" i="9"/>
  <c r="H18" i="9"/>
  <c r="H22" i="9"/>
  <c r="H30" i="9"/>
  <c r="H38" i="9"/>
  <c r="H42" i="9"/>
  <c r="H35" i="9"/>
  <c r="I35" i="9" s="1"/>
  <c r="H39" i="9"/>
  <c r="I39" i="9" s="1"/>
  <c r="H47" i="9"/>
  <c r="I47" i="9" s="1"/>
  <c r="F10" i="10"/>
  <c r="I12" i="10"/>
  <c r="E11" i="10"/>
  <c r="G11" i="10" s="1"/>
  <c r="H9" i="9"/>
  <c r="I50" i="9" l="1"/>
  <c r="J26" i="9"/>
  <c r="I26" i="9"/>
  <c r="J14" i="9"/>
  <c r="I14" i="9"/>
  <c r="J31" i="9"/>
  <c r="I31" i="9"/>
  <c r="J20" i="9"/>
  <c r="I20" i="9"/>
  <c r="J21" i="9"/>
  <c r="I21" i="9"/>
  <c r="J45" i="9"/>
  <c r="I45" i="9"/>
  <c r="J13" i="9"/>
  <c r="I13" i="9"/>
  <c r="J46" i="9"/>
  <c r="I46" i="9"/>
  <c r="J41" i="9"/>
  <c r="I41" i="9"/>
  <c r="J27" i="9"/>
  <c r="I27" i="9"/>
  <c r="J23" i="9"/>
  <c r="I23" i="9"/>
  <c r="J42" i="9"/>
  <c r="I42" i="9"/>
  <c r="J37" i="9"/>
  <c r="I37" i="9"/>
  <c r="J12" i="9"/>
  <c r="I12" i="9"/>
  <c r="J17" i="9"/>
  <c r="I17" i="9"/>
  <c r="J38" i="9"/>
  <c r="I38" i="9"/>
  <c r="J33" i="9"/>
  <c r="I33" i="9"/>
  <c r="J16" i="9"/>
  <c r="I16" i="9"/>
  <c r="J11" i="9"/>
  <c r="I11" i="9"/>
  <c r="J49" i="9"/>
  <c r="I49" i="9"/>
  <c r="J34" i="9"/>
  <c r="I34" i="9"/>
  <c r="J29" i="9"/>
  <c r="I29" i="9"/>
  <c r="J10" i="9"/>
  <c r="J22" i="9"/>
  <c r="I22" i="9"/>
  <c r="J30" i="9"/>
  <c r="I30" i="9"/>
  <c r="J25" i="9"/>
  <c r="I25" i="9"/>
  <c r="J18" i="9"/>
  <c r="I18" i="9"/>
  <c r="F11" i="10"/>
  <c r="I13" i="10"/>
  <c r="E12" i="10"/>
  <c r="G12" i="10" s="1"/>
  <c r="I9" i="9"/>
  <c r="J35" i="9"/>
  <c r="J9" i="9"/>
  <c r="K9" i="9" s="1"/>
  <c r="K10" i="9" s="1"/>
  <c r="K11" i="9" s="1"/>
  <c r="K12" i="9" s="1"/>
  <c r="K13" i="9" s="1"/>
  <c r="K14" i="9" s="1"/>
  <c r="J15" i="9"/>
  <c r="J19" i="9"/>
  <c r="J48" i="9"/>
  <c r="J40" i="9"/>
  <c r="J36" i="9"/>
  <c r="J47" i="9"/>
  <c r="J43" i="9"/>
  <c r="J32" i="9"/>
  <c r="J39" i="9"/>
  <c r="J28" i="9"/>
  <c r="J44" i="9"/>
  <c r="J24" i="9"/>
  <c r="K15" i="9" l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F12" i="10"/>
  <c r="E13" i="10"/>
  <c r="G13" i="10" s="1"/>
  <c r="I14" i="10"/>
  <c r="J50" i="9"/>
  <c r="F5" i="9"/>
  <c r="C9" i="7"/>
  <c r="C10" i="7" s="1"/>
  <c r="I15" i="10" l="1"/>
  <c r="E14" i="10"/>
  <c r="G14" i="10" s="1"/>
  <c r="F13" i="10"/>
  <c r="C11" i="7"/>
  <c r="I16" i="10" l="1"/>
  <c r="E15" i="10"/>
  <c r="G15" i="10" s="1"/>
  <c r="F14" i="10"/>
  <c r="C12" i="7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F15" i="10" l="1"/>
  <c r="E16" i="10"/>
  <c r="G16" i="10" s="1"/>
  <c r="I17" i="10"/>
  <c r="C13" i="7"/>
  <c r="E10" i="6"/>
  <c r="E9" i="6"/>
  <c r="I9" i="6" s="1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B50" i="6" s="1"/>
  <c r="C50" i="6" s="1"/>
  <c r="I18" i="10" l="1"/>
  <c r="E17" i="10"/>
  <c r="G17" i="10" s="1"/>
  <c r="F16" i="10"/>
  <c r="C14" i="7"/>
  <c r="I10" i="6"/>
  <c r="F10" i="6"/>
  <c r="G10" i="6" s="1"/>
  <c r="F9" i="6"/>
  <c r="G9" i="6" s="1"/>
  <c r="E11" i="6"/>
  <c r="E17" i="5"/>
  <c r="I17" i="5" s="1"/>
  <c r="E18" i="5"/>
  <c r="I18" i="5" s="1"/>
  <c r="E19" i="5"/>
  <c r="I19" i="5" s="1"/>
  <c r="E20" i="5"/>
  <c r="I20" i="5" s="1"/>
  <c r="E21" i="5"/>
  <c r="I21" i="5" s="1"/>
  <c r="E22" i="5"/>
  <c r="E23" i="5"/>
  <c r="E24" i="5"/>
  <c r="E25" i="5"/>
  <c r="I25" i="5" s="1"/>
  <c r="E26" i="5"/>
  <c r="I26" i="5" s="1"/>
  <c r="E27" i="5"/>
  <c r="I27" i="5" s="1"/>
  <c r="E28" i="5"/>
  <c r="I28" i="5" s="1"/>
  <c r="E29" i="5"/>
  <c r="I29" i="5" s="1"/>
  <c r="E30" i="5"/>
  <c r="E31" i="5"/>
  <c r="E32" i="5"/>
  <c r="E33" i="5"/>
  <c r="I33" i="5" s="1"/>
  <c r="E34" i="5"/>
  <c r="I34" i="5" s="1"/>
  <c r="E35" i="5"/>
  <c r="I35" i="5" s="1"/>
  <c r="E36" i="5"/>
  <c r="I36" i="5" s="1"/>
  <c r="E37" i="5"/>
  <c r="I37" i="5" s="1"/>
  <c r="E38" i="5"/>
  <c r="E39" i="5"/>
  <c r="E40" i="5"/>
  <c r="E41" i="5"/>
  <c r="I41" i="5" s="1"/>
  <c r="E42" i="5"/>
  <c r="I42" i="5" s="1"/>
  <c r="E43" i="5"/>
  <c r="I43" i="5" s="1"/>
  <c r="E44" i="5"/>
  <c r="I44" i="5" s="1"/>
  <c r="E45" i="5"/>
  <c r="E46" i="5"/>
  <c r="E47" i="5"/>
  <c r="E9" i="5"/>
  <c r="I9" i="5" s="1"/>
  <c r="E10" i="5"/>
  <c r="I10" i="5" s="1"/>
  <c r="E11" i="5"/>
  <c r="I11" i="5" s="1"/>
  <c r="E12" i="5"/>
  <c r="I12" i="5" s="1"/>
  <c r="E13" i="5"/>
  <c r="E14" i="5"/>
  <c r="E15" i="5"/>
  <c r="E16" i="5"/>
  <c r="E8" i="5"/>
  <c r="E7" i="5"/>
  <c r="I7" i="5" s="1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B48" i="5" s="1"/>
  <c r="C48" i="5" s="1"/>
  <c r="G48" i="5" l="1"/>
  <c r="F17" i="10"/>
  <c r="I19" i="10"/>
  <c r="E18" i="10"/>
  <c r="G18" i="10" s="1"/>
  <c r="C15" i="7"/>
  <c r="I11" i="6"/>
  <c r="F11" i="6"/>
  <c r="G11" i="6" s="1"/>
  <c r="F15" i="5"/>
  <c r="G15" i="5" s="1"/>
  <c r="F46" i="5"/>
  <c r="G46" i="5" s="1"/>
  <c r="F38" i="5"/>
  <c r="G38" i="5" s="1"/>
  <c r="F30" i="5"/>
  <c r="G30" i="5" s="1"/>
  <c r="F22" i="5"/>
  <c r="G22" i="5" s="1"/>
  <c r="F13" i="5"/>
  <c r="G13" i="5" s="1"/>
  <c r="F8" i="5"/>
  <c r="G8" i="5" s="1"/>
  <c r="F40" i="5"/>
  <c r="G40" i="5" s="1"/>
  <c r="F32" i="5"/>
  <c r="G32" i="5" s="1"/>
  <c r="F24" i="5"/>
  <c r="G24" i="5" s="1"/>
  <c r="F16" i="5"/>
  <c r="G16" i="5" s="1"/>
  <c r="F39" i="5"/>
  <c r="G39" i="5" s="1"/>
  <c r="F31" i="5"/>
  <c r="G31" i="5" s="1"/>
  <c r="F23" i="5"/>
  <c r="G23" i="5" s="1"/>
  <c r="F7" i="5"/>
  <c r="G7" i="5" s="1"/>
  <c r="F17" i="5"/>
  <c r="G17" i="5" s="1"/>
  <c r="I13" i="5"/>
  <c r="F14" i="5"/>
  <c r="G14" i="5" s="1"/>
  <c r="F45" i="5"/>
  <c r="G45" i="5" s="1"/>
  <c r="F37" i="5"/>
  <c r="G37" i="5" s="1"/>
  <c r="F29" i="5"/>
  <c r="G29" i="5" s="1"/>
  <c r="F21" i="5"/>
  <c r="G21" i="5" s="1"/>
  <c r="I45" i="5"/>
  <c r="F25" i="5"/>
  <c r="G25" i="5" s="1"/>
  <c r="F36" i="5"/>
  <c r="G36" i="5" s="1"/>
  <c r="F20" i="5"/>
  <c r="G20" i="5" s="1"/>
  <c r="I16" i="5"/>
  <c r="I8" i="5"/>
  <c r="I40" i="5"/>
  <c r="I32" i="5"/>
  <c r="I24" i="5"/>
  <c r="F43" i="5"/>
  <c r="G43" i="5" s="1"/>
  <c r="F35" i="5"/>
  <c r="G35" i="5" s="1"/>
  <c r="F27" i="5"/>
  <c r="G27" i="5" s="1"/>
  <c r="F19" i="5"/>
  <c r="G19" i="5" s="1"/>
  <c r="F11" i="5"/>
  <c r="G11" i="5" s="1"/>
  <c r="I15" i="5"/>
  <c r="I47" i="5"/>
  <c r="I39" i="5"/>
  <c r="I31" i="5"/>
  <c r="I23" i="5"/>
  <c r="F41" i="5"/>
  <c r="G41" i="5" s="1"/>
  <c r="F44" i="5"/>
  <c r="G44" i="5" s="1"/>
  <c r="F28" i="5"/>
  <c r="G28" i="5" s="1"/>
  <c r="F12" i="5"/>
  <c r="G12" i="5" s="1"/>
  <c r="F42" i="5"/>
  <c r="G42" i="5" s="1"/>
  <c r="F34" i="5"/>
  <c r="G34" i="5" s="1"/>
  <c r="F26" i="5"/>
  <c r="G26" i="5" s="1"/>
  <c r="F18" i="5"/>
  <c r="G18" i="5" s="1"/>
  <c r="F10" i="5"/>
  <c r="G10" i="5" s="1"/>
  <c r="I14" i="5"/>
  <c r="I46" i="5"/>
  <c r="I38" i="5"/>
  <c r="I30" i="5"/>
  <c r="I22" i="5"/>
  <c r="F33" i="5"/>
  <c r="G33" i="5" s="1"/>
  <c r="F9" i="5"/>
  <c r="G9" i="5" s="1"/>
  <c r="F47" i="5"/>
  <c r="I48" i="5" l="1"/>
  <c r="F18" i="10"/>
  <c r="E19" i="10"/>
  <c r="G19" i="10" s="1"/>
  <c r="I20" i="10"/>
  <c r="C16" i="7"/>
  <c r="E13" i="6"/>
  <c r="G47" i="5"/>
  <c r="G4" i="5" s="1"/>
  <c r="F19" i="10" l="1"/>
  <c r="I21" i="10"/>
  <c r="E20" i="10"/>
  <c r="G20" i="10" s="1"/>
  <c r="C17" i="7"/>
  <c r="E14" i="6"/>
  <c r="I13" i="6"/>
  <c r="I22" i="10" l="1"/>
  <c r="E21" i="10"/>
  <c r="G21" i="10" s="1"/>
  <c r="F20" i="10"/>
  <c r="C18" i="7"/>
  <c r="I14" i="6"/>
  <c r="F14" i="6"/>
  <c r="G14" i="6" s="1"/>
  <c r="E15" i="6"/>
  <c r="F21" i="10" l="1"/>
  <c r="E22" i="10"/>
  <c r="G22" i="10" s="1"/>
  <c r="I23" i="10"/>
  <c r="C19" i="7"/>
  <c r="I15" i="6"/>
  <c r="F15" i="6"/>
  <c r="G15" i="6" s="1"/>
  <c r="E16" i="6"/>
  <c r="E45" i="4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B46" i="4" s="1"/>
  <c r="C46" i="4" s="1"/>
  <c r="G46" i="4" l="1"/>
  <c r="F45" i="4"/>
  <c r="F22" i="10"/>
  <c r="G7" i="4"/>
  <c r="G16" i="4"/>
  <c r="G32" i="4"/>
  <c r="G40" i="4"/>
  <c r="G38" i="4"/>
  <c r="G31" i="4"/>
  <c r="G8" i="4"/>
  <c r="G25" i="4"/>
  <c r="G33" i="4"/>
  <c r="G41" i="4"/>
  <c r="G30" i="4"/>
  <c r="G39" i="4"/>
  <c r="G9" i="4"/>
  <c r="G10" i="4"/>
  <c r="G18" i="4"/>
  <c r="G26" i="4"/>
  <c r="G34" i="4"/>
  <c r="G42" i="4"/>
  <c r="G15" i="4"/>
  <c r="G24" i="4"/>
  <c r="G11" i="4"/>
  <c r="G19" i="4"/>
  <c r="G27" i="4"/>
  <c r="G35" i="4"/>
  <c r="G43" i="4"/>
  <c r="G6" i="4"/>
  <c r="G22" i="4"/>
  <c r="G23" i="4"/>
  <c r="G17" i="4"/>
  <c r="G12" i="4"/>
  <c r="G20" i="4"/>
  <c r="G28" i="4"/>
  <c r="G36" i="4"/>
  <c r="G44" i="4"/>
  <c r="G14" i="4"/>
  <c r="G13" i="4"/>
  <c r="G21" i="4"/>
  <c r="G29" i="4"/>
  <c r="G37" i="4"/>
  <c r="G45" i="4"/>
  <c r="I24" i="10"/>
  <c r="E23" i="10"/>
  <c r="G23" i="10" s="1"/>
  <c r="F5" i="10"/>
  <c r="C20" i="7"/>
  <c r="F16" i="6"/>
  <c r="G16" i="6" s="1"/>
  <c r="I16" i="6"/>
  <c r="E17" i="6"/>
  <c r="G5" i="4"/>
  <c r="F23" i="10" l="1"/>
  <c r="E24" i="10"/>
  <c r="G24" i="10" s="1"/>
  <c r="I25" i="10"/>
  <c r="C21" i="7"/>
  <c r="F17" i="6"/>
  <c r="G17" i="6" s="1"/>
  <c r="I17" i="6"/>
  <c r="E18" i="6"/>
  <c r="E3" i="4"/>
  <c r="F24" i="10" l="1"/>
  <c r="I26" i="10"/>
  <c r="E25" i="10"/>
  <c r="G25" i="10" s="1"/>
  <c r="C22" i="7"/>
  <c r="I18" i="6"/>
  <c r="F18" i="6"/>
  <c r="G18" i="6" s="1"/>
  <c r="E19" i="6"/>
  <c r="F25" i="10" l="1"/>
  <c r="E26" i="10"/>
  <c r="G26" i="10" s="1"/>
  <c r="I27" i="10"/>
  <c r="C23" i="7"/>
  <c r="E20" i="6"/>
  <c r="F19" i="6"/>
  <c r="G19" i="6" s="1"/>
  <c r="I19" i="6"/>
  <c r="F26" i="10" l="1"/>
  <c r="E27" i="10"/>
  <c r="G27" i="10" s="1"/>
  <c r="I28" i="10"/>
  <c r="C24" i="7"/>
  <c r="I20" i="6"/>
  <c r="F20" i="6"/>
  <c r="G20" i="6" s="1"/>
  <c r="E21" i="6"/>
  <c r="F27" i="10" l="1"/>
  <c r="I29" i="10"/>
  <c r="E28" i="10"/>
  <c r="G28" i="10" s="1"/>
  <c r="C25" i="7"/>
  <c r="F21" i="6"/>
  <c r="G21" i="6" s="1"/>
  <c r="I21" i="6"/>
  <c r="E22" i="6"/>
  <c r="F28" i="10" l="1"/>
  <c r="E29" i="10"/>
  <c r="G29" i="10" s="1"/>
  <c r="I30" i="10"/>
  <c r="C26" i="7"/>
  <c r="E23" i="6"/>
  <c r="I22" i="6"/>
  <c r="F22" i="6"/>
  <c r="G22" i="6" s="1"/>
  <c r="F29" i="10" l="1"/>
  <c r="E30" i="10"/>
  <c r="G30" i="10" s="1"/>
  <c r="I31" i="10"/>
  <c r="C27" i="7"/>
  <c r="I23" i="6"/>
  <c r="F23" i="6"/>
  <c r="G23" i="6" s="1"/>
  <c r="E24" i="6"/>
  <c r="F30" i="10" l="1"/>
  <c r="I32" i="10"/>
  <c r="E31" i="10"/>
  <c r="G31" i="10" s="1"/>
  <c r="C28" i="7"/>
  <c r="F24" i="6"/>
  <c r="G24" i="6" s="1"/>
  <c r="I24" i="6"/>
  <c r="E25" i="6"/>
  <c r="F31" i="10" l="1"/>
  <c r="I33" i="10"/>
  <c r="E32" i="10"/>
  <c r="G32" i="10" s="1"/>
  <c r="C29" i="7"/>
  <c r="E26" i="6"/>
  <c r="F25" i="6"/>
  <c r="G25" i="6" s="1"/>
  <c r="I25" i="6"/>
  <c r="F32" i="10" l="1"/>
  <c r="I34" i="10"/>
  <c r="E33" i="10"/>
  <c r="G33" i="10" s="1"/>
  <c r="C30" i="7"/>
  <c r="I26" i="6"/>
  <c r="F26" i="6"/>
  <c r="G26" i="6" s="1"/>
  <c r="E27" i="6"/>
  <c r="F33" i="10" l="1"/>
  <c r="E34" i="10"/>
  <c r="G34" i="10" s="1"/>
  <c r="I35" i="10"/>
  <c r="C31" i="7"/>
  <c r="E28" i="6"/>
  <c r="F27" i="6"/>
  <c r="G27" i="6" s="1"/>
  <c r="I27" i="6"/>
  <c r="F34" i="10" l="1"/>
  <c r="E35" i="10"/>
  <c r="G35" i="10" s="1"/>
  <c r="I36" i="10"/>
  <c r="C32" i="7"/>
  <c r="I28" i="6"/>
  <c r="F28" i="6"/>
  <c r="G28" i="6" s="1"/>
  <c r="E29" i="6"/>
  <c r="F35" i="10" l="1"/>
  <c r="I37" i="10"/>
  <c r="E36" i="10"/>
  <c r="G36" i="10" s="1"/>
  <c r="C33" i="7"/>
  <c r="I29" i="6"/>
  <c r="F29" i="6"/>
  <c r="G29" i="6" s="1"/>
  <c r="E30" i="6"/>
  <c r="F36" i="10" l="1"/>
  <c r="E37" i="10"/>
  <c r="G37" i="10" s="1"/>
  <c r="I38" i="10"/>
  <c r="C34" i="7"/>
  <c r="E31" i="6"/>
  <c r="I30" i="6"/>
  <c r="F30" i="6"/>
  <c r="G30" i="6" s="1"/>
  <c r="F37" i="10" l="1"/>
  <c r="E38" i="10"/>
  <c r="G38" i="10" s="1"/>
  <c r="I39" i="10"/>
  <c r="C35" i="7"/>
  <c r="I31" i="6"/>
  <c r="F31" i="6"/>
  <c r="G31" i="6" s="1"/>
  <c r="E32" i="6"/>
  <c r="F38" i="10" l="1"/>
  <c r="I40" i="10"/>
  <c r="E39" i="10"/>
  <c r="G39" i="10" s="1"/>
  <c r="C36" i="7"/>
  <c r="F32" i="6"/>
  <c r="G32" i="6" s="1"/>
  <c r="I32" i="6"/>
  <c r="E33" i="6"/>
  <c r="F39" i="10" l="1"/>
  <c r="E40" i="10"/>
  <c r="G40" i="10" s="1"/>
  <c r="I41" i="10"/>
  <c r="C37" i="7"/>
  <c r="E34" i="6"/>
  <c r="F33" i="6"/>
  <c r="G33" i="6" s="1"/>
  <c r="I33" i="6"/>
  <c r="F40" i="10" l="1"/>
  <c r="I42" i="10"/>
  <c r="E41" i="10"/>
  <c r="G41" i="10" s="1"/>
  <c r="C38" i="7"/>
  <c r="I34" i="6"/>
  <c r="F34" i="6"/>
  <c r="G34" i="6" s="1"/>
  <c r="E35" i="6"/>
  <c r="F41" i="10" l="1"/>
  <c r="E42" i="10"/>
  <c r="G42" i="10" s="1"/>
  <c r="I43" i="10"/>
  <c r="C39" i="7"/>
  <c r="E36" i="6"/>
  <c r="I35" i="6"/>
  <c r="F35" i="6"/>
  <c r="G35" i="6" s="1"/>
  <c r="F42" i="10" l="1"/>
  <c r="E43" i="10"/>
  <c r="G43" i="10" s="1"/>
  <c r="I44" i="10"/>
  <c r="C40" i="7"/>
  <c r="E37" i="6"/>
  <c r="I36" i="6"/>
  <c r="F36" i="6"/>
  <c r="G36" i="6" s="1"/>
  <c r="F43" i="10" l="1"/>
  <c r="I45" i="10"/>
  <c r="E44" i="10"/>
  <c r="G44" i="10" s="1"/>
  <c r="C41" i="7"/>
  <c r="I37" i="6"/>
  <c r="F37" i="6"/>
  <c r="G37" i="6" s="1"/>
  <c r="E38" i="6"/>
  <c r="F44" i="10" l="1"/>
  <c r="E45" i="10"/>
  <c r="G45" i="10" s="1"/>
  <c r="I46" i="10"/>
  <c r="C42" i="7"/>
  <c r="I38" i="6"/>
  <c r="F38" i="6"/>
  <c r="G38" i="6" s="1"/>
  <c r="E39" i="6"/>
  <c r="F45" i="10" l="1"/>
  <c r="E46" i="10"/>
  <c r="G46" i="10" s="1"/>
  <c r="I47" i="10"/>
  <c r="C43" i="7"/>
  <c r="F39" i="6"/>
  <c r="G39" i="6" s="1"/>
  <c r="I39" i="6"/>
  <c r="E40" i="6"/>
  <c r="F46" i="10" l="1"/>
  <c r="I48" i="10"/>
  <c r="E47" i="10"/>
  <c r="G47" i="10" s="1"/>
  <c r="C44" i="7"/>
  <c r="F40" i="6"/>
  <c r="G40" i="6" s="1"/>
  <c r="I40" i="6"/>
  <c r="E41" i="6"/>
  <c r="F47" i="10" l="1"/>
  <c r="E48" i="10"/>
  <c r="G48" i="10" s="1"/>
  <c r="C45" i="7"/>
  <c r="F41" i="6"/>
  <c r="G41" i="6" s="1"/>
  <c r="I41" i="6"/>
  <c r="E42" i="6"/>
  <c r="F48" i="10" l="1"/>
  <c r="C46" i="7"/>
  <c r="I42" i="6"/>
  <c r="F42" i="6"/>
  <c r="G42" i="6" s="1"/>
  <c r="E43" i="6"/>
  <c r="C47" i="7" l="1"/>
  <c r="F43" i="6"/>
  <c r="G43" i="6" s="1"/>
  <c r="I43" i="6"/>
  <c r="E44" i="6"/>
  <c r="C48" i="7" l="1"/>
  <c r="E45" i="6"/>
  <c r="I44" i="6"/>
  <c r="F44" i="6"/>
  <c r="G44" i="6" s="1"/>
  <c r="C49" i="7" l="1"/>
  <c r="F45" i="6"/>
  <c r="G45" i="6" s="1"/>
  <c r="I45" i="6"/>
  <c r="E46" i="6"/>
  <c r="B50" i="7" l="1"/>
  <c r="C50" i="7" s="1"/>
  <c r="E47" i="6"/>
  <c r="I46" i="6"/>
  <c r="F46" i="6"/>
  <c r="G46" i="6" s="1"/>
  <c r="E49" i="6" l="1"/>
  <c r="G50" i="6" s="1"/>
  <c r="E48" i="6"/>
  <c r="I47" i="6"/>
  <c r="F47" i="6"/>
  <c r="G47" i="6" s="1"/>
  <c r="F49" i="6" l="1"/>
  <c r="G49" i="6" s="1"/>
  <c r="I49" i="6"/>
  <c r="F48" i="6"/>
  <c r="G48" i="6" s="1"/>
  <c r="I48" i="6"/>
  <c r="E12" i="6" l="1"/>
  <c r="F13" i="6" s="1"/>
  <c r="G13" i="6" s="1"/>
  <c r="I12" i="6" l="1"/>
  <c r="F12" i="6"/>
  <c r="G12" i="6" s="1"/>
  <c r="G6" i="6" s="1"/>
  <c r="L47" i="7" l="1"/>
  <c r="L32" i="7"/>
  <c r="L40" i="7"/>
  <c r="L17" i="7"/>
  <c r="L25" i="7"/>
  <c r="L33" i="7"/>
  <c r="L41" i="7"/>
  <c r="L49" i="7"/>
  <c r="L23" i="7"/>
  <c r="L24" i="7"/>
  <c r="L48" i="7"/>
  <c r="L10" i="7"/>
  <c r="L18" i="7"/>
  <c r="L26" i="7"/>
  <c r="L34" i="7"/>
  <c r="L42" i="7"/>
  <c r="L15" i="7"/>
  <c r="L31" i="7"/>
  <c r="L27" i="7"/>
  <c r="L12" i="7"/>
  <c r="L20" i="7"/>
  <c r="L28" i="7"/>
  <c r="L36" i="7"/>
  <c r="L44" i="7"/>
  <c r="L39" i="7"/>
  <c r="L16" i="7"/>
  <c r="L19" i="7"/>
  <c r="L43" i="7"/>
  <c r="L13" i="7"/>
  <c r="L21" i="7"/>
  <c r="L29" i="7"/>
  <c r="L37" i="7"/>
  <c r="L45" i="7"/>
  <c r="L11" i="7"/>
  <c r="L35" i="7"/>
  <c r="L14" i="7"/>
  <c r="L22" i="7"/>
  <c r="L30" i="7"/>
  <c r="L38" i="7"/>
  <c r="L46" i="7"/>
  <c r="L9" i="7"/>
  <c r="K9" i="7" s="1"/>
  <c r="K10" i="7" l="1"/>
  <c r="E9" i="7"/>
  <c r="K11" i="7" l="1"/>
  <c r="E10" i="7"/>
  <c r="F9" i="7"/>
  <c r="G9" i="7" s="1"/>
  <c r="I9" i="7"/>
  <c r="R9" i="7" s="1"/>
  <c r="E11" i="7" l="1"/>
  <c r="K12" i="7"/>
  <c r="I10" i="7"/>
  <c r="R10" i="7" s="1"/>
  <c r="F10" i="7"/>
  <c r="G10" i="7" s="1"/>
  <c r="K13" i="7" l="1"/>
  <c r="E12" i="7"/>
  <c r="I11" i="7"/>
  <c r="R11" i="7" s="1"/>
  <c r="F11" i="7"/>
  <c r="G11" i="7" s="1"/>
  <c r="I12" i="7" l="1"/>
  <c r="R12" i="7" s="1"/>
  <c r="F12" i="7"/>
  <c r="G12" i="7" s="1"/>
  <c r="E13" i="7"/>
  <c r="K14" i="7"/>
  <c r="K15" i="7" l="1"/>
  <c r="E14" i="7"/>
  <c r="I13" i="7"/>
  <c r="R13" i="7" s="1"/>
  <c r="F13" i="7"/>
  <c r="G13" i="7" s="1"/>
  <c r="K16" i="7" l="1"/>
  <c r="E15" i="7"/>
  <c r="I14" i="7"/>
  <c r="R14" i="7" s="1"/>
  <c r="F14" i="7"/>
  <c r="G14" i="7" s="1"/>
  <c r="I15" i="7" l="1"/>
  <c r="R15" i="7" s="1"/>
  <c r="F15" i="7"/>
  <c r="G15" i="7" s="1"/>
  <c r="E16" i="7"/>
  <c r="K17" i="7"/>
  <c r="K18" i="7" l="1"/>
  <c r="E17" i="7"/>
  <c r="I16" i="7"/>
  <c r="R16" i="7" s="1"/>
  <c r="F16" i="7"/>
  <c r="G16" i="7" s="1"/>
  <c r="F17" i="7" l="1"/>
  <c r="G17" i="7" s="1"/>
  <c r="I17" i="7"/>
  <c r="R17" i="7" s="1"/>
  <c r="K19" i="7"/>
  <c r="E18" i="7"/>
  <c r="F18" i="7" l="1"/>
  <c r="G18" i="7" s="1"/>
  <c r="I18" i="7"/>
  <c r="R18" i="7" s="1"/>
  <c r="K20" i="7"/>
  <c r="E19" i="7"/>
  <c r="F19" i="7" l="1"/>
  <c r="G19" i="7" s="1"/>
  <c r="I19" i="7"/>
  <c r="R19" i="7" s="1"/>
  <c r="E20" i="7"/>
  <c r="K21" i="7"/>
  <c r="I20" i="7" l="1"/>
  <c r="R20" i="7" s="1"/>
  <c r="F20" i="7"/>
  <c r="G20" i="7" s="1"/>
  <c r="K22" i="7"/>
  <c r="E21" i="7"/>
  <c r="E22" i="7" l="1"/>
  <c r="K23" i="7"/>
  <c r="F21" i="7"/>
  <c r="G21" i="7" s="1"/>
  <c r="I21" i="7"/>
  <c r="R21" i="7" s="1"/>
  <c r="F22" i="7" l="1"/>
  <c r="G22" i="7" s="1"/>
  <c r="I22" i="7"/>
  <c r="R22" i="7" s="1"/>
  <c r="K24" i="7"/>
  <c r="E23" i="7"/>
  <c r="F23" i="7" l="1"/>
  <c r="G23" i="7" s="1"/>
  <c r="I23" i="7"/>
  <c r="R23" i="7" s="1"/>
  <c r="E24" i="7"/>
  <c r="K25" i="7"/>
  <c r="K26" i="7" l="1"/>
  <c r="E25" i="7"/>
  <c r="I24" i="7"/>
  <c r="R24" i="7" s="1"/>
  <c r="F24" i="7"/>
  <c r="G24" i="7" s="1"/>
  <c r="I25" i="7" l="1"/>
  <c r="R25" i="7" s="1"/>
  <c r="F25" i="7"/>
  <c r="G25" i="7" s="1"/>
  <c r="K27" i="7"/>
  <c r="E26" i="7"/>
  <c r="F26" i="7" l="1"/>
  <c r="G26" i="7" s="1"/>
  <c r="I26" i="7"/>
  <c r="R26" i="7" s="1"/>
  <c r="K28" i="7"/>
  <c r="E27" i="7"/>
  <c r="I27" i="7" l="1"/>
  <c r="R27" i="7" s="1"/>
  <c r="F27" i="7"/>
  <c r="G27" i="7" s="1"/>
  <c r="K29" i="7"/>
  <c r="E28" i="7"/>
  <c r="E29" i="7" l="1"/>
  <c r="K30" i="7"/>
  <c r="F28" i="7"/>
  <c r="G28" i="7" s="1"/>
  <c r="I28" i="7"/>
  <c r="R28" i="7" s="1"/>
  <c r="I29" i="7" l="1"/>
  <c r="R29" i="7" s="1"/>
  <c r="F29" i="7"/>
  <c r="G29" i="7" s="1"/>
  <c r="K31" i="7"/>
  <c r="E30" i="7"/>
  <c r="F30" i="7" l="1"/>
  <c r="G30" i="7" s="1"/>
  <c r="I30" i="7"/>
  <c r="R30" i="7" s="1"/>
  <c r="E31" i="7"/>
  <c r="K32" i="7"/>
  <c r="I31" i="7" l="1"/>
  <c r="R31" i="7" s="1"/>
  <c r="F31" i="7"/>
  <c r="G31" i="7" s="1"/>
  <c r="E32" i="7"/>
  <c r="K33" i="7"/>
  <c r="I32" i="7" l="1"/>
  <c r="R32" i="7" s="1"/>
  <c r="F32" i="7"/>
  <c r="G32" i="7" s="1"/>
  <c r="E33" i="7"/>
  <c r="K34" i="7"/>
  <c r="E34" i="7" l="1"/>
  <c r="K35" i="7"/>
  <c r="F33" i="7"/>
  <c r="G33" i="7" s="1"/>
  <c r="I33" i="7"/>
  <c r="R33" i="7" s="1"/>
  <c r="K36" i="7" l="1"/>
  <c r="E35" i="7"/>
  <c r="F34" i="7"/>
  <c r="G34" i="7" s="1"/>
  <c r="I34" i="7"/>
  <c r="R34" i="7" s="1"/>
  <c r="I35" i="7" l="1"/>
  <c r="R35" i="7" s="1"/>
  <c r="F35" i="7"/>
  <c r="G35" i="7" s="1"/>
  <c r="E36" i="7"/>
  <c r="K37" i="7"/>
  <c r="E37" i="7" l="1"/>
  <c r="K38" i="7"/>
  <c r="I36" i="7"/>
  <c r="R36" i="7" s="1"/>
  <c r="F36" i="7"/>
  <c r="G36" i="7" s="1"/>
  <c r="E38" i="7" l="1"/>
  <c r="K39" i="7"/>
  <c r="F37" i="7"/>
  <c r="G37" i="7" s="1"/>
  <c r="I37" i="7"/>
  <c r="R37" i="7" s="1"/>
  <c r="F38" i="7" l="1"/>
  <c r="G38" i="7" s="1"/>
  <c r="I38" i="7"/>
  <c r="R38" i="7" s="1"/>
  <c r="K40" i="7"/>
  <c r="E39" i="7"/>
  <c r="E40" i="7" l="1"/>
  <c r="K41" i="7"/>
  <c r="F39" i="7"/>
  <c r="G39" i="7" s="1"/>
  <c r="I39" i="7"/>
  <c r="R39" i="7" s="1"/>
  <c r="E41" i="7" l="1"/>
  <c r="K42" i="7"/>
  <c r="I40" i="7"/>
  <c r="R40" i="7" s="1"/>
  <c r="F40" i="7"/>
  <c r="G40" i="7" s="1"/>
  <c r="K43" i="7" l="1"/>
  <c r="E42" i="7"/>
  <c r="F41" i="7"/>
  <c r="G41" i="7" s="1"/>
  <c r="I41" i="7"/>
  <c r="R41" i="7" s="1"/>
  <c r="F42" i="7" l="1"/>
  <c r="G42" i="7" s="1"/>
  <c r="I42" i="7"/>
  <c r="R42" i="7" s="1"/>
  <c r="K44" i="7"/>
  <c r="E43" i="7"/>
  <c r="I43" i="7" l="1"/>
  <c r="R43" i="7" s="1"/>
  <c r="F43" i="7"/>
  <c r="G43" i="7" s="1"/>
  <c r="K45" i="7"/>
  <c r="E44" i="7"/>
  <c r="I44" i="7" l="1"/>
  <c r="R44" i="7" s="1"/>
  <c r="F44" i="7"/>
  <c r="G44" i="7" s="1"/>
  <c r="K46" i="7"/>
  <c r="E45" i="7"/>
  <c r="F45" i="7" l="1"/>
  <c r="G45" i="7" s="1"/>
  <c r="I45" i="7"/>
  <c r="R45" i="7" s="1"/>
  <c r="E46" i="7"/>
  <c r="K47" i="7"/>
  <c r="E47" i="7" l="1"/>
  <c r="K48" i="7"/>
  <c r="F46" i="7"/>
  <c r="G46" i="7" s="1"/>
  <c r="I46" i="7"/>
  <c r="R46" i="7" s="1"/>
  <c r="K49" i="7" l="1"/>
  <c r="E49" i="7" s="1"/>
  <c r="E48" i="7"/>
  <c r="I47" i="7"/>
  <c r="R47" i="7" s="1"/>
  <c r="F47" i="7"/>
  <c r="G47" i="7" s="1"/>
  <c r="F48" i="7" l="1"/>
  <c r="G48" i="7" s="1"/>
  <c r="I48" i="7"/>
  <c r="R48" i="7" s="1"/>
  <c r="F49" i="7"/>
  <c r="G49" i="7" s="1"/>
  <c r="I49" i="7"/>
  <c r="R49" i="7" s="1"/>
  <c r="G50" i="7"/>
  <c r="G6" i="7" l="1"/>
</calcChain>
</file>

<file path=xl/sharedStrings.xml><?xml version="1.0" encoding="utf-8"?>
<sst xmlns="http://schemas.openxmlformats.org/spreadsheetml/2006/main" count="165" uniqueCount="74">
  <si>
    <t>Date</t>
  </si>
  <si>
    <t>US_Cases</t>
  </si>
  <si>
    <t>World_Cases</t>
  </si>
  <si>
    <t>Google Trends, "Coronavirus"</t>
  </si>
  <si>
    <t>Google Trends, "Social Distancing"</t>
  </si>
  <si>
    <t>Google Trends, "Lockdown"</t>
  </si>
  <si>
    <t>https://trends.google.com/trends/explore?date=2020-02-15%202020-03-26&amp;geo=US&amp;q=%2Fg%2F11c7s5skh1</t>
  </si>
  <si>
    <t>https://trends.google.com/trends/explore?date=2020-02-15%202020-03-26&amp;geo=US&amp;q=%2Fm%2F01cpyy</t>
  </si>
  <si>
    <t>https://trends.google.com/trends/explore?date=2020-02-15%202020-03-26&amp;geo=US&amp;q=%2Fm%2F07l88z</t>
  </si>
  <si>
    <t>Data Source</t>
  </si>
  <si>
    <t>Column name</t>
  </si>
  <si>
    <t>Column description</t>
  </si>
  <si>
    <t>Numbers represent search interest relative to the highest point on the chart for the given region and time. A value of 100 is the peak popularity for the term. A value of 50 means that the term is half as popular. A score of 0 means there was not enough data for this term.</t>
  </si>
  <si>
    <t>US_cases</t>
  </si>
  <si>
    <t>Number of US cases of coronavirus for a given day</t>
  </si>
  <si>
    <t>World cases</t>
  </si>
  <si>
    <t>Number of world cases of coronavirus for a given day</t>
  </si>
  <si>
    <t>Note</t>
  </si>
  <si>
    <t>&lt;1 encoded as 0.5</t>
  </si>
  <si>
    <t>https://covid.ourworldindata.org/data/ecdc/new_cases.csv</t>
  </si>
  <si>
    <t>Day number</t>
  </si>
  <si>
    <t>Instacart</t>
  </si>
  <si>
    <t>Google Trends</t>
  </si>
  <si>
    <t>"Coronavirus"</t>
  </si>
  <si>
    <t>"Social Distancing"</t>
  </si>
  <si>
    <t>"Lockdown"</t>
  </si>
  <si>
    <t>App Downloads</t>
  </si>
  <si>
    <t>Instacart Downloads</t>
  </si>
  <si>
    <t>#HH</t>
  </si>
  <si>
    <t>Incr_Downloads</t>
  </si>
  <si>
    <t>r</t>
  </si>
  <si>
    <t>alpha</t>
  </si>
  <si>
    <t>LL</t>
  </si>
  <si>
    <t>P(T&lt;=t)</t>
  </si>
  <si>
    <t>E[T(t)]</t>
  </si>
  <si>
    <t>leftovers</t>
  </si>
  <si>
    <t>Cum_Downloads</t>
  </si>
  <si>
    <t>c</t>
  </si>
  <si>
    <t>P(T &lt;= t)</t>
  </si>
  <si>
    <t>P(try week t)</t>
  </si>
  <si>
    <t>Covariates</t>
  </si>
  <si>
    <t>B(t)</t>
  </si>
  <si>
    <t>exp(BX)</t>
  </si>
  <si>
    <t>Social_Dist</t>
  </si>
  <si>
    <t>Coronavirus</t>
  </si>
  <si>
    <t>B_cornavirus</t>
  </si>
  <si>
    <t>B_socialdist</t>
  </si>
  <si>
    <t>World</t>
  </si>
  <si>
    <t>US</t>
  </si>
  <si>
    <t>B_US</t>
  </si>
  <si>
    <t>B_World</t>
  </si>
  <si>
    <t>pi</t>
  </si>
  <si>
    <t>LL =</t>
  </si>
  <si>
    <t>Cum_Trl</t>
  </si>
  <si>
    <t>Week</t>
  </si>
  <si>
    <t># HHs</t>
  </si>
  <si>
    <t>Incr_Trl</t>
  </si>
  <si>
    <t>&gt;41</t>
  </si>
  <si>
    <t>Seg 1</t>
  </si>
  <si>
    <t>Seg 2</t>
  </si>
  <si>
    <t>Overall</t>
  </si>
  <si>
    <t>first segement (pi), second segment (1-pi)</t>
  </si>
  <si>
    <t>Natural Log</t>
  </si>
  <si>
    <t>Social Distancing</t>
  </si>
  <si>
    <t>Lockdown</t>
  </si>
  <si>
    <t>InstaCart</t>
  </si>
  <si>
    <t>expected_cum</t>
  </si>
  <si>
    <t>date</t>
  </si>
  <si>
    <t>pl</t>
  </si>
  <si>
    <t>Expected_Cum</t>
  </si>
  <si>
    <t>Actual_Cum</t>
  </si>
  <si>
    <t xml:space="preserve">cumulative </t>
  </si>
  <si>
    <t>expected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</si>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</sst>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"/>
    <numFmt numFmtId="166" formatCode="0.0"/>
    <numFmt numFmtId="167" formatCode="0.00000"/>
    <numFmt numFmtId="168" formatCode="0.0000"/>
    <numFmt numFmtId="169" formatCode="0.000000000000000000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757575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quotePrefix="1" applyAlignment="1">
      <alignment horizontal="center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Instacart 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Project!$C$2</c:f>
              <c:strCache>
                <c:ptCount val="1"/>
                <c:pt idx="0">
                  <c:v>App Downloads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Project!$B$3:$B$43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Project!$C$3:$C$43</c:f>
              <c:numCache>
                <c:formatCode>General</c:formatCode>
                <c:ptCount val="41"/>
                <c:pt idx="0">
                  <c:v>12252</c:v>
                </c:pt>
                <c:pt idx="1">
                  <c:v>13192</c:v>
                </c:pt>
                <c:pt idx="2">
                  <c:v>12674</c:v>
                </c:pt>
                <c:pt idx="3">
                  <c:v>11645</c:v>
                </c:pt>
                <c:pt idx="4">
                  <c:v>12359</c:v>
                </c:pt>
                <c:pt idx="5">
                  <c:v>12056</c:v>
                </c:pt>
                <c:pt idx="6">
                  <c:v>11188</c:v>
                </c:pt>
                <c:pt idx="7">
                  <c:v>12209</c:v>
                </c:pt>
                <c:pt idx="8">
                  <c:v>11773</c:v>
                </c:pt>
                <c:pt idx="9">
                  <c:v>12127</c:v>
                </c:pt>
                <c:pt idx="10">
                  <c:v>12583</c:v>
                </c:pt>
                <c:pt idx="11">
                  <c:v>12876</c:v>
                </c:pt>
                <c:pt idx="12">
                  <c:v>11874</c:v>
                </c:pt>
                <c:pt idx="13">
                  <c:v>11632</c:v>
                </c:pt>
                <c:pt idx="14">
                  <c:v>11329</c:v>
                </c:pt>
                <c:pt idx="15">
                  <c:v>11477</c:v>
                </c:pt>
                <c:pt idx="16">
                  <c:v>13007</c:v>
                </c:pt>
                <c:pt idx="17">
                  <c:v>15198</c:v>
                </c:pt>
                <c:pt idx="18">
                  <c:v>18313</c:v>
                </c:pt>
                <c:pt idx="19">
                  <c:v>15750</c:v>
                </c:pt>
                <c:pt idx="20">
                  <c:v>14083</c:v>
                </c:pt>
                <c:pt idx="21">
                  <c:v>12776</c:v>
                </c:pt>
                <c:pt idx="22">
                  <c:v>12704</c:v>
                </c:pt>
                <c:pt idx="23">
                  <c:v>14265</c:v>
                </c:pt>
                <c:pt idx="24">
                  <c:v>15133</c:v>
                </c:pt>
                <c:pt idx="25">
                  <c:v>19001</c:v>
                </c:pt>
                <c:pt idx="26">
                  <c:v>20689</c:v>
                </c:pt>
                <c:pt idx="27">
                  <c:v>25701</c:v>
                </c:pt>
                <c:pt idx="28">
                  <c:v>33679</c:v>
                </c:pt>
                <c:pt idx="29">
                  <c:v>38543</c:v>
                </c:pt>
                <c:pt idx="30">
                  <c:v>42322</c:v>
                </c:pt>
                <c:pt idx="31">
                  <c:v>46435</c:v>
                </c:pt>
                <c:pt idx="32">
                  <c:v>49011</c:v>
                </c:pt>
                <c:pt idx="33">
                  <c:v>52956</c:v>
                </c:pt>
                <c:pt idx="34">
                  <c:v>53292</c:v>
                </c:pt>
                <c:pt idx="35">
                  <c:v>58622</c:v>
                </c:pt>
                <c:pt idx="36">
                  <c:v>64806</c:v>
                </c:pt>
                <c:pt idx="37">
                  <c:v>70083</c:v>
                </c:pt>
                <c:pt idx="38">
                  <c:v>72110</c:v>
                </c:pt>
                <c:pt idx="39">
                  <c:v>74628</c:v>
                </c:pt>
                <c:pt idx="40">
                  <c:v>76143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C49-8D9E-86120EBA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01664"/>
        <c:axId val="526390480"/>
      </c:lineChart>
      <c:dateAx>
        <c:axId val="55870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90480"/>
        <c:crosses val="autoZero"/>
        <c:auto val="1"/>
        <c:lblOffset val="100"/>
        <c:baseTimeUnit val="days"/>
      </c:dateAx>
      <c:valAx>
        <c:axId val="5263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'EG model RC'!$B$5:$B$45</c:f>
              <c:numCache>
                <c:formatCode>General</c:formatCode>
                <c:ptCount val="41"/>
                <c:pt idx="0">
                  <c:v>12252</c:v>
                </c:pt>
                <c:pt idx="1">
                  <c:v>13192</c:v>
                </c:pt>
                <c:pt idx="2">
                  <c:v>12674</c:v>
                </c:pt>
                <c:pt idx="3">
                  <c:v>11645</c:v>
                </c:pt>
                <c:pt idx="4">
                  <c:v>12359</c:v>
                </c:pt>
                <c:pt idx="5">
                  <c:v>12056</c:v>
                </c:pt>
                <c:pt idx="6">
                  <c:v>11188</c:v>
                </c:pt>
                <c:pt idx="7">
                  <c:v>12209</c:v>
                </c:pt>
                <c:pt idx="8">
                  <c:v>11773</c:v>
                </c:pt>
                <c:pt idx="9">
                  <c:v>12127</c:v>
                </c:pt>
                <c:pt idx="10">
                  <c:v>12583</c:v>
                </c:pt>
                <c:pt idx="11">
                  <c:v>12876</c:v>
                </c:pt>
                <c:pt idx="12">
                  <c:v>11874</c:v>
                </c:pt>
                <c:pt idx="13">
                  <c:v>11632</c:v>
                </c:pt>
                <c:pt idx="14">
                  <c:v>11329</c:v>
                </c:pt>
                <c:pt idx="15">
                  <c:v>11477</c:v>
                </c:pt>
                <c:pt idx="16">
                  <c:v>13007</c:v>
                </c:pt>
                <c:pt idx="17">
                  <c:v>15198</c:v>
                </c:pt>
                <c:pt idx="18">
                  <c:v>18313</c:v>
                </c:pt>
                <c:pt idx="19">
                  <c:v>15750</c:v>
                </c:pt>
                <c:pt idx="20">
                  <c:v>14083</c:v>
                </c:pt>
                <c:pt idx="21">
                  <c:v>12776</c:v>
                </c:pt>
                <c:pt idx="22">
                  <c:v>12704</c:v>
                </c:pt>
                <c:pt idx="23">
                  <c:v>14265</c:v>
                </c:pt>
                <c:pt idx="24">
                  <c:v>15133</c:v>
                </c:pt>
                <c:pt idx="25">
                  <c:v>19001</c:v>
                </c:pt>
                <c:pt idx="26">
                  <c:v>20689</c:v>
                </c:pt>
                <c:pt idx="27">
                  <c:v>25701</c:v>
                </c:pt>
                <c:pt idx="28">
                  <c:v>33679</c:v>
                </c:pt>
                <c:pt idx="29">
                  <c:v>38543</c:v>
                </c:pt>
                <c:pt idx="30">
                  <c:v>42322</c:v>
                </c:pt>
                <c:pt idx="31">
                  <c:v>46435</c:v>
                </c:pt>
                <c:pt idx="32">
                  <c:v>49011</c:v>
                </c:pt>
                <c:pt idx="33">
                  <c:v>52956</c:v>
                </c:pt>
                <c:pt idx="34">
                  <c:v>53292</c:v>
                </c:pt>
                <c:pt idx="35">
                  <c:v>58622</c:v>
                </c:pt>
                <c:pt idx="36">
                  <c:v>64806</c:v>
                </c:pt>
                <c:pt idx="37">
                  <c:v>70083</c:v>
                </c:pt>
                <c:pt idx="38">
                  <c:v>72110</c:v>
                </c:pt>
                <c:pt idx="39">
                  <c:v>74628</c:v>
                </c:pt>
                <c:pt idx="40">
                  <c:v>76143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8DA-A68D-AC56C7AD820E}"/>
            </c:ext>
          </c:extLst>
        </c:ser>
        <c:ser>
          <c:idx val="0"/>
          <c:order val="1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'EG model RC'!$F$5:$F$45</c:f>
              <c:numCache>
                <c:formatCode>General</c:formatCode>
                <c:ptCount val="41"/>
                <c:pt idx="0">
                  <c:v>27453.440644302773</c:v>
                </c:pt>
                <c:pt idx="1">
                  <c:v>54900.608115997507</c:v>
                </c:pt>
                <c:pt idx="2">
                  <c:v>82341.488694139814</c:v>
                </c:pt>
                <c:pt idx="3">
                  <c:v>109776.09896967167</c:v>
                </c:pt>
                <c:pt idx="4">
                  <c:v>137204.42522793697</c:v>
                </c:pt>
                <c:pt idx="5">
                  <c:v>164626.4764811667</c:v>
                </c:pt>
                <c:pt idx="6">
                  <c:v>192042.26173430428</c:v>
                </c:pt>
                <c:pt idx="7">
                  <c:v>219451.76728213945</c:v>
                </c:pt>
                <c:pt idx="8">
                  <c:v>246855.00213068145</c:v>
                </c:pt>
                <c:pt idx="9">
                  <c:v>274251.97527871869</c:v>
                </c:pt>
                <c:pt idx="10">
                  <c:v>301642.67303043336</c:v>
                </c:pt>
                <c:pt idx="11">
                  <c:v>329027.10438567959</c:v>
                </c:pt>
                <c:pt idx="12">
                  <c:v>356405.27833705081</c:v>
                </c:pt>
                <c:pt idx="13">
                  <c:v>383777.18119812163</c:v>
                </c:pt>
                <c:pt idx="14">
                  <c:v>411142.82951810741</c:v>
                </c:pt>
                <c:pt idx="15">
                  <c:v>438502.20961685781</c:v>
                </c:pt>
                <c:pt idx="16">
                  <c:v>465855.33048390195</c:v>
                </c:pt>
                <c:pt idx="17">
                  <c:v>493202.20110158797</c:v>
                </c:pt>
                <c:pt idx="18">
                  <c:v>520542.80779913143</c:v>
                </c:pt>
                <c:pt idx="19">
                  <c:v>547877.15955991962</c:v>
                </c:pt>
                <c:pt idx="20">
                  <c:v>575205.26536011917</c:v>
                </c:pt>
                <c:pt idx="21">
                  <c:v>602527.11153833789</c:v>
                </c:pt>
                <c:pt idx="22">
                  <c:v>629842.7070717949</c:v>
                </c:pt>
                <c:pt idx="23">
                  <c:v>657152.06093048817</c:v>
                </c:pt>
                <c:pt idx="24">
                  <c:v>684455.1594624049</c:v>
                </c:pt>
                <c:pt idx="25">
                  <c:v>711752.01163860888</c:v>
                </c:pt>
                <c:pt idx="26">
                  <c:v>739042.61888813053</c:v>
                </c:pt>
                <c:pt idx="27">
                  <c:v>766326.99017276091</c:v>
                </c:pt>
                <c:pt idx="28">
                  <c:v>793605.11185297079</c:v>
                </c:pt>
                <c:pt idx="29">
                  <c:v>820876.99289163039</c:v>
                </c:pt>
                <c:pt idx="30">
                  <c:v>848142.64224436274</c:v>
                </c:pt>
                <c:pt idx="31">
                  <c:v>875402.04628100421</c:v>
                </c:pt>
                <c:pt idx="32">
                  <c:v>902655.21395827003</c:v>
                </c:pt>
                <c:pt idx="33">
                  <c:v>929902.15422565467</c:v>
                </c:pt>
                <c:pt idx="34">
                  <c:v>957142.85346234718</c:v>
                </c:pt>
                <c:pt idx="35">
                  <c:v>984377.32061889442</c:v>
                </c:pt>
                <c:pt idx="36">
                  <c:v>1011605.5571210758</c:v>
                </c:pt>
                <c:pt idx="37">
                  <c:v>1038827.5719102058</c:v>
                </c:pt>
                <c:pt idx="38">
                  <c:v>1066043.3513779033</c:v>
                </c:pt>
                <c:pt idx="39">
                  <c:v>1093252.9044665617</c:v>
                </c:pt>
                <c:pt idx="40">
                  <c:v>1120456.2401113671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C-48DA-A68D-AC56C7AD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008975"/>
        <c:axId val="1035967599"/>
      </c:lineChart>
      <c:catAx>
        <c:axId val="13940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67599"/>
        <c:crosses val="autoZero"/>
        <c:auto val="1"/>
        <c:lblAlgn val="ctr"/>
        <c:lblOffset val="100"/>
        <c:noMultiLvlLbl val="0"/>
      </c:catAx>
      <c:valAx>
        <c:axId val="1035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Instacart</a:t>
            </a:r>
            <a:r>
              <a:rPr lang="en-US" baseline="0"/>
              <a:t> App Downloads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'WG + RC'!$K$7:$K$47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RC'!$L$7:$L$47</c:f>
              <c:numCache>
                <c:formatCode>General</c:formatCode>
                <c:ptCount val="41"/>
                <c:pt idx="0">
                  <c:v>12252</c:v>
                </c:pt>
                <c:pt idx="1">
                  <c:v>25444</c:v>
                </c:pt>
                <c:pt idx="2">
                  <c:v>38118</c:v>
                </c:pt>
                <c:pt idx="3">
                  <c:v>49763</c:v>
                </c:pt>
                <c:pt idx="4">
                  <c:v>62122</c:v>
                </c:pt>
                <c:pt idx="5">
                  <c:v>74178</c:v>
                </c:pt>
                <c:pt idx="6">
                  <c:v>85366</c:v>
                </c:pt>
                <c:pt idx="7">
                  <c:v>97575</c:v>
                </c:pt>
                <c:pt idx="8">
                  <c:v>109348</c:v>
                </c:pt>
                <c:pt idx="9">
                  <c:v>121475</c:v>
                </c:pt>
                <c:pt idx="10">
                  <c:v>134058</c:v>
                </c:pt>
                <c:pt idx="11">
                  <c:v>146934</c:v>
                </c:pt>
                <c:pt idx="12">
                  <c:v>158808</c:v>
                </c:pt>
                <c:pt idx="13">
                  <c:v>170440</c:v>
                </c:pt>
                <c:pt idx="14">
                  <c:v>181769</c:v>
                </c:pt>
                <c:pt idx="15">
                  <c:v>193246</c:v>
                </c:pt>
                <c:pt idx="16">
                  <c:v>206253</c:v>
                </c:pt>
                <c:pt idx="17">
                  <c:v>221451</c:v>
                </c:pt>
                <c:pt idx="18">
                  <c:v>239764</c:v>
                </c:pt>
                <c:pt idx="19">
                  <c:v>255514</c:v>
                </c:pt>
                <c:pt idx="20">
                  <c:v>269597</c:v>
                </c:pt>
                <c:pt idx="21">
                  <c:v>282373</c:v>
                </c:pt>
                <c:pt idx="22">
                  <c:v>295077</c:v>
                </c:pt>
                <c:pt idx="23">
                  <c:v>309342</c:v>
                </c:pt>
                <c:pt idx="24">
                  <c:v>324475</c:v>
                </c:pt>
                <c:pt idx="25">
                  <c:v>343476</c:v>
                </c:pt>
                <c:pt idx="26">
                  <c:v>364165</c:v>
                </c:pt>
                <c:pt idx="27">
                  <c:v>389866</c:v>
                </c:pt>
                <c:pt idx="28">
                  <c:v>423545</c:v>
                </c:pt>
                <c:pt idx="29">
                  <c:v>462088</c:v>
                </c:pt>
                <c:pt idx="30">
                  <c:v>504410</c:v>
                </c:pt>
                <c:pt idx="31">
                  <c:v>550845</c:v>
                </c:pt>
                <c:pt idx="32">
                  <c:v>599856</c:v>
                </c:pt>
                <c:pt idx="33">
                  <c:v>652812</c:v>
                </c:pt>
                <c:pt idx="34">
                  <c:v>706104</c:v>
                </c:pt>
                <c:pt idx="35">
                  <c:v>764726</c:v>
                </c:pt>
                <c:pt idx="36">
                  <c:v>829532</c:v>
                </c:pt>
                <c:pt idx="37">
                  <c:v>899615</c:v>
                </c:pt>
                <c:pt idx="38">
                  <c:v>971725</c:v>
                </c:pt>
                <c:pt idx="39">
                  <c:v>1046353</c:v>
                </c:pt>
                <c:pt idx="40">
                  <c:v>1122496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4-4CDB-BC0D-63D70C41D4F6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'WG + RC'!$K$7:$K$47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RC'!$M$7:$M$47</c:f>
              <c:numCache>
                <c:formatCode>General</c:formatCode>
                <c:ptCount val="41"/>
                <c:pt idx="0">
                  <c:v>1122.7763896215492</c:v>
                </c:pt>
                <c:pt idx="1">
                  <c:v>4079.0322289074866</c:v>
                </c:pt>
                <c:pt idx="2">
                  <c:v>8675.3142532103302</c:v>
                </c:pt>
                <c:pt idx="3">
                  <c:v>14818.583336806412</c:v>
                </c:pt>
                <c:pt idx="4">
                  <c:v>22447.040231683422</c:v>
                </c:pt>
                <c:pt idx="5">
                  <c:v>31514.6515053355</c:v>
                </c:pt>
                <c:pt idx="6">
                  <c:v>41984.877989604822</c:v>
                </c:pt>
                <c:pt idx="7">
                  <c:v>53827.502811754079</c:v>
                </c:pt>
                <c:pt idx="8">
                  <c:v>67016.806399258217</c:v>
                </c:pt>
                <c:pt idx="9">
                  <c:v>81530.421993312179</c:v>
                </c:pt>
                <c:pt idx="10">
                  <c:v>97348.571925079945</c:v>
                </c:pt>
                <c:pt idx="11">
                  <c:v>114453.53333516816</c:v>
                </c:pt>
                <c:pt idx="12">
                  <c:v>132829.25029533653</c:v>
                </c:pt>
                <c:pt idx="13">
                  <c:v>152461.04363634493</c:v>
                </c:pt>
                <c:pt idx="14">
                  <c:v>173335.3884302291</c:v>
                </c:pt>
                <c:pt idx="15">
                  <c:v>195439.73976348105</c:v>
                </c:pt>
                <c:pt idx="16">
                  <c:v>218762.39388096242</c:v>
                </c:pt>
                <c:pt idx="17">
                  <c:v>243292.37581588447</c:v>
                </c:pt>
                <c:pt idx="18">
                  <c:v>269019.34722225461</c:v>
                </c:pt>
                <c:pt idx="19">
                  <c:v>295933.52990455291</c:v>
                </c:pt>
                <c:pt idx="20">
                  <c:v>324025.6416957443</c:v>
                </c:pt>
                <c:pt idx="21">
                  <c:v>353286.84217888373</c:v>
                </c:pt>
                <c:pt idx="22">
                  <c:v>383708.68638635258</c:v>
                </c:pt>
                <c:pt idx="23">
                  <c:v>415283.08497562172</c:v>
                </c:pt>
                <c:pt idx="24">
                  <c:v>448002.26976031699</c:v>
                </c:pt>
                <c:pt idx="25">
                  <c:v>481858.76367833558</c:v>
                </c:pt>
                <c:pt idx="26">
                  <c:v>516845.35448977887</c:v>
                </c:pt>
                <c:pt idx="27">
                  <c:v>552955.07161020383</c:v>
                </c:pt>
                <c:pt idx="28">
                  <c:v>590181.1656058653</c:v>
                </c:pt>
                <c:pt idx="29">
                  <c:v>628517.08997558209</c:v>
                </c:pt>
                <c:pt idx="30">
                  <c:v>667956.48489352816</c:v>
                </c:pt>
                <c:pt idx="31">
                  <c:v>708493.1626278701</c:v>
                </c:pt>
                <c:pt idx="32">
                  <c:v>750121.09445236949</c:v>
                </c:pt>
                <c:pt idx="33">
                  <c:v>792834.39882102958</c:v>
                </c:pt>
                <c:pt idx="34">
                  <c:v>836627.33067915158</c:v>
                </c:pt>
                <c:pt idx="35">
                  <c:v>881494.27175470139</c:v>
                </c:pt>
                <c:pt idx="36">
                  <c:v>927429.72172907833</c:v>
                </c:pt>
                <c:pt idx="37">
                  <c:v>974428.29017416516</c:v>
                </c:pt>
                <c:pt idx="38">
                  <c:v>1022484.6891904838</c:v>
                </c:pt>
                <c:pt idx="39">
                  <c:v>1071593.7266409802</c:v>
                </c:pt>
                <c:pt idx="40">
                  <c:v>1121750.2999549289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4-4CDB-BC0D-63D70C4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665519"/>
        <c:axId val="1466180367"/>
      </c:lineChart>
      <c:dateAx>
        <c:axId val="983665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80367"/>
        <c:crosses val="autoZero"/>
        <c:auto val="1"/>
        <c:lblOffset val="100"/>
        <c:baseTimeUnit val="days"/>
      </c:dateAx>
      <c:valAx>
        <c:axId val="1466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incremental downloads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'WG + 2cov'!$B$9:$B$49</c:f>
              <c:numCache>
                <c:formatCode>General</c:formatCode>
                <c:ptCount val="41"/>
                <c:pt idx="0">
                  <c:v>12252</c:v>
                </c:pt>
                <c:pt idx="1">
                  <c:v>13192</c:v>
                </c:pt>
                <c:pt idx="2">
                  <c:v>12674</c:v>
                </c:pt>
                <c:pt idx="3">
                  <c:v>11645</c:v>
                </c:pt>
                <c:pt idx="4">
                  <c:v>12359</c:v>
                </c:pt>
                <c:pt idx="5">
                  <c:v>12056</c:v>
                </c:pt>
                <c:pt idx="6">
                  <c:v>11188</c:v>
                </c:pt>
                <c:pt idx="7">
                  <c:v>12209</c:v>
                </c:pt>
                <c:pt idx="8">
                  <c:v>11773</c:v>
                </c:pt>
                <c:pt idx="9">
                  <c:v>12127</c:v>
                </c:pt>
                <c:pt idx="10">
                  <c:v>12583</c:v>
                </c:pt>
                <c:pt idx="11">
                  <c:v>12876</c:v>
                </c:pt>
                <c:pt idx="12">
                  <c:v>11874</c:v>
                </c:pt>
                <c:pt idx="13">
                  <c:v>11632</c:v>
                </c:pt>
                <c:pt idx="14">
                  <c:v>11329</c:v>
                </c:pt>
                <c:pt idx="15">
                  <c:v>11477</c:v>
                </c:pt>
                <c:pt idx="16">
                  <c:v>13007</c:v>
                </c:pt>
                <c:pt idx="17">
                  <c:v>15198</c:v>
                </c:pt>
                <c:pt idx="18">
                  <c:v>18313</c:v>
                </c:pt>
                <c:pt idx="19">
                  <c:v>15750</c:v>
                </c:pt>
                <c:pt idx="20">
                  <c:v>14083</c:v>
                </c:pt>
                <c:pt idx="21">
                  <c:v>12776</c:v>
                </c:pt>
                <c:pt idx="22">
                  <c:v>12704</c:v>
                </c:pt>
                <c:pt idx="23">
                  <c:v>14265</c:v>
                </c:pt>
                <c:pt idx="24">
                  <c:v>15133</c:v>
                </c:pt>
                <c:pt idx="25">
                  <c:v>19001</c:v>
                </c:pt>
                <c:pt idx="26">
                  <c:v>20689</c:v>
                </c:pt>
                <c:pt idx="27">
                  <c:v>25701</c:v>
                </c:pt>
                <c:pt idx="28">
                  <c:v>33679</c:v>
                </c:pt>
                <c:pt idx="29">
                  <c:v>38543</c:v>
                </c:pt>
                <c:pt idx="30">
                  <c:v>42322</c:v>
                </c:pt>
                <c:pt idx="31">
                  <c:v>46435</c:v>
                </c:pt>
                <c:pt idx="32">
                  <c:v>49011</c:v>
                </c:pt>
                <c:pt idx="33">
                  <c:v>52956</c:v>
                </c:pt>
                <c:pt idx="34">
                  <c:v>53292</c:v>
                </c:pt>
                <c:pt idx="35">
                  <c:v>58622</c:v>
                </c:pt>
                <c:pt idx="36">
                  <c:v>64806</c:v>
                </c:pt>
                <c:pt idx="37">
                  <c:v>70083</c:v>
                </c:pt>
                <c:pt idx="38">
                  <c:v>72110</c:v>
                </c:pt>
                <c:pt idx="39">
                  <c:v>74628</c:v>
                </c:pt>
                <c:pt idx="40">
                  <c:v>76143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C-4104-932C-334007B0893E}"/>
            </c:ext>
          </c:extLst>
        </c:ser>
        <c:ser>
          <c:idx val="0"/>
          <c:order val="1"/>
          <c:tx>
            <c:v>expected downloads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'WG + 2cov'!$I$9:$I$49</c:f>
              <c:numCache>
                <c:formatCode>General</c:formatCode>
                <c:ptCount val="41"/>
                <c:pt idx="0">
                  <c:v>1578.3987232698137</c:v>
                </c:pt>
                <c:pt idx="1">
                  <c:v>8370.8627262879527</c:v>
                </c:pt>
                <c:pt idx="2">
                  <c:v>21774.805518295358</c:v>
                </c:pt>
                <c:pt idx="3">
                  <c:v>43951.303793887673</c:v>
                </c:pt>
                <c:pt idx="4">
                  <c:v>75502.94129743395</c:v>
                </c:pt>
                <c:pt idx="5">
                  <c:v>117318.20440050279</c:v>
                </c:pt>
                <c:pt idx="6">
                  <c:v>170179.72648185166</c:v>
                </c:pt>
                <c:pt idx="7">
                  <c:v>234790.15936821667</c:v>
                </c:pt>
                <c:pt idx="8">
                  <c:v>309356.63628269162</c:v>
                </c:pt>
                <c:pt idx="9">
                  <c:v>396489.26434105117</c:v>
                </c:pt>
                <c:pt idx="10">
                  <c:v>496712.91051005095</c:v>
                </c:pt>
                <c:pt idx="11">
                  <c:v>610514.39466181188</c:v>
                </c:pt>
                <c:pt idx="12">
                  <c:v>738346.58613941341</c:v>
                </c:pt>
                <c:pt idx="13">
                  <c:v>880631.54579618888</c:v>
                </c:pt>
                <c:pt idx="14">
                  <c:v>1037762.977261023</c:v>
                </c:pt>
                <c:pt idx="15">
                  <c:v>1210108.1656772816</c:v>
                </c:pt>
                <c:pt idx="16">
                  <c:v>1404134.3716010246</c:v>
                </c:pt>
                <c:pt idx="17">
                  <c:v>1614541.5485577798</c:v>
                </c:pt>
                <c:pt idx="18">
                  <c:v>1841632.7002173949</c:v>
                </c:pt>
                <c:pt idx="19">
                  <c:v>2085688.0528479537</c:v>
                </c:pt>
                <c:pt idx="20">
                  <c:v>2346965.7556177117</c:v>
                </c:pt>
                <c:pt idx="21">
                  <c:v>2634784.4328369563</c:v>
                </c:pt>
                <c:pt idx="22">
                  <c:v>2946622.4623590251</c:v>
                </c:pt>
                <c:pt idx="23">
                  <c:v>3287983.6370355743</c:v>
                </c:pt>
                <c:pt idx="24">
                  <c:v>3651438.0716003324</c:v>
                </c:pt>
                <c:pt idx="25">
                  <c:v>4049621.1098741731</c:v>
                </c:pt>
                <c:pt idx="26">
                  <c:v>4481454.6597372917</c:v>
                </c:pt>
                <c:pt idx="27">
                  <c:v>4940523.7606682647</c:v>
                </c:pt>
                <c:pt idx="28">
                  <c:v>5429795.5313899182</c:v>
                </c:pt>
                <c:pt idx="29">
                  <c:v>5951327.3823649948</c:v>
                </c:pt>
                <c:pt idx="30">
                  <c:v>6497425.1460529864</c:v>
                </c:pt>
                <c:pt idx="31">
                  <c:v>7060216.9481030777</c:v>
                </c:pt>
                <c:pt idx="32">
                  <c:v>7649665.5534802778</c:v>
                </c:pt>
                <c:pt idx="33">
                  <c:v>8259611.1960859057</c:v>
                </c:pt>
                <c:pt idx="34">
                  <c:v>8895211.0651088562</c:v>
                </c:pt>
                <c:pt idx="35">
                  <c:v>9548383.3450835701</c:v>
                </c:pt>
                <c:pt idx="36">
                  <c:v>10223470.36260853</c:v>
                </c:pt>
                <c:pt idx="37">
                  <c:v>10921052.961997377</c:v>
                </c:pt>
                <c:pt idx="38">
                  <c:v>11639824.772380702</c:v>
                </c:pt>
                <c:pt idx="39">
                  <c:v>12376177.204562886</c:v>
                </c:pt>
                <c:pt idx="40">
                  <c:v>13131693.626742069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C-4104-932C-334007B0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66255"/>
        <c:axId val="1035958863"/>
      </c:lineChart>
      <c:catAx>
        <c:axId val="76036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58863"/>
        <c:crosses val="autoZero"/>
        <c:auto val="1"/>
        <c:lblAlgn val="ctr"/>
        <c:lblOffset val="100"/>
        <c:noMultiLvlLbl val="0"/>
      </c:catAx>
      <c:valAx>
        <c:axId val="1035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662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Instacart</a:t>
            </a:r>
            <a:r>
              <a:rPr lang="en-US" baseline="0"/>
              <a:t> Downloads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'WG + 2cov'!$Q$8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'WG + 2cov'!$P$9:$P$49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+ 2cov'!$Q$9:$Q$49</c:f>
              <c:numCache>
                <c:formatCode>General</c:formatCode>
                <c:ptCount val="41"/>
                <c:pt idx="0">
                  <c:v>12252</c:v>
                </c:pt>
                <c:pt idx="1">
                  <c:v>25444</c:v>
                </c:pt>
                <c:pt idx="2">
                  <c:v>38118</c:v>
                </c:pt>
                <c:pt idx="3">
                  <c:v>49763</c:v>
                </c:pt>
                <c:pt idx="4">
                  <c:v>62122</c:v>
                </c:pt>
                <c:pt idx="5">
                  <c:v>74178</c:v>
                </c:pt>
                <c:pt idx="6">
                  <c:v>85366</c:v>
                </c:pt>
                <c:pt idx="7">
                  <c:v>97575</c:v>
                </c:pt>
                <c:pt idx="8">
                  <c:v>109348</c:v>
                </c:pt>
                <c:pt idx="9">
                  <c:v>121475</c:v>
                </c:pt>
                <c:pt idx="10">
                  <c:v>134058</c:v>
                </c:pt>
                <c:pt idx="11">
                  <c:v>146934</c:v>
                </c:pt>
                <c:pt idx="12">
                  <c:v>158808</c:v>
                </c:pt>
                <c:pt idx="13">
                  <c:v>170440</c:v>
                </c:pt>
                <c:pt idx="14">
                  <c:v>181769</c:v>
                </c:pt>
                <c:pt idx="15">
                  <c:v>193246</c:v>
                </c:pt>
                <c:pt idx="16">
                  <c:v>206253</c:v>
                </c:pt>
                <c:pt idx="17">
                  <c:v>221451</c:v>
                </c:pt>
                <c:pt idx="18">
                  <c:v>239764</c:v>
                </c:pt>
                <c:pt idx="19">
                  <c:v>255514</c:v>
                </c:pt>
                <c:pt idx="20">
                  <c:v>269597</c:v>
                </c:pt>
                <c:pt idx="21">
                  <c:v>282373</c:v>
                </c:pt>
                <c:pt idx="22">
                  <c:v>295077</c:v>
                </c:pt>
                <c:pt idx="23">
                  <c:v>309342</c:v>
                </c:pt>
                <c:pt idx="24">
                  <c:v>324475</c:v>
                </c:pt>
                <c:pt idx="25">
                  <c:v>343476</c:v>
                </c:pt>
                <c:pt idx="26">
                  <c:v>364165</c:v>
                </c:pt>
                <c:pt idx="27">
                  <c:v>389866</c:v>
                </c:pt>
                <c:pt idx="28">
                  <c:v>423545</c:v>
                </c:pt>
                <c:pt idx="29">
                  <c:v>462088</c:v>
                </c:pt>
                <c:pt idx="30">
                  <c:v>504410</c:v>
                </c:pt>
                <c:pt idx="31">
                  <c:v>550845</c:v>
                </c:pt>
                <c:pt idx="32">
                  <c:v>599856</c:v>
                </c:pt>
                <c:pt idx="33">
                  <c:v>652812</c:v>
                </c:pt>
                <c:pt idx="34">
                  <c:v>706104</c:v>
                </c:pt>
                <c:pt idx="35">
                  <c:v>764726</c:v>
                </c:pt>
                <c:pt idx="36">
                  <c:v>829532</c:v>
                </c:pt>
                <c:pt idx="37">
                  <c:v>899615</c:v>
                </c:pt>
                <c:pt idx="38">
                  <c:v>971725</c:v>
                </c:pt>
                <c:pt idx="39">
                  <c:v>1046353</c:v>
                </c:pt>
                <c:pt idx="40">
                  <c:v>1122496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4-43E2-9907-9ABC3375BE07}"/>
            </c:ext>
          </c:extLst>
        </c:ser>
        <c:ser>
          <c:idx val="1"/>
          <c:order val="1"/>
          <c:tx>
            <c:strRef>
              <c:f>'WG + 2cov'!$R$8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'WG + 2cov'!$P$9:$P$49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+ 2cov'!$R$9:$R$49</c:f>
              <c:numCache>
                <c:formatCode>General</c:formatCode>
                <c:ptCount val="41"/>
                <c:pt idx="0">
                  <c:v>1578.3987232698137</c:v>
                </c:pt>
                <c:pt idx="1">
                  <c:v>8370.8627262879527</c:v>
                </c:pt>
                <c:pt idx="2">
                  <c:v>21774.805518295358</c:v>
                </c:pt>
                <c:pt idx="3">
                  <c:v>43951.303793887673</c:v>
                </c:pt>
                <c:pt idx="4">
                  <c:v>75502.94129743395</c:v>
                </c:pt>
                <c:pt idx="5">
                  <c:v>117318.20440050279</c:v>
                </c:pt>
                <c:pt idx="6">
                  <c:v>170179.72648185166</c:v>
                </c:pt>
                <c:pt idx="7">
                  <c:v>234790.15936821667</c:v>
                </c:pt>
                <c:pt idx="8">
                  <c:v>309356.63628269162</c:v>
                </c:pt>
                <c:pt idx="9">
                  <c:v>396489.26434105117</c:v>
                </c:pt>
                <c:pt idx="10">
                  <c:v>496712.91051005095</c:v>
                </c:pt>
                <c:pt idx="11">
                  <c:v>610514.39466181188</c:v>
                </c:pt>
                <c:pt idx="12">
                  <c:v>738346.58613941341</c:v>
                </c:pt>
                <c:pt idx="13">
                  <c:v>880631.54579618888</c:v>
                </c:pt>
                <c:pt idx="14">
                  <c:v>1037762.977261023</c:v>
                </c:pt>
                <c:pt idx="15">
                  <c:v>1210108.1656772816</c:v>
                </c:pt>
                <c:pt idx="16">
                  <c:v>1404134.3716010246</c:v>
                </c:pt>
                <c:pt idx="17">
                  <c:v>1614541.5485577798</c:v>
                </c:pt>
                <c:pt idx="18">
                  <c:v>1841632.7002173949</c:v>
                </c:pt>
                <c:pt idx="19">
                  <c:v>2085688.0528479537</c:v>
                </c:pt>
                <c:pt idx="20">
                  <c:v>2346965.7556177117</c:v>
                </c:pt>
                <c:pt idx="21">
                  <c:v>2634784.4328369563</c:v>
                </c:pt>
                <c:pt idx="22">
                  <c:v>2946622.4623590251</c:v>
                </c:pt>
                <c:pt idx="23">
                  <c:v>3287983.6370355743</c:v>
                </c:pt>
                <c:pt idx="24">
                  <c:v>3651438.0716003324</c:v>
                </c:pt>
                <c:pt idx="25">
                  <c:v>4049621.1098741731</c:v>
                </c:pt>
                <c:pt idx="26">
                  <c:v>4481454.6597372917</c:v>
                </c:pt>
                <c:pt idx="27">
                  <c:v>4940523.7606682647</c:v>
                </c:pt>
                <c:pt idx="28">
                  <c:v>5429795.5313899182</c:v>
                </c:pt>
                <c:pt idx="29">
                  <c:v>5951327.3823649948</c:v>
                </c:pt>
                <c:pt idx="30">
                  <c:v>6497425.1460529864</c:v>
                </c:pt>
                <c:pt idx="31">
                  <c:v>7060216.9481030777</c:v>
                </c:pt>
                <c:pt idx="32">
                  <c:v>7649665.5534802778</c:v>
                </c:pt>
                <c:pt idx="33">
                  <c:v>8259611.1960859057</c:v>
                </c:pt>
                <c:pt idx="34">
                  <c:v>8895211.0651088562</c:v>
                </c:pt>
                <c:pt idx="35">
                  <c:v>9548383.3450835701</c:v>
                </c:pt>
                <c:pt idx="36">
                  <c:v>10223470.36260853</c:v>
                </c:pt>
                <c:pt idx="37">
                  <c:v>10921052.961997377</c:v>
                </c:pt>
                <c:pt idx="38">
                  <c:v>11639824.772380702</c:v>
                </c:pt>
                <c:pt idx="39">
                  <c:v>12376177.204562886</c:v>
                </c:pt>
                <c:pt idx="40">
                  <c:v>13131693.626742069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4-43E2-9907-9ABC3375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86623"/>
        <c:axId val="1130702639"/>
      </c:lineChart>
      <c:dateAx>
        <c:axId val="1032486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02639"/>
        <c:crosses val="autoZero"/>
        <c:auto val="1"/>
        <c:lblOffset val="100"/>
        <c:baseTimeUnit val="days"/>
      </c:dateAx>
      <c:valAx>
        <c:axId val="11307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Instacart 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'WG + 2cov b'!$Q$8</c:f>
              <c:strCache>
                <c:ptCount val="1"/>
                <c:pt idx="0">
                  <c:v>Actual_Cum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'WG + 2cov b'!$P$9:$P$49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+ 2cov b'!$Q$9:$Q$49</c:f>
              <c:numCache>
                <c:formatCode>General</c:formatCode>
                <c:ptCount val="41"/>
                <c:pt idx="0">
                  <c:v>12252</c:v>
                </c:pt>
                <c:pt idx="1">
                  <c:v>25444</c:v>
                </c:pt>
                <c:pt idx="2">
                  <c:v>38118</c:v>
                </c:pt>
                <c:pt idx="3">
                  <c:v>49763</c:v>
                </c:pt>
                <c:pt idx="4">
                  <c:v>62122</c:v>
                </c:pt>
                <c:pt idx="5">
                  <c:v>74178</c:v>
                </c:pt>
                <c:pt idx="6">
                  <c:v>85366</c:v>
                </c:pt>
                <c:pt idx="7">
                  <c:v>97575</c:v>
                </c:pt>
                <c:pt idx="8">
                  <c:v>109348</c:v>
                </c:pt>
                <c:pt idx="9">
                  <c:v>121475</c:v>
                </c:pt>
                <c:pt idx="10">
                  <c:v>134058</c:v>
                </c:pt>
                <c:pt idx="11">
                  <c:v>146934</c:v>
                </c:pt>
                <c:pt idx="12">
                  <c:v>158808</c:v>
                </c:pt>
                <c:pt idx="13">
                  <c:v>170440</c:v>
                </c:pt>
                <c:pt idx="14">
                  <c:v>181769</c:v>
                </c:pt>
                <c:pt idx="15">
                  <c:v>193246</c:v>
                </c:pt>
                <c:pt idx="16">
                  <c:v>206253</c:v>
                </c:pt>
                <c:pt idx="17">
                  <c:v>221451</c:v>
                </c:pt>
                <c:pt idx="18">
                  <c:v>239764</c:v>
                </c:pt>
                <c:pt idx="19">
                  <c:v>255514</c:v>
                </c:pt>
                <c:pt idx="20">
                  <c:v>269597</c:v>
                </c:pt>
                <c:pt idx="21">
                  <c:v>282373</c:v>
                </c:pt>
                <c:pt idx="22">
                  <c:v>295077</c:v>
                </c:pt>
                <c:pt idx="23">
                  <c:v>309342</c:v>
                </c:pt>
                <c:pt idx="24">
                  <c:v>324475</c:v>
                </c:pt>
                <c:pt idx="25">
                  <c:v>343476</c:v>
                </c:pt>
                <c:pt idx="26">
                  <c:v>364165</c:v>
                </c:pt>
                <c:pt idx="27">
                  <c:v>389866</c:v>
                </c:pt>
                <c:pt idx="28">
                  <c:v>423545</c:v>
                </c:pt>
                <c:pt idx="29">
                  <c:v>462088</c:v>
                </c:pt>
                <c:pt idx="30">
                  <c:v>504410</c:v>
                </c:pt>
                <c:pt idx="31">
                  <c:v>550845</c:v>
                </c:pt>
                <c:pt idx="32">
                  <c:v>599856</c:v>
                </c:pt>
                <c:pt idx="33">
                  <c:v>652812</c:v>
                </c:pt>
                <c:pt idx="34">
                  <c:v>706104</c:v>
                </c:pt>
                <c:pt idx="35">
                  <c:v>764726</c:v>
                </c:pt>
                <c:pt idx="36">
                  <c:v>829532</c:v>
                </c:pt>
                <c:pt idx="37">
                  <c:v>899615</c:v>
                </c:pt>
                <c:pt idx="38">
                  <c:v>971725</c:v>
                </c:pt>
                <c:pt idx="39">
                  <c:v>1046353</c:v>
                </c:pt>
                <c:pt idx="40">
                  <c:v>1122496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CD4-AAFD-FCE377AB4017}"/>
            </c:ext>
          </c:extLst>
        </c:ser>
        <c:ser>
          <c:idx val="1"/>
          <c:order val="1"/>
          <c:tx>
            <c:strRef>
              <c:f>'WG + 2cov b'!$R$8</c:f>
              <c:strCache>
                <c:ptCount val="1"/>
                <c:pt idx="0">
                  <c:v>Expected_Cum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'WG + 2cov b'!$P$9:$P$49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+ 2cov b'!$R$9:$R$49</c:f>
              <c:numCache>
                <c:formatCode>General</c:formatCode>
                <c:ptCount val="41"/>
                <c:pt idx="0">
                  <c:v>12704.554851565852</c:v>
                </c:pt>
                <c:pt idx="1">
                  <c:v>41967.738882378035</c:v>
                </c:pt>
                <c:pt idx="2">
                  <c:v>84966.801912198513</c:v>
                </c:pt>
                <c:pt idx="3">
                  <c:v>140215.09587489601</c:v>
                </c:pt>
                <c:pt idx="4">
                  <c:v>205965.49558546508</c:v>
                </c:pt>
                <c:pt idx="5">
                  <c:v>258114.89390554777</c:v>
                </c:pt>
                <c:pt idx="6">
                  <c:v>330151.81524198136</c:v>
                </c:pt>
                <c:pt idx="7">
                  <c:v>412777.67520725203</c:v>
                </c:pt>
                <c:pt idx="8">
                  <c:v>501724.15527709457</c:v>
                </c:pt>
                <c:pt idx="9">
                  <c:v>581040.91491863574</c:v>
                </c:pt>
                <c:pt idx="10">
                  <c:v>678246.56668642012</c:v>
                </c:pt>
                <c:pt idx="11">
                  <c:v>785231.49722520285</c:v>
                </c:pt>
                <c:pt idx="12">
                  <c:v>908359.69138320477</c:v>
                </c:pt>
                <c:pt idx="13">
                  <c:v>1044423.2425209954</c:v>
                </c:pt>
                <c:pt idx="14">
                  <c:v>1205700.2660191651</c:v>
                </c:pt>
                <c:pt idx="15">
                  <c:v>1374829.0165223854</c:v>
                </c:pt>
                <c:pt idx="16">
                  <c:v>1558567.882233639</c:v>
                </c:pt>
                <c:pt idx="17">
                  <c:v>1736477.2804486118</c:v>
                </c:pt>
                <c:pt idx="18">
                  <c:v>1947194.9760811392</c:v>
                </c:pt>
                <c:pt idx="19">
                  <c:v>2161312.7106847684</c:v>
                </c:pt>
                <c:pt idx="20">
                  <c:v>2400841.9978535888</c:v>
                </c:pt>
                <c:pt idx="21">
                  <c:v>2675230.7150827772</c:v>
                </c:pt>
                <c:pt idx="22">
                  <c:v>2952699.4471855783</c:v>
                </c:pt>
                <c:pt idx="23">
                  <c:v>3243253.3248818805</c:v>
                </c:pt>
                <c:pt idx="24">
                  <c:v>3557644.317508535</c:v>
                </c:pt>
                <c:pt idx="25">
                  <c:v>3877538.8585892757</c:v>
                </c:pt>
                <c:pt idx="26">
                  <c:v>4255511.2688222034</c:v>
                </c:pt>
                <c:pt idx="27">
                  <c:v>4667043.0853795828</c:v>
                </c:pt>
                <c:pt idx="28">
                  <c:v>5103878.6870987527</c:v>
                </c:pt>
                <c:pt idx="29">
                  <c:v>5531814.200669283</c:v>
                </c:pt>
                <c:pt idx="30">
                  <c:v>6071175.4333795346</c:v>
                </c:pt>
                <c:pt idx="31">
                  <c:v>6583827.1425474556</c:v>
                </c:pt>
                <c:pt idx="32">
                  <c:v>7130781.7511898894</c:v>
                </c:pt>
                <c:pt idx="33">
                  <c:v>7726783.6223479453</c:v>
                </c:pt>
                <c:pt idx="34">
                  <c:v>8426776.0907295663</c:v>
                </c:pt>
                <c:pt idx="35">
                  <c:v>9134619.7566521782</c:v>
                </c:pt>
                <c:pt idx="36">
                  <c:v>9891404.8350285366</c:v>
                </c:pt>
                <c:pt idx="37">
                  <c:v>10651902.290950654</c:v>
                </c:pt>
                <c:pt idx="38">
                  <c:v>11468337.606126657</c:v>
                </c:pt>
                <c:pt idx="39">
                  <c:v>12289331.499409001</c:v>
                </c:pt>
                <c:pt idx="40">
                  <c:v>13191169.793976897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1-4CD4-AAFD-FCE377AB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103967"/>
        <c:axId val="1466145839"/>
      </c:lineChart>
      <c:dateAx>
        <c:axId val="1382103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45839"/>
        <c:crosses val="autoZero"/>
        <c:auto val="1"/>
        <c:lblOffset val="100"/>
        <c:baseTimeUnit val="days"/>
      </c:dateAx>
      <c:valAx>
        <c:axId val="14661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Instacart 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downloads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seg WG'!$L$9:$M$49</c:f>
              <c:strCache>
                <c:ptCount val="41"/>
                <c:pt idx="0">
                  <c:v>2020-02-15</c:v>
                </c:pt>
                <c:pt idx="1">
                  <c:v>2020-02-16</c:v>
                </c:pt>
                <c:pt idx="2">
                  <c:v>2020-02-17</c:v>
                </c:pt>
                <c:pt idx="3">
                  <c:v>2020-02-18</c:v>
                </c:pt>
                <c:pt idx="4">
                  <c:v>2020-02-19</c:v>
                </c:pt>
                <c:pt idx="5">
                  <c:v>2020-02-20</c:v>
                </c:pt>
                <c:pt idx="6">
                  <c:v>2020-02-21</c:v>
                </c:pt>
                <c:pt idx="7">
                  <c:v>2020-02-22</c:v>
                </c:pt>
                <c:pt idx="8">
                  <c:v>2020-02-23</c:v>
                </c:pt>
                <c:pt idx="9">
                  <c:v>2020-02-24</c:v>
                </c:pt>
                <c:pt idx="10">
                  <c:v>2020-02-25</c:v>
                </c:pt>
                <c:pt idx="11">
                  <c:v>2020-02-26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2020-03-01</c:v>
                </c:pt>
                <c:pt idx="16">
                  <c:v>2020-03-02</c:v>
                </c:pt>
                <c:pt idx="17">
                  <c:v>2020-03-03</c:v>
                </c:pt>
                <c:pt idx="18">
                  <c:v>2020-03-04</c:v>
                </c:pt>
                <c:pt idx="19">
                  <c:v>2020-03-05</c:v>
                </c:pt>
                <c:pt idx="20">
                  <c:v>2020-03-06</c:v>
                </c:pt>
                <c:pt idx="21">
                  <c:v>2020-03-07</c:v>
                </c:pt>
                <c:pt idx="22">
                  <c:v>2020-03-08</c:v>
                </c:pt>
                <c:pt idx="23">
                  <c:v>2020-03-09</c:v>
                </c:pt>
                <c:pt idx="24">
                  <c:v>2020-03-10</c:v>
                </c:pt>
                <c:pt idx="25">
                  <c:v>2020-03-11</c:v>
                </c:pt>
                <c:pt idx="26">
                  <c:v>2020-03-12</c:v>
                </c:pt>
                <c:pt idx="27">
                  <c:v>2020-03-13</c:v>
                </c:pt>
                <c:pt idx="28">
                  <c:v>2020-03-14</c:v>
                </c:pt>
                <c:pt idx="29">
                  <c:v>2020-03-15</c:v>
                </c:pt>
                <c:pt idx="30">
                  <c:v>2020-03-16</c:v>
                </c:pt>
                <c:pt idx="31">
                  <c:v>2020-03-17</c:v>
                </c:pt>
                <c:pt idx="32">
                  <c:v>2020-03-18</c:v>
                </c:pt>
                <c:pt idx="33">
                  <c:v>2020-03-19</c:v>
                </c:pt>
                <c:pt idx="34">
                  <c:v>2020-03-20</c:v>
                </c:pt>
                <c:pt idx="35">
                  <c:v>2020-03-21</c:v>
                </c:pt>
                <c:pt idx="36">
                  <c:v>2020-03-22</c:v>
                </c:pt>
                <c:pt idx="37">
                  <c:v>2020-03-23</c:v>
                </c:pt>
                <c:pt idx="38">
                  <c:v>2020-03-24</c:v>
                </c:pt>
                <c:pt idx="39">
                  <c:v>2020-03-25</c:v>
                </c:pt>
                <c:pt idx="40">
                  <c:v>2020-03-26</c:v>
                </c:pt>
              </c:strCache>
            </c:strRef>
          </c:cat>
          <c:val>
            <c:numRef>
              <c:f>'2 seg WG'!$B$9:$B$49</c:f>
              <c:numCache>
                <c:formatCode>General</c:formatCode>
                <c:ptCount val="41"/>
                <c:pt idx="0">
                  <c:v>12252</c:v>
                </c:pt>
                <c:pt idx="1">
                  <c:v>25444</c:v>
                </c:pt>
                <c:pt idx="2">
                  <c:v>38118</c:v>
                </c:pt>
                <c:pt idx="3">
                  <c:v>49763</c:v>
                </c:pt>
                <c:pt idx="4">
                  <c:v>62122</c:v>
                </c:pt>
                <c:pt idx="5">
                  <c:v>74178</c:v>
                </c:pt>
                <c:pt idx="6">
                  <c:v>85366</c:v>
                </c:pt>
                <c:pt idx="7">
                  <c:v>97575</c:v>
                </c:pt>
                <c:pt idx="8">
                  <c:v>109348</c:v>
                </c:pt>
                <c:pt idx="9">
                  <c:v>121475</c:v>
                </c:pt>
                <c:pt idx="10">
                  <c:v>134058</c:v>
                </c:pt>
                <c:pt idx="11">
                  <c:v>146934</c:v>
                </c:pt>
                <c:pt idx="12">
                  <c:v>158808</c:v>
                </c:pt>
                <c:pt idx="13">
                  <c:v>170440</c:v>
                </c:pt>
                <c:pt idx="14">
                  <c:v>181769</c:v>
                </c:pt>
                <c:pt idx="15">
                  <c:v>193246</c:v>
                </c:pt>
                <c:pt idx="16">
                  <c:v>206253</c:v>
                </c:pt>
                <c:pt idx="17">
                  <c:v>221451</c:v>
                </c:pt>
                <c:pt idx="18">
                  <c:v>239764</c:v>
                </c:pt>
                <c:pt idx="19">
                  <c:v>255514</c:v>
                </c:pt>
                <c:pt idx="20">
                  <c:v>269597</c:v>
                </c:pt>
                <c:pt idx="21">
                  <c:v>282373</c:v>
                </c:pt>
                <c:pt idx="22">
                  <c:v>295077</c:v>
                </c:pt>
                <c:pt idx="23">
                  <c:v>309342</c:v>
                </c:pt>
                <c:pt idx="24">
                  <c:v>324475</c:v>
                </c:pt>
                <c:pt idx="25">
                  <c:v>343476</c:v>
                </c:pt>
                <c:pt idx="26">
                  <c:v>364165</c:v>
                </c:pt>
                <c:pt idx="27">
                  <c:v>389866</c:v>
                </c:pt>
                <c:pt idx="28">
                  <c:v>423545</c:v>
                </c:pt>
                <c:pt idx="29">
                  <c:v>462088</c:v>
                </c:pt>
                <c:pt idx="30">
                  <c:v>504410</c:v>
                </c:pt>
                <c:pt idx="31">
                  <c:v>550845</c:v>
                </c:pt>
                <c:pt idx="32">
                  <c:v>599856</c:v>
                </c:pt>
                <c:pt idx="33">
                  <c:v>652812</c:v>
                </c:pt>
                <c:pt idx="34">
                  <c:v>706104</c:v>
                </c:pt>
                <c:pt idx="35">
                  <c:v>764726</c:v>
                </c:pt>
                <c:pt idx="36">
                  <c:v>829532</c:v>
                </c:pt>
                <c:pt idx="37">
                  <c:v>899615</c:v>
                </c:pt>
                <c:pt idx="38">
                  <c:v>971725</c:v>
                </c:pt>
                <c:pt idx="39">
                  <c:v>1046353</c:v>
                </c:pt>
                <c:pt idx="40">
                  <c:v>1122496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9-436C-8CC7-AA96E702DFBA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seg WG'!$L$9:$M$49</c:f>
              <c:strCache>
                <c:ptCount val="41"/>
                <c:pt idx="0">
                  <c:v>2020-02-15</c:v>
                </c:pt>
                <c:pt idx="1">
                  <c:v>2020-02-16</c:v>
                </c:pt>
                <c:pt idx="2">
                  <c:v>2020-02-17</c:v>
                </c:pt>
                <c:pt idx="3">
                  <c:v>2020-02-18</c:v>
                </c:pt>
                <c:pt idx="4">
                  <c:v>2020-02-19</c:v>
                </c:pt>
                <c:pt idx="5">
                  <c:v>2020-02-20</c:v>
                </c:pt>
                <c:pt idx="6">
                  <c:v>2020-02-21</c:v>
                </c:pt>
                <c:pt idx="7">
                  <c:v>2020-02-22</c:v>
                </c:pt>
                <c:pt idx="8">
                  <c:v>2020-02-23</c:v>
                </c:pt>
                <c:pt idx="9">
                  <c:v>2020-02-24</c:v>
                </c:pt>
                <c:pt idx="10">
                  <c:v>2020-02-25</c:v>
                </c:pt>
                <c:pt idx="11">
                  <c:v>2020-02-26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2020-03-01</c:v>
                </c:pt>
                <c:pt idx="16">
                  <c:v>2020-03-02</c:v>
                </c:pt>
                <c:pt idx="17">
                  <c:v>2020-03-03</c:v>
                </c:pt>
                <c:pt idx="18">
                  <c:v>2020-03-04</c:v>
                </c:pt>
                <c:pt idx="19">
                  <c:v>2020-03-05</c:v>
                </c:pt>
                <c:pt idx="20">
                  <c:v>2020-03-06</c:v>
                </c:pt>
                <c:pt idx="21">
                  <c:v>2020-03-07</c:v>
                </c:pt>
                <c:pt idx="22">
                  <c:v>2020-03-08</c:v>
                </c:pt>
                <c:pt idx="23">
                  <c:v>2020-03-09</c:v>
                </c:pt>
                <c:pt idx="24">
                  <c:v>2020-03-10</c:v>
                </c:pt>
                <c:pt idx="25">
                  <c:v>2020-03-11</c:v>
                </c:pt>
                <c:pt idx="26">
                  <c:v>2020-03-12</c:v>
                </c:pt>
                <c:pt idx="27">
                  <c:v>2020-03-13</c:v>
                </c:pt>
                <c:pt idx="28">
                  <c:v>2020-03-14</c:v>
                </c:pt>
                <c:pt idx="29">
                  <c:v>2020-03-15</c:v>
                </c:pt>
                <c:pt idx="30">
                  <c:v>2020-03-16</c:v>
                </c:pt>
                <c:pt idx="31">
                  <c:v>2020-03-17</c:v>
                </c:pt>
                <c:pt idx="32">
                  <c:v>2020-03-18</c:v>
                </c:pt>
                <c:pt idx="33">
                  <c:v>2020-03-19</c:v>
                </c:pt>
                <c:pt idx="34">
                  <c:v>2020-03-20</c:v>
                </c:pt>
                <c:pt idx="35">
                  <c:v>2020-03-21</c:v>
                </c:pt>
                <c:pt idx="36">
                  <c:v>2020-03-22</c:v>
                </c:pt>
                <c:pt idx="37">
                  <c:v>2020-03-23</c:v>
                </c:pt>
                <c:pt idx="38">
                  <c:v>2020-03-24</c:v>
                </c:pt>
                <c:pt idx="39">
                  <c:v>2020-03-25</c:v>
                </c:pt>
                <c:pt idx="40">
                  <c:v>2020-03-26</c:v>
                </c:pt>
              </c:strCache>
            </c:strRef>
          </c:cat>
          <c:val>
            <c:numRef>
              <c:f>'2 seg WG'!$K$9:$K$49</c:f>
              <c:numCache>
                <c:formatCode>0.00</c:formatCode>
                <c:ptCount val="41"/>
                <c:pt idx="0">
                  <c:v>2423.1515773025126</c:v>
                </c:pt>
                <c:pt idx="1">
                  <c:v>33649.607983746981</c:v>
                </c:pt>
                <c:pt idx="2">
                  <c:v>36588.030591640883</c:v>
                </c:pt>
                <c:pt idx="3">
                  <c:v>40811.3319741655</c:v>
                </c:pt>
                <c:pt idx="4">
                  <c:v>46347.163324081324</c:v>
                </c:pt>
                <c:pt idx="5">
                  <c:v>53215.609687556331</c:v>
                </c:pt>
                <c:pt idx="6">
                  <c:v>61431.533850557818</c:v>
                </c:pt>
                <c:pt idx="7">
                  <c:v>71005.819223067156</c:v>
                </c:pt>
                <c:pt idx="8">
                  <c:v>81946.113872067581</c:v>
                </c:pt>
                <c:pt idx="9">
                  <c:v>94257.3150551781</c:v>
                </c:pt>
                <c:pt idx="10">
                  <c:v>107941.90572607111</c:v>
                </c:pt>
                <c:pt idx="11">
                  <c:v>123000.20087321779</c:v>
                </c:pt>
                <c:pt idx="12">
                  <c:v>139430.53621028963</c:v>
                </c:pt>
                <c:pt idx="13">
                  <c:v>157229.41863794992</c:v>
                </c:pt>
                <c:pt idx="14">
                  <c:v>176391.65063899796</c:v>
                </c:pt>
                <c:pt idx="15">
                  <c:v>196910.43651693099</c:v>
                </c:pt>
                <c:pt idx="16">
                  <c:v>218777.47577911991</c:v>
                </c:pt>
                <c:pt idx="17">
                  <c:v>241983.0473024555</c:v>
                </c:pt>
                <c:pt idx="18">
                  <c:v>266516.08682269859</c:v>
                </c:pt>
                <c:pt idx="19">
                  <c:v>292364.2595458249</c:v>
                </c:pt>
                <c:pt idx="20">
                  <c:v>319514.02916328254</c:v>
                </c:pt>
                <c:pt idx="21">
                  <c:v>347950.72418676317</c:v>
                </c:pt>
                <c:pt idx="22">
                  <c:v>377658.60225392826</c:v>
                </c:pt>
                <c:pt idx="23">
                  <c:v>408620.91286269791</c:v>
                </c:pt>
                <c:pt idx="24">
                  <c:v>440819.95884807489</c:v>
                </c:pt>
                <c:pt idx="25">
                  <c:v>474237.15680808516</c:v>
                </c:pt>
                <c:pt idx="26">
                  <c:v>508853.09660479403</c:v>
                </c:pt>
                <c:pt idx="27">
                  <c:v>544647.60000538221</c:v>
                </c:pt>
                <c:pt idx="28">
                  <c:v>581599.77848287462</c:v>
                </c:pt>
                <c:pt idx="29">
                  <c:v>619688.09016192378</c:v>
                </c:pt>
                <c:pt idx="30">
                  <c:v>658890.39587047615</c:v>
                </c:pt>
                <c:pt idx="31">
                  <c:v>699184.01424030215</c:v>
                </c:pt>
                <c:pt idx="32">
                  <c:v>740545.77578752954</c:v>
                </c:pt>
                <c:pt idx="33">
                  <c:v>782952.07589667465</c:v>
                </c:pt>
                <c:pt idx="34">
                  <c:v>826378.92662828311</c:v>
                </c:pt>
                <c:pt idx="35">
                  <c:v>870802.0072689862</c:v>
                </c:pt>
                <c:pt idx="36">
                  <c:v>916196.71354451112</c:v>
                </c:pt>
                <c:pt idx="37">
                  <c:v>962538.20541956462</c:v>
                </c:pt>
                <c:pt idx="38">
                  <c:v>1009801.4534129211</c:v>
                </c:pt>
                <c:pt idx="39">
                  <c:v>1057961.2833625034</c:v>
                </c:pt>
                <c:pt idx="40">
                  <c:v>1106992.4195814657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9-436C-8CC7-AA96E702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02447"/>
        <c:axId val="1035906863"/>
      </c:lineChart>
      <c:dateAx>
        <c:axId val="112940244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06863"/>
        <c:crosses val="autoZero"/>
        <c:auto val="1"/>
        <c:lblOffset val="100"/>
        <c:baseTimeUnit val="days"/>
      </c:dateAx>
      <c:valAx>
        <c:axId val="10359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'WG + 1cov'!$L$7</c:f>
              <c:strCache>
                <c:ptCount val="1"/>
                <c:pt idx="0">
                  <c:v>cumulative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'WG + 1cov'!$K$8:$K$48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+ 1cov'!$L$8:$L$48</c:f>
              <c:numCache>
                <c:formatCode>General</c:formatCode>
                <c:ptCount val="41"/>
                <c:pt idx="0">
                  <c:v>12252</c:v>
                </c:pt>
                <c:pt idx="1">
                  <c:v>25444</c:v>
                </c:pt>
                <c:pt idx="2">
                  <c:v>38118</c:v>
                </c:pt>
                <c:pt idx="3">
                  <c:v>49763</c:v>
                </c:pt>
                <c:pt idx="4">
                  <c:v>62122</c:v>
                </c:pt>
                <c:pt idx="5">
                  <c:v>74178</c:v>
                </c:pt>
                <c:pt idx="6">
                  <c:v>85366</c:v>
                </c:pt>
                <c:pt idx="7">
                  <c:v>97575</c:v>
                </c:pt>
                <c:pt idx="8">
                  <c:v>109348</c:v>
                </c:pt>
                <c:pt idx="9">
                  <c:v>121475</c:v>
                </c:pt>
                <c:pt idx="10">
                  <c:v>134058</c:v>
                </c:pt>
                <c:pt idx="11">
                  <c:v>146934</c:v>
                </c:pt>
                <c:pt idx="12">
                  <c:v>158808</c:v>
                </c:pt>
                <c:pt idx="13">
                  <c:v>170440</c:v>
                </c:pt>
                <c:pt idx="14">
                  <c:v>181769</c:v>
                </c:pt>
                <c:pt idx="15">
                  <c:v>193246</c:v>
                </c:pt>
                <c:pt idx="16">
                  <c:v>206253</c:v>
                </c:pt>
                <c:pt idx="17">
                  <c:v>221451</c:v>
                </c:pt>
                <c:pt idx="18">
                  <c:v>239764</c:v>
                </c:pt>
                <c:pt idx="19">
                  <c:v>255514</c:v>
                </c:pt>
                <c:pt idx="20">
                  <c:v>269597</c:v>
                </c:pt>
                <c:pt idx="21">
                  <c:v>282373</c:v>
                </c:pt>
                <c:pt idx="22">
                  <c:v>295077</c:v>
                </c:pt>
                <c:pt idx="23">
                  <c:v>309342</c:v>
                </c:pt>
                <c:pt idx="24">
                  <c:v>324475</c:v>
                </c:pt>
                <c:pt idx="25">
                  <c:v>343476</c:v>
                </c:pt>
                <c:pt idx="26">
                  <c:v>364165</c:v>
                </c:pt>
                <c:pt idx="27">
                  <c:v>389866</c:v>
                </c:pt>
                <c:pt idx="28">
                  <c:v>423545</c:v>
                </c:pt>
                <c:pt idx="29">
                  <c:v>462088</c:v>
                </c:pt>
                <c:pt idx="30">
                  <c:v>504410</c:v>
                </c:pt>
                <c:pt idx="31">
                  <c:v>550845</c:v>
                </c:pt>
                <c:pt idx="32">
                  <c:v>599856</c:v>
                </c:pt>
                <c:pt idx="33">
                  <c:v>652812</c:v>
                </c:pt>
                <c:pt idx="34">
                  <c:v>706104</c:v>
                </c:pt>
                <c:pt idx="35">
                  <c:v>764726</c:v>
                </c:pt>
                <c:pt idx="36">
                  <c:v>829532</c:v>
                </c:pt>
                <c:pt idx="37">
                  <c:v>899615</c:v>
                </c:pt>
                <c:pt idx="38">
                  <c:v>971725</c:v>
                </c:pt>
                <c:pt idx="39">
                  <c:v>1046353</c:v>
                </c:pt>
                <c:pt idx="40">
                  <c:v>1122496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B-489C-B128-F3E3C485F497}"/>
            </c:ext>
          </c:extLst>
        </c:ser>
        <c:ser>
          <c:idx val="1"/>
          <c:order val="1"/>
          <c:tx>
            <c:strRef>
              <c:f>'WG + 1cov'!$M$7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'WG + 1cov'!$K$8:$K$48</c:f>
              <c:numCache>
                <c:formatCode>yyyy\-mm\-dd</c:formatCode>
                <c:ptCount val="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</c:numCache>
            </c:numRef>
          </c:cat>
          <c:val>
            <c:numRef>
              <c:f>'WG + 1cov'!$M$8:$M$48</c:f>
              <c:numCache>
                <c:formatCode>General</c:formatCode>
                <c:ptCount val="41"/>
                <c:pt idx="0">
                  <c:v>153001.17309859474</c:v>
                </c:pt>
                <c:pt idx="1">
                  <c:v>322240.40002727607</c:v>
                </c:pt>
                <c:pt idx="2">
                  <c:v>498041.71526194987</c:v>
                </c:pt>
                <c:pt idx="3">
                  <c:v>678144.55688681279</c:v>
                </c:pt>
                <c:pt idx="4">
                  <c:v>861438.32741434337</c:v>
                </c:pt>
                <c:pt idx="5">
                  <c:v>1047252.8267242742</c:v>
                </c:pt>
                <c:pt idx="6">
                  <c:v>1235136.5033960703</c:v>
                </c:pt>
                <c:pt idx="7">
                  <c:v>5233458.5996112227</c:v>
                </c:pt>
                <c:pt idx="8">
                  <c:v>5418381.0592007162</c:v>
                </c:pt>
                <c:pt idx="9">
                  <c:v>5604562.2442006329</c:v>
                </c:pt>
                <c:pt idx="10">
                  <c:v>9339500.8441091627</c:v>
                </c:pt>
                <c:pt idx="11">
                  <c:v>9521863.4473161902</c:v>
                </c:pt>
                <c:pt idx="12">
                  <c:v>10699420.365115717</c:v>
                </c:pt>
                <c:pt idx="13">
                  <c:v>10881715.920226909</c:v>
                </c:pt>
                <c:pt idx="14">
                  <c:v>12057694.782371033</c:v>
                </c:pt>
                <c:pt idx="15">
                  <c:v>12627458.305269096</c:v>
                </c:pt>
                <c:pt idx="16">
                  <c:v>16662610.061040727</c:v>
                </c:pt>
                <c:pt idx="17">
                  <c:v>19368516.943629462</c:v>
                </c:pt>
                <c:pt idx="18">
                  <c:v>23569196.961415771</c:v>
                </c:pt>
                <c:pt idx="19">
                  <c:v>29846604.234791484</c:v>
                </c:pt>
                <c:pt idx="20">
                  <c:v>42532335.847843915</c:v>
                </c:pt>
                <c:pt idx="21">
                  <c:v>57747872.453771949</c:v>
                </c:pt>
                <c:pt idx="22">
                  <c:v>68894432.691365391</c:v>
                </c:pt>
                <c:pt idx="23">
                  <c:v>80360139.164535329</c:v>
                </c:pt>
                <c:pt idx="24">
                  <c:v>94176317.563067839</c:v>
                </c:pt>
                <c:pt idx="25">
                  <c:v>105638296.73847483</c:v>
                </c:pt>
                <c:pt idx="26">
                  <c:v>112280891.0807275</c:v>
                </c:pt>
                <c:pt idx="27">
                  <c:v>116398807.86006944</c:v>
                </c:pt>
                <c:pt idx="28">
                  <c:v>118824531.65299669</c:v>
                </c:pt>
                <c:pt idx="29">
                  <c:v>119787793.39852783</c:v>
                </c:pt>
                <c:pt idx="30">
                  <c:v>119964580.55209357</c:v>
                </c:pt>
                <c:pt idx="31">
                  <c:v>119994726.14292288</c:v>
                </c:pt>
                <c:pt idx="32">
                  <c:v>119999881.89268906</c:v>
                </c:pt>
                <c:pt idx="33">
                  <c:v>119999999.77375507</c:v>
                </c:pt>
                <c:pt idx="34">
                  <c:v>119999999.99998401</c:v>
                </c:pt>
                <c:pt idx="35">
                  <c:v>120000000</c:v>
                </c:pt>
                <c:pt idx="36">
                  <c:v>120000000</c:v>
                </c:pt>
                <c:pt idx="37">
                  <c:v>120000000</c:v>
                </c:pt>
                <c:pt idx="38">
                  <c:v>120000000</c:v>
                </c:pt>
                <c:pt idx="39">
                  <c:v>120000000</c:v>
                </c:pt>
                <c:pt idx="40">
                  <c:v>120000000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B-489C-B128-F3E3C485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62335"/>
        <c:axId val="1130775439"/>
      </c:lineChart>
      <c:dateAx>
        <c:axId val="1499662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5439"/>
        <c:crosses val="autoZero"/>
        <c:auto val="1"/>
        <c:lblOffset val="100"/>
        <c:baseTimeUnit val="days"/>
      </c:dateAx>
      <c:valAx>
        <c:axId val="1130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16</xdr:row>
      <xdr:rowOff>0</xdr:rowOff>
    </xdr:from>
    <xdr:to>
      <xdr:col>16</xdr:col>
      <xdr:colOff>790575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BB227-B213-4D50-9DC5-BFA6A537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384343</xdr:colOff>
      <xdr:row>26</xdr:row>
      <xdr:rowOff>95584</xdr:rowOff>
    </xdr:from>
    <xdr:to>
      <xdr:col>17</xdr:col>
      <xdr:colOff>127000</xdr:colOff>
      <xdr:row>50</xdr:row>
      <xdr:rowOff>80210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10C0B-7DF3-4355-BEEE-E57EAE0B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29</xdr:row>
      <xdr:rowOff>114300</xdr:rowOff>
    </xdr:from>
    <xdr:to>
      <xdr:col>10</xdr:col>
      <xdr:colOff>307975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AF9F8-944E-46B8-B89C-EC7E5CBDE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720724</xdr:colOff>
      <xdr:row>59</xdr:row>
      <xdr:rowOff>107950</xdr:rowOff>
    </xdr:from>
    <xdr:to>
      <xdr:col>13</xdr:col>
      <xdr:colOff>209549</xdr:colOff>
      <xdr:row>79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1CF12-15FD-4AA6-91F5-7383024D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30</xdr:row>
      <xdr:rowOff>114300</xdr:rowOff>
    </xdr:from>
    <xdr:to>
      <xdr:col>17</xdr:col>
      <xdr:colOff>15875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9A7EA-E6AE-4F54-B5ED-8B0152F3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460374</xdr:colOff>
      <xdr:row>30</xdr:row>
      <xdr:rowOff>114300</xdr:rowOff>
    </xdr:from>
    <xdr:to>
      <xdr:col>16</xdr:col>
      <xdr:colOff>247649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FD9F-77E4-4045-BD5B-63D2ADE8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52</xdr:row>
      <xdr:rowOff>6350</xdr:rowOff>
    </xdr:from>
    <xdr:to>
      <xdr:col>13</xdr:col>
      <xdr:colOff>342900</xdr:colOff>
      <xdr:row>70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34030-08D9-4EFB-92FF-3079DD63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40</xdr:row>
      <xdr:rowOff>146050</xdr:rowOff>
    </xdr:from>
    <xdr:to>
      <xdr:col>16</xdr:col>
      <xdr:colOff>434975</xdr:colOff>
      <xdr:row>57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9DA56-5DD9-4473-B13B-00531A35E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ends.google.com/trends/explore?date=2020-02-15%202020-03-26&amp;geo=US&amp;q=%2Fm%2F07l88z" TargetMode="External"/><Relationship Id="rId2" Type="http://schemas.openxmlformats.org/officeDocument/2006/relationships/hyperlink" Target="https://trends.google.com/trends/explore?date=2020-02-15%202020-03-26&amp;geo=US&amp;q=%2Fm%2F01cpyy" TargetMode="External"/><Relationship Id="rId1" Type="http://schemas.openxmlformats.org/officeDocument/2006/relationships/hyperlink" Target="https://trends.google.com/trends/explore?date=2020-02-15%202020-03-26&amp;geo=US&amp;q=%2Fg%2F11c7s5skh1" TargetMode="External"/><Relationship Id="rId5" Type="http://schemas.openxmlformats.org/officeDocument/2006/relationships/hyperlink" Target="https://covid.ourworldindata.org/data/ecdc/new_cases.csv" TargetMode="External"/><Relationship Id="rId4" Type="http://schemas.openxmlformats.org/officeDocument/2006/relationships/hyperlink" Target="https://covid.ourworldindata.org/data/ecdc/new_cases.cs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3"/>
  <sheetViews>
    <sheetView tabSelected="1" zoomScale="99" zoomScaleNormal="25" workbookViewId="0"/>
  </sheetViews>
  <sheetFormatPr defaultColWidth="14.453125" defaultRowHeight="15.75" customHeight="1" x14ac:dyDescent="0.25"/>
  <cols>
    <col min="1" max="1" width="10.81640625" customWidth="1"/>
    <col min="3" max="3" width="13.7265625" customWidth="1"/>
    <col min="4" max="4" width="9.81640625" bestFit="1" customWidth="1"/>
    <col min="5" max="5" width="12.1796875" bestFit="1" customWidth="1"/>
    <col min="6" max="6" width="12" bestFit="1" customWidth="1"/>
    <col min="7" max="7" width="17" bestFit="1" customWidth="1"/>
    <col min="8" max="8" width="10.7265625" bestFit="1" customWidth="1"/>
  </cols>
  <sheetData>
    <row r="1" spans="1:13" ht="15.75" customHeight="1" x14ac:dyDescent="0.25">
      <c r="C1" s="8" t="s">
        <v>21</v>
      </c>
      <c r="F1" s="21" t="s">
        <v>22</v>
      </c>
      <c r="G1" s="21"/>
      <c r="H1" s="21"/>
      <c r="I1" t="s">
        <v>62</v>
      </c>
    </row>
    <row r="2" spans="1:13" ht="12.5" x14ac:dyDescent="0.25">
      <c r="A2" s="8" t="s">
        <v>20</v>
      </c>
      <c r="B2" s="9" t="s">
        <v>0</v>
      </c>
      <c r="C2" s="9" t="s">
        <v>26</v>
      </c>
      <c r="D2" s="9" t="s">
        <v>1</v>
      </c>
      <c r="E2" s="9" t="s">
        <v>2</v>
      </c>
      <c r="F2" s="9" t="s">
        <v>23</v>
      </c>
      <c r="G2" s="9" t="s">
        <v>24</v>
      </c>
      <c r="H2" s="9" t="s">
        <v>25</v>
      </c>
      <c r="I2" s="9" t="s">
        <v>48</v>
      </c>
      <c r="J2" s="9" t="s">
        <v>47</v>
      </c>
      <c r="K2" s="9" t="s">
        <v>44</v>
      </c>
      <c r="L2" s="9" t="s">
        <v>63</v>
      </c>
      <c r="M2" s="9" t="s">
        <v>64</v>
      </c>
    </row>
    <row r="3" spans="1:13" ht="12.5" x14ac:dyDescent="0.25">
      <c r="A3" s="1">
        <v>1</v>
      </c>
      <c r="B3" s="2">
        <v>43876</v>
      </c>
      <c r="C3" s="1">
        <v>12252</v>
      </c>
      <c r="D3" s="1">
        <v>0</v>
      </c>
      <c r="E3" s="1">
        <v>2560</v>
      </c>
      <c r="F3" s="1">
        <v>4</v>
      </c>
      <c r="G3">
        <v>0</v>
      </c>
      <c r="H3" s="1">
        <v>0.5</v>
      </c>
      <c r="I3">
        <f>IF(D3=0,0,LN(D3))</f>
        <v>0</v>
      </c>
      <c r="J3">
        <f>IF(E3=0,0,LN(E3))</f>
        <v>7.8477625374736082</v>
      </c>
      <c r="K3">
        <f>IF(F3=0,0,LN(F3))</f>
        <v>1.3862943611198906</v>
      </c>
      <c r="L3">
        <f>IF(G3=0,0,LN(G3))</f>
        <v>0</v>
      </c>
      <c r="M3">
        <f>IF(H3=0,0,LN(H3))</f>
        <v>-0.69314718055994529</v>
      </c>
    </row>
    <row r="4" spans="1:13" ht="12.5" x14ac:dyDescent="0.25">
      <c r="A4" s="1">
        <v>2</v>
      </c>
      <c r="B4" s="2">
        <v>43877</v>
      </c>
      <c r="C4" s="1">
        <v>13192</v>
      </c>
      <c r="D4" s="1">
        <v>0</v>
      </c>
      <c r="E4" s="1">
        <v>2162</v>
      </c>
      <c r="F4" s="1">
        <v>4</v>
      </c>
      <c r="G4">
        <v>0</v>
      </c>
      <c r="H4" s="1">
        <v>0.5</v>
      </c>
      <c r="I4">
        <f t="shared" ref="I4:I43" si="0">IF(D4=0,0,LN(D4))</f>
        <v>0</v>
      </c>
      <c r="J4">
        <f t="shared" ref="J4:J43" si="1">IF(E4=0,0,LN(E4))</f>
        <v>7.6787889981991535</v>
      </c>
      <c r="K4">
        <f t="shared" ref="K4:K43" si="2">IF(F4=0,0,LN(F4))</f>
        <v>1.3862943611198906</v>
      </c>
      <c r="L4">
        <f t="shared" ref="L4:L43" si="3">IF(G4=0,0,LN(G4))</f>
        <v>0</v>
      </c>
      <c r="M4">
        <f t="shared" ref="M4:M43" si="4">IF(H4=0,0,LN(H4))</f>
        <v>-0.69314718055994529</v>
      </c>
    </row>
    <row r="5" spans="1:13" ht="12.5" x14ac:dyDescent="0.25">
      <c r="A5" s="1">
        <v>3</v>
      </c>
      <c r="B5" s="2">
        <v>43878</v>
      </c>
      <c r="C5" s="1">
        <v>12674</v>
      </c>
      <c r="D5" s="1">
        <v>0</v>
      </c>
      <c r="E5" s="1">
        <v>2067</v>
      </c>
      <c r="F5" s="1">
        <v>4</v>
      </c>
      <c r="G5">
        <v>0.5</v>
      </c>
      <c r="H5" s="1">
        <v>0.5</v>
      </c>
      <c r="I5">
        <f t="shared" si="0"/>
        <v>0</v>
      </c>
      <c r="J5">
        <f t="shared" si="1"/>
        <v>7.6338535596817678</v>
      </c>
      <c r="K5">
        <f t="shared" si="2"/>
        <v>1.3862943611198906</v>
      </c>
      <c r="L5">
        <f t="shared" si="3"/>
        <v>-0.69314718055994529</v>
      </c>
      <c r="M5">
        <f t="shared" si="4"/>
        <v>-0.69314718055994529</v>
      </c>
    </row>
    <row r="6" spans="1:13" ht="12.5" x14ac:dyDescent="0.25">
      <c r="A6" s="1">
        <v>4</v>
      </c>
      <c r="B6" s="2">
        <v>43879</v>
      </c>
      <c r="C6" s="1">
        <v>11645</v>
      </c>
      <c r="D6" s="1">
        <v>0</v>
      </c>
      <c r="E6" s="1">
        <v>1995</v>
      </c>
      <c r="F6" s="1">
        <v>4</v>
      </c>
      <c r="G6">
        <v>0</v>
      </c>
      <c r="H6" s="1">
        <v>0.5</v>
      </c>
      <c r="I6">
        <f t="shared" si="0"/>
        <v>0</v>
      </c>
      <c r="J6">
        <f t="shared" si="1"/>
        <v>7.5983993293239642</v>
      </c>
      <c r="K6">
        <f t="shared" si="2"/>
        <v>1.3862943611198906</v>
      </c>
      <c r="L6">
        <f t="shared" si="3"/>
        <v>0</v>
      </c>
      <c r="M6">
        <f t="shared" si="4"/>
        <v>-0.69314718055994529</v>
      </c>
    </row>
    <row r="7" spans="1:13" ht="12.5" x14ac:dyDescent="0.25">
      <c r="A7" s="1">
        <v>5</v>
      </c>
      <c r="B7" s="2">
        <v>43880</v>
      </c>
      <c r="C7" s="1">
        <v>12359</v>
      </c>
      <c r="D7" s="1">
        <v>0</v>
      </c>
      <c r="E7" s="1">
        <v>1864</v>
      </c>
      <c r="F7" s="1">
        <v>4</v>
      </c>
      <c r="G7">
        <v>0</v>
      </c>
      <c r="H7" s="1">
        <v>0.5</v>
      </c>
      <c r="I7">
        <f t="shared" si="0"/>
        <v>0</v>
      </c>
      <c r="J7">
        <f t="shared" si="1"/>
        <v>7.5304799952455364</v>
      </c>
      <c r="K7">
        <f t="shared" si="2"/>
        <v>1.3862943611198906</v>
      </c>
      <c r="L7">
        <f t="shared" si="3"/>
        <v>0</v>
      </c>
      <c r="M7">
        <f t="shared" si="4"/>
        <v>-0.69314718055994529</v>
      </c>
    </row>
    <row r="8" spans="1:13" ht="12.5" x14ac:dyDescent="0.25">
      <c r="A8" s="1">
        <v>6</v>
      </c>
      <c r="B8" s="2">
        <v>43881</v>
      </c>
      <c r="C8" s="1">
        <v>12056</v>
      </c>
      <c r="D8" s="1">
        <v>0</v>
      </c>
      <c r="E8" s="1">
        <v>532</v>
      </c>
      <c r="F8" s="1">
        <v>3</v>
      </c>
      <c r="G8">
        <v>0</v>
      </c>
      <c r="H8" s="1">
        <v>1</v>
      </c>
      <c r="I8">
        <f t="shared" si="0"/>
        <v>0</v>
      </c>
      <c r="J8">
        <f t="shared" si="1"/>
        <v>6.2766434893416445</v>
      </c>
      <c r="K8">
        <f t="shared" si="2"/>
        <v>1.0986122886681098</v>
      </c>
      <c r="L8">
        <f t="shared" si="3"/>
        <v>0</v>
      </c>
      <c r="M8">
        <f t="shared" si="4"/>
        <v>0</v>
      </c>
    </row>
    <row r="9" spans="1:13" ht="12.5" x14ac:dyDescent="0.25">
      <c r="A9" s="1">
        <v>7</v>
      </c>
      <c r="B9" s="2">
        <v>43882</v>
      </c>
      <c r="C9" s="1">
        <v>11188</v>
      </c>
      <c r="D9" s="1">
        <v>1</v>
      </c>
      <c r="E9" s="1">
        <v>996</v>
      </c>
      <c r="F9" s="1">
        <v>4</v>
      </c>
      <c r="G9">
        <v>0</v>
      </c>
      <c r="H9" s="1">
        <v>0.5</v>
      </c>
      <c r="I9">
        <f t="shared" si="0"/>
        <v>0</v>
      </c>
      <c r="J9">
        <f t="shared" si="1"/>
        <v>6.9037472575845982</v>
      </c>
      <c r="K9">
        <f t="shared" si="2"/>
        <v>1.3862943611198906</v>
      </c>
      <c r="L9">
        <f t="shared" si="3"/>
        <v>0</v>
      </c>
      <c r="M9">
        <f t="shared" si="4"/>
        <v>-0.69314718055994529</v>
      </c>
    </row>
    <row r="10" spans="1:13" ht="12.5" x14ac:dyDescent="0.25">
      <c r="A10" s="1">
        <v>8</v>
      </c>
      <c r="B10" s="2">
        <v>43883</v>
      </c>
      <c r="C10" s="1">
        <v>12209</v>
      </c>
      <c r="D10" s="1">
        <v>19</v>
      </c>
      <c r="E10" s="1">
        <v>1085</v>
      </c>
      <c r="F10" s="1">
        <v>4</v>
      </c>
      <c r="G10">
        <v>0</v>
      </c>
      <c r="H10" s="1">
        <v>0.5</v>
      </c>
      <c r="I10">
        <f t="shared" si="0"/>
        <v>2.9444389791664403</v>
      </c>
      <c r="J10">
        <f t="shared" si="1"/>
        <v>6.9893352659745602</v>
      </c>
      <c r="K10">
        <f t="shared" si="2"/>
        <v>1.3862943611198906</v>
      </c>
      <c r="L10">
        <f t="shared" si="3"/>
        <v>0</v>
      </c>
      <c r="M10">
        <f t="shared" si="4"/>
        <v>-0.69314718055994529</v>
      </c>
    </row>
    <row r="11" spans="1:13" ht="12.5" x14ac:dyDescent="0.25">
      <c r="A11" s="1">
        <v>9</v>
      </c>
      <c r="B11" s="2">
        <v>43884</v>
      </c>
      <c r="C11" s="1">
        <v>11773</v>
      </c>
      <c r="D11" s="1">
        <v>0</v>
      </c>
      <c r="E11" s="1">
        <v>1008</v>
      </c>
      <c r="F11" s="1">
        <v>5</v>
      </c>
      <c r="G11">
        <v>0.5</v>
      </c>
      <c r="H11" s="1">
        <v>0.5</v>
      </c>
      <c r="I11">
        <f t="shared" si="0"/>
        <v>0</v>
      </c>
      <c r="J11">
        <f t="shared" si="1"/>
        <v>6.9157234486313142</v>
      </c>
      <c r="K11">
        <f t="shared" si="2"/>
        <v>1.6094379124341003</v>
      </c>
      <c r="L11">
        <f t="shared" si="3"/>
        <v>-0.69314718055994529</v>
      </c>
      <c r="M11">
        <f t="shared" si="4"/>
        <v>-0.69314718055994529</v>
      </c>
    </row>
    <row r="12" spans="1:13" ht="12.5" x14ac:dyDescent="0.25">
      <c r="A12" s="1">
        <v>10</v>
      </c>
      <c r="B12" s="2">
        <v>43885</v>
      </c>
      <c r="C12" s="1">
        <v>12127</v>
      </c>
      <c r="D12" s="1">
        <v>0</v>
      </c>
      <c r="E12" s="1">
        <v>527</v>
      </c>
      <c r="F12" s="1">
        <v>7</v>
      </c>
      <c r="G12">
        <v>0.5</v>
      </c>
      <c r="H12" s="1">
        <v>1</v>
      </c>
      <c r="I12">
        <f t="shared" si="0"/>
        <v>0</v>
      </c>
      <c r="J12">
        <f t="shared" si="1"/>
        <v>6.2672005485413624</v>
      </c>
      <c r="K12">
        <f t="shared" si="2"/>
        <v>1.9459101490553132</v>
      </c>
      <c r="L12">
        <f t="shared" si="3"/>
        <v>-0.69314718055994529</v>
      </c>
      <c r="M12">
        <f t="shared" si="4"/>
        <v>0</v>
      </c>
    </row>
    <row r="13" spans="1:13" ht="12.5" x14ac:dyDescent="0.25">
      <c r="A13" s="1">
        <v>11</v>
      </c>
      <c r="B13" s="2">
        <v>43886</v>
      </c>
      <c r="C13" s="1">
        <v>12583</v>
      </c>
      <c r="D13" s="1">
        <v>18</v>
      </c>
      <c r="E13" s="1">
        <v>793</v>
      </c>
      <c r="F13" s="1">
        <v>11</v>
      </c>
      <c r="G13">
        <v>0.5</v>
      </c>
      <c r="H13" s="1">
        <v>1</v>
      </c>
      <c r="I13">
        <f t="shared" si="0"/>
        <v>2.8903717578961645</v>
      </c>
      <c r="J13">
        <f t="shared" si="1"/>
        <v>6.6758232216348476</v>
      </c>
      <c r="K13">
        <f t="shared" si="2"/>
        <v>2.3978952727983707</v>
      </c>
      <c r="L13">
        <f t="shared" si="3"/>
        <v>-0.69314718055994529</v>
      </c>
      <c r="M13">
        <f t="shared" si="4"/>
        <v>0</v>
      </c>
    </row>
    <row r="14" spans="1:13" ht="12.5" x14ac:dyDescent="0.25">
      <c r="A14" s="1">
        <v>12</v>
      </c>
      <c r="B14" s="2">
        <v>43887</v>
      </c>
      <c r="C14" s="1">
        <v>12876</v>
      </c>
      <c r="D14" s="1">
        <v>0</v>
      </c>
      <c r="E14" s="1">
        <v>863</v>
      </c>
      <c r="F14" s="1">
        <v>17</v>
      </c>
      <c r="G14">
        <v>0.5</v>
      </c>
      <c r="H14" s="1">
        <v>1</v>
      </c>
      <c r="I14">
        <f t="shared" si="0"/>
        <v>0</v>
      </c>
      <c r="J14">
        <f t="shared" si="1"/>
        <v>6.7604146910834277</v>
      </c>
      <c r="K14">
        <f t="shared" si="2"/>
        <v>2.8332133440562162</v>
      </c>
      <c r="L14">
        <f t="shared" si="3"/>
        <v>-0.69314718055994529</v>
      </c>
      <c r="M14">
        <f t="shared" si="4"/>
        <v>0</v>
      </c>
    </row>
    <row r="15" spans="1:13" ht="12.5" x14ac:dyDescent="0.25">
      <c r="A15" s="1">
        <v>13</v>
      </c>
      <c r="B15" s="2">
        <v>43888</v>
      </c>
      <c r="C15" s="1">
        <v>11874</v>
      </c>
      <c r="D15" s="1">
        <v>6</v>
      </c>
      <c r="E15" s="1">
        <v>1106</v>
      </c>
      <c r="F15" s="1">
        <v>20</v>
      </c>
      <c r="G15">
        <v>0.5</v>
      </c>
      <c r="H15" s="1">
        <v>1</v>
      </c>
      <c r="I15">
        <f t="shared" si="0"/>
        <v>1.791759469228055</v>
      </c>
      <c r="J15">
        <f t="shared" si="1"/>
        <v>7.0085051820822803</v>
      </c>
      <c r="K15">
        <f t="shared" si="2"/>
        <v>2.9957322735539909</v>
      </c>
      <c r="L15">
        <f t="shared" si="3"/>
        <v>-0.69314718055994529</v>
      </c>
      <c r="M15">
        <f t="shared" si="4"/>
        <v>0</v>
      </c>
    </row>
    <row r="16" spans="1:13" ht="12.5" x14ac:dyDescent="0.25">
      <c r="A16" s="1">
        <v>14</v>
      </c>
      <c r="B16" s="2">
        <v>43889</v>
      </c>
      <c r="C16" s="1">
        <v>11632</v>
      </c>
      <c r="D16" s="1">
        <v>1</v>
      </c>
      <c r="E16" s="1">
        <v>1264</v>
      </c>
      <c r="F16" s="1">
        <v>19</v>
      </c>
      <c r="G16">
        <v>0.5</v>
      </c>
      <c r="H16" s="1">
        <v>1</v>
      </c>
      <c r="I16">
        <f t="shared" si="0"/>
        <v>0</v>
      </c>
      <c r="J16">
        <f t="shared" si="1"/>
        <v>7.1420365747068031</v>
      </c>
      <c r="K16">
        <f t="shared" si="2"/>
        <v>2.9444389791664403</v>
      </c>
      <c r="L16">
        <f t="shared" si="3"/>
        <v>-0.69314718055994529</v>
      </c>
      <c r="M16">
        <f t="shared" si="4"/>
        <v>0</v>
      </c>
    </row>
    <row r="17" spans="1:13" ht="12.5" x14ac:dyDescent="0.25">
      <c r="A17" s="1">
        <v>15</v>
      </c>
      <c r="B17" s="2">
        <v>43890</v>
      </c>
      <c r="C17" s="1">
        <v>11329</v>
      </c>
      <c r="D17" s="1">
        <v>6</v>
      </c>
      <c r="E17" s="1">
        <v>1838</v>
      </c>
      <c r="F17" s="1">
        <v>21</v>
      </c>
      <c r="G17">
        <v>0.5</v>
      </c>
      <c r="H17" s="1">
        <v>0.5</v>
      </c>
      <c r="I17">
        <f t="shared" si="0"/>
        <v>1.791759469228055</v>
      </c>
      <c r="J17">
        <f t="shared" si="1"/>
        <v>7.5164333029156323</v>
      </c>
      <c r="K17">
        <f t="shared" si="2"/>
        <v>3.044522437723423</v>
      </c>
      <c r="L17">
        <f t="shared" si="3"/>
        <v>-0.69314718055994529</v>
      </c>
      <c r="M17">
        <f t="shared" si="4"/>
        <v>-0.69314718055994529</v>
      </c>
    </row>
    <row r="18" spans="1:13" ht="12.5" x14ac:dyDescent="0.25">
      <c r="A18" s="1">
        <v>16</v>
      </c>
      <c r="B18" s="2">
        <v>43891</v>
      </c>
      <c r="C18" s="1">
        <v>11477</v>
      </c>
      <c r="D18" s="1">
        <v>3</v>
      </c>
      <c r="E18" s="1">
        <v>1821</v>
      </c>
      <c r="F18" s="1">
        <v>18</v>
      </c>
      <c r="G18">
        <v>0.5</v>
      </c>
      <c r="H18" s="1">
        <v>0.5</v>
      </c>
      <c r="I18">
        <f t="shared" si="0"/>
        <v>1.0986122886681098</v>
      </c>
      <c r="J18">
        <f t="shared" si="1"/>
        <v>7.5071410797276084</v>
      </c>
      <c r="K18">
        <f t="shared" si="2"/>
        <v>2.8903717578961645</v>
      </c>
      <c r="L18">
        <f t="shared" si="3"/>
        <v>-0.69314718055994529</v>
      </c>
      <c r="M18">
        <f t="shared" si="4"/>
        <v>-0.69314718055994529</v>
      </c>
    </row>
    <row r="19" spans="1:13" ht="12.5" x14ac:dyDescent="0.25">
      <c r="A19" s="1">
        <v>17</v>
      </c>
      <c r="B19" s="2">
        <v>43892</v>
      </c>
      <c r="C19" s="1">
        <v>13007</v>
      </c>
      <c r="D19" s="1">
        <v>20</v>
      </c>
      <c r="E19" s="1">
        <v>2044</v>
      </c>
      <c r="F19" s="1">
        <v>27</v>
      </c>
      <c r="G19">
        <v>1</v>
      </c>
      <c r="H19" s="1">
        <v>1</v>
      </c>
      <c r="I19">
        <f t="shared" si="0"/>
        <v>2.9957322735539909</v>
      </c>
      <c r="J19">
        <f t="shared" si="1"/>
        <v>7.6226639513235952</v>
      </c>
      <c r="K19">
        <f t="shared" si="2"/>
        <v>3.2958368660043291</v>
      </c>
      <c r="L19">
        <f t="shared" si="3"/>
        <v>0</v>
      </c>
      <c r="M19">
        <f t="shared" si="4"/>
        <v>0</v>
      </c>
    </row>
    <row r="20" spans="1:13" ht="12.5" x14ac:dyDescent="0.25">
      <c r="A20" s="1">
        <v>18</v>
      </c>
      <c r="B20" s="2">
        <v>43893</v>
      </c>
      <c r="C20" s="1">
        <v>15198</v>
      </c>
      <c r="D20" s="1">
        <v>14</v>
      </c>
      <c r="E20" s="1">
        <v>1596</v>
      </c>
      <c r="F20" s="1">
        <v>27</v>
      </c>
      <c r="G20">
        <v>1</v>
      </c>
      <c r="H20" s="1">
        <v>1</v>
      </c>
      <c r="I20">
        <f t="shared" si="0"/>
        <v>2.6390573296152584</v>
      </c>
      <c r="J20">
        <f t="shared" si="1"/>
        <v>7.3752557780097545</v>
      </c>
      <c r="K20">
        <f t="shared" si="2"/>
        <v>3.2958368660043291</v>
      </c>
      <c r="L20">
        <f t="shared" si="3"/>
        <v>0</v>
      </c>
      <c r="M20">
        <f t="shared" si="4"/>
        <v>0</v>
      </c>
    </row>
    <row r="21" spans="1:13" ht="12.5" x14ac:dyDescent="0.25">
      <c r="A21" s="1">
        <v>19</v>
      </c>
      <c r="B21" s="2">
        <v>43894</v>
      </c>
      <c r="C21" s="1">
        <v>18313</v>
      </c>
      <c r="D21" s="1">
        <v>22</v>
      </c>
      <c r="E21" s="1">
        <v>2413</v>
      </c>
      <c r="F21" s="1">
        <v>25</v>
      </c>
      <c r="G21">
        <v>1</v>
      </c>
      <c r="H21" s="1">
        <v>1</v>
      </c>
      <c r="I21">
        <f t="shared" si="0"/>
        <v>3.0910424533583161</v>
      </c>
      <c r="J21">
        <f t="shared" si="1"/>
        <v>7.7886260656250315</v>
      </c>
      <c r="K21">
        <f t="shared" si="2"/>
        <v>3.2188758248682006</v>
      </c>
      <c r="L21">
        <f t="shared" si="3"/>
        <v>0</v>
      </c>
      <c r="M21">
        <f t="shared" si="4"/>
        <v>0</v>
      </c>
    </row>
    <row r="22" spans="1:13" ht="12.5" x14ac:dyDescent="0.25">
      <c r="A22" s="1">
        <v>20</v>
      </c>
      <c r="B22" s="2">
        <v>43895</v>
      </c>
      <c r="C22" s="1">
        <v>15750</v>
      </c>
      <c r="D22" s="1">
        <v>34</v>
      </c>
      <c r="E22" s="1">
        <v>2239</v>
      </c>
      <c r="F22" s="1">
        <v>30</v>
      </c>
      <c r="G22">
        <v>1</v>
      </c>
      <c r="H22" s="1">
        <v>1</v>
      </c>
      <c r="I22">
        <f t="shared" si="0"/>
        <v>3.5263605246161616</v>
      </c>
      <c r="J22">
        <f t="shared" si="1"/>
        <v>7.7137846165987547</v>
      </c>
      <c r="K22">
        <f t="shared" si="2"/>
        <v>3.4011973816621555</v>
      </c>
      <c r="L22">
        <f t="shared" si="3"/>
        <v>0</v>
      </c>
      <c r="M22">
        <f t="shared" si="4"/>
        <v>0</v>
      </c>
    </row>
    <row r="23" spans="1:13" ht="12.5" x14ac:dyDescent="0.25">
      <c r="A23" s="1">
        <v>21</v>
      </c>
      <c r="B23" s="2">
        <v>43896</v>
      </c>
      <c r="C23" s="1">
        <v>14083</v>
      </c>
      <c r="D23" s="1">
        <v>74</v>
      </c>
      <c r="E23" s="1">
        <v>2856</v>
      </c>
      <c r="F23" s="1">
        <v>32</v>
      </c>
      <c r="G23">
        <v>1</v>
      </c>
      <c r="H23" s="1">
        <v>1</v>
      </c>
      <c r="I23">
        <f t="shared" si="0"/>
        <v>4.3040650932041702</v>
      </c>
      <c r="J23">
        <f t="shared" si="1"/>
        <v>7.9571773234594749</v>
      </c>
      <c r="K23">
        <f t="shared" si="2"/>
        <v>3.4657359027997265</v>
      </c>
      <c r="L23">
        <f t="shared" si="3"/>
        <v>0</v>
      </c>
      <c r="M23">
        <f t="shared" si="4"/>
        <v>0</v>
      </c>
    </row>
    <row r="24" spans="1:13" ht="12.5" x14ac:dyDescent="0.25">
      <c r="A24" s="1">
        <v>22</v>
      </c>
      <c r="B24" s="2">
        <v>43897</v>
      </c>
      <c r="C24" s="1">
        <v>12776</v>
      </c>
      <c r="D24" s="1">
        <v>105</v>
      </c>
      <c r="E24" s="1">
        <v>3961</v>
      </c>
      <c r="F24" s="1">
        <v>32</v>
      </c>
      <c r="G24">
        <v>2</v>
      </c>
      <c r="H24" s="1">
        <v>1</v>
      </c>
      <c r="I24">
        <f t="shared" si="0"/>
        <v>4.6539603501575231</v>
      </c>
      <c r="J24">
        <f t="shared" si="1"/>
        <v>8.2842517976219163</v>
      </c>
      <c r="K24">
        <f t="shared" si="2"/>
        <v>3.4657359027997265</v>
      </c>
      <c r="L24">
        <f t="shared" si="3"/>
        <v>0.69314718055994529</v>
      </c>
      <c r="M24">
        <f t="shared" si="4"/>
        <v>0</v>
      </c>
    </row>
    <row r="25" spans="1:13" ht="12.5" x14ac:dyDescent="0.25">
      <c r="A25" s="1">
        <v>23</v>
      </c>
      <c r="B25" s="2">
        <v>43898</v>
      </c>
      <c r="C25" s="1">
        <v>12704</v>
      </c>
      <c r="D25" s="1">
        <v>95</v>
      </c>
      <c r="E25" s="1">
        <v>3691</v>
      </c>
      <c r="F25" s="1">
        <v>31</v>
      </c>
      <c r="G25">
        <v>3</v>
      </c>
      <c r="H25" s="1">
        <v>1</v>
      </c>
      <c r="I25">
        <f t="shared" si="0"/>
        <v>4.5538768916005408</v>
      </c>
      <c r="J25">
        <f t="shared" si="1"/>
        <v>8.2136527030299984</v>
      </c>
      <c r="K25">
        <f t="shared" si="2"/>
        <v>3.4339872044851463</v>
      </c>
      <c r="L25">
        <f t="shared" si="3"/>
        <v>1.0986122886681098</v>
      </c>
      <c r="M25">
        <f t="shared" si="4"/>
        <v>0</v>
      </c>
    </row>
    <row r="26" spans="1:13" ht="12.5" x14ac:dyDescent="0.25">
      <c r="A26" s="1">
        <v>24</v>
      </c>
      <c r="B26" s="2">
        <v>43899</v>
      </c>
      <c r="C26" s="1">
        <v>14265</v>
      </c>
      <c r="D26" s="1">
        <v>121</v>
      </c>
      <c r="E26" s="1">
        <v>3871</v>
      </c>
      <c r="F26" s="1">
        <v>39</v>
      </c>
      <c r="G26">
        <v>6</v>
      </c>
      <c r="H26" s="1">
        <v>3</v>
      </c>
      <c r="I26">
        <f t="shared" si="0"/>
        <v>4.7957905455967413</v>
      </c>
      <c r="J26">
        <f t="shared" si="1"/>
        <v>8.2612681505776475</v>
      </c>
      <c r="K26">
        <f t="shared" si="2"/>
        <v>3.6635616461296463</v>
      </c>
      <c r="L26">
        <f t="shared" si="3"/>
        <v>1.791759469228055</v>
      </c>
      <c r="M26">
        <f t="shared" si="4"/>
        <v>1.0986122886681098</v>
      </c>
    </row>
    <row r="27" spans="1:13" ht="12.5" x14ac:dyDescent="0.25">
      <c r="A27" s="1">
        <v>25</v>
      </c>
      <c r="B27" s="2">
        <v>43900</v>
      </c>
      <c r="C27" s="1">
        <v>15133</v>
      </c>
      <c r="D27" s="1">
        <v>200</v>
      </c>
      <c r="E27" s="1">
        <v>4537</v>
      </c>
      <c r="F27" s="1">
        <v>46</v>
      </c>
      <c r="G27">
        <v>7</v>
      </c>
      <c r="H27" s="1">
        <v>4</v>
      </c>
      <c r="I27">
        <f t="shared" si="0"/>
        <v>5.2983173665480363</v>
      </c>
      <c r="J27">
        <f t="shared" si="1"/>
        <v>8.4200212796639633</v>
      </c>
      <c r="K27">
        <f t="shared" si="2"/>
        <v>3.8286413964890951</v>
      </c>
      <c r="L27">
        <f t="shared" si="3"/>
        <v>1.9459101490553132</v>
      </c>
      <c r="M27">
        <f t="shared" si="4"/>
        <v>1.3862943611198906</v>
      </c>
    </row>
    <row r="28" spans="1:13" ht="12.5" x14ac:dyDescent="0.25">
      <c r="A28" s="1">
        <v>26</v>
      </c>
      <c r="B28" s="2">
        <v>43901</v>
      </c>
      <c r="C28" s="1">
        <v>19001</v>
      </c>
      <c r="D28" s="1">
        <v>271</v>
      </c>
      <c r="E28" s="1">
        <v>4378</v>
      </c>
      <c r="F28" s="1">
        <v>58</v>
      </c>
      <c r="G28">
        <v>16</v>
      </c>
      <c r="H28" s="1">
        <v>3</v>
      </c>
      <c r="I28">
        <f t="shared" si="0"/>
        <v>5.602118820879701</v>
      </c>
      <c r="J28">
        <f t="shared" si="1"/>
        <v>8.3843472780828083</v>
      </c>
      <c r="K28">
        <f t="shared" si="2"/>
        <v>4.0604430105464191</v>
      </c>
      <c r="L28">
        <f t="shared" si="3"/>
        <v>2.7725887222397811</v>
      </c>
      <c r="M28">
        <f t="shared" si="4"/>
        <v>1.0986122886681098</v>
      </c>
    </row>
    <row r="29" spans="1:13" ht="12.5" x14ac:dyDescent="0.25">
      <c r="A29" s="1">
        <v>27</v>
      </c>
      <c r="B29" s="2">
        <v>43902</v>
      </c>
      <c r="C29" s="1">
        <v>20689</v>
      </c>
      <c r="D29" s="1">
        <v>287</v>
      </c>
      <c r="E29" s="1">
        <v>6887</v>
      </c>
      <c r="F29" s="1">
        <v>100</v>
      </c>
      <c r="G29">
        <v>31</v>
      </c>
      <c r="H29" s="1">
        <v>7</v>
      </c>
      <c r="I29">
        <f t="shared" si="0"/>
        <v>5.6594822157596214</v>
      </c>
      <c r="J29">
        <f t="shared" si="1"/>
        <v>8.8373908555446974</v>
      </c>
      <c r="K29">
        <f t="shared" si="2"/>
        <v>4.6051701859880918</v>
      </c>
      <c r="L29">
        <f t="shared" si="3"/>
        <v>3.4339872044851463</v>
      </c>
      <c r="M29">
        <f t="shared" si="4"/>
        <v>1.9459101490553132</v>
      </c>
    </row>
    <row r="30" spans="1:13" ht="12.5" x14ac:dyDescent="0.25">
      <c r="A30" s="1">
        <v>28</v>
      </c>
      <c r="B30" s="2">
        <v>43903</v>
      </c>
      <c r="C30" s="1">
        <v>25701</v>
      </c>
      <c r="D30" s="1">
        <v>351</v>
      </c>
      <c r="E30" s="1">
        <v>8355</v>
      </c>
      <c r="F30" s="1">
        <v>91</v>
      </c>
      <c r="G30">
        <v>41</v>
      </c>
      <c r="H30" s="1">
        <v>10</v>
      </c>
      <c r="I30">
        <f t="shared" si="0"/>
        <v>5.8607862234658654</v>
      </c>
      <c r="J30">
        <f t="shared" si="1"/>
        <v>9.0306154410294948</v>
      </c>
      <c r="K30">
        <f t="shared" si="2"/>
        <v>4.5108595065168497</v>
      </c>
      <c r="L30">
        <f t="shared" si="3"/>
        <v>3.713572066704308</v>
      </c>
      <c r="M30">
        <f t="shared" si="4"/>
        <v>2.3025850929940459</v>
      </c>
    </row>
    <row r="31" spans="1:13" ht="12.5" x14ac:dyDescent="0.25">
      <c r="A31" s="1">
        <v>29</v>
      </c>
      <c r="B31" s="2">
        <v>43904</v>
      </c>
      <c r="C31" s="1">
        <v>33679</v>
      </c>
      <c r="D31" s="1">
        <v>511</v>
      </c>
      <c r="E31" s="1">
        <v>9375</v>
      </c>
      <c r="F31" s="1">
        <v>80</v>
      </c>
      <c r="G31">
        <v>60</v>
      </c>
      <c r="H31" s="1">
        <v>10</v>
      </c>
      <c r="I31">
        <f t="shared" si="0"/>
        <v>6.2363695902037044</v>
      </c>
      <c r="J31">
        <f t="shared" si="1"/>
        <v>9.1458018508386107</v>
      </c>
      <c r="K31">
        <f t="shared" si="2"/>
        <v>4.3820266346738812</v>
      </c>
      <c r="L31">
        <f t="shared" si="3"/>
        <v>4.0943445622221004</v>
      </c>
      <c r="M31">
        <f t="shared" si="4"/>
        <v>2.3025850929940459</v>
      </c>
    </row>
    <row r="32" spans="1:13" ht="12.5" x14ac:dyDescent="0.25">
      <c r="A32" s="1">
        <v>30</v>
      </c>
      <c r="B32" s="2">
        <v>43905</v>
      </c>
      <c r="C32" s="1">
        <v>38543</v>
      </c>
      <c r="D32" s="1">
        <v>777</v>
      </c>
      <c r="E32" s="1">
        <v>8140</v>
      </c>
      <c r="F32" s="1">
        <v>98</v>
      </c>
      <c r="G32">
        <v>92</v>
      </c>
      <c r="H32" s="1">
        <v>15</v>
      </c>
      <c r="I32">
        <f t="shared" si="0"/>
        <v>6.6554403503676474</v>
      </c>
      <c r="J32">
        <f t="shared" si="1"/>
        <v>9.0045454589965868</v>
      </c>
      <c r="K32">
        <f t="shared" si="2"/>
        <v>4.5849674786705723</v>
      </c>
      <c r="L32">
        <f t="shared" si="3"/>
        <v>4.5217885770490405</v>
      </c>
      <c r="M32">
        <f t="shared" si="4"/>
        <v>2.7080502011022101</v>
      </c>
    </row>
    <row r="33" spans="1:13" ht="12.5" x14ac:dyDescent="0.25">
      <c r="A33" s="1">
        <v>31</v>
      </c>
      <c r="B33" s="2">
        <v>43906</v>
      </c>
      <c r="C33" s="1">
        <v>42322</v>
      </c>
      <c r="D33" s="1">
        <v>823</v>
      </c>
      <c r="E33" s="1">
        <v>16051</v>
      </c>
      <c r="F33" s="1">
        <v>96</v>
      </c>
      <c r="G33">
        <v>100</v>
      </c>
      <c r="H33" s="1">
        <v>36</v>
      </c>
      <c r="I33">
        <f t="shared" si="0"/>
        <v>6.7129562006770698</v>
      </c>
      <c r="J33">
        <f t="shared" si="1"/>
        <v>9.6835264319132186</v>
      </c>
      <c r="K33">
        <f t="shared" si="2"/>
        <v>4.5643481914678361</v>
      </c>
      <c r="L33">
        <f t="shared" si="3"/>
        <v>4.6051701859880918</v>
      </c>
      <c r="M33">
        <f t="shared" si="4"/>
        <v>3.5835189384561099</v>
      </c>
    </row>
    <row r="34" spans="1:13" ht="12.5" x14ac:dyDescent="0.25">
      <c r="A34" s="1">
        <v>32</v>
      </c>
      <c r="B34" s="2">
        <v>43907</v>
      </c>
      <c r="C34" s="1">
        <v>46435</v>
      </c>
      <c r="D34" s="1">
        <v>887</v>
      </c>
      <c r="E34" s="1">
        <v>12745</v>
      </c>
      <c r="F34" s="1">
        <v>88</v>
      </c>
      <c r="G34">
        <v>80</v>
      </c>
      <c r="H34" s="1">
        <v>32</v>
      </c>
      <c r="I34">
        <f t="shared" si="0"/>
        <v>6.7878449823095792</v>
      </c>
      <c r="J34">
        <f t="shared" si="1"/>
        <v>9.452894316810216</v>
      </c>
      <c r="K34">
        <f t="shared" si="2"/>
        <v>4.4773368144782069</v>
      </c>
      <c r="L34">
        <f t="shared" si="3"/>
        <v>4.3820266346738812</v>
      </c>
      <c r="M34">
        <f t="shared" si="4"/>
        <v>3.4657359027997265</v>
      </c>
    </row>
    <row r="35" spans="1:13" ht="12.5" x14ac:dyDescent="0.25">
      <c r="A35" s="1">
        <v>33</v>
      </c>
      <c r="B35" s="2">
        <v>43908</v>
      </c>
      <c r="C35" s="1">
        <v>49011</v>
      </c>
      <c r="D35" s="1">
        <v>1766</v>
      </c>
      <c r="E35" s="1">
        <v>14750</v>
      </c>
      <c r="F35" s="1">
        <v>81</v>
      </c>
      <c r="G35">
        <v>94</v>
      </c>
      <c r="H35" s="1">
        <v>26</v>
      </c>
      <c r="I35">
        <f t="shared" si="0"/>
        <v>7.4764723811639051</v>
      </c>
      <c r="J35">
        <f t="shared" si="1"/>
        <v>9.5989983617679666</v>
      </c>
      <c r="K35">
        <f t="shared" si="2"/>
        <v>4.3944491546724391</v>
      </c>
      <c r="L35">
        <f t="shared" si="3"/>
        <v>4.5432947822700038</v>
      </c>
      <c r="M35">
        <f t="shared" si="4"/>
        <v>3.2580965380214821</v>
      </c>
    </row>
    <row r="36" spans="1:13" ht="12.5" x14ac:dyDescent="0.25">
      <c r="A36" s="1">
        <v>34</v>
      </c>
      <c r="B36" s="2">
        <v>43909</v>
      </c>
      <c r="C36" s="1">
        <v>52956</v>
      </c>
      <c r="D36" s="1">
        <v>2988</v>
      </c>
      <c r="E36" s="1">
        <v>18345</v>
      </c>
      <c r="F36" s="1">
        <v>78</v>
      </c>
      <c r="G36">
        <v>88</v>
      </c>
      <c r="H36" s="1">
        <v>27</v>
      </c>
      <c r="I36">
        <f t="shared" si="0"/>
        <v>8.0023595462527073</v>
      </c>
      <c r="J36">
        <f t="shared" si="1"/>
        <v>9.817112336789382</v>
      </c>
      <c r="K36">
        <f t="shared" si="2"/>
        <v>4.3567088266895917</v>
      </c>
      <c r="L36">
        <f t="shared" si="3"/>
        <v>4.4773368144782069</v>
      </c>
      <c r="M36">
        <f t="shared" si="4"/>
        <v>3.2958368660043291</v>
      </c>
    </row>
    <row r="37" spans="1:13" ht="12.5" x14ac:dyDescent="0.25">
      <c r="A37" s="1">
        <v>35</v>
      </c>
      <c r="B37" s="2">
        <v>43910</v>
      </c>
      <c r="C37" s="1">
        <v>53292</v>
      </c>
      <c r="D37" s="1">
        <v>4835</v>
      </c>
      <c r="E37" s="1">
        <v>29214</v>
      </c>
      <c r="F37" s="1">
        <v>76</v>
      </c>
      <c r="G37">
        <v>99</v>
      </c>
      <c r="H37" s="1">
        <v>100</v>
      </c>
      <c r="I37">
        <f t="shared" si="0"/>
        <v>8.4836364078873938</v>
      </c>
      <c r="J37">
        <f t="shared" si="1"/>
        <v>10.282403325410757</v>
      </c>
      <c r="K37">
        <f t="shared" si="2"/>
        <v>4.3307333402863311</v>
      </c>
      <c r="L37">
        <f t="shared" si="3"/>
        <v>4.5951198501345898</v>
      </c>
      <c r="M37">
        <f t="shared" si="4"/>
        <v>4.6051701859880918</v>
      </c>
    </row>
    <row r="38" spans="1:13" ht="12.5" x14ac:dyDescent="0.25">
      <c r="A38" s="1">
        <v>36</v>
      </c>
      <c r="B38" s="2">
        <v>43911</v>
      </c>
      <c r="C38" s="1">
        <v>58622</v>
      </c>
      <c r="D38" s="1">
        <v>5374</v>
      </c>
      <c r="E38" s="1">
        <v>28769</v>
      </c>
      <c r="F38" s="1">
        <v>74</v>
      </c>
      <c r="G38">
        <v>85</v>
      </c>
      <c r="H38" s="1">
        <v>51</v>
      </c>
      <c r="I38">
        <f t="shared" si="0"/>
        <v>8.5893277891754369</v>
      </c>
      <c r="J38">
        <f t="shared" si="1"/>
        <v>10.267053697512587</v>
      </c>
      <c r="K38">
        <f t="shared" si="2"/>
        <v>4.3040650932041702</v>
      </c>
      <c r="L38">
        <f t="shared" si="3"/>
        <v>4.4426512564903167</v>
      </c>
      <c r="M38">
        <f t="shared" si="4"/>
        <v>3.9318256327243257</v>
      </c>
    </row>
    <row r="39" spans="1:13" ht="12.5" x14ac:dyDescent="0.25">
      <c r="A39" s="1">
        <v>37</v>
      </c>
      <c r="B39" s="2">
        <v>43912</v>
      </c>
      <c r="C39" s="1">
        <v>64806</v>
      </c>
      <c r="D39" s="1">
        <v>7123</v>
      </c>
      <c r="E39" s="1">
        <v>34029</v>
      </c>
      <c r="F39" s="1">
        <v>77</v>
      </c>
      <c r="G39">
        <v>85</v>
      </c>
      <c r="H39" s="1">
        <v>55</v>
      </c>
      <c r="I39">
        <f t="shared" si="0"/>
        <v>8.8710842639783536</v>
      </c>
      <c r="J39">
        <f t="shared" si="1"/>
        <v>10.434968381227153</v>
      </c>
      <c r="K39">
        <f t="shared" si="2"/>
        <v>4.3438054218536841</v>
      </c>
      <c r="L39">
        <f t="shared" si="3"/>
        <v>4.4426512564903167</v>
      </c>
      <c r="M39">
        <f t="shared" si="4"/>
        <v>4.0073331852324712</v>
      </c>
    </row>
    <row r="40" spans="1:13" ht="12.5" x14ac:dyDescent="0.25">
      <c r="A40" s="1">
        <v>38</v>
      </c>
      <c r="B40" s="2">
        <v>43913</v>
      </c>
      <c r="C40" s="1">
        <v>70083</v>
      </c>
      <c r="D40" s="1">
        <v>8459</v>
      </c>
      <c r="E40" s="1">
        <v>33028</v>
      </c>
      <c r="F40" s="1">
        <v>70</v>
      </c>
      <c r="G40">
        <v>87</v>
      </c>
      <c r="H40" s="1">
        <v>55</v>
      </c>
      <c r="I40">
        <f t="shared" si="0"/>
        <v>9.0429862423040142</v>
      </c>
      <c r="J40">
        <f t="shared" si="1"/>
        <v>10.40511096553732</v>
      </c>
      <c r="K40">
        <f t="shared" si="2"/>
        <v>4.2484952420493594</v>
      </c>
      <c r="L40">
        <f t="shared" si="3"/>
        <v>4.4659081186545837</v>
      </c>
      <c r="M40">
        <f t="shared" si="4"/>
        <v>4.0073331852324712</v>
      </c>
    </row>
    <row r="41" spans="1:13" ht="12.5" x14ac:dyDescent="0.25">
      <c r="A41" s="1">
        <v>39</v>
      </c>
      <c r="B41" s="2">
        <v>43914</v>
      </c>
      <c r="C41" s="1">
        <v>72110</v>
      </c>
      <c r="D41" s="1">
        <v>11236</v>
      </c>
      <c r="E41" s="1">
        <v>39815</v>
      </c>
      <c r="F41" s="1">
        <v>63</v>
      </c>
      <c r="G41">
        <v>86</v>
      </c>
      <c r="H41" s="1">
        <v>38</v>
      </c>
      <c r="I41">
        <f t="shared" si="0"/>
        <v>9.3268781882241338</v>
      </c>
      <c r="J41">
        <f t="shared" si="1"/>
        <v>10.591999004691544</v>
      </c>
      <c r="K41">
        <f t="shared" si="2"/>
        <v>4.1431347263915326</v>
      </c>
      <c r="L41">
        <f t="shared" si="3"/>
        <v>4.4543472962535073</v>
      </c>
      <c r="M41">
        <f t="shared" si="4"/>
        <v>3.6375861597263857</v>
      </c>
    </row>
    <row r="42" spans="1:13" ht="12.5" x14ac:dyDescent="0.25">
      <c r="A42" s="1">
        <v>40</v>
      </c>
      <c r="B42" s="2">
        <v>43915</v>
      </c>
      <c r="C42" s="1">
        <v>74628</v>
      </c>
      <c r="D42" s="1">
        <v>8789</v>
      </c>
      <c r="E42" s="1">
        <v>38948</v>
      </c>
      <c r="F42">
        <v>60</v>
      </c>
      <c r="G42">
        <v>77</v>
      </c>
      <c r="H42">
        <v>26</v>
      </c>
      <c r="I42">
        <f t="shared" si="0"/>
        <v>9.0812562185646453</v>
      </c>
      <c r="J42">
        <f t="shared" si="1"/>
        <v>10.569982702098647</v>
      </c>
      <c r="K42">
        <f t="shared" si="2"/>
        <v>4.0943445622221004</v>
      </c>
      <c r="L42">
        <f t="shared" si="3"/>
        <v>4.3438054218536841</v>
      </c>
      <c r="M42">
        <f t="shared" si="4"/>
        <v>3.2580965380214821</v>
      </c>
    </row>
    <row r="43" spans="1:13" ht="12.5" x14ac:dyDescent="0.25">
      <c r="A43" s="1">
        <v>41</v>
      </c>
      <c r="B43" s="2">
        <v>43916</v>
      </c>
      <c r="C43" s="1">
        <v>76143</v>
      </c>
      <c r="D43" s="1">
        <v>13963</v>
      </c>
      <c r="E43" s="1">
        <v>50868</v>
      </c>
      <c r="F43">
        <v>60</v>
      </c>
      <c r="G43">
        <v>73</v>
      </c>
      <c r="H43">
        <v>20</v>
      </c>
      <c r="I43">
        <f t="shared" si="0"/>
        <v>9.544166252942194</v>
      </c>
      <c r="J43">
        <f t="shared" si="1"/>
        <v>10.836989321140637</v>
      </c>
      <c r="K43">
        <f t="shared" si="2"/>
        <v>4.0943445622221004</v>
      </c>
      <c r="L43">
        <f t="shared" si="3"/>
        <v>4.290459441148391</v>
      </c>
      <c r="M43">
        <f t="shared" si="4"/>
        <v>2.9957322735539909</v>
      </c>
    </row>
  </sheetData>
  <mergeCells count="1"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B6B-9B11-43A3-A77B-545327F486EB}">
  <dimension ref="A1:D6"/>
  <sheetViews>
    <sheetView workbookViewId="0"/>
  </sheetViews>
  <sheetFormatPr defaultRowHeight="12.5" x14ac:dyDescent="0.25"/>
  <cols>
    <col min="1" max="1" width="35.7265625" customWidth="1"/>
    <col min="2" max="2" width="28.54296875" customWidth="1"/>
    <col min="3" max="3" width="21.26953125" style="7" customWidth="1"/>
    <col min="4" max="4" width="8.81640625" style="7"/>
  </cols>
  <sheetData>
    <row r="1" spans="1:4" x14ac:dyDescent="0.25">
      <c r="A1" s="3" t="s">
        <v>10</v>
      </c>
      <c r="B1" s="3" t="s">
        <v>11</v>
      </c>
      <c r="C1" s="5" t="s">
        <v>9</v>
      </c>
      <c r="D1" s="5" t="s">
        <v>17</v>
      </c>
    </row>
    <row r="2" spans="1:4" ht="37.5" x14ac:dyDescent="0.25">
      <c r="A2" s="3" t="s">
        <v>13</v>
      </c>
      <c r="B2" s="5" t="s">
        <v>14</v>
      </c>
      <c r="C2" s="6" t="s">
        <v>19</v>
      </c>
    </row>
    <row r="3" spans="1:4" ht="37.5" x14ac:dyDescent="0.25">
      <c r="A3" s="3" t="s">
        <v>15</v>
      </c>
      <c r="B3" s="5" t="s">
        <v>16</v>
      </c>
      <c r="C3" s="6" t="s">
        <v>19</v>
      </c>
    </row>
    <row r="4" spans="1:4" ht="112.5" x14ac:dyDescent="0.25">
      <c r="A4" s="1" t="s">
        <v>3</v>
      </c>
      <c r="B4" s="4" t="s">
        <v>12</v>
      </c>
      <c r="C4" s="6" t="s">
        <v>7</v>
      </c>
      <c r="D4" s="5" t="s">
        <v>18</v>
      </c>
    </row>
    <row r="5" spans="1:4" ht="112.5" x14ac:dyDescent="0.25">
      <c r="A5" s="1" t="s">
        <v>4</v>
      </c>
      <c r="B5" s="4" t="s">
        <v>12</v>
      </c>
      <c r="C5" s="6" t="s">
        <v>6</v>
      </c>
      <c r="D5" s="5" t="s">
        <v>18</v>
      </c>
    </row>
    <row r="6" spans="1:4" ht="112.5" x14ac:dyDescent="0.25">
      <c r="A6" s="1" t="s">
        <v>5</v>
      </c>
      <c r="B6" s="4" t="s">
        <v>12</v>
      </c>
      <c r="C6" s="6" t="s">
        <v>8</v>
      </c>
      <c r="D6" s="5" t="s">
        <v>18</v>
      </c>
    </row>
  </sheetData>
  <phoneticPr fontId="5" type="noConversion"/>
  <hyperlinks>
    <hyperlink ref="C5" r:id="rId1" xr:uid="{6F10633D-9F98-45C3-8614-81C4C08B55B4}"/>
    <hyperlink ref="C4" r:id="rId2" xr:uid="{36BA7ED3-08C3-431D-91AF-53C73D032157}"/>
    <hyperlink ref="C6" r:id="rId3" xr:uid="{1DB7A567-3D46-42B9-B033-9EF4485FD817}"/>
    <hyperlink ref="C2" r:id="rId4" xr:uid="{C4320FE6-30A1-4413-866F-6C1C84F86A4E}"/>
    <hyperlink ref="C3" r:id="rId5" xr:uid="{BB1865AE-7414-4022-9E8C-05ED2BD688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9CF0-E033-4EAE-A098-2C8DC3ECF0D8}">
  <dimension ref="A1:G47"/>
  <sheetViews>
    <sheetView zoomScale="95" workbookViewId="0">
      <selection activeCell="F6" sqref="F6"/>
    </sheetView>
  </sheetViews>
  <sheetFormatPr defaultRowHeight="12.5" x14ac:dyDescent="0.25"/>
  <cols>
    <col min="1" max="1" width="10.81640625" customWidth="1"/>
    <col min="2" max="2" width="13.7265625" customWidth="1"/>
    <col min="3" max="3" width="16" customWidth="1"/>
    <col min="5" max="5" width="11.453125" bestFit="1" customWidth="1"/>
    <col min="7" max="7" width="11.453125" bestFit="1" customWidth="1"/>
  </cols>
  <sheetData>
    <row r="1" spans="1:7" x14ac:dyDescent="0.25">
      <c r="A1" s="3" t="s">
        <v>27</v>
      </c>
      <c r="D1" s="3" t="s">
        <v>30</v>
      </c>
      <c r="E1">
        <v>569067.75820776785</v>
      </c>
    </row>
    <row r="2" spans="1:7" x14ac:dyDescent="0.25">
      <c r="A2" s="3" t="s">
        <v>28</v>
      </c>
      <c r="B2">
        <v>120000000</v>
      </c>
      <c r="D2" s="3" t="s">
        <v>31</v>
      </c>
      <c r="E2">
        <v>2487131314.8638949</v>
      </c>
    </row>
    <row r="3" spans="1:7" x14ac:dyDescent="0.25">
      <c r="B3" s="8" t="s">
        <v>21</v>
      </c>
      <c r="D3" s="3" t="s">
        <v>32</v>
      </c>
      <c r="E3" s="10">
        <f>SUM(G5:G46)</f>
        <v>-10531966.780488018</v>
      </c>
    </row>
    <row r="4" spans="1:7" x14ac:dyDescent="0.25">
      <c r="A4" s="8" t="s">
        <v>20</v>
      </c>
      <c r="B4" s="9" t="s">
        <v>29</v>
      </c>
      <c r="C4" s="3" t="s">
        <v>36</v>
      </c>
      <c r="E4" s="3" t="s">
        <v>33</v>
      </c>
      <c r="F4" s="3" t="s">
        <v>34</v>
      </c>
      <c r="G4" s="3" t="s">
        <v>32</v>
      </c>
    </row>
    <row r="5" spans="1:7" x14ac:dyDescent="0.25">
      <c r="A5" s="1">
        <v>1</v>
      </c>
      <c r="B5" s="1">
        <v>12252</v>
      </c>
      <c r="C5">
        <f>B5</f>
        <v>12252</v>
      </c>
      <c r="E5">
        <f>1-(E$2/(E$2+A5))^E$1</f>
        <v>2.2877867203585645E-4</v>
      </c>
      <c r="F5">
        <f>E5*$B$2</f>
        <v>27453.440644302773</v>
      </c>
      <c r="G5">
        <f>B5*LN(E5)</f>
        <v>-102705.52062405724</v>
      </c>
    </row>
    <row r="6" spans="1:7" x14ac:dyDescent="0.25">
      <c r="A6" s="1">
        <v>2</v>
      </c>
      <c r="B6" s="1">
        <v>13192</v>
      </c>
      <c r="C6">
        <f>B6+C5</f>
        <v>25444</v>
      </c>
      <c r="E6">
        <f t="shared" ref="E6:E45" si="0">1-(E$2/(E$2+A6))^E$1</f>
        <v>4.5750506763331256E-4</v>
      </c>
      <c r="F6">
        <f>(E6)*$B$2</f>
        <v>54900.608115997507</v>
      </c>
      <c r="G6">
        <f>B6*LN(E6-E5)</f>
        <v>-110588.32555828682</v>
      </c>
    </row>
    <row r="7" spans="1:7" x14ac:dyDescent="0.25">
      <c r="A7" s="1">
        <v>3</v>
      </c>
      <c r="B7" s="1">
        <v>12674</v>
      </c>
      <c r="C7">
        <f t="shared" ref="C7:C46" si="1">B7+C6</f>
        <v>38118</v>
      </c>
      <c r="E7">
        <f t="shared" si="0"/>
        <v>6.8617907245116516E-4</v>
      </c>
      <c r="F7">
        <f t="shared" ref="F7:F45" si="2">(E7)*$B$2</f>
        <v>82341.488694139814</v>
      </c>
      <c r="G7">
        <f t="shared" ref="G7:G45" si="3">B7*LN(E7-E6)</f>
        <v>-106248.84318910376</v>
      </c>
    </row>
    <row r="8" spans="1:7" x14ac:dyDescent="0.25">
      <c r="A8" s="1">
        <v>4</v>
      </c>
      <c r="B8" s="1">
        <v>11645</v>
      </c>
      <c r="C8">
        <f t="shared" si="1"/>
        <v>49763</v>
      </c>
      <c r="E8">
        <f t="shared" si="0"/>
        <v>9.1480082474726387E-4</v>
      </c>
      <c r="F8">
        <f t="shared" si="2"/>
        <v>109776.09896967167</v>
      </c>
      <c r="G8">
        <f t="shared" si="3"/>
        <v>-97625.178092612987</v>
      </c>
    </row>
    <row r="9" spans="1:7" x14ac:dyDescent="0.25">
      <c r="A9" s="1">
        <v>5</v>
      </c>
      <c r="B9" s="1">
        <v>12359</v>
      </c>
      <c r="C9">
        <f t="shared" si="1"/>
        <v>62122</v>
      </c>
      <c r="E9">
        <f t="shared" si="0"/>
        <v>1.143370210232808E-3</v>
      </c>
      <c r="F9">
        <f t="shared" si="2"/>
        <v>137204.42522793697</v>
      </c>
      <c r="G9">
        <f t="shared" si="3"/>
        <v>-103613.78664269122</v>
      </c>
    </row>
    <row r="10" spans="1:7" x14ac:dyDescent="0.25">
      <c r="A10" s="1">
        <v>6</v>
      </c>
      <c r="B10" s="1">
        <v>12056</v>
      </c>
      <c r="C10">
        <f t="shared" si="1"/>
        <v>74178</v>
      </c>
      <c r="E10">
        <f t="shared" si="0"/>
        <v>1.3718873040097224E-3</v>
      </c>
      <c r="F10">
        <f t="shared" si="2"/>
        <v>164626.4764811667</v>
      </c>
      <c r="G10">
        <f t="shared" si="3"/>
        <v>-101076.29287565555</v>
      </c>
    </row>
    <row r="11" spans="1:7" x14ac:dyDescent="0.25">
      <c r="A11" s="1">
        <v>7</v>
      </c>
      <c r="B11" s="1">
        <v>11188</v>
      </c>
      <c r="C11">
        <f t="shared" si="1"/>
        <v>85366</v>
      </c>
      <c r="E11">
        <f t="shared" si="0"/>
        <v>1.6003521811192023E-3</v>
      </c>
      <c r="F11">
        <f t="shared" si="2"/>
        <v>192042.26173430428</v>
      </c>
      <c r="G11">
        <f t="shared" si="3"/>
        <v>-93801.624848562133</v>
      </c>
    </row>
    <row r="12" spans="1:7" x14ac:dyDescent="0.25">
      <c r="A12" s="1">
        <v>8</v>
      </c>
      <c r="B12" s="1">
        <v>12209</v>
      </c>
      <c r="C12">
        <f t="shared" si="1"/>
        <v>97575</v>
      </c>
      <c r="E12">
        <f t="shared" si="0"/>
        <v>1.828764727351162E-3</v>
      </c>
      <c r="F12">
        <f t="shared" si="2"/>
        <v>219451.76728213945</v>
      </c>
      <c r="G12">
        <f t="shared" si="3"/>
        <v>-102364.61645323844</v>
      </c>
    </row>
    <row r="13" spans="1:7" x14ac:dyDescent="0.25">
      <c r="A13" s="1">
        <v>9</v>
      </c>
      <c r="B13" s="1">
        <v>11773</v>
      </c>
      <c r="C13">
        <f t="shared" si="1"/>
        <v>109348</v>
      </c>
      <c r="E13">
        <f t="shared" si="0"/>
        <v>2.0571250177556788E-3</v>
      </c>
      <c r="F13">
        <f t="shared" si="2"/>
        <v>246855.00213068145</v>
      </c>
      <c r="G13">
        <f t="shared" si="3"/>
        <v>-98711.730450251081</v>
      </c>
    </row>
    <row r="14" spans="1:7" x14ac:dyDescent="0.25">
      <c r="A14" s="1">
        <v>10</v>
      </c>
      <c r="B14" s="1">
        <v>12127</v>
      </c>
      <c r="C14">
        <f t="shared" si="1"/>
        <v>121475</v>
      </c>
      <c r="E14">
        <f t="shared" si="0"/>
        <v>2.2854331273226558E-3</v>
      </c>
      <c r="F14">
        <f t="shared" si="2"/>
        <v>274251.97527871869</v>
      </c>
      <c r="G14">
        <f t="shared" si="3"/>
        <v>-101682.6452416719</v>
      </c>
    </row>
    <row r="15" spans="1:7" x14ac:dyDescent="0.25">
      <c r="A15" s="1">
        <v>11</v>
      </c>
      <c r="B15" s="1">
        <v>12583</v>
      </c>
      <c r="C15">
        <f t="shared" si="1"/>
        <v>134058</v>
      </c>
      <c r="E15">
        <f t="shared" si="0"/>
        <v>2.5136889419202779E-3</v>
      </c>
      <c r="F15">
        <f t="shared" si="2"/>
        <v>301642.67303043336</v>
      </c>
      <c r="G15">
        <f t="shared" si="3"/>
        <v>-105509.00316738857</v>
      </c>
    </row>
    <row r="16" spans="1:7" x14ac:dyDescent="0.25">
      <c r="A16" s="1">
        <v>12</v>
      </c>
      <c r="B16" s="1">
        <v>12876</v>
      </c>
      <c r="C16">
        <f t="shared" si="1"/>
        <v>146934</v>
      </c>
      <c r="E16">
        <f t="shared" si="0"/>
        <v>2.7418925365473301E-3</v>
      </c>
      <c r="F16">
        <f t="shared" si="2"/>
        <v>329027.10438567959</v>
      </c>
      <c r="G16">
        <f t="shared" si="3"/>
        <v>-107968.76701770554</v>
      </c>
    </row>
    <row r="17" spans="1:7" x14ac:dyDescent="0.25">
      <c r="A17" s="1">
        <v>13</v>
      </c>
      <c r="B17" s="1">
        <v>11874</v>
      </c>
      <c r="C17">
        <f t="shared" si="1"/>
        <v>158808</v>
      </c>
      <c r="E17">
        <f t="shared" si="0"/>
        <v>2.9700439861420902E-3</v>
      </c>
      <c r="F17">
        <f t="shared" si="2"/>
        <v>356405.27833705081</v>
      </c>
      <c r="G17">
        <f t="shared" si="3"/>
        <v>-99569.437650020409</v>
      </c>
    </row>
    <row r="18" spans="1:7" x14ac:dyDescent="0.25">
      <c r="A18" s="1">
        <v>14</v>
      </c>
      <c r="B18" s="1">
        <v>11632</v>
      </c>
      <c r="C18">
        <f t="shared" si="1"/>
        <v>170440</v>
      </c>
      <c r="E18">
        <f t="shared" si="0"/>
        <v>3.1981431766510138E-3</v>
      </c>
      <c r="F18">
        <f t="shared" si="2"/>
        <v>383777.18119812163</v>
      </c>
      <c r="G18">
        <f t="shared" si="3"/>
        <v>-97542.811098549588</v>
      </c>
    </row>
    <row r="19" spans="1:7" x14ac:dyDescent="0.25">
      <c r="A19" s="1">
        <v>15</v>
      </c>
      <c r="B19" s="1">
        <v>11329</v>
      </c>
      <c r="C19">
        <f t="shared" si="1"/>
        <v>181769</v>
      </c>
      <c r="E19">
        <f t="shared" si="0"/>
        <v>3.4261902459842286E-3</v>
      </c>
      <c r="F19">
        <f t="shared" si="2"/>
        <v>411142.82951810741</v>
      </c>
      <c r="G19">
        <f t="shared" si="3"/>
        <v>-95004.523913031022</v>
      </c>
    </row>
    <row r="20" spans="1:7" x14ac:dyDescent="0.25">
      <c r="A20" s="1">
        <v>16</v>
      </c>
      <c r="B20" s="1">
        <v>11477</v>
      </c>
      <c r="C20">
        <f t="shared" si="1"/>
        <v>193246</v>
      </c>
      <c r="E20">
        <f t="shared" si="0"/>
        <v>3.6541850801404818E-3</v>
      </c>
      <c r="F20">
        <f t="shared" si="2"/>
        <v>438502.20961685781</v>
      </c>
      <c r="G20">
        <f t="shared" si="3"/>
        <v>-96248.274929984211</v>
      </c>
    </row>
    <row r="21" spans="1:7" x14ac:dyDescent="0.25">
      <c r="A21" s="1">
        <v>17</v>
      </c>
      <c r="B21" s="1">
        <v>13007</v>
      </c>
      <c r="C21">
        <f t="shared" si="1"/>
        <v>206253</v>
      </c>
      <c r="E21">
        <f t="shared" si="0"/>
        <v>3.8821277540325161E-3</v>
      </c>
      <c r="F21">
        <f t="shared" si="2"/>
        <v>465855.33048390195</v>
      </c>
      <c r="G21">
        <f t="shared" si="3"/>
        <v>-109082.11799672018</v>
      </c>
    </row>
    <row r="22" spans="1:7" x14ac:dyDescent="0.25">
      <c r="A22" s="1">
        <v>18</v>
      </c>
      <c r="B22" s="1">
        <v>15198</v>
      </c>
      <c r="C22">
        <f t="shared" si="1"/>
        <v>221451</v>
      </c>
      <c r="E22">
        <f t="shared" si="0"/>
        <v>4.1100183425132331E-3</v>
      </c>
      <c r="F22">
        <f t="shared" si="2"/>
        <v>493202.20110158797</v>
      </c>
      <c r="G22">
        <f t="shared" si="3"/>
        <v>-127460.22948308529</v>
      </c>
    </row>
    <row r="23" spans="1:7" x14ac:dyDescent="0.25">
      <c r="A23" s="1">
        <v>19</v>
      </c>
      <c r="B23" s="1">
        <v>18313</v>
      </c>
      <c r="C23">
        <f t="shared" si="1"/>
        <v>239764</v>
      </c>
      <c r="E23">
        <f t="shared" si="0"/>
        <v>4.3378567316594285E-3</v>
      </c>
      <c r="F23">
        <f t="shared" si="2"/>
        <v>520542.80779913143</v>
      </c>
      <c r="G23">
        <f t="shared" si="3"/>
        <v>-153588.82355971824</v>
      </c>
    </row>
    <row r="24" spans="1:7" x14ac:dyDescent="0.25">
      <c r="A24" s="1">
        <v>20</v>
      </c>
      <c r="B24" s="1">
        <v>15750</v>
      </c>
      <c r="C24">
        <f t="shared" si="1"/>
        <v>255514</v>
      </c>
      <c r="E24">
        <f t="shared" si="0"/>
        <v>4.5656429963326639E-3</v>
      </c>
      <c r="F24">
        <f t="shared" si="2"/>
        <v>547877.15955991962</v>
      </c>
      <c r="G24">
        <f t="shared" si="3"/>
        <v>-132096.86916805772</v>
      </c>
    </row>
    <row r="25" spans="1:7" x14ac:dyDescent="0.25">
      <c r="A25" s="1">
        <v>21</v>
      </c>
      <c r="B25" s="1">
        <v>14083</v>
      </c>
      <c r="C25">
        <f t="shared" si="1"/>
        <v>269597</v>
      </c>
      <c r="E25">
        <f t="shared" si="0"/>
        <v>4.7933772113343265E-3</v>
      </c>
      <c r="F25">
        <f t="shared" si="2"/>
        <v>575205.26536011917</v>
      </c>
      <c r="G25">
        <f t="shared" si="3"/>
        <v>-118118.78715800706</v>
      </c>
    </row>
    <row r="26" spans="1:7" x14ac:dyDescent="0.25">
      <c r="A26" s="1">
        <v>22</v>
      </c>
      <c r="B26" s="1">
        <v>12776</v>
      </c>
      <c r="C26">
        <f t="shared" si="1"/>
        <v>282373</v>
      </c>
      <c r="E26">
        <f t="shared" si="0"/>
        <v>5.0210592628194828E-3</v>
      </c>
      <c r="F26">
        <f t="shared" si="2"/>
        <v>602527.11153833789</v>
      </c>
      <c r="G26">
        <f t="shared" si="3"/>
        <v>-107159.47184000463</v>
      </c>
    </row>
    <row r="27" spans="1:7" x14ac:dyDescent="0.25">
      <c r="A27" s="1">
        <v>23</v>
      </c>
      <c r="B27" s="1">
        <v>12704</v>
      </c>
      <c r="C27">
        <f t="shared" si="1"/>
        <v>295077</v>
      </c>
      <c r="E27">
        <f t="shared" si="0"/>
        <v>5.2486892255982909E-3</v>
      </c>
      <c r="F27">
        <f t="shared" si="2"/>
        <v>629842.7070717949</v>
      </c>
      <c r="G27">
        <f t="shared" si="3"/>
        <v>-106558.47422192995</v>
      </c>
    </row>
    <row r="28" spans="1:7" x14ac:dyDescent="0.25">
      <c r="A28" s="1">
        <v>24</v>
      </c>
      <c r="B28" s="1">
        <v>14265</v>
      </c>
      <c r="C28">
        <f t="shared" si="1"/>
        <v>309342</v>
      </c>
      <c r="E28">
        <f t="shared" si="0"/>
        <v>5.4762671744207347E-3</v>
      </c>
      <c r="F28">
        <f t="shared" si="2"/>
        <v>657152.06093048817</v>
      </c>
      <c r="G28">
        <f t="shared" si="3"/>
        <v>-119655.07314771287</v>
      </c>
    </row>
    <row r="29" spans="1:7" x14ac:dyDescent="0.25">
      <c r="A29" s="1">
        <v>25</v>
      </c>
      <c r="B29" s="1">
        <v>15133</v>
      </c>
      <c r="C29">
        <f t="shared" si="1"/>
        <v>324475</v>
      </c>
      <c r="E29">
        <f t="shared" si="0"/>
        <v>5.7037929955200406E-3</v>
      </c>
      <c r="F29">
        <f t="shared" si="2"/>
        <v>684455.1594624049</v>
      </c>
      <c r="G29">
        <f t="shared" si="3"/>
        <v>-126939.33922809128</v>
      </c>
    </row>
    <row r="30" spans="1:7" x14ac:dyDescent="0.25">
      <c r="A30" s="1">
        <v>26</v>
      </c>
      <c r="B30" s="1">
        <v>19001</v>
      </c>
      <c r="C30">
        <f t="shared" si="1"/>
        <v>343476</v>
      </c>
      <c r="E30">
        <f t="shared" si="0"/>
        <v>5.9312667636550742E-3</v>
      </c>
      <c r="F30">
        <f t="shared" si="2"/>
        <v>711752.01163860888</v>
      </c>
      <c r="G30">
        <f t="shared" si="3"/>
        <v>-159389.42546695561</v>
      </c>
    </row>
    <row r="31" spans="1:7" x14ac:dyDescent="0.25">
      <c r="A31" s="1">
        <v>27</v>
      </c>
      <c r="B31" s="1">
        <v>20689</v>
      </c>
      <c r="C31">
        <f t="shared" si="1"/>
        <v>364165</v>
      </c>
      <c r="E31">
        <f t="shared" si="0"/>
        <v>6.1586884907344208E-3</v>
      </c>
      <c r="F31">
        <f t="shared" si="2"/>
        <v>739042.61888813053</v>
      </c>
      <c r="G31">
        <f t="shared" si="3"/>
        <v>-173553.90606747603</v>
      </c>
    </row>
    <row r="32" spans="1:7" x14ac:dyDescent="0.25">
      <c r="A32" s="1">
        <v>28</v>
      </c>
      <c r="B32" s="1">
        <v>25701</v>
      </c>
      <c r="C32">
        <f t="shared" si="1"/>
        <v>389866</v>
      </c>
      <c r="E32">
        <f t="shared" si="0"/>
        <v>6.3860582514396746E-3</v>
      </c>
      <c r="F32">
        <f t="shared" si="2"/>
        <v>766326.99017276091</v>
      </c>
      <c r="G32">
        <f t="shared" si="3"/>
        <v>-215603.96610568778</v>
      </c>
    </row>
    <row r="33" spans="1:7" x14ac:dyDescent="0.25">
      <c r="A33" s="1">
        <v>29</v>
      </c>
      <c r="B33" s="1">
        <v>33679</v>
      </c>
      <c r="C33">
        <f t="shared" si="1"/>
        <v>423545</v>
      </c>
      <c r="E33">
        <f t="shared" si="0"/>
        <v>6.6133759321080898E-3</v>
      </c>
      <c r="F33">
        <f t="shared" si="2"/>
        <v>793605.11185297079</v>
      </c>
      <c r="G33">
        <f t="shared" si="3"/>
        <v>-282538.58849752939</v>
      </c>
    </row>
    <row r="34" spans="1:7" x14ac:dyDescent="0.25">
      <c r="A34" s="1">
        <v>30</v>
      </c>
      <c r="B34" s="1">
        <v>38543</v>
      </c>
      <c r="C34">
        <f t="shared" si="1"/>
        <v>462088</v>
      </c>
      <c r="E34">
        <f t="shared" si="0"/>
        <v>6.8406416074302534E-3</v>
      </c>
      <c r="F34">
        <f t="shared" si="2"/>
        <v>820876.99289163039</v>
      </c>
      <c r="G34">
        <f t="shared" si="3"/>
        <v>-323352.29149185959</v>
      </c>
    </row>
    <row r="35" spans="1:7" x14ac:dyDescent="0.25">
      <c r="A35" s="1">
        <v>31</v>
      </c>
      <c r="B35" s="1">
        <v>42322</v>
      </c>
      <c r="C35">
        <f t="shared" si="1"/>
        <v>504410</v>
      </c>
      <c r="E35">
        <f t="shared" si="0"/>
        <v>7.0678553520363563E-3</v>
      </c>
      <c r="F35">
        <f t="shared" si="2"/>
        <v>848142.64224436274</v>
      </c>
      <c r="G35">
        <f t="shared" si="3"/>
        <v>-355065.47128700523</v>
      </c>
    </row>
    <row r="36" spans="1:7" x14ac:dyDescent="0.25">
      <c r="A36" s="1">
        <v>32</v>
      </c>
      <c r="B36" s="1">
        <v>46435</v>
      </c>
      <c r="C36">
        <f t="shared" si="1"/>
        <v>550845</v>
      </c>
      <c r="E36">
        <f t="shared" si="0"/>
        <v>7.2950170523417013E-3</v>
      </c>
      <c r="F36">
        <f t="shared" si="2"/>
        <v>875402.04628100421</v>
      </c>
      <c r="G36">
        <f t="shared" si="3"/>
        <v>-389582.61314383784</v>
      </c>
    </row>
    <row r="37" spans="1:7" x14ac:dyDescent="0.25">
      <c r="A37" s="1">
        <v>33</v>
      </c>
      <c r="B37" s="1">
        <v>49011</v>
      </c>
      <c r="C37">
        <f t="shared" si="1"/>
        <v>599856</v>
      </c>
      <c r="E37">
        <f t="shared" si="0"/>
        <v>7.5221267829855831E-3</v>
      </c>
      <c r="F37">
        <f t="shared" si="2"/>
        <v>902655.21395827003</v>
      </c>
      <c r="G37">
        <f t="shared" si="3"/>
        <v>-411206.07670619164</v>
      </c>
    </row>
    <row r="38" spans="1:7" x14ac:dyDescent="0.25">
      <c r="A38" s="1">
        <v>34</v>
      </c>
      <c r="B38" s="1">
        <v>52956</v>
      </c>
      <c r="C38">
        <f t="shared" si="1"/>
        <v>652812</v>
      </c>
      <c r="E38">
        <f t="shared" si="0"/>
        <v>7.7491846185471225E-3</v>
      </c>
      <c r="F38">
        <f t="shared" si="2"/>
        <v>929902.15422565467</v>
      </c>
      <c r="G38">
        <f t="shared" si="3"/>
        <v>-444317.03345362894</v>
      </c>
    </row>
    <row r="39" spans="1:7" x14ac:dyDescent="0.25">
      <c r="A39" s="1">
        <v>35</v>
      </c>
      <c r="B39" s="1">
        <v>53292</v>
      </c>
      <c r="C39">
        <f t="shared" si="1"/>
        <v>706104</v>
      </c>
      <c r="E39">
        <f t="shared" si="0"/>
        <v>7.9761904455195598E-3</v>
      </c>
      <c r="F39">
        <f t="shared" si="2"/>
        <v>957142.85346234718</v>
      </c>
      <c r="G39">
        <f t="shared" si="3"/>
        <v>-447148.38436293032</v>
      </c>
    </row>
    <row r="40" spans="1:7" x14ac:dyDescent="0.25">
      <c r="A40" s="1">
        <v>36</v>
      </c>
      <c r="B40" s="1">
        <v>58622</v>
      </c>
      <c r="C40">
        <f t="shared" si="1"/>
        <v>764726</v>
      </c>
      <c r="E40">
        <f t="shared" si="0"/>
        <v>8.2031443384907865E-3</v>
      </c>
      <c r="F40">
        <f t="shared" si="2"/>
        <v>984377.32061889442</v>
      </c>
      <c r="G40">
        <f t="shared" si="3"/>
        <v>-491883.34820143733</v>
      </c>
    </row>
    <row r="41" spans="1:7" x14ac:dyDescent="0.25">
      <c r="A41" s="1">
        <v>37</v>
      </c>
      <c r="B41" s="1">
        <v>64806</v>
      </c>
      <c r="C41">
        <f t="shared" si="1"/>
        <v>829532</v>
      </c>
      <c r="E41">
        <f t="shared" si="0"/>
        <v>8.4300463093422984E-3</v>
      </c>
      <c r="F41">
        <f t="shared" si="2"/>
        <v>1011605.5571210758</v>
      </c>
      <c r="G41">
        <f t="shared" si="3"/>
        <v>-543786.65867343033</v>
      </c>
    </row>
    <row r="42" spans="1:7" x14ac:dyDescent="0.25">
      <c r="A42" s="1">
        <v>38</v>
      </c>
      <c r="B42" s="1">
        <v>70083</v>
      </c>
      <c r="C42">
        <f t="shared" si="1"/>
        <v>899615</v>
      </c>
      <c r="E42">
        <f t="shared" si="0"/>
        <v>8.6568964325850484E-3</v>
      </c>
      <c r="F42">
        <f t="shared" si="2"/>
        <v>1038827.5719102058</v>
      </c>
      <c r="G42">
        <f t="shared" si="3"/>
        <v>-588081.94194402138</v>
      </c>
    </row>
    <row r="43" spans="1:7" x14ac:dyDescent="0.25">
      <c r="A43" s="1">
        <v>39</v>
      </c>
      <c r="B43" s="1">
        <v>72110</v>
      </c>
      <c r="C43">
        <f t="shared" si="1"/>
        <v>971725</v>
      </c>
      <c r="E43">
        <f t="shared" si="0"/>
        <v>8.8836945948158608E-3</v>
      </c>
      <c r="F43">
        <f t="shared" si="2"/>
        <v>1066043.3513779033</v>
      </c>
      <c r="G43">
        <f t="shared" si="3"/>
        <v>-605107.46593093232</v>
      </c>
    </row>
    <row r="44" spans="1:7" x14ac:dyDescent="0.25">
      <c r="A44" s="1">
        <v>40</v>
      </c>
      <c r="B44" s="1">
        <v>74628</v>
      </c>
      <c r="C44">
        <f t="shared" si="1"/>
        <v>1046353</v>
      </c>
      <c r="E44">
        <f t="shared" si="0"/>
        <v>9.1104408705546813E-3</v>
      </c>
      <c r="F44">
        <f t="shared" si="2"/>
        <v>1093252.9044665617</v>
      </c>
      <c r="G44">
        <f t="shared" si="3"/>
        <v>-626254.21247378306</v>
      </c>
    </row>
    <row r="45" spans="1:7" x14ac:dyDescent="0.25">
      <c r="A45" s="1">
        <v>41</v>
      </c>
      <c r="B45" s="1">
        <v>76143</v>
      </c>
      <c r="C45">
        <f t="shared" si="1"/>
        <v>1122496</v>
      </c>
      <c r="E45">
        <f t="shared" si="0"/>
        <v>9.3371353342613927E-3</v>
      </c>
      <c r="F45">
        <f t="shared" si="2"/>
        <v>1120456.2401113671</v>
      </c>
      <c r="G45">
        <f t="shared" si="3"/>
        <v>-638985.00683189696</v>
      </c>
    </row>
    <row r="46" spans="1:7" x14ac:dyDescent="0.25">
      <c r="A46" s="3" t="s">
        <v>35</v>
      </c>
      <c r="B46">
        <f>B2-C45</f>
        <v>118877504</v>
      </c>
      <c r="C46">
        <f t="shared" si="1"/>
        <v>120000000</v>
      </c>
      <c r="G46">
        <f>B46*LN(1-E45)</f>
        <v>-1115189.8222932769</v>
      </c>
    </row>
    <row r="47" spans="1:7" x14ac:dyDescent="0.25">
      <c r="B4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A852-8156-4C41-A992-617200C646D5}">
  <dimension ref="A1:M49"/>
  <sheetViews>
    <sheetView topLeftCell="C1" workbookViewId="0">
      <selection activeCell="I3" sqref="I3"/>
    </sheetView>
  </sheetViews>
  <sheetFormatPr defaultRowHeight="12.5" x14ac:dyDescent="0.25"/>
  <cols>
    <col min="1" max="1" width="10.81640625" customWidth="1"/>
    <col min="2" max="2" width="13.7265625" customWidth="1"/>
    <col min="3" max="3" width="16" customWidth="1"/>
    <col min="6" max="6" width="13.26953125" customWidth="1"/>
    <col min="7" max="7" width="11.81640625" bestFit="1" customWidth="1"/>
    <col min="9" max="9" width="11.81640625" bestFit="1" customWidth="1"/>
    <col min="11" max="11" width="10.08984375" bestFit="1" customWidth="1"/>
    <col min="12" max="12" width="14.36328125" bestFit="1" customWidth="1"/>
    <col min="13" max="13" width="11.81640625" bestFit="1" customWidth="1"/>
  </cols>
  <sheetData>
    <row r="1" spans="1:13" x14ac:dyDescent="0.25">
      <c r="A1" s="3" t="s">
        <v>27</v>
      </c>
      <c r="F1" t="s">
        <v>30</v>
      </c>
      <c r="G1">
        <v>61.358022431460341</v>
      </c>
      <c r="M1" s="20"/>
    </row>
    <row r="2" spans="1:13" x14ac:dyDescent="0.25">
      <c r="A2" s="3" t="s">
        <v>28</v>
      </c>
      <c r="B2">
        <v>120000000</v>
      </c>
      <c r="F2" t="s">
        <v>31</v>
      </c>
      <c r="G2">
        <v>6557786.3517920198</v>
      </c>
    </row>
    <row r="3" spans="1:13" x14ac:dyDescent="0.25">
      <c r="B3" s="8" t="s">
        <v>21</v>
      </c>
      <c r="F3" t="s">
        <v>37</v>
      </c>
      <c r="G3">
        <v>1.8611743351359824</v>
      </c>
    </row>
    <row r="4" spans="1:13" x14ac:dyDescent="0.25">
      <c r="B4" s="8"/>
      <c r="F4" t="s">
        <v>32</v>
      </c>
      <c r="G4" s="10">
        <f>SUM(G7:G48)</f>
        <v>-10356077.800461538</v>
      </c>
    </row>
    <row r="5" spans="1:13" x14ac:dyDescent="0.25">
      <c r="B5" s="8"/>
    </row>
    <row r="6" spans="1:13" x14ac:dyDescent="0.25">
      <c r="A6" s="8" t="s">
        <v>20</v>
      </c>
      <c r="B6" s="9" t="s">
        <v>29</v>
      </c>
      <c r="C6" s="3" t="s">
        <v>36</v>
      </c>
      <c r="E6" s="11" t="s">
        <v>38</v>
      </c>
      <c r="F6" s="11" t="s">
        <v>39</v>
      </c>
      <c r="G6" t="s">
        <v>32</v>
      </c>
      <c r="I6" s="11" t="s">
        <v>34</v>
      </c>
      <c r="K6" t="s">
        <v>0</v>
      </c>
      <c r="L6" t="s">
        <v>36</v>
      </c>
      <c r="M6" t="s">
        <v>34</v>
      </c>
    </row>
    <row r="7" spans="1:13" x14ac:dyDescent="0.25">
      <c r="A7" s="1">
        <v>1</v>
      </c>
      <c r="B7" s="1">
        <v>12252</v>
      </c>
      <c r="C7">
        <f>B7</f>
        <v>12252</v>
      </c>
      <c r="E7">
        <f>1-(G$2/(G$2+A7^G$3))^G$1</f>
        <v>9.3564699135129104E-6</v>
      </c>
      <c r="F7">
        <f>E7</f>
        <v>9.3564699135129104E-6</v>
      </c>
      <c r="G7">
        <f>B7*LN(F7)</f>
        <v>-141871.32932137337</v>
      </c>
      <c r="I7">
        <f>B$2*E7</f>
        <v>1122.7763896215492</v>
      </c>
      <c r="K7" s="2">
        <v>43876</v>
      </c>
      <c r="L7">
        <v>12252</v>
      </c>
      <c r="M7">
        <v>1122.7763896215492</v>
      </c>
    </row>
    <row r="8" spans="1:13" x14ac:dyDescent="0.25">
      <c r="A8" s="1">
        <v>2</v>
      </c>
      <c r="B8" s="1">
        <v>13192</v>
      </c>
      <c r="C8">
        <f>B8+C7</f>
        <v>25444</v>
      </c>
      <c r="E8">
        <f>1-(G$2/(G$2+A8^G$3))^G$1</f>
        <v>3.3991935240895721E-5</v>
      </c>
      <c r="F8">
        <f>E8-E7</f>
        <v>2.4635465327382811E-5</v>
      </c>
      <c r="G8">
        <f t="shared" ref="G8:G47" si="0">B8*LN(F8)</f>
        <v>-139984.5792594291</v>
      </c>
      <c r="I8">
        <f t="shared" ref="I8:I47" si="1">B$2*E8</f>
        <v>4079.0322289074866</v>
      </c>
      <c r="K8" s="2">
        <v>43877</v>
      </c>
      <c r="L8">
        <v>25444</v>
      </c>
      <c r="M8">
        <v>4079.0322289074866</v>
      </c>
    </row>
    <row r="9" spans="1:13" x14ac:dyDescent="0.25">
      <c r="A9" s="1">
        <v>3</v>
      </c>
      <c r="B9" s="1">
        <v>12674</v>
      </c>
      <c r="C9">
        <f t="shared" ref="C9:C48" si="2">B9+C8</f>
        <v>38118</v>
      </c>
      <c r="E9">
        <f t="shared" ref="E9:E47" si="3">1-(G$2/(G$2+A9^G$3))^G$1</f>
        <v>7.2294285443419426E-5</v>
      </c>
      <c r="F9">
        <f t="shared" ref="F9:F47" si="4">E9-E8</f>
        <v>3.8302350202523705E-5</v>
      </c>
      <c r="G9">
        <f t="shared" si="0"/>
        <v>-128894.57113669322</v>
      </c>
      <c r="I9">
        <f t="shared" si="1"/>
        <v>8675.3142532103302</v>
      </c>
      <c r="K9" s="2">
        <v>43878</v>
      </c>
      <c r="L9">
        <v>38118</v>
      </c>
      <c r="M9">
        <v>8675.3142532103302</v>
      </c>
    </row>
    <row r="10" spans="1:13" x14ac:dyDescent="0.25">
      <c r="A10" s="1">
        <v>4</v>
      </c>
      <c r="B10" s="1">
        <v>11645</v>
      </c>
      <c r="C10">
        <f t="shared" si="2"/>
        <v>49763</v>
      </c>
      <c r="E10">
        <f t="shared" si="3"/>
        <v>1.2348819447338677E-4</v>
      </c>
      <c r="F10">
        <f t="shared" si="4"/>
        <v>5.1193909029967344E-5</v>
      </c>
      <c r="G10">
        <f t="shared" si="0"/>
        <v>-115051.31901802367</v>
      </c>
      <c r="I10">
        <f t="shared" si="1"/>
        <v>14818.583336806412</v>
      </c>
      <c r="K10" s="2">
        <v>43879</v>
      </c>
      <c r="L10">
        <v>49763</v>
      </c>
      <c r="M10">
        <v>14818.583336806412</v>
      </c>
    </row>
    <row r="11" spans="1:13" x14ac:dyDescent="0.25">
      <c r="A11" s="1">
        <v>5</v>
      </c>
      <c r="B11" s="1">
        <v>12359</v>
      </c>
      <c r="C11">
        <f t="shared" si="2"/>
        <v>62122</v>
      </c>
      <c r="E11">
        <f t="shared" si="3"/>
        <v>1.8705866859736187E-4</v>
      </c>
      <c r="F11">
        <f t="shared" si="4"/>
        <v>6.3570474123975096E-5</v>
      </c>
      <c r="G11">
        <f t="shared" si="0"/>
        <v>-119429.48402146455</v>
      </c>
      <c r="I11">
        <f t="shared" si="1"/>
        <v>22447.040231683422</v>
      </c>
      <c r="K11" s="2">
        <v>43880</v>
      </c>
      <c r="L11">
        <v>62122</v>
      </c>
      <c r="M11">
        <v>22447.040231683422</v>
      </c>
    </row>
    <row r="12" spans="1:13" x14ac:dyDescent="0.25">
      <c r="A12" s="1">
        <v>6</v>
      </c>
      <c r="B12" s="1">
        <v>12056</v>
      </c>
      <c r="C12">
        <f t="shared" si="2"/>
        <v>74178</v>
      </c>
      <c r="E12">
        <f t="shared" si="3"/>
        <v>2.6262209587779584E-4</v>
      </c>
      <c r="F12">
        <f t="shared" si="4"/>
        <v>7.556342728043397E-5</v>
      </c>
      <c r="G12">
        <f t="shared" si="0"/>
        <v>-114417.92803240435</v>
      </c>
      <c r="I12">
        <f t="shared" si="1"/>
        <v>31514.6515053355</v>
      </c>
      <c r="K12" s="2">
        <v>43881</v>
      </c>
      <c r="L12">
        <v>74178</v>
      </c>
      <c r="M12">
        <v>31514.6515053355</v>
      </c>
    </row>
    <row r="13" spans="1:13" x14ac:dyDescent="0.25">
      <c r="A13" s="1">
        <v>7</v>
      </c>
      <c r="B13" s="1">
        <v>11188</v>
      </c>
      <c r="C13">
        <f t="shared" si="2"/>
        <v>85366</v>
      </c>
      <c r="E13">
        <f t="shared" si="3"/>
        <v>3.4987398324670682E-4</v>
      </c>
      <c r="F13">
        <f t="shared" si="4"/>
        <v>8.7251887368910985E-5</v>
      </c>
      <c r="G13">
        <f t="shared" si="0"/>
        <v>-104571.00675587515</v>
      </c>
      <c r="I13">
        <f t="shared" si="1"/>
        <v>41984.877989604822</v>
      </c>
      <c r="K13" s="2">
        <v>43882</v>
      </c>
      <c r="L13">
        <v>85366</v>
      </c>
      <c r="M13">
        <v>41984.877989604822</v>
      </c>
    </row>
    <row r="14" spans="1:13" x14ac:dyDescent="0.25">
      <c r="A14" s="1">
        <v>8</v>
      </c>
      <c r="B14" s="1">
        <v>12209</v>
      </c>
      <c r="C14">
        <f t="shared" si="2"/>
        <v>97575</v>
      </c>
      <c r="E14">
        <f t="shared" si="3"/>
        <v>4.48562523431284E-4</v>
      </c>
      <c r="F14">
        <f t="shared" si="4"/>
        <v>9.8688540184577178E-5</v>
      </c>
      <c r="G14">
        <f t="shared" si="0"/>
        <v>-112610.22093051502</v>
      </c>
      <c r="I14">
        <f t="shared" si="1"/>
        <v>53827.502811754079</v>
      </c>
      <c r="K14" s="2">
        <v>43883</v>
      </c>
      <c r="L14">
        <v>97575</v>
      </c>
      <c r="M14">
        <v>53827.502811754079</v>
      </c>
    </row>
    <row r="15" spans="1:13" x14ac:dyDescent="0.25">
      <c r="A15" s="1">
        <v>9</v>
      </c>
      <c r="B15" s="1">
        <v>11773</v>
      </c>
      <c r="C15">
        <f t="shared" si="2"/>
        <v>109348</v>
      </c>
      <c r="E15">
        <f t="shared" si="3"/>
        <v>5.5847338666048518E-4</v>
      </c>
      <c r="F15">
        <f t="shared" si="4"/>
        <v>1.0991086322920118E-4</v>
      </c>
      <c r="G15">
        <f t="shared" si="0"/>
        <v>-107320.79438532806</v>
      </c>
      <c r="I15">
        <f t="shared" si="1"/>
        <v>67016.806399258217</v>
      </c>
      <c r="K15" s="2">
        <v>43884</v>
      </c>
      <c r="L15">
        <v>109348</v>
      </c>
      <c r="M15">
        <v>67016.806399258217</v>
      </c>
    </row>
    <row r="16" spans="1:13" x14ac:dyDescent="0.25">
      <c r="A16" s="1">
        <v>10</v>
      </c>
      <c r="B16" s="1">
        <v>12127</v>
      </c>
      <c r="C16">
        <f t="shared" si="2"/>
        <v>121475</v>
      </c>
      <c r="E16">
        <f t="shared" si="3"/>
        <v>6.7942018327760145E-4</v>
      </c>
      <c r="F16">
        <f t="shared" si="4"/>
        <v>1.2094679661711627E-4</v>
      </c>
      <c r="G16">
        <f t="shared" si="0"/>
        <v>-109387.47797272184</v>
      </c>
      <c r="I16">
        <f t="shared" si="1"/>
        <v>81530.421993312179</v>
      </c>
      <c r="K16" s="2">
        <v>43885</v>
      </c>
      <c r="L16">
        <v>121475</v>
      </c>
      <c r="M16">
        <v>81530.421993312179</v>
      </c>
    </row>
    <row r="17" spans="1:13" x14ac:dyDescent="0.25">
      <c r="A17" s="1">
        <v>11</v>
      </c>
      <c r="B17" s="1">
        <v>12583</v>
      </c>
      <c r="C17">
        <f t="shared" si="2"/>
        <v>134058</v>
      </c>
      <c r="E17">
        <f t="shared" si="3"/>
        <v>8.1123809937566627E-4</v>
      </c>
      <c r="F17">
        <f t="shared" si="4"/>
        <v>1.3181791609806481E-4</v>
      </c>
      <c r="G17">
        <f t="shared" si="0"/>
        <v>-112417.64202739911</v>
      </c>
      <c r="I17">
        <f t="shared" si="1"/>
        <v>97348.571925079945</v>
      </c>
      <c r="K17" s="2">
        <v>43886</v>
      </c>
      <c r="L17">
        <v>134058</v>
      </c>
      <c r="M17">
        <v>97348.571925079945</v>
      </c>
    </row>
    <row r="18" spans="1:13" x14ac:dyDescent="0.25">
      <c r="A18" s="1">
        <v>12</v>
      </c>
      <c r="B18" s="1">
        <v>12876</v>
      </c>
      <c r="C18">
        <f t="shared" si="2"/>
        <v>146934</v>
      </c>
      <c r="E18">
        <f t="shared" si="3"/>
        <v>9.5377944445973473E-4</v>
      </c>
      <c r="F18">
        <f t="shared" si="4"/>
        <v>1.4254134508406846E-4</v>
      </c>
      <c r="G18">
        <f t="shared" si="0"/>
        <v>-114028.29104320196</v>
      </c>
      <c r="I18">
        <f t="shared" si="1"/>
        <v>114453.53333516816</v>
      </c>
      <c r="K18" s="2">
        <v>43887</v>
      </c>
      <c r="L18">
        <v>146934</v>
      </c>
      <c r="M18">
        <v>114453.53333516816</v>
      </c>
    </row>
    <row r="19" spans="1:13" x14ac:dyDescent="0.25">
      <c r="A19" s="1">
        <v>13</v>
      </c>
      <c r="B19" s="1">
        <v>11874</v>
      </c>
      <c r="C19">
        <f t="shared" si="2"/>
        <v>158808</v>
      </c>
      <c r="E19">
        <f t="shared" si="3"/>
        <v>1.1069104191278045E-3</v>
      </c>
      <c r="F19">
        <f t="shared" si="4"/>
        <v>1.531309746680698E-4</v>
      </c>
      <c r="G19">
        <f t="shared" si="0"/>
        <v>-104303.79217337478</v>
      </c>
      <c r="I19">
        <f t="shared" si="1"/>
        <v>132829.25029533653</v>
      </c>
      <c r="K19" s="2">
        <v>43888</v>
      </c>
      <c r="L19">
        <v>158808</v>
      </c>
      <c r="M19">
        <v>132829.25029533653</v>
      </c>
    </row>
    <row r="20" spans="1:13" x14ac:dyDescent="0.25">
      <c r="A20" s="1">
        <v>14</v>
      </c>
      <c r="B20" s="1">
        <v>11632</v>
      </c>
      <c r="C20">
        <f t="shared" si="2"/>
        <v>170440</v>
      </c>
      <c r="E20">
        <f t="shared" si="3"/>
        <v>1.2705086969695412E-3</v>
      </c>
      <c r="F20">
        <f t="shared" si="4"/>
        <v>1.6359827784173664E-4</v>
      </c>
      <c r="G20">
        <f t="shared" si="0"/>
        <v>-101408.9003548288</v>
      </c>
      <c r="I20">
        <f t="shared" si="1"/>
        <v>152461.04363634493</v>
      </c>
      <c r="K20" s="2">
        <v>43889</v>
      </c>
      <c r="L20">
        <v>170440</v>
      </c>
      <c r="M20">
        <v>152461.04363634493</v>
      </c>
    </row>
    <row r="21" spans="1:13" x14ac:dyDescent="0.25">
      <c r="A21" s="1">
        <v>15</v>
      </c>
      <c r="B21" s="1">
        <v>11329</v>
      </c>
      <c r="C21">
        <f t="shared" si="2"/>
        <v>181769</v>
      </c>
      <c r="E21">
        <f t="shared" si="3"/>
        <v>1.4444615702519092E-3</v>
      </c>
      <c r="F21">
        <f t="shared" si="4"/>
        <v>1.7395287328236808E-4</v>
      </c>
      <c r="G21">
        <f t="shared" si="0"/>
        <v>-98072.050424643166</v>
      </c>
      <c r="I21">
        <f t="shared" si="1"/>
        <v>173335.3884302291</v>
      </c>
      <c r="K21" s="2">
        <v>43890</v>
      </c>
      <c r="L21">
        <v>181769</v>
      </c>
      <c r="M21">
        <v>173335.3884302291</v>
      </c>
    </row>
    <row r="22" spans="1:13" x14ac:dyDescent="0.25">
      <c r="A22" s="1">
        <v>16</v>
      </c>
      <c r="B22" s="1">
        <v>11477</v>
      </c>
      <c r="C22">
        <f t="shared" si="2"/>
        <v>193246</v>
      </c>
      <c r="E22">
        <f t="shared" si="3"/>
        <v>1.6286644980290088E-3</v>
      </c>
      <c r="F22">
        <f t="shared" si="4"/>
        <v>1.8420292777709957E-4</v>
      </c>
      <c r="G22">
        <f t="shared" si="0"/>
        <v>-98696.146338297724</v>
      </c>
      <c r="I22">
        <f t="shared" si="1"/>
        <v>195439.73976348105</v>
      </c>
      <c r="K22" s="2">
        <v>43891</v>
      </c>
      <c r="L22">
        <v>193246</v>
      </c>
      <c r="M22">
        <v>195439.73976348105</v>
      </c>
    </row>
    <row r="23" spans="1:13" x14ac:dyDescent="0.25">
      <c r="A23" s="1">
        <v>17</v>
      </c>
      <c r="B23" s="1">
        <v>13007</v>
      </c>
      <c r="C23">
        <f t="shared" si="2"/>
        <v>206253</v>
      </c>
      <c r="E23">
        <f t="shared" si="3"/>
        <v>1.8230199490080201E-3</v>
      </c>
      <c r="F23">
        <f t="shared" si="4"/>
        <v>1.943554509790113E-4</v>
      </c>
      <c r="G23">
        <f t="shared" si="0"/>
        <v>-111155.50485276779</v>
      </c>
      <c r="I23">
        <f t="shared" si="1"/>
        <v>218762.39388096242</v>
      </c>
      <c r="K23" s="2">
        <v>43892</v>
      </c>
      <c r="L23">
        <v>206253</v>
      </c>
      <c r="M23">
        <v>218762.39388096242</v>
      </c>
    </row>
    <row r="24" spans="1:13" x14ac:dyDescent="0.25">
      <c r="A24" s="1">
        <v>18</v>
      </c>
      <c r="B24" s="1">
        <v>15198</v>
      </c>
      <c r="C24">
        <f t="shared" si="2"/>
        <v>221451</v>
      </c>
      <c r="E24">
        <f t="shared" si="3"/>
        <v>2.0274364651323706E-3</v>
      </c>
      <c r="F24">
        <f t="shared" si="4"/>
        <v>2.0441651612435052E-4</v>
      </c>
      <c r="G24">
        <f t="shared" si="0"/>
        <v>-129112.34297732465</v>
      </c>
      <c r="I24">
        <f t="shared" si="1"/>
        <v>243292.37581588447</v>
      </c>
      <c r="K24" s="2">
        <v>43893</v>
      </c>
      <c r="L24">
        <v>221451</v>
      </c>
      <c r="M24">
        <v>243292.37581588447</v>
      </c>
    </row>
    <row r="25" spans="1:13" x14ac:dyDescent="0.25">
      <c r="A25" s="1">
        <v>19</v>
      </c>
      <c r="B25" s="1">
        <v>18313</v>
      </c>
      <c r="C25">
        <f t="shared" si="2"/>
        <v>239764</v>
      </c>
      <c r="E25">
        <f t="shared" si="3"/>
        <v>2.2418278935187885E-3</v>
      </c>
      <c r="F25">
        <f t="shared" si="4"/>
        <v>2.1439142838641789E-4</v>
      </c>
      <c r="G25">
        <f t="shared" si="0"/>
        <v>-154702.86028909101</v>
      </c>
      <c r="I25">
        <f t="shared" si="1"/>
        <v>269019.34722225461</v>
      </c>
      <c r="K25" s="2">
        <v>43894</v>
      </c>
      <c r="L25">
        <v>239764</v>
      </c>
      <c r="M25">
        <v>269019.34722225461</v>
      </c>
    </row>
    <row r="26" spans="1:13" x14ac:dyDescent="0.25">
      <c r="A26" s="1">
        <v>20</v>
      </c>
      <c r="B26" s="1">
        <v>15750</v>
      </c>
      <c r="C26">
        <f t="shared" si="2"/>
        <v>255514</v>
      </c>
      <c r="E26">
        <f t="shared" si="3"/>
        <v>2.4661127492046075E-3</v>
      </c>
      <c r="F26">
        <f t="shared" si="4"/>
        <v>2.2428485568581902E-4</v>
      </c>
      <c r="G26">
        <f t="shared" si="0"/>
        <v>-132340.84978018212</v>
      </c>
      <c r="I26">
        <f t="shared" si="1"/>
        <v>295933.52990455291</v>
      </c>
      <c r="K26" s="2">
        <v>43895</v>
      </c>
      <c r="L26">
        <v>255514</v>
      </c>
      <c r="M26">
        <v>295933.52990455291</v>
      </c>
    </row>
    <row r="27" spans="1:13" x14ac:dyDescent="0.25">
      <c r="A27" s="1">
        <v>21</v>
      </c>
      <c r="B27" s="1">
        <v>14083</v>
      </c>
      <c r="C27">
        <f t="shared" si="2"/>
        <v>269597</v>
      </c>
      <c r="E27">
        <f t="shared" si="3"/>
        <v>2.7002136807978694E-3</v>
      </c>
      <c r="F27">
        <f t="shared" si="4"/>
        <v>2.3410093159326184E-4</v>
      </c>
      <c r="G27">
        <f t="shared" si="0"/>
        <v>-117730.47478704703</v>
      </c>
      <c r="I27">
        <f t="shared" si="1"/>
        <v>324025.6416957443</v>
      </c>
      <c r="K27" s="2">
        <v>43896</v>
      </c>
      <c r="L27">
        <v>269597</v>
      </c>
      <c r="M27">
        <v>324025.6416957443</v>
      </c>
    </row>
    <row r="28" spans="1:13" x14ac:dyDescent="0.25">
      <c r="A28" s="1">
        <v>22</v>
      </c>
      <c r="B28" s="1">
        <v>12776</v>
      </c>
      <c r="C28">
        <f t="shared" si="2"/>
        <v>282373</v>
      </c>
      <c r="E28">
        <f t="shared" si="3"/>
        <v>2.9440570181573644E-3</v>
      </c>
      <c r="F28">
        <f t="shared" si="4"/>
        <v>2.4384333735949504E-4</v>
      </c>
      <c r="G28">
        <f t="shared" si="0"/>
        <v>-106283.3472353156</v>
      </c>
      <c r="I28">
        <f t="shared" si="1"/>
        <v>353286.84217888373</v>
      </c>
      <c r="K28" s="2">
        <v>43897</v>
      </c>
      <c r="L28">
        <v>282373</v>
      </c>
      <c r="M28">
        <v>353286.84217888373</v>
      </c>
    </row>
    <row r="29" spans="1:13" x14ac:dyDescent="0.25">
      <c r="A29" s="1">
        <v>23</v>
      </c>
      <c r="B29" s="1">
        <v>12704</v>
      </c>
      <c r="C29">
        <f t="shared" si="2"/>
        <v>295077</v>
      </c>
      <c r="E29">
        <f t="shared" si="3"/>
        <v>3.1975723865529382E-3</v>
      </c>
      <c r="F29">
        <f t="shared" si="4"/>
        <v>2.5351536839557376E-4</v>
      </c>
      <c r="G29">
        <f t="shared" si="0"/>
        <v>-105190.2139660354</v>
      </c>
      <c r="I29">
        <f t="shared" si="1"/>
        <v>383708.68638635258</v>
      </c>
      <c r="K29" s="2">
        <v>43898</v>
      </c>
      <c r="L29">
        <v>295077</v>
      </c>
      <c r="M29">
        <v>383708.68638635258</v>
      </c>
    </row>
    <row r="30" spans="1:13" x14ac:dyDescent="0.25">
      <c r="A30" s="1">
        <v>24</v>
      </c>
      <c r="B30" s="1">
        <v>14265</v>
      </c>
      <c r="C30">
        <f t="shared" si="2"/>
        <v>309342</v>
      </c>
      <c r="E30">
        <f t="shared" si="3"/>
        <v>3.4606923747968477E-3</v>
      </c>
      <c r="F30">
        <f t="shared" si="4"/>
        <v>2.6311998824390948E-4</v>
      </c>
      <c r="G30">
        <f t="shared" si="0"/>
        <v>-117584.97421688493</v>
      </c>
      <c r="I30">
        <f t="shared" si="1"/>
        <v>415283.08497562172</v>
      </c>
      <c r="K30" s="2">
        <v>43899</v>
      </c>
      <c r="L30">
        <v>309342</v>
      </c>
      <c r="M30">
        <v>415283.08497562172</v>
      </c>
    </row>
    <row r="31" spans="1:13" x14ac:dyDescent="0.25">
      <c r="A31" s="1">
        <v>25</v>
      </c>
      <c r="B31" s="1">
        <v>15133</v>
      </c>
      <c r="C31">
        <f t="shared" si="2"/>
        <v>324475</v>
      </c>
      <c r="E31">
        <f t="shared" si="3"/>
        <v>3.7333522480026415E-3</v>
      </c>
      <c r="F31">
        <f t="shared" si="4"/>
        <v>2.7265987320579388E-4</v>
      </c>
      <c r="G31">
        <f t="shared" si="0"/>
        <v>-124200.85034005393</v>
      </c>
      <c r="I31">
        <f t="shared" si="1"/>
        <v>448002.26976031699</v>
      </c>
      <c r="K31" s="2">
        <v>43900</v>
      </c>
      <c r="L31">
        <v>324475</v>
      </c>
      <c r="M31">
        <v>448002.26976031699</v>
      </c>
    </row>
    <row r="32" spans="1:13" x14ac:dyDescent="0.25">
      <c r="A32" s="1">
        <v>26</v>
      </c>
      <c r="B32" s="1">
        <v>19001</v>
      </c>
      <c r="C32">
        <f t="shared" si="2"/>
        <v>343476</v>
      </c>
      <c r="E32">
        <f t="shared" si="3"/>
        <v>4.0154896973194631E-3</v>
      </c>
      <c r="F32">
        <f t="shared" si="4"/>
        <v>2.8213744931682161E-4</v>
      </c>
      <c r="G32">
        <f t="shared" si="0"/>
        <v>-155297.38085627859</v>
      </c>
      <c r="I32">
        <f t="shared" si="1"/>
        <v>481858.76367833558</v>
      </c>
      <c r="K32" s="2">
        <v>43901</v>
      </c>
      <c r="L32">
        <v>343476</v>
      </c>
      <c r="M32">
        <v>481858.76367833558</v>
      </c>
    </row>
    <row r="33" spans="1:13" x14ac:dyDescent="0.25">
      <c r="A33" s="1">
        <v>27</v>
      </c>
      <c r="B33" s="1">
        <v>20689</v>
      </c>
      <c r="C33">
        <f t="shared" si="2"/>
        <v>364165</v>
      </c>
      <c r="E33">
        <f t="shared" si="3"/>
        <v>4.3070446207481572E-3</v>
      </c>
      <c r="F33">
        <f t="shared" si="4"/>
        <v>2.9155492342869405E-4</v>
      </c>
      <c r="G33">
        <f t="shared" si="0"/>
        <v>-168414.29747080113</v>
      </c>
      <c r="I33">
        <f t="shared" si="1"/>
        <v>516845.35448977887</v>
      </c>
      <c r="K33" s="2">
        <v>43902</v>
      </c>
      <c r="L33">
        <v>364165</v>
      </c>
      <c r="M33">
        <v>516845.35448977887</v>
      </c>
    </row>
    <row r="34" spans="1:13" x14ac:dyDescent="0.25">
      <c r="A34" s="1">
        <v>28</v>
      </c>
      <c r="B34" s="1">
        <v>25701</v>
      </c>
      <c r="C34">
        <f t="shared" si="2"/>
        <v>389866</v>
      </c>
      <c r="E34">
        <f t="shared" si="3"/>
        <v>4.6079589300850321E-3</v>
      </c>
      <c r="F34">
        <f t="shared" si="4"/>
        <v>3.0091430933687491E-4</v>
      </c>
      <c r="G34">
        <f t="shared" si="0"/>
        <v>-208401.31370762401</v>
      </c>
      <c r="I34">
        <f t="shared" si="1"/>
        <v>552955.07161020383</v>
      </c>
      <c r="K34" s="2">
        <v>43903</v>
      </c>
      <c r="L34">
        <v>389866</v>
      </c>
      <c r="M34">
        <v>552955.07161020383</v>
      </c>
    </row>
    <row r="35" spans="1:13" x14ac:dyDescent="0.25">
      <c r="A35" s="1">
        <v>29</v>
      </c>
      <c r="B35" s="1">
        <v>33679</v>
      </c>
      <c r="C35">
        <f t="shared" si="2"/>
        <v>423545</v>
      </c>
      <c r="E35">
        <f t="shared" si="3"/>
        <v>4.9181763800488776E-3</v>
      </c>
      <c r="F35">
        <f t="shared" si="4"/>
        <v>3.1021744996384548E-4</v>
      </c>
      <c r="G35">
        <f t="shared" si="0"/>
        <v>-272066.94577167137</v>
      </c>
      <c r="I35">
        <f t="shared" si="1"/>
        <v>590181.1656058653</v>
      </c>
      <c r="K35" s="2">
        <v>43904</v>
      </c>
      <c r="L35">
        <v>423545</v>
      </c>
      <c r="M35">
        <v>590181.1656058653</v>
      </c>
    </row>
    <row r="36" spans="1:13" x14ac:dyDescent="0.25">
      <c r="A36" s="1">
        <v>30</v>
      </c>
      <c r="B36" s="1">
        <v>38543</v>
      </c>
      <c r="C36">
        <f t="shared" si="2"/>
        <v>462088</v>
      </c>
      <c r="E36">
        <f t="shared" si="3"/>
        <v>5.2376424164631841E-3</v>
      </c>
      <c r="F36">
        <f t="shared" si="4"/>
        <v>3.1946603641430649E-4</v>
      </c>
      <c r="G36">
        <f t="shared" si="0"/>
        <v>-310227.19525830314</v>
      </c>
      <c r="I36">
        <f t="shared" si="1"/>
        <v>628517.08997558209</v>
      </c>
      <c r="K36" s="2">
        <v>43905</v>
      </c>
      <c r="L36">
        <v>462088</v>
      </c>
      <c r="M36">
        <v>628517.08997558209</v>
      </c>
    </row>
    <row r="37" spans="1:13" x14ac:dyDescent="0.25">
      <c r="A37" s="1">
        <v>31</v>
      </c>
      <c r="B37" s="1">
        <v>42322</v>
      </c>
      <c r="C37">
        <f t="shared" si="2"/>
        <v>504410</v>
      </c>
      <c r="E37">
        <f t="shared" si="3"/>
        <v>5.5663040407794018E-3</v>
      </c>
      <c r="F37">
        <f t="shared" si="4"/>
        <v>3.286616243162177E-4</v>
      </c>
      <c r="G37">
        <f t="shared" si="0"/>
        <v>-339442.83217789204</v>
      </c>
      <c r="I37">
        <f t="shared" si="1"/>
        <v>667956.48489352816</v>
      </c>
      <c r="K37" s="2">
        <v>43906</v>
      </c>
      <c r="L37">
        <v>504410</v>
      </c>
      <c r="M37">
        <v>667956.48489352816</v>
      </c>
    </row>
    <row r="38" spans="1:13" x14ac:dyDescent="0.25">
      <c r="A38" s="1">
        <v>32</v>
      </c>
      <c r="B38" s="1">
        <v>46435</v>
      </c>
      <c r="C38">
        <f t="shared" si="2"/>
        <v>550845</v>
      </c>
      <c r="E38">
        <f t="shared" si="3"/>
        <v>5.9041096885655842E-3</v>
      </c>
      <c r="F38">
        <f t="shared" si="4"/>
        <v>3.3780564778618238E-4</v>
      </c>
      <c r="G38">
        <f t="shared" si="0"/>
        <v>-371156.80471085978</v>
      </c>
      <c r="I38">
        <f t="shared" si="1"/>
        <v>708493.1626278701</v>
      </c>
      <c r="K38" s="2">
        <v>43907</v>
      </c>
      <c r="L38">
        <v>550845</v>
      </c>
      <c r="M38">
        <v>708493.1626278701</v>
      </c>
    </row>
    <row r="39" spans="1:13" x14ac:dyDescent="0.25">
      <c r="A39" s="1">
        <v>33</v>
      </c>
      <c r="B39" s="1">
        <v>49011</v>
      </c>
      <c r="C39">
        <f t="shared" si="2"/>
        <v>599856</v>
      </c>
      <c r="E39">
        <f t="shared" si="3"/>
        <v>6.2510091204364127E-3</v>
      </c>
      <c r="F39">
        <f t="shared" si="4"/>
        <v>3.468994318708285E-4</v>
      </c>
      <c r="G39">
        <f t="shared" si="0"/>
        <v>-390444.93767642422</v>
      </c>
      <c r="I39">
        <f t="shared" si="1"/>
        <v>750121.09445236949</v>
      </c>
      <c r="K39" s="2">
        <v>43908</v>
      </c>
      <c r="L39">
        <v>599856</v>
      </c>
      <c r="M39">
        <v>750121.09445236949</v>
      </c>
    </row>
    <row r="40" spans="1:13" x14ac:dyDescent="0.25">
      <c r="A40" s="1">
        <v>34</v>
      </c>
      <c r="B40" s="1">
        <v>52956</v>
      </c>
      <c r="C40">
        <f t="shared" si="2"/>
        <v>652812</v>
      </c>
      <c r="E40">
        <f t="shared" si="3"/>
        <v>6.6069533235085798E-3</v>
      </c>
      <c r="F40">
        <f t="shared" si="4"/>
        <v>3.5594420307216712E-4</v>
      </c>
      <c r="G40">
        <f t="shared" si="0"/>
        <v>-420509.6459248098</v>
      </c>
      <c r="I40">
        <f t="shared" si="1"/>
        <v>792834.39882102958</v>
      </c>
      <c r="K40" s="2">
        <v>43909</v>
      </c>
      <c r="L40">
        <v>652812</v>
      </c>
      <c r="M40">
        <v>792834.39882102958</v>
      </c>
    </row>
    <row r="41" spans="1:13" x14ac:dyDescent="0.25">
      <c r="A41" s="1">
        <v>35</v>
      </c>
      <c r="B41" s="1">
        <v>53292</v>
      </c>
      <c r="C41">
        <f t="shared" si="2"/>
        <v>706104</v>
      </c>
      <c r="E41">
        <f t="shared" si="3"/>
        <v>6.9718944223262636E-3</v>
      </c>
      <c r="F41">
        <f t="shared" si="4"/>
        <v>3.6494109881768377E-4</v>
      </c>
      <c r="G41">
        <f t="shared" si="0"/>
        <v>-421847.45947724889</v>
      </c>
      <c r="I41">
        <f t="shared" si="1"/>
        <v>836627.33067915158</v>
      </c>
      <c r="K41" s="2">
        <v>43910</v>
      </c>
      <c r="L41">
        <v>706104</v>
      </c>
      <c r="M41">
        <v>836627.33067915158</v>
      </c>
    </row>
    <row r="42" spans="1:13" x14ac:dyDescent="0.25">
      <c r="A42" s="1">
        <v>36</v>
      </c>
      <c r="B42" s="1">
        <v>58622</v>
      </c>
      <c r="C42">
        <f t="shared" si="2"/>
        <v>764726</v>
      </c>
      <c r="E42">
        <f t="shared" si="3"/>
        <v>7.3457855979558451E-3</v>
      </c>
      <c r="F42">
        <f t="shared" si="4"/>
        <v>3.7389117562958152E-4</v>
      </c>
      <c r="G42">
        <f t="shared" si="0"/>
        <v>-462618.19654770155</v>
      </c>
      <c r="I42">
        <f t="shared" si="1"/>
        <v>881494.27175470139</v>
      </c>
      <c r="K42" s="2">
        <v>43911</v>
      </c>
      <c r="L42">
        <v>764726</v>
      </c>
      <c r="M42">
        <v>881494.27175470139</v>
      </c>
    </row>
    <row r="43" spans="1:13" x14ac:dyDescent="0.25">
      <c r="A43" s="1">
        <v>37</v>
      </c>
      <c r="B43" s="1">
        <v>64806</v>
      </c>
      <c r="C43">
        <f t="shared" si="2"/>
        <v>829532</v>
      </c>
      <c r="E43">
        <f t="shared" si="3"/>
        <v>7.7285810144089861E-3</v>
      </c>
      <c r="F43">
        <f t="shared" si="4"/>
        <v>3.8279541645314108E-4</v>
      </c>
      <c r="G43">
        <f t="shared" si="0"/>
        <v>-509894.24777747155</v>
      </c>
      <c r="I43">
        <f t="shared" si="1"/>
        <v>927429.72172907833</v>
      </c>
      <c r="K43" s="2">
        <v>43912</v>
      </c>
      <c r="L43">
        <v>829532</v>
      </c>
      <c r="M43">
        <v>927429.72172907833</v>
      </c>
    </row>
    <row r="44" spans="1:13" x14ac:dyDescent="0.25">
      <c r="A44" s="1">
        <v>38</v>
      </c>
      <c r="B44" s="1">
        <v>70083</v>
      </c>
      <c r="C44">
        <f t="shared" si="2"/>
        <v>899615</v>
      </c>
      <c r="E44">
        <f t="shared" si="3"/>
        <v>8.1202357514513768E-3</v>
      </c>
      <c r="F44">
        <f t="shared" si="4"/>
        <v>3.9165473704239062E-4</v>
      </c>
      <c r="G44">
        <f t="shared" si="0"/>
        <v>-549810.23731929006</v>
      </c>
      <c r="I44">
        <f t="shared" si="1"/>
        <v>974428.29017416516</v>
      </c>
      <c r="K44" s="2">
        <v>43913</v>
      </c>
      <c r="L44">
        <v>899615</v>
      </c>
      <c r="M44">
        <v>974428.29017416516</v>
      </c>
    </row>
    <row r="45" spans="1:13" x14ac:dyDescent="0.25">
      <c r="A45" s="1">
        <v>39</v>
      </c>
      <c r="B45" s="1">
        <v>72110</v>
      </c>
      <c r="C45">
        <f t="shared" si="2"/>
        <v>971725</v>
      </c>
      <c r="E45">
        <f t="shared" si="3"/>
        <v>8.5207057432540312E-3</v>
      </c>
      <c r="F45">
        <f t="shared" si="4"/>
        <v>4.0046999180265441E-4</v>
      </c>
      <c r="G45">
        <f t="shared" si="0"/>
        <v>-564107.27980836492</v>
      </c>
      <c r="I45">
        <f t="shared" si="1"/>
        <v>1022484.6891904838</v>
      </c>
      <c r="K45" s="2">
        <v>43914</v>
      </c>
      <c r="L45">
        <v>971725</v>
      </c>
      <c r="M45">
        <v>1022484.6891904838</v>
      </c>
    </row>
    <row r="46" spans="1:13" x14ac:dyDescent="0.25">
      <c r="A46" s="1">
        <v>40</v>
      </c>
      <c r="B46" s="1">
        <v>74628</v>
      </c>
      <c r="C46">
        <f t="shared" si="2"/>
        <v>1046353</v>
      </c>
      <c r="E46">
        <f t="shared" si="3"/>
        <v>8.9299477220081691E-3</v>
      </c>
      <c r="F46">
        <f t="shared" si="4"/>
        <v>4.0924197875413793E-4</v>
      </c>
      <c r="G46">
        <f t="shared" si="0"/>
        <v>-582188.24776662234</v>
      </c>
      <c r="I46">
        <f t="shared" si="1"/>
        <v>1071593.7266409802</v>
      </c>
      <c r="K46" s="2">
        <v>43915</v>
      </c>
      <c r="L46">
        <v>1046353</v>
      </c>
      <c r="M46">
        <v>1071593.7266409802</v>
      </c>
    </row>
    <row r="47" spans="1:13" x14ac:dyDescent="0.25">
      <c r="A47" s="1">
        <v>41</v>
      </c>
      <c r="B47" s="1">
        <v>76143</v>
      </c>
      <c r="C47">
        <f t="shared" si="2"/>
        <v>1122496</v>
      </c>
      <c r="E47">
        <f t="shared" si="3"/>
        <v>9.3479191662910743E-3</v>
      </c>
      <c r="F47">
        <f t="shared" si="4"/>
        <v>4.1797144428290522E-4</v>
      </c>
      <c r="G47">
        <f t="shared" si="0"/>
        <v>-592399.95959365112</v>
      </c>
      <c r="I47">
        <f t="shared" si="1"/>
        <v>1121750.2999549289</v>
      </c>
      <c r="K47" s="2">
        <v>43916</v>
      </c>
      <c r="L47">
        <v>1122496</v>
      </c>
      <c r="M47">
        <v>1121750.2999549289</v>
      </c>
    </row>
    <row r="48" spans="1:13" x14ac:dyDescent="0.25">
      <c r="A48" s="3" t="s">
        <v>57</v>
      </c>
      <c r="B48">
        <f>B2-C47</f>
        <v>118877504</v>
      </c>
      <c r="C48">
        <f t="shared" si="2"/>
        <v>120000000</v>
      </c>
      <c r="G48">
        <f>B48*LN(1-E47)</f>
        <v>-1116483.8669762472</v>
      </c>
      <c r="I48">
        <f>B2-SUM(I7:I47)</f>
        <v>103330230.37737624</v>
      </c>
    </row>
    <row r="49" spans="2:2" x14ac:dyDescent="0.25">
      <c r="B49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8B74-19A3-4DA5-8ACB-AECD5018E072}">
  <dimension ref="A1:R51"/>
  <sheetViews>
    <sheetView topLeftCell="F1" workbookViewId="0">
      <selection activeCell="J23" sqref="J23"/>
    </sheetView>
  </sheetViews>
  <sheetFormatPr defaultRowHeight="12.5" x14ac:dyDescent="0.25"/>
  <cols>
    <col min="1" max="1" width="10.81640625" customWidth="1"/>
    <col min="2" max="2" width="13.7265625" customWidth="1"/>
    <col min="3" max="3" width="16" customWidth="1"/>
    <col min="6" max="6" width="11.26953125" bestFit="1" customWidth="1"/>
    <col min="7" max="7" width="14.08984375" bestFit="1" customWidth="1"/>
    <col min="13" max="13" width="10.26953125" bestFit="1" customWidth="1"/>
    <col min="14" max="14" width="9.7265625" bestFit="1" customWidth="1"/>
    <col min="16" max="16" width="10.08984375" bestFit="1" customWidth="1"/>
  </cols>
  <sheetData>
    <row r="1" spans="1:18" x14ac:dyDescent="0.25">
      <c r="A1" s="3" t="s">
        <v>27</v>
      </c>
      <c r="F1" t="s">
        <v>30</v>
      </c>
      <c r="G1">
        <v>86.503738950136537</v>
      </c>
    </row>
    <row r="2" spans="1:18" x14ac:dyDescent="0.25">
      <c r="A2" s="3" t="s">
        <v>28</v>
      </c>
      <c r="B2">
        <v>120000000</v>
      </c>
      <c r="F2" t="s">
        <v>31</v>
      </c>
      <c r="G2">
        <v>6576525.6041892478</v>
      </c>
    </row>
    <row r="3" spans="1:18" x14ac:dyDescent="0.25">
      <c r="B3" s="8" t="s">
        <v>21</v>
      </c>
      <c r="F3" t="s">
        <v>37</v>
      </c>
      <c r="G3">
        <v>2.4069559292880283</v>
      </c>
    </row>
    <row r="4" spans="1:18" x14ac:dyDescent="0.25">
      <c r="B4" s="8"/>
      <c r="F4" t="s">
        <v>45</v>
      </c>
      <c r="G4" s="12">
        <v>0</v>
      </c>
      <c r="M4" t="s">
        <v>45</v>
      </c>
      <c r="N4" t="s">
        <v>46</v>
      </c>
    </row>
    <row r="5" spans="1:18" x14ac:dyDescent="0.25">
      <c r="B5" s="8"/>
      <c r="F5" t="s">
        <v>46</v>
      </c>
      <c r="G5" s="12">
        <v>0</v>
      </c>
      <c r="M5">
        <v>0</v>
      </c>
      <c r="N5">
        <v>4.6313665830923299E-2</v>
      </c>
    </row>
    <row r="6" spans="1:18" x14ac:dyDescent="0.25">
      <c r="B6" s="8"/>
      <c r="F6" t="s">
        <v>32</v>
      </c>
      <c r="G6" s="12">
        <f>SUM(G9:G50)</f>
        <v>-96367208.434190214</v>
      </c>
    </row>
    <row r="7" spans="1:18" x14ac:dyDescent="0.25">
      <c r="B7" s="8"/>
      <c r="M7" s="14" t="s">
        <v>40</v>
      </c>
      <c r="N7" s="15"/>
    </row>
    <row r="8" spans="1:18" x14ac:dyDescent="0.25">
      <c r="A8" s="8" t="s">
        <v>20</v>
      </c>
      <c r="B8" s="9" t="s">
        <v>29</v>
      </c>
      <c r="C8" s="3" t="s">
        <v>36</v>
      </c>
      <c r="E8" s="11" t="s">
        <v>38</v>
      </c>
      <c r="F8" s="11" t="s">
        <v>39</v>
      </c>
      <c r="G8" t="s">
        <v>32</v>
      </c>
      <c r="I8" s="11" t="s">
        <v>34</v>
      </c>
      <c r="K8" s="8" t="s">
        <v>41</v>
      </c>
      <c r="L8" s="8" t="s">
        <v>42</v>
      </c>
      <c r="M8" s="16" t="s">
        <v>44</v>
      </c>
      <c r="N8" s="16" t="s">
        <v>43</v>
      </c>
      <c r="P8" t="s">
        <v>0</v>
      </c>
      <c r="Q8" t="s">
        <v>73</v>
      </c>
      <c r="R8" t="s">
        <v>72</v>
      </c>
    </row>
    <row r="9" spans="1:18" x14ac:dyDescent="0.25">
      <c r="A9" s="1">
        <v>1</v>
      </c>
      <c r="B9" s="1">
        <v>12252</v>
      </c>
      <c r="C9">
        <f>B9</f>
        <v>12252</v>
      </c>
      <c r="E9">
        <f>1-(G$2/(G$2+K9))^G$1</f>
        <v>1.3153322693915115E-5</v>
      </c>
      <c r="F9">
        <f>E9</f>
        <v>1.3153322693915115E-5</v>
      </c>
      <c r="G9">
        <f>C9*LN(F9)</f>
        <v>-137698.22057001168</v>
      </c>
      <c r="I9">
        <f>B$2*E9</f>
        <v>1578.3987232698137</v>
      </c>
      <c r="K9">
        <f>A9^G3*L9</f>
        <v>1</v>
      </c>
      <c r="L9">
        <f>EXP(SUMPRODUCT(($M$5:$N$5),M9:N9))</f>
        <v>1</v>
      </c>
      <c r="M9" s="1">
        <v>1.3862943611198906</v>
      </c>
      <c r="N9">
        <v>0</v>
      </c>
      <c r="P9" s="2">
        <v>43876</v>
      </c>
      <c r="Q9">
        <v>12252</v>
      </c>
      <c r="R9">
        <v>1578.3987232698137</v>
      </c>
    </row>
    <row r="10" spans="1:18" x14ac:dyDescent="0.25">
      <c r="A10" s="1">
        <v>2</v>
      </c>
      <c r="B10" s="1">
        <v>13192</v>
      </c>
      <c r="C10">
        <f>B10+C9</f>
        <v>25444</v>
      </c>
      <c r="E10">
        <f>1-(G$2/(G$2+K10))^G$1</f>
        <v>6.9757189385732943E-5</v>
      </c>
      <c r="F10">
        <f>E10-E9</f>
        <v>5.6603866691817828E-5</v>
      </c>
      <c r="G10">
        <f t="shared" ref="G10:G49" si="0">C10*LN(F10)</f>
        <v>-248827.89984145455</v>
      </c>
      <c r="I10">
        <f t="shared" ref="I10:I49" si="1">B$2*E10</f>
        <v>8370.8627262879527</v>
      </c>
      <c r="K10">
        <f>K9+(A10^G$3-A9^G$3)*L10</f>
        <v>5.303541028854899</v>
      </c>
      <c r="L10">
        <f t="shared" ref="L10:L49" si="2">EXP(SUMPRODUCT(($M$5:$N$5),M10:N10))</f>
        <v>1</v>
      </c>
      <c r="M10" s="1">
        <v>1.3862943611198906</v>
      </c>
      <c r="N10">
        <v>0</v>
      </c>
      <c r="P10" s="2">
        <v>43877</v>
      </c>
      <c r="Q10">
        <v>25444</v>
      </c>
      <c r="R10">
        <v>8370.8627262879527</v>
      </c>
    </row>
    <row r="11" spans="1:18" x14ac:dyDescent="0.25">
      <c r="A11" s="1">
        <v>3</v>
      </c>
      <c r="B11" s="1">
        <v>12674</v>
      </c>
      <c r="C11">
        <f t="shared" ref="C11:C50" si="3">B11+C10</f>
        <v>38118</v>
      </c>
      <c r="E11">
        <f t="shared" ref="E11:E49" si="4">1-(G$2/(G$2+K11))^G$1</f>
        <v>1.8145671265246133E-4</v>
      </c>
      <c r="F11">
        <f t="shared" ref="F11:F49" si="5">E11-E10</f>
        <v>1.1169952326672838E-4</v>
      </c>
      <c r="G11">
        <f t="shared" si="0"/>
        <v>-346862.29293348605</v>
      </c>
      <c r="I11">
        <f t="shared" si="1"/>
        <v>21774.805518295358</v>
      </c>
      <c r="K11">
        <f t="shared" ref="K11:K48" si="6">K10+(A11^G$3-A10^G$3)*L11</f>
        <v>13.796678240100707</v>
      </c>
      <c r="L11">
        <f t="shared" si="2"/>
        <v>0.9684076184580751</v>
      </c>
      <c r="M11" s="1">
        <v>1.3862943611198906</v>
      </c>
      <c r="N11">
        <v>-0.69314718055994529</v>
      </c>
      <c r="P11" s="2">
        <v>43878</v>
      </c>
      <c r="Q11">
        <v>38118</v>
      </c>
      <c r="R11">
        <v>21774.805518295358</v>
      </c>
    </row>
    <row r="12" spans="1:18" x14ac:dyDescent="0.25">
      <c r="A12" s="1">
        <v>4</v>
      </c>
      <c r="B12" s="1">
        <v>11645</v>
      </c>
      <c r="C12">
        <f t="shared" si="3"/>
        <v>49763</v>
      </c>
      <c r="E12">
        <f t="shared" si="4"/>
        <v>3.6626086494906396E-4</v>
      </c>
      <c r="F12">
        <f t="shared" si="5"/>
        <v>1.8480415229660263E-4</v>
      </c>
      <c r="G12">
        <f t="shared" si="0"/>
        <v>-427773.39379220328</v>
      </c>
      <c r="I12">
        <f t="shared" si="1"/>
        <v>43951.303793887673</v>
      </c>
      <c r="K12">
        <f t="shared" si="6"/>
        <v>27.85047565581111</v>
      </c>
      <c r="L12">
        <f t="shared" si="2"/>
        <v>1</v>
      </c>
      <c r="M12" s="1">
        <v>1.3862943611198906</v>
      </c>
      <c r="N12">
        <v>0</v>
      </c>
      <c r="P12" s="2">
        <v>43879</v>
      </c>
      <c r="Q12">
        <v>49763</v>
      </c>
      <c r="R12">
        <v>43951.303793887673</v>
      </c>
    </row>
    <row r="13" spans="1:18" x14ac:dyDescent="0.25">
      <c r="A13" s="1">
        <v>5</v>
      </c>
      <c r="B13" s="1">
        <v>12359</v>
      </c>
      <c r="C13">
        <f t="shared" si="3"/>
        <v>62122</v>
      </c>
      <c r="E13">
        <f t="shared" si="4"/>
        <v>6.291911774786163E-4</v>
      </c>
      <c r="F13">
        <f t="shared" si="5"/>
        <v>2.6293031252955235E-4</v>
      </c>
      <c r="G13">
        <f t="shared" si="0"/>
        <v>-512110.25682756194</v>
      </c>
      <c r="I13">
        <f t="shared" si="1"/>
        <v>75502.94129743395</v>
      </c>
      <c r="K13">
        <f t="shared" si="6"/>
        <v>47.850061810272052</v>
      </c>
      <c r="L13">
        <f t="shared" si="2"/>
        <v>1</v>
      </c>
      <c r="M13" s="1">
        <v>1.3862943611198906</v>
      </c>
      <c r="N13">
        <v>0</v>
      </c>
      <c r="P13" s="2">
        <v>43880</v>
      </c>
      <c r="Q13">
        <v>62122</v>
      </c>
      <c r="R13">
        <v>75502.94129743395</v>
      </c>
    </row>
    <row r="14" spans="1:18" x14ac:dyDescent="0.25">
      <c r="A14" s="1">
        <v>6</v>
      </c>
      <c r="B14" s="1">
        <v>12056</v>
      </c>
      <c r="C14">
        <f t="shared" si="3"/>
        <v>74178</v>
      </c>
      <c r="E14">
        <f t="shared" si="4"/>
        <v>9.7765170333752316E-4</v>
      </c>
      <c r="F14">
        <f t="shared" si="5"/>
        <v>3.4846052585890686E-4</v>
      </c>
      <c r="G14">
        <f t="shared" si="0"/>
        <v>-590604.16805018194</v>
      </c>
      <c r="I14">
        <f t="shared" si="1"/>
        <v>117318.20440050279</v>
      </c>
      <c r="K14">
        <f t="shared" si="6"/>
        <v>74.363638919908738</v>
      </c>
      <c r="L14">
        <f t="shared" si="2"/>
        <v>1</v>
      </c>
      <c r="M14" s="1">
        <v>1.0986122886681098</v>
      </c>
      <c r="N14">
        <v>0</v>
      </c>
      <c r="P14" s="2">
        <v>43881</v>
      </c>
      <c r="Q14">
        <v>74178</v>
      </c>
      <c r="R14">
        <v>117318.20440050279</v>
      </c>
    </row>
    <row r="15" spans="1:18" x14ac:dyDescent="0.25">
      <c r="A15" s="1">
        <v>7</v>
      </c>
      <c r="B15" s="1">
        <v>11188</v>
      </c>
      <c r="C15">
        <f t="shared" si="3"/>
        <v>85366</v>
      </c>
      <c r="E15">
        <f t="shared" si="4"/>
        <v>1.4181643873487637E-3</v>
      </c>
      <c r="F15">
        <f t="shared" si="5"/>
        <v>4.4051268401124055E-4</v>
      </c>
      <c r="G15">
        <f t="shared" si="0"/>
        <v>-659671.85316870548</v>
      </c>
      <c r="I15">
        <f t="shared" si="1"/>
        <v>170179.72648185166</v>
      </c>
      <c r="K15">
        <f t="shared" si="6"/>
        <v>107.89464893775285</v>
      </c>
      <c r="L15">
        <f t="shared" si="2"/>
        <v>1</v>
      </c>
      <c r="M15" s="1">
        <v>1.3862943611198906</v>
      </c>
      <c r="N15">
        <v>0</v>
      </c>
      <c r="P15" s="2">
        <v>43882</v>
      </c>
      <c r="Q15">
        <v>85366</v>
      </c>
      <c r="R15">
        <v>170179.72648185166</v>
      </c>
    </row>
    <row r="16" spans="1:18" x14ac:dyDescent="0.25">
      <c r="A16" s="1">
        <v>8</v>
      </c>
      <c r="B16" s="1">
        <v>12209</v>
      </c>
      <c r="C16">
        <f t="shared" si="3"/>
        <v>97575</v>
      </c>
      <c r="E16">
        <f t="shared" si="4"/>
        <v>1.9565846614018056E-3</v>
      </c>
      <c r="F16">
        <f t="shared" si="5"/>
        <v>5.3842027405304194E-4</v>
      </c>
      <c r="G16">
        <f t="shared" si="0"/>
        <v>-734434.44994638918</v>
      </c>
      <c r="I16">
        <f t="shared" si="1"/>
        <v>234790.15936821667</v>
      </c>
      <c r="K16">
        <f t="shared" si="6"/>
        <v>148.89853012534383</v>
      </c>
      <c r="L16">
        <f t="shared" si="2"/>
        <v>1</v>
      </c>
      <c r="M16" s="1">
        <v>1.3862943611198906</v>
      </c>
      <c r="N16">
        <v>0</v>
      </c>
      <c r="P16" s="2">
        <v>43883</v>
      </c>
      <c r="Q16">
        <v>97575</v>
      </c>
      <c r="R16">
        <v>234790.15936821667</v>
      </c>
    </row>
    <row r="17" spans="1:18" x14ac:dyDescent="0.25">
      <c r="A17" s="1">
        <v>9</v>
      </c>
      <c r="B17" s="1">
        <v>11773</v>
      </c>
      <c r="C17">
        <f t="shared" si="3"/>
        <v>109348</v>
      </c>
      <c r="E17">
        <f t="shared" si="4"/>
        <v>2.5779719690224301E-3</v>
      </c>
      <c r="F17">
        <f t="shared" si="5"/>
        <v>6.2138730762062444E-4</v>
      </c>
      <c r="G17">
        <f t="shared" si="0"/>
        <v>-807377.08003056236</v>
      </c>
      <c r="I17">
        <f t="shared" si="1"/>
        <v>309356.63628269162</v>
      </c>
      <c r="K17">
        <f t="shared" si="6"/>
        <v>196.24866371444165</v>
      </c>
      <c r="L17">
        <f t="shared" si="2"/>
        <v>0.9684076184580751</v>
      </c>
      <c r="M17" s="1">
        <v>1.6094379124341003</v>
      </c>
      <c r="N17">
        <v>-0.69314718055994529</v>
      </c>
      <c r="P17" s="2">
        <v>43884</v>
      </c>
      <c r="Q17">
        <v>109348</v>
      </c>
      <c r="R17">
        <v>309356.63628269162</v>
      </c>
    </row>
    <row r="18" spans="1:18" x14ac:dyDescent="0.25">
      <c r="A18" s="1">
        <v>10</v>
      </c>
      <c r="B18" s="1">
        <v>12127</v>
      </c>
      <c r="C18">
        <f t="shared" si="3"/>
        <v>121475</v>
      </c>
      <c r="E18">
        <f t="shared" si="4"/>
        <v>3.3040772028420928E-3</v>
      </c>
      <c r="F18">
        <f t="shared" si="5"/>
        <v>7.2610523381966274E-4</v>
      </c>
      <c r="G18">
        <f t="shared" si="0"/>
        <v>-877998.90043260099</v>
      </c>
      <c r="I18">
        <f t="shared" si="1"/>
        <v>396489.26434105117</v>
      </c>
      <c r="K18">
        <f t="shared" si="6"/>
        <v>251.61619536194655</v>
      </c>
      <c r="L18">
        <f t="shared" si="2"/>
        <v>0.9684076184580751</v>
      </c>
      <c r="M18" s="1">
        <v>1.9459101490553132</v>
      </c>
      <c r="N18">
        <v>-0.69314718055994529</v>
      </c>
      <c r="P18" s="2">
        <v>43885</v>
      </c>
      <c r="Q18">
        <v>121475</v>
      </c>
      <c r="R18">
        <v>396489.26434105117</v>
      </c>
    </row>
    <row r="19" spans="1:18" x14ac:dyDescent="0.25">
      <c r="A19" s="1">
        <v>11</v>
      </c>
      <c r="B19" s="1">
        <v>12583</v>
      </c>
      <c r="C19">
        <f t="shared" si="3"/>
        <v>134058</v>
      </c>
      <c r="E19">
        <f t="shared" si="4"/>
        <v>4.1392742542504246E-3</v>
      </c>
      <c r="F19">
        <f t="shared" si="5"/>
        <v>8.3519705140833178E-4</v>
      </c>
      <c r="G19">
        <f t="shared" si="0"/>
        <v>-950182.03963323263</v>
      </c>
      <c r="I19">
        <f t="shared" si="1"/>
        <v>496712.91051005095</v>
      </c>
      <c r="K19">
        <f t="shared" si="6"/>
        <v>315.35276009821189</v>
      </c>
      <c r="L19">
        <f t="shared" si="2"/>
        <v>0.9684076184580751</v>
      </c>
      <c r="M19" s="1">
        <v>2.3978952727983707</v>
      </c>
      <c r="N19">
        <v>-0.69314718055994529</v>
      </c>
      <c r="P19" s="2">
        <v>43886</v>
      </c>
      <c r="Q19">
        <v>134058</v>
      </c>
      <c r="R19">
        <v>496712.91051005095</v>
      </c>
    </row>
    <row r="20" spans="1:18" x14ac:dyDescent="0.25">
      <c r="A20" s="1">
        <v>12</v>
      </c>
      <c r="B20" s="1">
        <v>12876</v>
      </c>
      <c r="C20">
        <f t="shared" si="3"/>
        <v>146934</v>
      </c>
      <c r="E20">
        <f t="shared" si="4"/>
        <v>5.0876199555150992E-3</v>
      </c>
      <c r="F20">
        <f t="shared" si="5"/>
        <v>9.4834570126467455E-4</v>
      </c>
      <c r="G20">
        <f t="shared" si="0"/>
        <v>-1022776.9321487847</v>
      </c>
      <c r="I20">
        <f t="shared" si="1"/>
        <v>610514.39466181188</v>
      </c>
      <c r="K20">
        <f t="shared" si="6"/>
        <v>387.78964998940904</v>
      </c>
      <c r="L20">
        <f t="shared" si="2"/>
        <v>0.9684076184580751</v>
      </c>
      <c r="M20" s="1">
        <v>2.8332133440562162</v>
      </c>
      <c r="N20">
        <v>-0.69314718055994529</v>
      </c>
      <c r="P20" s="2">
        <v>43887</v>
      </c>
      <c r="Q20">
        <v>146934</v>
      </c>
      <c r="R20">
        <v>610514.39466181188</v>
      </c>
    </row>
    <row r="21" spans="1:18" x14ac:dyDescent="0.25">
      <c r="A21" s="1">
        <v>13</v>
      </c>
      <c r="B21" s="1">
        <v>11874</v>
      </c>
      <c r="C21">
        <f t="shared" si="3"/>
        <v>158808</v>
      </c>
      <c r="E21">
        <f t="shared" si="4"/>
        <v>6.152888217828445E-3</v>
      </c>
      <c r="F21">
        <f t="shared" si="5"/>
        <v>1.0652682623133458E-3</v>
      </c>
      <c r="G21">
        <f t="shared" si="0"/>
        <v>-1086965.9014094812</v>
      </c>
      <c r="I21">
        <f t="shared" si="1"/>
        <v>738346.58613941341</v>
      </c>
      <c r="K21">
        <f t="shared" si="6"/>
        <v>469.24070103921605</v>
      </c>
      <c r="L21">
        <f t="shared" si="2"/>
        <v>0.9684076184580751</v>
      </c>
      <c r="M21" s="1">
        <v>2.9957322735539909</v>
      </c>
      <c r="N21">
        <v>-0.69314718055994529</v>
      </c>
      <c r="P21" s="2">
        <v>43888</v>
      </c>
      <c r="Q21">
        <v>158808</v>
      </c>
      <c r="R21">
        <v>738346.58613941341</v>
      </c>
    </row>
    <row r="22" spans="1:18" x14ac:dyDescent="0.25">
      <c r="A22" s="1">
        <v>14</v>
      </c>
      <c r="B22" s="1">
        <v>11632</v>
      </c>
      <c r="C22">
        <f t="shared" si="3"/>
        <v>170440</v>
      </c>
      <c r="E22">
        <f t="shared" si="4"/>
        <v>7.3385962149682404E-3</v>
      </c>
      <c r="F22">
        <f t="shared" si="5"/>
        <v>1.1857079971397955E-3</v>
      </c>
      <c r="G22">
        <f t="shared" si="0"/>
        <v>-1148325.0495626414</v>
      </c>
      <c r="I22">
        <f t="shared" si="1"/>
        <v>880631.54579618888</v>
      </c>
      <c r="K22">
        <f t="shared" si="6"/>
        <v>560.00456661106284</v>
      </c>
      <c r="L22">
        <f t="shared" si="2"/>
        <v>0.9684076184580751</v>
      </c>
      <c r="M22" s="1">
        <v>2.9444389791664403</v>
      </c>
      <c r="N22">
        <v>-0.69314718055994529</v>
      </c>
      <c r="P22" s="2">
        <v>43889</v>
      </c>
      <c r="Q22">
        <v>170440</v>
      </c>
      <c r="R22">
        <v>880631.54579618888</v>
      </c>
    </row>
    <row r="23" spans="1:18" x14ac:dyDescent="0.25">
      <c r="A23" s="1">
        <v>15</v>
      </c>
      <c r="B23" s="1">
        <v>11329</v>
      </c>
      <c r="C23">
        <f t="shared" si="3"/>
        <v>181769</v>
      </c>
      <c r="E23">
        <f t="shared" si="4"/>
        <v>8.6480248105085256E-3</v>
      </c>
      <c r="F23">
        <f t="shared" si="5"/>
        <v>1.3094285955402851E-3</v>
      </c>
      <c r="G23">
        <f t="shared" si="0"/>
        <v>-1206612.5091018239</v>
      </c>
      <c r="I23">
        <f t="shared" si="1"/>
        <v>1037762.977261023</v>
      </c>
      <c r="K23">
        <f t="shared" si="6"/>
        <v>660.36654460398006</v>
      </c>
      <c r="L23">
        <f t="shared" si="2"/>
        <v>0.9684076184580751</v>
      </c>
      <c r="M23" s="1">
        <v>3.044522437723423</v>
      </c>
      <c r="N23">
        <v>-0.69314718055994529</v>
      </c>
      <c r="P23" s="2">
        <v>43890</v>
      </c>
      <c r="Q23">
        <v>181769</v>
      </c>
      <c r="R23">
        <v>1037762.977261023</v>
      </c>
    </row>
    <row r="24" spans="1:18" x14ac:dyDescent="0.25">
      <c r="A24" s="1">
        <v>16</v>
      </c>
      <c r="B24" s="1">
        <v>11477</v>
      </c>
      <c r="C24">
        <f t="shared" si="3"/>
        <v>193246</v>
      </c>
      <c r="E24">
        <f t="shared" si="4"/>
        <v>1.0084234713977347E-2</v>
      </c>
      <c r="F24">
        <f t="shared" si="5"/>
        <v>1.4362099034688214E-3</v>
      </c>
      <c r="G24">
        <f t="shared" si="0"/>
        <v>-1264939.5497353845</v>
      </c>
      <c r="I24">
        <f t="shared" si="1"/>
        <v>1210108.1656772816</v>
      </c>
      <c r="K24">
        <f t="shared" si="6"/>
        <v>770.60007137299249</v>
      </c>
      <c r="L24">
        <f t="shared" si="2"/>
        <v>0.9684076184580751</v>
      </c>
      <c r="M24" s="1">
        <v>2.8903717578961645</v>
      </c>
      <c r="N24">
        <v>-0.69314718055994529</v>
      </c>
      <c r="P24" s="2">
        <v>43891</v>
      </c>
      <c r="Q24">
        <v>193246</v>
      </c>
      <c r="R24">
        <v>1210108.1656772816</v>
      </c>
    </row>
    <row r="25" spans="1:18" x14ac:dyDescent="0.25">
      <c r="A25" s="1">
        <v>17</v>
      </c>
      <c r="B25" s="1">
        <v>13007</v>
      </c>
      <c r="C25">
        <f t="shared" si="3"/>
        <v>206253</v>
      </c>
      <c r="E25">
        <f t="shared" si="4"/>
        <v>1.1701119763341872E-2</v>
      </c>
      <c r="F25">
        <f t="shared" si="5"/>
        <v>1.6168850493645248E-3</v>
      </c>
      <c r="G25">
        <f t="shared" si="0"/>
        <v>-1325640.3758957533</v>
      </c>
      <c r="I25">
        <f t="shared" si="1"/>
        <v>1404134.3716010246</v>
      </c>
      <c r="K25">
        <f t="shared" si="6"/>
        <v>894.89472530911394</v>
      </c>
      <c r="L25">
        <f t="shared" si="2"/>
        <v>1</v>
      </c>
      <c r="M25" s="1">
        <v>3.2958368660043291</v>
      </c>
      <c r="N25">
        <v>0</v>
      </c>
      <c r="P25" s="2">
        <v>43892</v>
      </c>
      <c r="Q25">
        <v>206253</v>
      </c>
      <c r="R25">
        <v>1404134.3716010246</v>
      </c>
    </row>
    <row r="26" spans="1:18" x14ac:dyDescent="0.25">
      <c r="A26" s="1">
        <v>18</v>
      </c>
      <c r="B26" s="1">
        <v>15198</v>
      </c>
      <c r="C26">
        <f t="shared" si="3"/>
        <v>221451</v>
      </c>
      <c r="E26">
        <f t="shared" si="4"/>
        <v>1.3454512904648164E-2</v>
      </c>
      <c r="F26">
        <f t="shared" si="5"/>
        <v>1.753393141306292E-3</v>
      </c>
      <c r="G26">
        <f t="shared" si="0"/>
        <v>-1405372.8744302783</v>
      </c>
      <c r="I26">
        <f t="shared" si="1"/>
        <v>1614541.5485577798</v>
      </c>
      <c r="K26">
        <f t="shared" si="6"/>
        <v>1029.9158506224228</v>
      </c>
      <c r="L26">
        <f t="shared" si="2"/>
        <v>1</v>
      </c>
      <c r="M26" s="1">
        <v>3.2958368660043291</v>
      </c>
      <c r="N26">
        <v>0</v>
      </c>
      <c r="P26" s="2">
        <v>43893</v>
      </c>
      <c r="Q26">
        <v>221451</v>
      </c>
      <c r="R26">
        <v>1614541.5485577798</v>
      </c>
    </row>
    <row r="27" spans="1:18" x14ac:dyDescent="0.25">
      <c r="A27" s="1">
        <v>19</v>
      </c>
      <c r="B27" s="1">
        <v>18313</v>
      </c>
      <c r="C27">
        <f t="shared" si="3"/>
        <v>239764</v>
      </c>
      <c r="E27">
        <f t="shared" si="4"/>
        <v>1.5346939168478291E-2</v>
      </c>
      <c r="F27">
        <f t="shared" si="5"/>
        <v>1.892426263830127E-3</v>
      </c>
      <c r="G27">
        <f t="shared" si="0"/>
        <v>-1503295.2332265542</v>
      </c>
      <c r="I27">
        <f t="shared" si="1"/>
        <v>1841632.7002173949</v>
      </c>
      <c r="K27">
        <f t="shared" si="6"/>
        <v>1175.9159624292067</v>
      </c>
      <c r="L27">
        <f t="shared" si="2"/>
        <v>1</v>
      </c>
      <c r="M27" s="1">
        <v>3.2188758248682006</v>
      </c>
      <c r="N27">
        <v>0</v>
      </c>
      <c r="P27" s="2">
        <v>43894</v>
      </c>
      <c r="Q27">
        <v>239764</v>
      </c>
      <c r="R27">
        <v>1841632.7002173949</v>
      </c>
    </row>
    <row r="28" spans="1:18" x14ac:dyDescent="0.25">
      <c r="A28" s="1">
        <v>20</v>
      </c>
      <c r="B28" s="1">
        <v>15750</v>
      </c>
      <c r="C28">
        <f t="shared" si="3"/>
        <v>255514</v>
      </c>
      <c r="E28">
        <f t="shared" si="4"/>
        <v>1.7380733773732948E-2</v>
      </c>
      <c r="F28">
        <f t="shared" si="5"/>
        <v>2.0337946052546574E-3</v>
      </c>
      <c r="G28">
        <f t="shared" si="0"/>
        <v>-1583637.9475357505</v>
      </c>
      <c r="I28">
        <f t="shared" si="1"/>
        <v>2085688.0528479537</v>
      </c>
      <c r="K28">
        <f t="shared" si="6"/>
        <v>1333.1393798079037</v>
      </c>
      <c r="L28">
        <f t="shared" si="2"/>
        <v>1</v>
      </c>
      <c r="M28" s="1">
        <v>3.4011973816621555</v>
      </c>
      <c r="N28">
        <v>0</v>
      </c>
      <c r="P28" s="2">
        <v>43895</v>
      </c>
      <c r="Q28">
        <v>255514</v>
      </c>
      <c r="R28">
        <v>2085688.0528479537</v>
      </c>
    </row>
    <row r="29" spans="1:18" x14ac:dyDescent="0.25">
      <c r="A29" s="1">
        <v>21</v>
      </c>
      <c r="B29" s="1">
        <v>14083</v>
      </c>
      <c r="C29">
        <f t="shared" si="3"/>
        <v>269597</v>
      </c>
      <c r="E29">
        <f t="shared" si="4"/>
        <v>1.9558047963480929E-2</v>
      </c>
      <c r="F29">
        <f t="shared" si="5"/>
        <v>2.1773141897479809E-3</v>
      </c>
      <c r="G29">
        <f t="shared" si="0"/>
        <v>-1652538.8056316776</v>
      </c>
      <c r="I29">
        <f t="shared" si="1"/>
        <v>2346965.7556177117</v>
      </c>
      <c r="K29">
        <f t="shared" si="6"/>
        <v>1501.8229038346922</v>
      </c>
      <c r="L29">
        <f t="shared" si="2"/>
        <v>1</v>
      </c>
      <c r="M29" s="1">
        <v>3.4657359027997265</v>
      </c>
      <c r="N29">
        <v>0</v>
      </c>
      <c r="P29" s="2">
        <v>43896</v>
      </c>
      <c r="Q29">
        <v>269597</v>
      </c>
      <c r="R29">
        <v>2346965.7556177117</v>
      </c>
    </row>
    <row r="30" spans="1:18" x14ac:dyDescent="0.25">
      <c r="A30" s="1">
        <v>22</v>
      </c>
      <c r="B30" s="1">
        <v>12776</v>
      </c>
      <c r="C30">
        <f t="shared" si="3"/>
        <v>282373</v>
      </c>
      <c r="E30">
        <f t="shared" si="4"/>
        <v>2.1956536940307969E-2</v>
      </c>
      <c r="F30">
        <f t="shared" si="5"/>
        <v>2.3984889768270401E-3</v>
      </c>
      <c r="G30">
        <f t="shared" si="0"/>
        <v>-1703532.6836682388</v>
      </c>
      <c r="I30">
        <f t="shared" si="1"/>
        <v>2634784.4328369563</v>
      </c>
      <c r="K30">
        <f t="shared" si="6"/>
        <v>1688.0807373037392</v>
      </c>
      <c r="L30">
        <f t="shared" si="2"/>
        <v>1.0326230204510649</v>
      </c>
      <c r="M30" s="1">
        <v>3.4657359027997265</v>
      </c>
      <c r="N30">
        <v>0.69314718055994529</v>
      </c>
      <c r="P30" s="2">
        <v>43897</v>
      </c>
      <c r="Q30">
        <v>282373</v>
      </c>
      <c r="R30">
        <v>2634784.4328369563</v>
      </c>
    </row>
    <row r="31" spans="1:18" x14ac:dyDescent="0.25">
      <c r="A31" s="1">
        <v>23</v>
      </c>
      <c r="B31" s="1">
        <v>12704</v>
      </c>
      <c r="C31">
        <f t="shared" si="3"/>
        <v>295077</v>
      </c>
      <c r="E31">
        <f t="shared" si="4"/>
        <v>2.4555187186325211E-2</v>
      </c>
      <c r="F31">
        <f t="shared" si="5"/>
        <v>2.5986502460172423E-3</v>
      </c>
      <c r="G31">
        <f t="shared" si="0"/>
        <v>-1756523.4787045005</v>
      </c>
      <c r="I31">
        <f t="shared" si="1"/>
        <v>2946622.4623590251</v>
      </c>
      <c r="K31">
        <f t="shared" si="6"/>
        <v>1890.4045732320872</v>
      </c>
      <c r="L31">
        <f t="shared" si="2"/>
        <v>1.0521974243233521</v>
      </c>
      <c r="M31" s="1">
        <v>3.4339872044851463</v>
      </c>
      <c r="N31">
        <v>1.0986122886681098</v>
      </c>
      <c r="P31" s="2">
        <v>43898</v>
      </c>
      <c r="Q31">
        <v>295077</v>
      </c>
      <c r="R31">
        <v>2946622.4623590251</v>
      </c>
    </row>
    <row r="32" spans="1:18" x14ac:dyDescent="0.25">
      <c r="A32" s="1">
        <v>24</v>
      </c>
      <c r="B32" s="1">
        <v>14265</v>
      </c>
      <c r="C32">
        <f t="shared" si="3"/>
        <v>309342</v>
      </c>
      <c r="E32">
        <f t="shared" si="4"/>
        <v>2.7399863641963118E-2</v>
      </c>
      <c r="F32">
        <f t="shared" si="5"/>
        <v>2.8446764556379067E-3</v>
      </c>
      <c r="G32">
        <f t="shared" si="0"/>
        <v>-1813457.4446247851</v>
      </c>
      <c r="I32">
        <f t="shared" si="1"/>
        <v>3287983.6370355743</v>
      </c>
      <c r="K32">
        <f t="shared" si="6"/>
        <v>2112.5093992190727</v>
      </c>
      <c r="L32">
        <f t="shared" si="2"/>
        <v>1.0865232824156108</v>
      </c>
      <c r="M32" s="1">
        <v>3.6635616461296463</v>
      </c>
      <c r="N32">
        <v>1.791759469228055</v>
      </c>
      <c r="P32" s="2">
        <v>43899</v>
      </c>
      <c r="Q32">
        <v>309342</v>
      </c>
      <c r="R32">
        <v>3287983.6370355743</v>
      </c>
    </row>
    <row r="33" spans="1:18" x14ac:dyDescent="0.25">
      <c r="A33" s="1">
        <v>25</v>
      </c>
      <c r="B33" s="1">
        <v>15133</v>
      </c>
      <c r="C33">
        <f t="shared" si="3"/>
        <v>324475</v>
      </c>
      <c r="E33">
        <f t="shared" si="4"/>
        <v>3.0428650596669438E-2</v>
      </c>
      <c r="F33">
        <f t="shared" si="5"/>
        <v>3.0287869547063195E-3</v>
      </c>
      <c r="G33">
        <f t="shared" si="0"/>
        <v>-1881822.9661261428</v>
      </c>
      <c r="I33">
        <f t="shared" si="1"/>
        <v>3651438.0716003324</v>
      </c>
      <c r="K33">
        <f t="shared" si="6"/>
        <v>2349.7125464711735</v>
      </c>
      <c r="L33">
        <f t="shared" si="2"/>
        <v>1.0943080354066532</v>
      </c>
      <c r="M33" s="1">
        <v>3.8286413964890951</v>
      </c>
      <c r="N33">
        <v>1.9459101490553132</v>
      </c>
      <c r="P33" s="2">
        <v>43900</v>
      </c>
      <c r="Q33">
        <v>324475</v>
      </c>
      <c r="R33">
        <v>3651438.0716003324</v>
      </c>
    </row>
    <row r="34" spans="1:18" x14ac:dyDescent="0.25">
      <c r="A34" s="1">
        <v>26</v>
      </c>
      <c r="B34" s="1">
        <v>19001</v>
      </c>
      <c r="C34">
        <f t="shared" si="3"/>
        <v>343476</v>
      </c>
      <c r="E34">
        <f t="shared" si="4"/>
        <v>3.3746842582284775E-2</v>
      </c>
      <c r="F34">
        <f t="shared" si="5"/>
        <v>3.3181919856153375E-3</v>
      </c>
      <c r="G34">
        <f t="shared" si="0"/>
        <v>-1960676.1504423479</v>
      </c>
      <c r="I34">
        <f t="shared" si="1"/>
        <v>4049621.1098741731</v>
      </c>
      <c r="K34">
        <f t="shared" si="6"/>
        <v>2610.4427415095183</v>
      </c>
      <c r="L34">
        <f t="shared" si="2"/>
        <v>1.1370176609307625</v>
      </c>
      <c r="M34" s="1">
        <v>4.0604430105464191</v>
      </c>
      <c r="N34">
        <v>2.7725887222397811</v>
      </c>
      <c r="P34" s="2">
        <v>43901</v>
      </c>
      <c r="Q34">
        <v>343476</v>
      </c>
      <c r="R34">
        <v>4049621.1098741731</v>
      </c>
    </row>
    <row r="35" spans="1:18" x14ac:dyDescent="0.25">
      <c r="A35" s="1">
        <v>27</v>
      </c>
      <c r="B35" s="1">
        <v>20689</v>
      </c>
      <c r="C35">
        <f t="shared" si="3"/>
        <v>364165</v>
      </c>
      <c r="E35">
        <f t="shared" si="4"/>
        <v>3.7345455497810764E-2</v>
      </c>
      <c r="F35">
        <f t="shared" si="5"/>
        <v>3.5986129155259894E-3</v>
      </c>
      <c r="G35">
        <f t="shared" si="0"/>
        <v>-2049231.7676032905</v>
      </c>
      <c r="I35">
        <f t="shared" si="1"/>
        <v>4481454.6597372917</v>
      </c>
      <c r="K35">
        <f t="shared" si="6"/>
        <v>2894.2330373832733</v>
      </c>
      <c r="L35">
        <f t="shared" si="2"/>
        <v>1.172385469366312</v>
      </c>
      <c r="M35" s="1">
        <v>4.6051701859880918</v>
      </c>
      <c r="N35">
        <v>3.4339872044851463</v>
      </c>
      <c r="P35" s="2">
        <v>43902</v>
      </c>
      <c r="Q35">
        <v>364165</v>
      </c>
      <c r="R35">
        <v>4481454.6597372917</v>
      </c>
    </row>
    <row r="36" spans="1:18" x14ac:dyDescent="0.25">
      <c r="A36" s="1">
        <v>28</v>
      </c>
      <c r="B36" s="1">
        <v>25701</v>
      </c>
      <c r="C36">
        <f t="shared" si="3"/>
        <v>389866</v>
      </c>
      <c r="E36">
        <f t="shared" si="4"/>
        <v>4.1171031338902209E-2</v>
      </c>
      <c r="F36">
        <f t="shared" si="5"/>
        <v>3.8255758410914442E-3</v>
      </c>
      <c r="G36">
        <f t="shared" si="0"/>
        <v>-2170012.1975731612</v>
      </c>
      <c r="I36">
        <f t="shared" si="1"/>
        <v>4940523.7606682647</v>
      </c>
      <c r="K36">
        <f t="shared" si="6"/>
        <v>3197.1010720579347</v>
      </c>
      <c r="L36">
        <f t="shared" si="2"/>
        <v>1.1876649300389392</v>
      </c>
      <c r="M36" s="1">
        <v>4.5108595065168497</v>
      </c>
      <c r="N36">
        <v>3.713572066704308</v>
      </c>
      <c r="P36" s="2">
        <v>43903</v>
      </c>
      <c r="Q36">
        <v>389866</v>
      </c>
      <c r="R36">
        <v>4940523.7606682647</v>
      </c>
    </row>
    <row r="37" spans="1:18" x14ac:dyDescent="0.25">
      <c r="A37" s="1">
        <v>29</v>
      </c>
      <c r="B37" s="1">
        <v>33679</v>
      </c>
      <c r="C37">
        <f t="shared" si="3"/>
        <v>423545</v>
      </c>
      <c r="E37">
        <f t="shared" si="4"/>
        <v>4.5248296094915985E-2</v>
      </c>
      <c r="F37">
        <f t="shared" si="5"/>
        <v>4.0772647560137765E-3</v>
      </c>
      <c r="G37">
        <f t="shared" si="0"/>
        <v>-2330483.9017117089</v>
      </c>
      <c r="I37">
        <f t="shared" si="1"/>
        <v>5429795.5313899182</v>
      </c>
      <c r="K37">
        <f t="shared" si="6"/>
        <v>3521.2437376492903</v>
      </c>
      <c r="L37">
        <f t="shared" si="2"/>
        <v>1.2087951332299207</v>
      </c>
      <c r="M37" s="1">
        <v>4.3820266346738812</v>
      </c>
      <c r="N37">
        <v>4.0943445622221004</v>
      </c>
      <c r="P37" s="2">
        <v>43904</v>
      </c>
      <c r="Q37">
        <v>423545</v>
      </c>
      <c r="R37">
        <v>5429795.5313899182</v>
      </c>
    </row>
    <row r="38" spans="1:18" x14ac:dyDescent="0.25">
      <c r="A38" s="1">
        <v>30</v>
      </c>
      <c r="B38" s="1">
        <v>38543</v>
      </c>
      <c r="C38">
        <f t="shared" si="3"/>
        <v>462088</v>
      </c>
      <c r="E38">
        <f t="shared" si="4"/>
        <v>4.9594394853041623E-2</v>
      </c>
      <c r="F38">
        <f t="shared" si="5"/>
        <v>4.3460987581256383E-3</v>
      </c>
      <c r="G38">
        <f t="shared" si="0"/>
        <v>-2513054.8091010991</v>
      </c>
      <c r="I38">
        <f t="shared" si="1"/>
        <v>5951327.3823649948</v>
      </c>
      <c r="K38">
        <f t="shared" si="6"/>
        <v>3868.3041335546241</v>
      </c>
      <c r="L38">
        <f t="shared" si="2"/>
        <v>1.2329634802316369</v>
      </c>
      <c r="M38" s="1">
        <v>4.5849674786705723</v>
      </c>
      <c r="N38">
        <v>4.5217885770490405</v>
      </c>
      <c r="P38" s="2">
        <v>43905</v>
      </c>
      <c r="Q38">
        <v>462088</v>
      </c>
      <c r="R38">
        <v>5951327.3823649948</v>
      </c>
    </row>
    <row r="39" spans="1:18" x14ac:dyDescent="0.25">
      <c r="A39" s="1">
        <v>31</v>
      </c>
      <c r="B39" s="1">
        <v>42322</v>
      </c>
      <c r="C39">
        <f t="shared" si="3"/>
        <v>504410</v>
      </c>
      <c r="E39">
        <f t="shared" si="4"/>
        <v>5.4145209550441553E-2</v>
      </c>
      <c r="F39">
        <f t="shared" si="5"/>
        <v>4.5508146973999297E-3</v>
      </c>
      <c r="G39">
        <f t="shared" si="0"/>
        <v>-2720005.2039608364</v>
      </c>
      <c r="I39">
        <f t="shared" si="1"/>
        <v>6497425.1460529864</v>
      </c>
      <c r="K39">
        <f t="shared" si="6"/>
        <v>4233.4371187991774</v>
      </c>
      <c r="L39">
        <f t="shared" si="2"/>
        <v>1.2377340304408511</v>
      </c>
      <c r="M39" s="1">
        <v>4.5643481914678361</v>
      </c>
      <c r="N39">
        <v>4.6051701859880918</v>
      </c>
      <c r="P39" s="2">
        <v>43906</v>
      </c>
      <c r="Q39">
        <v>504410</v>
      </c>
      <c r="R39">
        <v>6497425.1460529864</v>
      </c>
    </row>
    <row r="40" spans="1:18" x14ac:dyDescent="0.25">
      <c r="A40" s="1">
        <v>32</v>
      </c>
      <c r="B40" s="1">
        <v>46435</v>
      </c>
      <c r="C40">
        <f t="shared" si="3"/>
        <v>550845</v>
      </c>
      <c r="E40">
        <f t="shared" si="4"/>
        <v>5.8835141234192312E-2</v>
      </c>
      <c r="F40">
        <f t="shared" si="5"/>
        <v>4.6899316837507588E-3</v>
      </c>
      <c r="G40">
        <f t="shared" si="0"/>
        <v>-2953816.669634196</v>
      </c>
      <c r="I40">
        <f t="shared" si="1"/>
        <v>7060216.9481030777</v>
      </c>
      <c r="K40">
        <f t="shared" si="6"/>
        <v>4611.5962327447023</v>
      </c>
      <c r="L40">
        <f t="shared" si="2"/>
        <v>1.2250084197280917</v>
      </c>
      <c r="M40" s="1">
        <v>4.4773368144782069</v>
      </c>
      <c r="N40">
        <v>4.3820266346738812</v>
      </c>
      <c r="P40" s="2">
        <v>43907</v>
      </c>
      <c r="Q40">
        <v>550845</v>
      </c>
      <c r="R40">
        <v>7060216.9481030777</v>
      </c>
    </row>
    <row r="41" spans="1:18" x14ac:dyDescent="0.25">
      <c r="A41" s="1">
        <v>33</v>
      </c>
      <c r="B41" s="1">
        <v>49011</v>
      </c>
      <c r="C41">
        <f t="shared" si="3"/>
        <v>599856</v>
      </c>
      <c r="E41">
        <f t="shared" si="4"/>
        <v>6.3747212945668985E-2</v>
      </c>
      <c r="F41">
        <f t="shared" si="5"/>
        <v>4.9120717114766732E-3</v>
      </c>
      <c r="G41">
        <f t="shared" si="0"/>
        <v>-3188870.1808347059</v>
      </c>
      <c r="I41">
        <f t="shared" si="1"/>
        <v>7649665.5534802778</v>
      </c>
      <c r="K41">
        <f t="shared" si="6"/>
        <v>5009.716228641174</v>
      </c>
      <c r="L41">
        <f t="shared" si="2"/>
        <v>1.2341921621299197</v>
      </c>
      <c r="M41" s="1">
        <v>4.3944491546724391</v>
      </c>
      <c r="N41">
        <v>4.5432947822700038</v>
      </c>
      <c r="P41" s="2">
        <v>43908</v>
      </c>
      <c r="Q41">
        <v>599856</v>
      </c>
      <c r="R41">
        <v>7649665.5534802778</v>
      </c>
    </row>
    <row r="42" spans="1:18" x14ac:dyDescent="0.25">
      <c r="A42" s="1">
        <v>34</v>
      </c>
      <c r="B42" s="1">
        <v>52956</v>
      </c>
      <c r="C42">
        <f t="shared" si="3"/>
        <v>652812</v>
      </c>
      <c r="E42">
        <f t="shared" si="4"/>
        <v>6.8830093300715878E-2</v>
      </c>
      <c r="F42">
        <f t="shared" si="5"/>
        <v>5.0828803550468926E-3</v>
      </c>
      <c r="G42">
        <f t="shared" si="0"/>
        <v>-3448072.8050099756</v>
      </c>
      <c r="I42">
        <f t="shared" si="1"/>
        <v>8259611.1960859057</v>
      </c>
      <c r="K42">
        <f t="shared" si="6"/>
        <v>5423.9107263070564</v>
      </c>
      <c r="L42">
        <f t="shared" si="2"/>
        <v>1.2304277596985134</v>
      </c>
      <c r="M42" s="1">
        <v>4.3567088266895917</v>
      </c>
      <c r="N42">
        <v>4.4773368144782069</v>
      </c>
      <c r="P42" s="2">
        <v>43909</v>
      </c>
      <c r="Q42">
        <v>652812</v>
      </c>
      <c r="R42">
        <v>8259611.1960859057</v>
      </c>
    </row>
    <row r="43" spans="1:18" x14ac:dyDescent="0.25">
      <c r="A43" s="1">
        <v>35</v>
      </c>
      <c r="B43" s="1">
        <v>53292</v>
      </c>
      <c r="C43">
        <f t="shared" si="3"/>
        <v>706104</v>
      </c>
      <c r="E43">
        <f t="shared" si="4"/>
        <v>7.4126758875907139E-2</v>
      </c>
      <c r="F43">
        <f t="shared" si="5"/>
        <v>5.2966655751912617E-3</v>
      </c>
      <c r="G43">
        <f t="shared" si="0"/>
        <v>-3700463.5524685108</v>
      </c>
      <c r="I43">
        <f t="shared" si="1"/>
        <v>8895211.0651088562</v>
      </c>
      <c r="K43">
        <f t="shared" si="6"/>
        <v>5857.9666813571021</v>
      </c>
      <c r="L43">
        <f t="shared" si="2"/>
        <v>1.2371580390487875</v>
      </c>
      <c r="M43" s="1">
        <v>4.3307333402863311</v>
      </c>
      <c r="N43">
        <v>4.5951198501345898</v>
      </c>
      <c r="P43" s="2">
        <v>43910</v>
      </c>
      <c r="Q43">
        <v>706104</v>
      </c>
      <c r="R43">
        <v>8895211.0651088562</v>
      </c>
    </row>
    <row r="44" spans="1:18" x14ac:dyDescent="0.25">
      <c r="A44" s="1">
        <v>36</v>
      </c>
      <c r="B44" s="1">
        <v>58622</v>
      </c>
      <c r="C44">
        <f t="shared" si="3"/>
        <v>764726</v>
      </c>
      <c r="E44">
        <f t="shared" si="4"/>
        <v>7.9569861209029757E-2</v>
      </c>
      <c r="F44">
        <f t="shared" si="5"/>
        <v>5.443102333122618E-3</v>
      </c>
      <c r="G44">
        <f t="shared" si="0"/>
        <v>-3986827.1923408741</v>
      </c>
      <c r="I44">
        <f t="shared" si="1"/>
        <v>9548383.3450835701</v>
      </c>
      <c r="K44">
        <f t="shared" si="6"/>
        <v>6306.647802459318</v>
      </c>
      <c r="L44">
        <f t="shared" si="2"/>
        <v>1.2284527684212052</v>
      </c>
      <c r="M44" s="1">
        <v>4.3040650932041702</v>
      </c>
      <c r="N44">
        <v>4.4426512564903167</v>
      </c>
      <c r="P44" s="2">
        <v>43911</v>
      </c>
      <c r="Q44">
        <v>764726</v>
      </c>
      <c r="R44">
        <v>9548383.3450835701</v>
      </c>
    </row>
    <row r="45" spans="1:18" x14ac:dyDescent="0.25">
      <c r="A45" s="1">
        <v>37</v>
      </c>
      <c r="B45" s="1">
        <v>64806</v>
      </c>
      <c r="C45">
        <f t="shared" si="3"/>
        <v>829532</v>
      </c>
      <c r="E45">
        <f t="shared" si="4"/>
        <v>8.5195586355071073E-2</v>
      </c>
      <c r="F45">
        <f t="shared" si="5"/>
        <v>5.625725146041316E-3</v>
      </c>
      <c r="G45">
        <f t="shared" si="0"/>
        <v>-4297312.0724708</v>
      </c>
      <c r="I45">
        <f t="shared" si="1"/>
        <v>10223470.36260853</v>
      </c>
      <c r="K45">
        <f t="shared" si="6"/>
        <v>6773.2121916067008</v>
      </c>
      <c r="L45">
        <f t="shared" si="2"/>
        <v>1.2284527684212052</v>
      </c>
      <c r="M45" s="1">
        <v>4.3438054218536841</v>
      </c>
      <c r="N45">
        <v>4.4426512564903167</v>
      </c>
      <c r="P45" s="2">
        <v>43912</v>
      </c>
      <c r="Q45">
        <v>829532</v>
      </c>
      <c r="R45">
        <v>10223470.36260853</v>
      </c>
    </row>
    <row r="46" spans="1:18" x14ac:dyDescent="0.25">
      <c r="A46" s="1">
        <v>38</v>
      </c>
      <c r="B46" s="1">
        <v>70083</v>
      </c>
      <c r="C46">
        <f t="shared" si="3"/>
        <v>899615</v>
      </c>
      <c r="E46">
        <f t="shared" si="4"/>
        <v>9.1008774683311477E-2</v>
      </c>
      <c r="F46">
        <f t="shared" si="5"/>
        <v>5.813188328240404E-3</v>
      </c>
      <c r="G46">
        <f t="shared" si="0"/>
        <v>-4630881.6476696106</v>
      </c>
      <c r="I46">
        <f t="shared" si="1"/>
        <v>10921052.961997377</v>
      </c>
      <c r="K46">
        <f t="shared" si="6"/>
        <v>7258.3826820715667</v>
      </c>
      <c r="L46">
        <f t="shared" si="2"/>
        <v>1.2297766607102749</v>
      </c>
      <c r="M46" s="1">
        <v>4.2484952420493594</v>
      </c>
      <c r="N46">
        <v>4.4659081186545837</v>
      </c>
      <c r="P46" s="2">
        <v>43913</v>
      </c>
      <c r="Q46">
        <v>899615</v>
      </c>
      <c r="R46">
        <v>10921052.961997377</v>
      </c>
    </row>
    <row r="47" spans="1:18" x14ac:dyDescent="0.25">
      <c r="A47" s="1">
        <v>39</v>
      </c>
      <c r="B47" s="1">
        <v>72110</v>
      </c>
      <c r="C47">
        <f t="shared" si="3"/>
        <v>971725</v>
      </c>
      <c r="E47">
        <f t="shared" si="4"/>
        <v>9.6998539769839187E-2</v>
      </c>
      <c r="F47">
        <f t="shared" si="5"/>
        <v>5.9897650865277097E-3</v>
      </c>
      <c r="G47">
        <f t="shared" si="0"/>
        <v>-4973000.03049694</v>
      </c>
      <c r="I47">
        <f t="shared" si="1"/>
        <v>11639824.772380702</v>
      </c>
      <c r="K47">
        <f t="shared" si="6"/>
        <v>7761.584518540003</v>
      </c>
      <c r="L47">
        <f t="shared" si="2"/>
        <v>1.2291183849351179</v>
      </c>
      <c r="M47" s="1">
        <v>4.1431347263915326</v>
      </c>
      <c r="N47">
        <v>4.4543472962535073</v>
      </c>
      <c r="P47" s="2">
        <v>43914</v>
      </c>
      <c r="Q47">
        <v>971725</v>
      </c>
      <c r="R47">
        <v>11639824.772380702</v>
      </c>
    </row>
    <row r="48" spans="1:18" x14ac:dyDescent="0.25">
      <c r="A48" s="1">
        <v>40</v>
      </c>
      <c r="B48" s="1">
        <v>74628</v>
      </c>
      <c r="C48">
        <f t="shared" si="3"/>
        <v>1046353</v>
      </c>
      <c r="E48">
        <f t="shared" si="4"/>
        <v>0.10313481003802405</v>
      </c>
      <c r="F48">
        <f t="shared" si="5"/>
        <v>6.1362702681848624E-3</v>
      </c>
      <c r="G48">
        <f t="shared" si="0"/>
        <v>-5329638.944347051</v>
      </c>
      <c r="I48">
        <f t="shared" si="1"/>
        <v>12376177.204562886</v>
      </c>
      <c r="K48">
        <f t="shared" si="6"/>
        <v>8280.6077897377581</v>
      </c>
      <c r="L48">
        <f t="shared" si="2"/>
        <v>1.2228418714770981</v>
      </c>
      <c r="M48">
        <v>4.0943445622221004</v>
      </c>
      <c r="N48">
        <v>4.3438054218536841</v>
      </c>
      <c r="P48" s="2">
        <v>43915</v>
      </c>
      <c r="Q48">
        <v>1046353</v>
      </c>
      <c r="R48">
        <v>12376177.204562886</v>
      </c>
    </row>
    <row r="49" spans="1:18" x14ac:dyDescent="0.25">
      <c r="A49" s="1">
        <v>41</v>
      </c>
      <c r="B49" s="1">
        <v>76143</v>
      </c>
      <c r="C49">
        <f t="shared" si="3"/>
        <v>1122496</v>
      </c>
      <c r="E49">
        <f t="shared" si="4"/>
        <v>0.10943078022285058</v>
      </c>
      <c r="F49">
        <f t="shared" si="5"/>
        <v>6.295970184826527E-3</v>
      </c>
      <c r="G49">
        <f t="shared" si="0"/>
        <v>-5688636.3062430583</v>
      </c>
      <c r="I49">
        <f t="shared" si="1"/>
        <v>13131693.626742069</v>
      </c>
      <c r="K49">
        <f>K48+(A49^G$3-A48^G$3)*L49</f>
        <v>8816.8859903321209</v>
      </c>
      <c r="L49">
        <f t="shared" si="2"/>
        <v>1.2198243888497005</v>
      </c>
      <c r="M49">
        <v>4.0943445622221004</v>
      </c>
      <c r="N49">
        <v>4.290459441148391</v>
      </c>
      <c r="P49" s="2">
        <v>43916</v>
      </c>
      <c r="Q49">
        <v>1122496</v>
      </c>
      <c r="R49">
        <v>13131693.626742069</v>
      </c>
    </row>
    <row r="50" spans="1:18" x14ac:dyDescent="0.25">
      <c r="A50" s="3" t="s">
        <v>35</v>
      </c>
      <c r="B50">
        <f>B2-C49</f>
        <v>118877504</v>
      </c>
      <c r="C50">
        <f t="shared" si="3"/>
        <v>120000000</v>
      </c>
      <c r="G50">
        <f>B50*LN(1-E49)</f>
        <v>-13777242.695253868</v>
      </c>
    </row>
    <row r="51" spans="1:18" x14ac:dyDescent="0.25">
      <c r="B5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0389-DF41-4D0D-8C00-C25597212D05}">
  <dimension ref="A1:R51"/>
  <sheetViews>
    <sheetView topLeftCell="D1" workbookViewId="0">
      <selection activeCell="G1" sqref="G1:G6"/>
    </sheetView>
  </sheetViews>
  <sheetFormatPr defaultRowHeight="12.5" x14ac:dyDescent="0.25"/>
  <cols>
    <col min="1" max="1" width="10.81640625" customWidth="1"/>
    <col min="2" max="2" width="13.7265625" customWidth="1"/>
    <col min="3" max="3" width="16" customWidth="1"/>
    <col min="6" max="6" width="11.26953125" bestFit="1" customWidth="1"/>
    <col min="7" max="7" width="13.08984375" bestFit="1" customWidth="1"/>
    <col min="13" max="13" width="12.08984375" bestFit="1" customWidth="1"/>
    <col min="14" max="14" width="9.7265625" bestFit="1" customWidth="1"/>
    <col min="16" max="16" width="10.08984375" bestFit="1" customWidth="1"/>
    <col min="17" max="17" width="12.26953125" bestFit="1" customWidth="1"/>
    <col min="18" max="18" width="13" bestFit="1" customWidth="1"/>
  </cols>
  <sheetData>
    <row r="1" spans="1:18" x14ac:dyDescent="0.25">
      <c r="A1" s="3" t="s">
        <v>27</v>
      </c>
      <c r="F1" t="s">
        <v>30</v>
      </c>
      <c r="G1" s="12">
        <v>2507.0736116863236</v>
      </c>
    </row>
    <row r="2" spans="1:18" x14ac:dyDescent="0.25">
      <c r="A2" s="3" t="s">
        <v>28</v>
      </c>
      <c r="B2">
        <v>120000000</v>
      </c>
      <c r="F2" t="s">
        <v>31</v>
      </c>
      <c r="G2" s="13">
        <v>267400241.96271715</v>
      </c>
    </row>
    <row r="3" spans="1:18" x14ac:dyDescent="0.25">
      <c r="B3" s="8" t="s">
        <v>21</v>
      </c>
      <c r="F3" t="s">
        <v>37</v>
      </c>
      <c r="G3" s="12">
        <v>1.7770321463222858</v>
      </c>
    </row>
    <row r="4" spans="1:18" x14ac:dyDescent="0.25">
      <c r="B4" s="8"/>
      <c r="F4" t="s">
        <v>49</v>
      </c>
      <c r="G4" s="12">
        <f>M5</f>
        <v>3.9383610140750422E-5</v>
      </c>
      <c r="M4" t="s">
        <v>49</v>
      </c>
      <c r="N4" t="s">
        <v>50</v>
      </c>
    </row>
    <row r="5" spans="1:18" x14ac:dyDescent="0.25">
      <c r="B5" s="8"/>
      <c r="F5" t="s">
        <v>50</v>
      </c>
      <c r="G5" s="12">
        <f>N5</f>
        <v>0.30889723949705339</v>
      </c>
      <c r="M5">
        <v>3.9383610140750422E-5</v>
      </c>
      <c r="N5">
        <v>0.30889723949705339</v>
      </c>
    </row>
    <row r="6" spans="1:18" x14ac:dyDescent="0.25">
      <c r="B6" s="8"/>
      <c r="F6" t="s">
        <v>32</v>
      </c>
      <c r="G6" s="12">
        <f>SUM(G9:G50)</f>
        <v>-96139201.915122971</v>
      </c>
    </row>
    <row r="7" spans="1:18" x14ac:dyDescent="0.25">
      <c r="B7" s="8"/>
      <c r="M7" s="14" t="s">
        <v>40</v>
      </c>
      <c r="N7" s="15"/>
    </row>
    <row r="8" spans="1:18" x14ac:dyDescent="0.25">
      <c r="A8" s="8" t="s">
        <v>20</v>
      </c>
      <c r="B8" s="9" t="s">
        <v>29</v>
      </c>
      <c r="C8" s="3" t="s">
        <v>36</v>
      </c>
      <c r="E8" s="11" t="s">
        <v>38</v>
      </c>
      <c r="F8" s="11" t="s">
        <v>39</v>
      </c>
      <c r="G8" t="s">
        <v>32</v>
      </c>
      <c r="I8" s="11" t="s">
        <v>34</v>
      </c>
      <c r="K8" s="8" t="s">
        <v>41</v>
      </c>
      <c r="L8" s="8" t="s">
        <v>42</v>
      </c>
      <c r="M8" s="16" t="s">
        <v>48</v>
      </c>
      <c r="N8" s="16" t="s">
        <v>47</v>
      </c>
      <c r="P8" t="s">
        <v>0</v>
      </c>
      <c r="Q8" t="s">
        <v>70</v>
      </c>
      <c r="R8" t="s">
        <v>69</v>
      </c>
    </row>
    <row r="9" spans="1:18" x14ac:dyDescent="0.25">
      <c r="A9" s="1">
        <v>1</v>
      </c>
      <c r="B9" s="1">
        <v>12252</v>
      </c>
      <c r="C9">
        <f>B9</f>
        <v>12252</v>
      </c>
      <c r="E9">
        <f>1-(G$2/(G$2+K9))^G$1</f>
        <v>1.0587129042971544E-4</v>
      </c>
      <c r="F9">
        <f>E9</f>
        <v>1.0587129042971544E-4</v>
      </c>
      <c r="G9">
        <f>C9*LN(F9)</f>
        <v>-112146.0654980369</v>
      </c>
      <c r="I9">
        <f>B$2*E9</f>
        <v>12704.554851565852</v>
      </c>
      <c r="K9">
        <f>A9^G3*L9</f>
        <v>11.292651269780098</v>
      </c>
      <c r="L9">
        <f>EXP(SUMPRODUCT((M$5:N$5),M9:N9))</f>
        <v>11.292651269780098</v>
      </c>
      <c r="M9" s="1">
        <v>0</v>
      </c>
      <c r="N9" s="1">
        <v>7.8477625374736082</v>
      </c>
      <c r="P9" s="2">
        <v>43876</v>
      </c>
      <c r="Q9">
        <v>12252</v>
      </c>
      <c r="R9">
        <f>I9</f>
        <v>12704.554851565852</v>
      </c>
    </row>
    <row r="10" spans="1:18" x14ac:dyDescent="0.25">
      <c r="A10" s="1">
        <v>2</v>
      </c>
      <c r="B10" s="1">
        <v>13192</v>
      </c>
      <c r="C10">
        <f>B10+C9</f>
        <v>25444</v>
      </c>
      <c r="E10">
        <f>1-(G$2/(G$2+K10))^G$1</f>
        <v>3.497311573531503E-4</v>
      </c>
      <c r="F10">
        <f>E10-E9</f>
        <v>2.4385986692343486E-4</v>
      </c>
      <c r="G10">
        <f t="shared" ref="G10:G49" si="0">C10*LN(F10)</f>
        <v>-211666.51940374167</v>
      </c>
      <c r="I10">
        <f t="shared" ref="I10:I49" si="1">B$2*E10</f>
        <v>41967.738882378035</v>
      </c>
      <c r="K10">
        <f>K9+(A10^G$3-A9^G$3)*L10</f>
        <v>37.308262180481293</v>
      </c>
      <c r="L10">
        <f t="shared" ref="L10:L49" si="2">EXP(SUMPRODUCT((M$5:N$5),M10:N10))</f>
        <v>10.718344623017076</v>
      </c>
      <c r="M10" s="1">
        <v>0</v>
      </c>
      <c r="N10" s="1">
        <v>7.6787889981991535</v>
      </c>
      <c r="P10" s="2">
        <v>43877</v>
      </c>
      <c r="Q10">
        <v>25444</v>
      </c>
      <c r="R10">
        <f t="shared" ref="R10:R49" si="3">I10</f>
        <v>41967.738882378035</v>
      </c>
    </row>
    <row r="11" spans="1:18" x14ac:dyDescent="0.25">
      <c r="A11" s="1">
        <v>3</v>
      </c>
      <c r="B11" s="1">
        <v>12674</v>
      </c>
      <c r="C11">
        <f t="shared" ref="C11:C50" si="4">B11+C10</f>
        <v>38118</v>
      </c>
      <c r="E11">
        <f t="shared" ref="E11:E49" si="5">1-(G$2/(G$2+K11))^G$1</f>
        <v>7.0805668260165433E-4</v>
      </c>
      <c r="F11">
        <f t="shared" ref="F11:F49" si="6">E11-E10</f>
        <v>3.5832552524850403E-4</v>
      </c>
      <c r="G11">
        <f t="shared" si="0"/>
        <v>-302430.83056602848</v>
      </c>
      <c r="I11">
        <f t="shared" si="1"/>
        <v>84966.801912198513</v>
      </c>
      <c r="K11">
        <f t="shared" ref="K11:K48" si="7">K10+(A11^G$3-A10^G$3)*L11</f>
        <v>75.546890810583619</v>
      </c>
      <c r="L11">
        <f t="shared" si="2"/>
        <v>10.570597131263439</v>
      </c>
      <c r="M11" s="1">
        <v>0</v>
      </c>
      <c r="N11" s="1">
        <v>7.6338535596817678</v>
      </c>
      <c r="P11" s="2">
        <v>43878</v>
      </c>
      <c r="Q11">
        <v>38118</v>
      </c>
      <c r="R11">
        <f t="shared" si="3"/>
        <v>84966.801912198513</v>
      </c>
    </row>
    <row r="12" spans="1:18" x14ac:dyDescent="0.25">
      <c r="A12" s="1">
        <v>4</v>
      </c>
      <c r="B12" s="1">
        <v>11645</v>
      </c>
      <c r="C12">
        <f t="shared" si="4"/>
        <v>49763</v>
      </c>
      <c r="E12">
        <f t="shared" si="5"/>
        <v>1.1684591322908E-3</v>
      </c>
      <c r="F12">
        <f t="shared" si="6"/>
        <v>4.6040244968914568E-4</v>
      </c>
      <c r="G12">
        <f t="shared" si="0"/>
        <v>-382349.50995151221</v>
      </c>
      <c r="I12">
        <f t="shared" si="1"/>
        <v>140215.09587489601</v>
      </c>
      <c r="K12">
        <f t="shared" si="7"/>
        <v>124.69877581727988</v>
      </c>
      <c r="L12">
        <f t="shared" si="2"/>
        <v>10.45546258693922</v>
      </c>
      <c r="M12" s="1">
        <v>0</v>
      </c>
      <c r="N12" s="1">
        <v>7.5983993293239642</v>
      </c>
      <c r="P12" s="2">
        <v>43879</v>
      </c>
      <c r="Q12">
        <v>49763</v>
      </c>
      <c r="R12">
        <f t="shared" si="3"/>
        <v>140215.09587489601</v>
      </c>
    </row>
    <row r="13" spans="1:18" x14ac:dyDescent="0.25">
      <c r="A13" s="1">
        <v>5</v>
      </c>
      <c r="B13" s="1">
        <v>12359</v>
      </c>
      <c r="C13">
        <f t="shared" si="4"/>
        <v>62122</v>
      </c>
      <c r="E13">
        <f t="shared" si="5"/>
        <v>1.7163791298788755E-3</v>
      </c>
      <c r="F13">
        <f t="shared" si="6"/>
        <v>5.4791999758807552E-4</v>
      </c>
      <c r="G13">
        <f t="shared" si="0"/>
        <v>-466497.78334666864</v>
      </c>
      <c r="I13">
        <f t="shared" si="1"/>
        <v>205965.49558546508</v>
      </c>
      <c r="K13">
        <f t="shared" si="7"/>
        <v>183.22345064489545</v>
      </c>
      <c r="L13">
        <f t="shared" si="2"/>
        <v>10.238391043616138</v>
      </c>
      <c r="M13" s="1">
        <v>0</v>
      </c>
      <c r="N13" s="1">
        <v>7.5304799952455364</v>
      </c>
      <c r="P13" s="2">
        <v>43880</v>
      </c>
      <c r="Q13">
        <v>62122</v>
      </c>
      <c r="R13">
        <f t="shared" si="3"/>
        <v>205965.49558546508</v>
      </c>
    </row>
    <row r="14" spans="1:18" x14ac:dyDescent="0.25">
      <c r="A14" s="1">
        <v>6</v>
      </c>
      <c r="B14" s="1">
        <v>12056</v>
      </c>
      <c r="C14">
        <f t="shared" si="4"/>
        <v>74178</v>
      </c>
      <c r="E14">
        <f t="shared" si="5"/>
        <v>2.150957449212898E-3</v>
      </c>
      <c r="F14">
        <f t="shared" si="6"/>
        <v>4.3457831933402247E-4</v>
      </c>
      <c r="G14">
        <f t="shared" si="0"/>
        <v>-574221.86588166968</v>
      </c>
      <c r="I14">
        <f t="shared" si="1"/>
        <v>258114.89390554777</v>
      </c>
      <c r="K14">
        <f t="shared" si="7"/>
        <v>229.66467948705034</v>
      </c>
      <c r="L14">
        <f t="shared" si="2"/>
        <v>6.9506685358891103</v>
      </c>
      <c r="M14" s="1">
        <v>0</v>
      </c>
      <c r="N14" s="1">
        <v>6.2766434893416445</v>
      </c>
      <c r="P14" s="2">
        <v>43881</v>
      </c>
      <c r="Q14">
        <v>74178</v>
      </c>
      <c r="R14">
        <f t="shared" si="3"/>
        <v>258114.89390554777</v>
      </c>
    </row>
    <row r="15" spans="1:18" x14ac:dyDescent="0.25">
      <c r="A15" s="1">
        <v>7</v>
      </c>
      <c r="B15" s="1">
        <v>11188</v>
      </c>
      <c r="C15">
        <f t="shared" si="4"/>
        <v>85366</v>
      </c>
      <c r="E15">
        <f t="shared" si="5"/>
        <v>2.7512651270165112E-3</v>
      </c>
      <c r="F15">
        <f t="shared" si="6"/>
        <v>6.0030767780361316E-4</v>
      </c>
      <c r="G15">
        <f t="shared" si="0"/>
        <v>-633250.81319178105</v>
      </c>
      <c r="I15">
        <f t="shared" si="1"/>
        <v>330151.81524198136</v>
      </c>
      <c r="K15">
        <f t="shared" si="7"/>
        <v>293.84987334571417</v>
      </c>
      <c r="L15">
        <f t="shared" si="2"/>
        <v>8.4363391967551316</v>
      </c>
      <c r="M15" s="1">
        <v>0</v>
      </c>
      <c r="N15" s="1">
        <v>6.9037472575845982</v>
      </c>
      <c r="P15" s="2">
        <v>43882</v>
      </c>
      <c r="Q15">
        <v>85366</v>
      </c>
      <c r="R15">
        <f t="shared" si="3"/>
        <v>330151.81524198136</v>
      </c>
    </row>
    <row r="16" spans="1:18" x14ac:dyDescent="0.25">
      <c r="A16" s="1">
        <v>8</v>
      </c>
      <c r="B16" s="1">
        <v>12209</v>
      </c>
      <c r="C16">
        <f t="shared" si="4"/>
        <v>97575</v>
      </c>
      <c r="E16">
        <f t="shared" si="5"/>
        <v>3.4398139600604338E-3</v>
      </c>
      <c r="F16">
        <f t="shared" si="6"/>
        <v>6.8854883304392267E-4</v>
      </c>
      <c r="G16">
        <f t="shared" si="0"/>
        <v>-710436.19009416341</v>
      </c>
      <c r="I16">
        <f t="shared" si="1"/>
        <v>412777.67520725203</v>
      </c>
      <c r="K16">
        <f t="shared" si="7"/>
        <v>367.5174649542231</v>
      </c>
      <c r="L16">
        <f t="shared" si="2"/>
        <v>8.6633573501234764</v>
      </c>
      <c r="M16" s="1">
        <v>2.9444389791664403</v>
      </c>
      <c r="N16" s="1">
        <v>6.9893352659745602</v>
      </c>
      <c r="P16" s="2">
        <v>43883</v>
      </c>
      <c r="Q16">
        <v>97575</v>
      </c>
      <c r="R16">
        <f t="shared" si="3"/>
        <v>412777.67520725203</v>
      </c>
    </row>
    <row r="17" spans="1:18" x14ac:dyDescent="0.25">
      <c r="A17" s="1">
        <v>9</v>
      </c>
      <c r="B17" s="1">
        <v>11773</v>
      </c>
      <c r="C17">
        <f t="shared" si="4"/>
        <v>109348</v>
      </c>
      <c r="E17">
        <f t="shared" si="5"/>
        <v>4.1810346273091215E-3</v>
      </c>
      <c r="F17">
        <f t="shared" si="6"/>
        <v>7.4122066724868763E-4</v>
      </c>
      <c r="G17">
        <f t="shared" si="0"/>
        <v>-788094.23750717379</v>
      </c>
      <c r="I17">
        <f t="shared" si="1"/>
        <v>501724.15527709457</v>
      </c>
      <c r="K17">
        <f t="shared" si="7"/>
        <v>446.87732969113995</v>
      </c>
      <c r="L17">
        <f t="shared" si="2"/>
        <v>8.4676064938554543</v>
      </c>
      <c r="M17" s="1">
        <v>0</v>
      </c>
      <c r="N17" s="1">
        <v>6.9157234486313142</v>
      </c>
      <c r="P17" s="2">
        <v>43884</v>
      </c>
      <c r="Q17">
        <v>109348</v>
      </c>
      <c r="R17">
        <f t="shared" si="3"/>
        <v>501724.15527709457</v>
      </c>
    </row>
    <row r="18" spans="1:18" x14ac:dyDescent="0.25">
      <c r="A18" s="1">
        <v>10</v>
      </c>
      <c r="B18" s="1">
        <v>12127</v>
      </c>
      <c r="C18">
        <f t="shared" si="4"/>
        <v>121475</v>
      </c>
      <c r="E18">
        <f t="shared" si="5"/>
        <v>4.8420076243219645E-3</v>
      </c>
      <c r="F18">
        <f t="shared" si="6"/>
        <v>6.6097299701284307E-4</v>
      </c>
      <c r="G18">
        <f t="shared" si="0"/>
        <v>-889415.35989682248</v>
      </c>
      <c r="I18">
        <f t="shared" si="1"/>
        <v>581040.91491863574</v>
      </c>
      <c r="K18">
        <f t="shared" si="7"/>
        <v>517.69522060834447</v>
      </c>
      <c r="L18">
        <f t="shared" si="2"/>
        <v>6.9304236827769659</v>
      </c>
      <c r="M18" s="1">
        <v>0</v>
      </c>
      <c r="N18" s="1">
        <v>6.2672005485413624</v>
      </c>
      <c r="P18" s="2">
        <v>43885</v>
      </c>
      <c r="Q18">
        <v>121475</v>
      </c>
      <c r="R18">
        <f t="shared" si="3"/>
        <v>581040.91491863574</v>
      </c>
    </row>
    <row r="19" spans="1:18" x14ac:dyDescent="0.25">
      <c r="A19" s="1">
        <v>11</v>
      </c>
      <c r="B19" s="1">
        <v>12583</v>
      </c>
      <c r="C19">
        <f t="shared" si="4"/>
        <v>134058</v>
      </c>
      <c r="E19">
        <f t="shared" si="5"/>
        <v>5.6520547223868345E-3</v>
      </c>
      <c r="F19">
        <f t="shared" si="6"/>
        <v>8.1004709806486996E-4</v>
      </c>
      <c r="G19">
        <f t="shared" si="0"/>
        <v>-954280.90252833941</v>
      </c>
      <c r="I19">
        <f t="shared" si="1"/>
        <v>678246.56668642012</v>
      </c>
      <c r="K19">
        <f t="shared" si="7"/>
        <v>604.5493901593635</v>
      </c>
      <c r="L19">
        <f t="shared" si="2"/>
        <v>7.8636997186017217</v>
      </c>
      <c r="M19" s="1">
        <v>2.8903717578961645</v>
      </c>
      <c r="N19" s="1">
        <v>6.6758232216348476</v>
      </c>
      <c r="P19" s="2">
        <v>43886</v>
      </c>
      <c r="Q19">
        <v>134058</v>
      </c>
      <c r="R19">
        <f t="shared" si="3"/>
        <v>678246.56668642012</v>
      </c>
    </row>
    <row r="20" spans="1:18" x14ac:dyDescent="0.25">
      <c r="A20" s="1">
        <v>12</v>
      </c>
      <c r="B20" s="1">
        <v>12876</v>
      </c>
      <c r="C20">
        <f t="shared" si="4"/>
        <v>146934</v>
      </c>
      <c r="E20">
        <f t="shared" si="5"/>
        <v>6.5435958102100233E-3</v>
      </c>
      <c r="F20">
        <f t="shared" si="6"/>
        <v>8.9154108782318886E-4</v>
      </c>
      <c r="G20">
        <f t="shared" si="0"/>
        <v>-1031852.6889998944</v>
      </c>
      <c r="I20">
        <f t="shared" si="1"/>
        <v>785231.49722520285</v>
      </c>
      <c r="K20">
        <f t="shared" si="7"/>
        <v>700.22329967670009</v>
      </c>
      <c r="L20">
        <f t="shared" si="2"/>
        <v>8.0709680840099907</v>
      </c>
      <c r="M20" s="1">
        <v>0</v>
      </c>
      <c r="N20" s="1">
        <v>6.7604146910834277</v>
      </c>
      <c r="P20" s="2">
        <v>43887</v>
      </c>
      <c r="Q20">
        <v>146934</v>
      </c>
      <c r="R20">
        <f t="shared" si="3"/>
        <v>785231.49722520285</v>
      </c>
    </row>
    <row r="21" spans="1:18" x14ac:dyDescent="0.25">
      <c r="A21" s="1">
        <v>13</v>
      </c>
      <c r="B21" s="1">
        <v>11874</v>
      </c>
      <c r="C21">
        <f t="shared" si="4"/>
        <v>158808</v>
      </c>
      <c r="E21">
        <f t="shared" si="5"/>
        <v>7.5696640948600402E-3</v>
      </c>
      <c r="F21">
        <f t="shared" si="6"/>
        <v>1.0260682846500169E-3</v>
      </c>
      <c r="G21">
        <f t="shared" si="0"/>
        <v>-1092919.9878249376</v>
      </c>
      <c r="I21">
        <f t="shared" si="1"/>
        <v>908359.69138320477</v>
      </c>
      <c r="K21">
        <f t="shared" si="7"/>
        <v>810.44008989876647</v>
      </c>
      <c r="L21">
        <f t="shared" si="2"/>
        <v>8.7144142908984392</v>
      </c>
      <c r="M21" s="1">
        <v>1.791759469228055</v>
      </c>
      <c r="N21" s="1">
        <v>7.0085051820822803</v>
      </c>
      <c r="P21" s="2">
        <v>43888</v>
      </c>
      <c r="Q21">
        <v>158808</v>
      </c>
      <c r="R21">
        <f t="shared" si="3"/>
        <v>908359.69138320477</v>
      </c>
    </row>
    <row r="22" spans="1:18" x14ac:dyDescent="0.25">
      <c r="A22" s="1">
        <v>14</v>
      </c>
      <c r="B22" s="1">
        <v>11632</v>
      </c>
      <c r="C22">
        <f t="shared" si="4"/>
        <v>170440</v>
      </c>
      <c r="E22">
        <f t="shared" si="5"/>
        <v>8.7035270210082949E-3</v>
      </c>
      <c r="F22">
        <f t="shared" si="6"/>
        <v>1.1338629261482547E-3</v>
      </c>
      <c r="G22">
        <f t="shared" si="0"/>
        <v>-1155945.3777384367</v>
      </c>
      <c r="I22">
        <f t="shared" si="1"/>
        <v>1044423.2425209954</v>
      </c>
      <c r="K22">
        <f t="shared" si="7"/>
        <v>932.36848610385721</v>
      </c>
      <c r="L22">
        <f t="shared" si="2"/>
        <v>9.0807372324099749</v>
      </c>
      <c r="M22" s="1">
        <v>0</v>
      </c>
      <c r="N22" s="1">
        <v>7.1420365747068031</v>
      </c>
      <c r="P22" s="2">
        <v>43889</v>
      </c>
      <c r="Q22">
        <v>170440</v>
      </c>
      <c r="R22">
        <f t="shared" si="3"/>
        <v>1044423.2425209954</v>
      </c>
    </row>
    <row r="23" spans="1:18" x14ac:dyDescent="0.25">
      <c r="A23" s="1">
        <v>15</v>
      </c>
      <c r="B23" s="1">
        <v>11329</v>
      </c>
      <c r="C23">
        <f t="shared" si="4"/>
        <v>181769</v>
      </c>
      <c r="E23">
        <f t="shared" si="5"/>
        <v>1.0047502216826376E-2</v>
      </c>
      <c r="F23">
        <f t="shared" si="6"/>
        <v>1.3439751958180812E-3</v>
      </c>
      <c r="G23">
        <f t="shared" si="0"/>
        <v>-1201879.0751162271</v>
      </c>
      <c r="I23">
        <f t="shared" si="1"/>
        <v>1205700.2660191651</v>
      </c>
      <c r="K23">
        <f t="shared" si="7"/>
        <v>1077.0718422324148</v>
      </c>
      <c r="L23">
        <f t="shared" si="2"/>
        <v>10.194782441677313</v>
      </c>
      <c r="M23" s="1">
        <v>1.791759469228055</v>
      </c>
      <c r="N23" s="1">
        <v>7.5164333029156323</v>
      </c>
      <c r="P23" s="2">
        <v>43890</v>
      </c>
      <c r="Q23">
        <v>181769</v>
      </c>
      <c r="R23">
        <f t="shared" si="3"/>
        <v>1205700.2660191651</v>
      </c>
    </row>
    <row r="24" spans="1:18" x14ac:dyDescent="0.25">
      <c r="A24" s="1">
        <v>16</v>
      </c>
      <c r="B24" s="1">
        <v>11477</v>
      </c>
      <c r="C24">
        <f t="shared" si="4"/>
        <v>193246</v>
      </c>
      <c r="E24">
        <f t="shared" si="5"/>
        <v>1.1456908471019878E-2</v>
      </c>
      <c r="F24">
        <f t="shared" si="6"/>
        <v>1.4094062541935015E-3</v>
      </c>
      <c r="G24">
        <f t="shared" si="0"/>
        <v>-1268580.132944633</v>
      </c>
      <c r="I24">
        <f t="shared" si="1"/>
        <v>1374829.0165223854</v>
      </c>
      <c r="K24">
        <f t="shared" si="7"/>
        <v>1229.0313086569843</v>
      </c>
      <c r="L24">
        <f t="shared" si="2"/>
        <v>10.165284382869757</v>
      </c>
      <c r="M24" s="1">
        <v>1.0986122886681098</v>
      </c>
      <c r="N24" s="1">
        <v>7.5071410797276084</v>
      </c>
      <c r="P24" s="2">
        <v>43891</v>
      </c>
      <c r="Q24">
        <v>193246</v>
      </c>
      <c r="R24">
        <f t="shared" si="3"/>
        <v>1374829.0165223854</v>
      </c>
    </row>
    <row r="25" spans="1:18" x14ac:dyDescent="0.25">
      <c r="A25" s="1">
        <v>17</v>
      </c>
      <c r="B25" s="1">
        <v>13007</v>
      </c>
      <c r="C25">
        <f t="shared" si="4"/>
        <v>206253</v>
      </c>
      <c r="E25">
        <f t="shared" si="5"/>
        <v>1.2988065685280326E-2</v>
      </c>
      <c r="F25">
        <f t="shared" si="6"/>
        <v>1.5311572142604479E-3</v>
      </c>
      <c r="G25">
        <f t="shared" si="0"/>
        <v>-1336876.5630013372</v>
      </c>
      <c r="I25">
        <f t="shared" si="1"/>
        <v>1558567.882233639</v>
      </c>
      <c r="K25">
        <f t="shared" si="7"/>
        <v>1394.3635591416985</v>
      </c>
      <c r="L25">
        <f t="shared" si="2"/>
        <v>10.535366494513509</v>
      </c>
      <c r="M25" s="1">
        <v>2.9957322735539909</v>
      </c>
      <c r="N25" s="1">
        <v>7.6226639513235952</v>
      </c>
      <c r="P25" s="2">
        <v>43892</v>
      </c>
      <c r="Q25">
        <v>206253</v>
      </c>
      <c r="R25">
        <f t="shared" si="3"/>
        <v>1558567.882233639</v>
      </c>
    </row>
    <row r="26" spans="1:18" x14ac:dyDescent="0.25">
      <c r="A26" s="1">
        <v>18</v>
      </c>
      <c r="B26" s="1">
        <v>15198</v>
      </c>
      <c r="C26">
        <f t="shared" si="4"/>
        <v>221451</v>
      </c>
      <c r="E26">
        <f t="shared" si="5"/>
        <v>1.4470644003738431E-2</v>
      </c>
      <c r="F26">
        <f t="shared" si="6"/>
        <v>1.4825783184581054E-3</v>
      </c>
      <c r="G26">
        <f t="shared" si="0"/>
        <v>-1442525.746208994</v>
      </c>
      <c r="I26">
        <f t="shared" si="1"/>
        <v>1736477.2804486118</v>
      </c>
      <c r="K26">
        <f t="shared" si="7"/>
        <v>1554.6950106162715</v>
      </c>
      <c r="L26">
        <f t="shared" si="2"/>
        <v>9.7600750116653305</v>
      </c>
      <c r="M26" s="1">
        <v>2.6390573296152584</v>
      </c>
      <c r="N26" s="1">
        <v>7.3752557780097545</v>
      </c>
      <c r="P26" s="2">
        <v>43893</v>
      </c>
      <c r="Q26">
        <v>221451</v>
      </c>
      <c r="R26">
        <f t="shared" si="3"/>
        <v>1736477.2804486118</v>
      </c>
    </row>
    <row r="27" spans="1:18" x14ac:dyDescent="0.25">
      <c r="A27" s="1">
        <v>19</v>
      </c>
      <c r="B27" s="1">
        <v>18313</v>
      </c>
      <c r="C27">
        <f t="shared" si="4"/>
        <v>239764</v>
      </c>
      <c r="E27">
        <f t="shared" si="5"/>
        <v>1.6226624800676159E-2</v>
      </c>
      <c r="F27">
        <f t="shared" si="6"/>
        <v>1.7559807969377283E-3</v>
      </c>
      <c r="G27">
        <f t="shared" si="0"/>
        <v>-1521237.2969414762</v>
      </c>
      <c r="I27">
        <f t="shared" si="1"/>
        <v>1947194.9760811392</v>
      </c>
      <c r="K27">
        <f t="shared" si="7"/>
        <v>1744.9056385968292</v>
      </c>
      <c r="L27">
        <f t="shared" si="2"/>
        <v>11.089589968082857</v>
      </c>
      <c r="M27" s="1">
        <v>3.0910424533583161</v>
      </c>
      <c r="N27" s="1">
        <v>7.7886260656250315</v>
      </c>
      <c r="P27" s="2">
        <v>43894</v>
      </c>
      <c r="Q27">
        <v>239764</v>
      </c>
      <c r="R27">
        <f t="shared" si="3"/>
        <v>1947194.9760811392</v>
      </c>
    </row>
    <row r="28" spans="1:18" x14ac:dyDescent="0.25">
      <c r="A28" s="1">
        <v>20</v>
      </c>
      <c r="B28" s="1">
        <v>15750</v>
      </c>
      <c r="C28">
        <f t="shared" si="4"/>
        <v>255514</v>
      </c>
      <c r="E28">
        <f t="shared" si="5"/>
        <v>1.8010939255706404E-2</v>
      </c>
      <c r="F28">
        <f t="shared" si="6"/>
        <v>1.7843144550302448E-3</v>
      </c>
      <c r="G28">
        <f t="shared" si="0"/>
        <v>-1617076.816655393</v>
      </c>
      <c r="I28">
        <f t="shared" si="1"/>
        <v>2161312.7106847684</v>
      </c>
      <c r="K28">
        <f t="shared" si="7"/>
        <v>1938.5336469028189</v>
      </c>
      <c r="L28">
        <f t="shared" si="2"/>
        <v>10.836343839617873</v>
      </c>
      <c r="M28" s="1">
        <v>3.5263605246161616</v>
      </c>
      <c r="N28" s="1">
        <v>7.7137846165987547</v>
      </c>
      <c r="P28" s="2">
        <v>43895</v>
      </c>
      <c r="Q28">
        <v>255514</v>
      </c>
      <c r="R28">
        <f t="shared" si="3"/>
        <v>2161312.7106847684</v>
      </c>
    </row>
    <row r="29" spans="1:18" x14ac:dyDescent="0.25">
      <c r="A29" s="1">
        <v>21</v>
      </c>
      <c r="B29" s="1">
        <v>14083</v>
      </c>
      <c r="C29">
        <f t="shared" si="4"/>
        <v>269597</v>
      </c>
      <c r="E29">
        <f t="shared" si="5"/>
        <v>2.0007016648779907E-2</v>
      </c>
      <c r="F29">
        <f t="shared" si="6"/>
        <v>1.9960773930735032E-3</v>
      </c>
      <c r="G29">
        <f t="shared" si="0"/>
        <v>-1675968.9802500154</v>
      </c>
      <c r="I29">
        <f t="shared" si="1"/>
        <v>2400841.9978535888</v>
      </c>
      <c r="K29">
        <f t="shared" si="7"/>
        <v>2155.5590282022004</v>
      </c>
      <c r="L29">
        <f t="shared" si="2"/>
        <v>11.682822715229502</v>
      </c>
      <c r="M29" s="1">
        <v>4.3040650932041702</v>
      </c>
      <c r="N29" s="1">
        <v>7.9571773234594749</v>
      </c>
      <c r="P29" s="2">
        <v>43896</v>
      </c>
      <c r="Q29">
        <v>269597</v>
      </c>
      <c r="R29">
        <f t="shared" si="3"/>
        <v>2400841.9978535888</v>
      </c>
    </row>
    <row r="30" spans="1:18" x14ac:dyDescent="0.25">
      <c r="A30" s="1">
        <v>22</v>
      </c>
      <c r="B30" s="1">
        <v>12776</v>
      </c>
      <c r="C30">
        <f t="shared" si="4"/>
        <v>282373</v>
      </c>
      <c r="E30">
        <f t="shared" si="5"/>
        <v>2.2293589292356475E-2</v>
      </c>
      <c r="F30">
        <f t="shared" si="6"/>
        <v>2.2865726435765676E-3</v>
      </c>
      <c r="G30">
        <f t="shared" si="0"/>
        <v>-1717025.852577368</v>
      </c>
      <c r="I30">
        <f t="shared" si="1"/>
        <v>2675230.7150827772</v>
      </c>
      <c r="K30">
        <f t="shared" si="7"/>
        <v>2404.7128788342884</v>
      </c>
      <c r="L30">
        <f t="shared" si="2"/>
        <v>12.925030773808409</v>
      </c>
      <c r="M30" s="1">
        <v>4.6539603501575231</v>
      </c>
      <c r="N30" s="1">
        <v>8.2842517976219163</v>
      </c>
      <c r="P30" s="2">
        <v>43897</v>
      </c>
      <c r="Q30">
        <v>282373</v>
      </c>
      <c r="R30">
        <f t="shared" si="3"/>
        <v>2675230.7150827772</v>
      </c>
    </row>
    <row r="31" spans="1:18" x14ac:dyDescent="0.25">
      <c r="A31" s="1">
        <v>23</v>
      </c>
      <c r="B31" s="1">
        <v>12704</v>
      </c>
      <c r="C31">
        <f t="shared" si="4"/>
        <v>295077</v>
      </c>
      <c r="E31">
        <f t="shared" si="5"/>
        <v>2.4605828726546486E-2</v>
      </c>
      <c r="F31">
        <f t="shared" si="6"/>
        <v>2.312239434190011E-3</v>
      </c>
      <c r="G31">
        <f t="shared" si="0"/>
        <v>-1790981.2922352578</v>
      </c>
      <c r="I31">
        <f t="shared" si="1"/>
        <v>2952699.4471855783</v>
      </c>
      <c r="K31">
        <f t="shared" si="7"/>
        <v>2657.2569710829093</v>
      </c>
      <c r="L31">
        <f t="shared" si="2"/>
        <v>12.646164836994947</v>
      </c>
      <c r="M31" s="1">
        <v>4.5538768916005408</v>
      </c>
      <c r="N31" s="1">
        <v>8.2136527030299984</v>
      </c>
      <c r="P31" s="2">
        <v>43898</v>
      </c>
      <c r="Q31">
        <v>295077</v>
      </c>
      <c r="R31">
        <f t="shared" si="3"/>
        <v>2952699.4471855783</v>
      </c>
    </row>
    <row r="32" spans="1:18" x14ac:dyDescent="0.25">
      <c r="A32" s="1">
        <v>24</v>
      </c>
      <c r="B32" s="1">
        <v>14265</v>
      </c>
      <c r="C32">
        <f t="shared" si="4"/>
        <v>309342</v>
      </c>
      <c r="E32">
        <f t="shared" si="5"/>
        <v>2.7027111040682339E-2</v>
      </c>
      <c r="F32">
        <f t="shared" si="6"/>
        <v>2.421282314135853E-3</v>
      </c>
      <c r="G32">
        <f t="shared" si="0"/>
        <v>-1863308.5437936771</v>
      </c>
      <c r="I32">
        <f t="shared" si="1"/>
        <v>3243253.3248818805</v>
      </c>
      <c r="K32">
        <f t="shared" si="7"/>
        <v>2922.3535429561116</v>
      </c>
      <c r="L32">
        <f t="shared" si="2"/>
        <v>12.833665071303956</v>
      </c>
      <c r="M32" s="1">
        <v>4.7957905455967413</v>
      </c>
      <c r="N32" s="1">
        <v>8.2612681505776475</v>
      </c>
      <c r="P32" s="2">
        <v>43899</v>
      </c>
      <c r="Q32">
        <v>309342</v>
      </c>
      <c r="R32">
        <f t="shared" si="3"/>
        <v>3243253.3248818805</v>
      </c>
    </row>
    <row r="33" spans="1:18" x14ac:dyDescent="0.25">
      <c r="A33" s="1">
        <v>25</v>
      </c>
      <c r="B33" s="1">
        <v>15133</v>
      </c>
      <c r="C33">
        <f t="shared" si="4"/>
        <v>324475</v>
      </c>
      <c r="E33">
        <f t="shared" si="5"/>
        <v>2.964703597923779E-2</v>
      </c>
      <c r="F33">
        <f t="shared" si="6"/>
        <v>2.6199249385554513E-3</v>
      </c>
      <c r="G33">
        <f t="shared" si="0"/>
        <v>-1928877.2035376127</v>
      </c>
      <c r="I33">
        <f t="shared" si="1"/>
        <v>3557644.317508535</v>
      </c>
      <c r="K33">
        <f t="shared" si="7"/>
        <v>3209.9431379900143</v>
      </c>
      <c r="L33">
        <f t="shared" si="2"/>
        <v>13.478960613126626</v>
      </c>
      <c r="M33" s="1">
        <v>5.2983173665480363</v>
      </c>
      <c r="N33" s="1">
        <v>8.4200212796639633</v>
      </c>
      <c r="P33" s="2">
        <v>43900</v>
      </c>
      <c r="Q33">
        <v>324475</v>
      </c>
      <c r="R33">
        <f t="shared" si="3"/>
        <v>3557644.317508535</v>
      </c>
    </row>
    <row r="34" spans="1:18" x14ac:dyDescent="0.25">
      <c r="A34" s="1">
        <v>26</v>
      </c>
      <c r="B34" s="1">
        <v>19001</v>
      </c>
      <c r="C34">
        <f t="shared" si="4"/>
        <v>343476</v>
      </c>
      <c r="E34">
        <f t="shared" si="5"/>
        <v>3.2312823821577297E-2</v>
      </c>
      <c r="F34">
        <f t="shared" si="6"/>
        <v>2.6657878423395065E-3</v>
      </c>
      <c r="G34">
        <f t="shared" si="0"/>
        <v>-2035870.0580018647</v>
      </c>
      <c r="I34">
        <f t="shared" si="1"/>
        <v>3877538.8585892757</v>
      </c>
      <c r="K34">
        <f t="shared" si="7"/>
        <v>3503.3655255446206</v>
      </c>
      <c r="L34">
        <f t="shared" si="2"/>
        <v>13.331402745144933</v>
      </c>
      <c r="M34" s="1">
        <v>5.602118820879701</v>
      </c>
      <c r="N34" s="1">
        <v>8.3843472780828083</v>
      </c>
      <c r="P34" s="2">
        <v>43901</v>
      </c>
      <c r="Q34">
        <v>343476</v>
      </c>
      <c r="R34">
        <f t="shared" si="3"/>
        <v>3877538.8585892757</v>
      </c>
    </row>
    <row r="35" spans="1:18" x14ac:dyDescent="0.25">
      <c r="A35" s="1">
        <v>27</v>
      </c>
      <c r="B35" s="1">
        <v>20689</v>
      </c>
      <c r="C35">
        <f t="shared" si="4"/>
        <v>364165</v>
      </c>
      <c r="E35">
        <f t="shared" si="5"/>
        <v>3.5462593906851692E-2</v>
      </c>
      <c r="F35">
        <f t="shared" si="6"/>
        <v>3.1497700852743948E-3</v>
      </c>
      <c r="G35">
        <f t="shared" si="0"/>
        <v>-2097745.4678700138</v>
      </c>
      <c r="I35">
        <f t="shared" si="1"/>
        <v>4255511.2688222034</v>
      </c>
      <c r="K35">
        <f t="shared" si="7"/>
        <v>3851.1036550884032</v>
      </c>
      <c r="L35">
        <f t="shared" si="2"/>
        <v>15.333937825950303</v>
      </c>
      <c r="M35" s="1">
        <v>5.6594822157596214</v>
      </c>
      <c r="N35" s="1">
        <v>8.8373908555446974</v>
      </c>
      <c r="P35" s="2">
        <v>43902</v>
      </c>
      <c r="Q35">
        <v>364165</v>
      </c>
      <c r="R35">
        <f t="shared" si="3"/>
        <v>4255511.2688222034</v>
      </c>
    </row>
    <row r="36" spans="1:18" x14ac:dyDescent="0.25">
      <c r="A36" s="1">
        <v>28</v>
      </c>
      <c r="B36" s="1">
        <v>25701</v>
      </c>
      <c r="C36">
        <f t="shared" si="4"/>
        <v>389866</v>
      </c>
      <c r="E36">
        <f t="shared" si="5"/>
        <v>3.8892025711496525E-2</v>
      </c>
      <c r="F36">
        <f t="shared" si="6"/>
        <v>3.4294318046448335E-3</v>
      </c>
      <c r="G36">
        <f t="shared" si="0"/>
        <v>-2212630.1692661773</v>
      </c>
      <c r="I36">
        <f t="shared" si="1"/>
        <v>4667043.0853795828</v>
      </c>
      <c r="K36">
        <f t="shared" si="7"/>
        <v>4231.0109101332064</v>
      </c>
      <c r="L36">
        <f t="shared" si="2"/>
        <v>16.277161651007894</v>
      </c>
      <c r="M36" s="1">
        <v>5.8607862234658654</v>
      </c>
      <c r="N36" s="1">
        <v>9.0306154410294948</v>
      </c>
      <c r="P36" s="2">
        <v>43903</v>
      </c>
      <c r="Q36">
        <v>389866</v>
      </c>
      <c r="R36">
        <f t="shared" si="3"/>
        <v>4667043.0853795828</v>
      </c>
    </row>
    <row r="37" spans="1:18" x14ac:dyDescent="0.25">
      <c r="A37" s="1">
        <v>29</v>
      </c>
      <c r="B37" s="1">
        <v>33679</v>
      </c>
      <c r="C37">
        <f t="shared" si="4"/>
        <v>423545</v>
      </c>
      <c r="E37">
        <f t="shared" si="5"/>
        <v>4.2532322392489608E-2</v>
      </c>
      <c r="F37">
        <f t="shared" si="6"/>
        <v>3.6402966809930826E-3</v>
      </c>
      <c r="G37">
        <f t="shared" si="0"/>
        <v>-2378497.4612391568</v>
      </c>
      <c r="I37">
        <f t="shared" si="1"/>
        <v>5103878.6870987527</v>
      </c>
      <c r="K37">
        <f t="shared" si="7"/>
        <v>4635.7640984082418</v>
      </c>
      <c r="L37">
        <f t="shared" si="2"/>
        <v>16.866991653937983</v>
      </c>
      <c r="M37" s="1">
        <v>6.2363695902037044</v>
      </c>
      <c r="N37" s="1">
        <v>9.1458018508386107</v>
      </c>
      <c r="P37" s="2">
        <v>43904</v>
      </c>
      <c r="Q37">
        <v>423545</v>
      </c>
      <c r="R37">
        <f t="shared" si="3"/>
        <v>5103878.6870987527</v>
      </c>
    </row>
    <row r="38" spans="1:18" x14ac:dyDescent="0.25">
      <c r="A38" s="1">
        <v>30</v>
      </c>
      <c r="B38" s="1">
        <v>38543</v>
      </c>
      <c r="C38">
        <f t="shared" si="4"/>
        <v>462088</v>
      </c>
      <c r="E38">
        <f t="shared" si="5"/>
        <v>4.6098451672244023E-2</v>
      </c>
      <c r="F38">
        <f t="shared" si="6"/>
        <v>3.5661292797544153E-3</v>
      </c>
      <c r="G38">
        <f t="shared" si="0"/>
        <v>-2604454.8142805784</v>
      </c>
      <c r="I38">
        <f t="shared" si="1"/>
        <v>5531814.200669283</v>
      </c>
      <c r="K38">
        <f t="shared" si="7"/>
        <v>5033.7663746569951</v>
      </c>
      <c r="L38">
        <f t="shared" si="2"/>
        <v>16.147114265915132</v>
      </c>
      <c r="M38" s="1">
        <v>6.6554403503676474</v>
      </c>
      <c r="N38" s="1">
        <v>9.0045454589965868</v>
      </c>
      <c r="P38" s="2">
        <v>43905</v>
      </c>
      <c r="Q38">
        <v>462088</v>
      </c>
      <c r="R38">
        <f t="shared" si="3"/>
        <v>5531814.200669283</v>
      </c>
    </row>
    <row r="39" spans="1:18" x14ac:dyDescent="0.25">
      <c r="A39" s="1">
        <v>31</v>
      </c>
      <c r="B39" s="1">
        <v>42322</v>
      </c>
      <c r="C39">
        <f t="shared" si="4"/>
        <v>504410</v>
      </c>
      <c r="E39">
        <f t="shared" si="5"/>
        <v>5.0593128611496119E-2</v>
      </c>
      <c r="F39">
        <f t="shared" si="6"/>
        <v>4.4946769392520958E-3</v>
      </c>
      <c r="G39">
        <f t="shared" si="0"/>
        <v>-2726266.1815356277</v>
      </c>
      <c r="I39">
        <f t="shared" si="1"/>
        <v>6071175.4333795346</v>
      </c>
      <c r="K39">
        <f t="shared" si="7"/>
        <v>5537.5260618007687</v>
      </c>
      <c r="L39">
        <f t="shared" si="2"/>
        <v>19.915114456434985</v>
      </c>
      <c r="M39" s="1">
        <v>6.7129562006770698</v>
      </c>
      <c r="N39" s="1">
        <v>9.6835264319132186</v>
      </c>
      <c r="P39" s="2">
        <v>43906</v>
      </c>
      <c r="Q39">
        <v>504410</v>
      </c>
      <c r="R39">
        <f t="shared" si="3"/>
        <v>6071175.4333795346</v>
      </c>
    </row>
    <row r="40" spans="1:18" x14ac:dyDescent="0.25">
      <c r="A40" s="1">
        <v>32</v>
      </c>
      <c r="B40" s="1">
        <v>46435</v>
      </c>
      <c r="C40">
        <f t="shared" si="4"/>
        <v>550845</v>
      </c>
      <c r="E40">
        <f t="shared" si="5"/>
        <v>5.4865226187895466E-2</v>
      </c>
      <c r="F40">
        <f t="shared" si="6"/>
        <v>4.2720975763993474E-3</v>
      </c>
      <c r="G40">
        <f t="shared" si="0"/>
        <v>-3005217.7097016876</v>
      </c>
      <c r="I40">
        <f t="shared" si="1"/>
        <v>6583827.1425474556</v>
      </c>
      <c r="K40">
        <f t="shared" si="7"/>
        <v>6018.5556974436649</v>
      </c>
      <c r="L40">
        <f t="shared" si="2"/>
        <v>18.545743272883655</v>
      </c>
      <c r="M40" s="1">
        <v>6.7878449823095792</v>
      </c>
      <c r="N40" s="1">
        <v>9.452894316810216</v>
      </c>
      <c r="P40" s="2">
        <v>43907</v>
      </c>
      <c r="Q40">
        <v>550845</v>
      </c>
      <c r="R40">
        <f t="shared" si="3"/>
        <v>6583827.1425474556</v>
      </c>
    </row>
    <row r="41" spans="1:18" x14ac:dyDescent="0.25">
      <c r="A41" s="1">
        <v>33</v>
      </c>
      <c r="B41" s="1">
        <v>49011</v>
      </c>
      <c r="C41">
        <f t="shared" si="4"/>
        <v>599856</v>
      </c>
      <c r="E41">
        <f t="shared" si="5"/>
        <v>5.9423181259915747E-2</v>
      </c>
      <c r="F41">
        <f t="shared" si="6"/>
        <v>4.5579550720202811E-3</v>
      </c>
      <c r="G41">
        <f t="shared" si="0"/>
        <v>-3233752.4362010052</v>
      </c>
      <c r="I41">
        <f t="shared" si="1"/>
        <v>7130781.7511898894</v>
      </c>
      <c r="K41">
        <f t="shared" si="7"/>
        <v>6534.17659942308</v>
      </c>
      <c r="L41">
        <f t="shared" si="2"/>
        <v>19.402434470382548</v>
      </c>
      <c r="M41" s="1">
        <v>7.4764723811639051</v>
      </c>
      <c r="N41" s="1">
        <v>9.5989983617679666</v>
      </c>
      <c r="P41" s="2">
        <v>43908</v>
      </c>
      <c r="Q41">
        <v>599856</v>
      </c>
      <c r="R41">
        <f t="shared" si="3"/>
        <v>7130781.7511898894</v>
      </c>
    </row>
    <row r="42" spans="1:18" x14ac:dyDescent="0.25">
      <c r="A42" s="1">
        <v>34</v>
      </c>
      <c r="B42" s="1">
        <v>52956</v>
      </c>
      <c r="C42">
        <f t="shared" si="4"/>
        <v>652812</v>
      </c>
      <c r="E42">
        <f t="shared" si="5"/>
        <v>6.4389863519566215E-2</v>
      </c>
      <c r="F42">
        <f t="shared" si="6"/>
        <v>4.9666822596504678E-3</v>
      </c>
      <c r="G42">
        <f t="shared" si="0"/>
        <v>-3463169.758906011</v>
      </c>
      <c r="I42">
        <f t="shared" si="1"/>
        <v>7726783.6223479453</v>
      </c>
      <c r="K42">
        <f t="shared" si="7"/>
        <v>7098.8886511221672</v>
      </c>
      <c r="L42">
        <f t="shared" si="2"/>
        <v>20.755142815029537</v>
      </c>
      <c r="M42" s="1">
        <v>8.0023595462527073</v>
      </c>
      <c r="N42" s="1">
        <v>9.817112336789382</v>
      </c>
      <c r="P42" s="2">
        <v>43909</v>
      </c>
      <c r="Q42">
        <v>652812</v>
      </c>
      <c r="R42">
        <f t="shared" si="3"/>
        <v>7726783.6223479453</v>
      </c>
    </row>
    <row r="43" spans="1:18" x14ac:dyDescent="0.25">
      <c r="A43" s="1">
        <v>35</v>
      </c>
      <c r="B43" s="1">
        <v>53292</v>
      </c>
      <c r="C43">
        <f t="shared" si="4"/>
        <v>706104</v>
      </c>
      <c r="E43">
        <f t="shared" si="5"/>
        <v>7.0223134089413053E-2</v>
      </c>
      <c r="F43">
        <f t="shared" si="6"/>
        <v>5.8332705698468379E-3</v>
      </c>
      <c r="G43">
        <f t="shared" si="0"/>
        <v>-3632324.2714952519</v>
      </c>
      <c r="I43">
        <f t="shared" si="1"/>
        <v>8426776.0907295663</v>
      </c>
      <c r="K43">
        <f t="shared" si="7"/>
        <v>7765.9739462313564</v>
      </c>
      <c r="L43">
        <f t="shared" si="2"/>
        <v>23.963698405896814</v>
      </c>
      <c r="M43" s="1">
        <v>8.4836364078873938</v>
      </c>
      <c r="N43" s="1">
        <v>10.282403325410757</v>
      </c>
      <c r="P43" s="2">
        <v>43910</v>
      </c>
      <c r="Q43">
        <v>706104</v>
      </c>
      <c r="R43">
        <f t="shared" si="3"/>
        <v>8426776.0907295663</v>
      </c>
    </row>
    <row r="44" spans="1:18" x14ac:dyDescent="0.25">
      <c r="A44" s="1">
        <v>36</v>
      </c>
      <c r="B44" s="1">
        <v>58622</v>
      </c>
      <c r="C44">
        <f t="shared" si="4"/>
        <v>764726</v>
      </c>
      <c r="E44">
        <f t="shared" si="5"/>
        <v>7.6121831305434817E-2</v>
      </c>
      <c r="F44">
        <f t="shared" si="6"/>
        <v>5.8986972160217643E-3</v>
      </c>
      <c r="G44">
        <f t="shared" si="0"/>
        <v>-3925356.7304107067</v>
      </c>
      <c r="I44">
        <f t="shared" si="1"/>
        <v>9134619.7566521782</v>
      </c>
      <c r="K44">
        <f t="shared" si="7"/>
        <v>8444.8125396500291</v>
      </c>
      <c r="L44">
        <f t="shared" si="2"/>
        <v>23.85044376515431</v>
      </c>
      <c r="M44" s="1">
        <v>8.5893277891754369</v>
      </c>
      <c r="N44" s="1">
        <v>10.267053697512587</v>
      </c>
      <c r="P44" s="2">
        <v>43911</v>
      </c>
      <c r="Q44">
        <v>764726</v>
      </c>
      <c r="R44">
        <f t="shared" si="3"/>
        <v>9134619.7566521782</v>
      </c>
    </row>
    <row r="45" spans="1:18" x14ac:dyDescent="0.25">
      <c r="A45" s="1">
        <v>37</v>
      </c>
      <c r="B45" s="1">
        <v>64806</v>
      </c>
      <c r="C45">
        <f t="shared" si="4"/>
        <v>829532</v>
      </c>
      <c r="E45">
        <f t="shared" si="5"/>
        <v>8.2428373625237805E-2</v>
      </c>
      <c r="F45">
        <f t="shared" si="6"/>
        <v>6.306542319802988E-3</v>
      </c>
      <c r="G45">
        <f t="shared" si="0"/>
        <v>-4202548.2418984417</v>
      </c>
      <c r="I45">
        <f t="shared" si="1"/>
        <v>9891404.8350285366</v>
      </c>
      <c r="K45">
        <f t="shared" si="7"/>
        <v>9175.3998824884311</v>
      </c>
      <c r="L45">
        <f t="shared" si="2"/>
        <v>25.120451182469825</v>
      </c>
      <c r="M45" s="1">
        <v>8.8710842639783536</v>
      </c>
      <c r="N45" s="1">
        <v>10.434968381227153</v>
      </c>
      <c r="P45" s="2">
        <v>43912</v>
      </c>
      <c r="Q45">
        <v>829532</v>
      </c>
      <c r="R45">
        <f t="shared" si="3"/>
        <v>9891404.8350285366</v>
      </c>
    </row>
    <row r="46" spans="1:18" x14ac:dyDescent="0.25">
      <c r="A46" s="1">
        <v>38</v>
      </c>
      <c r="B46" s="1">
        <v>70083</v>
      </c>
      <c r="C46">
        <f t="shared" si="4"/>
        <v>899615</v>
      </c>
      <c r="E46">
        <f t="shared" si="5"/>
        <v>8.8765852424588787E-2</v>
      </c>
      <c r="F46">
        <f t="shared" si="6"/>
        <v>6.3374787993509818E-3</v>
      </c>
      <c r="G46">
        <f t="shared" si="0"/>
        <v>-4553198.2392181372</v>
      </c>
      <c r="I46">
        <f t="shared" si="1"/>
        <v>10651902.290950654</v>
      </c>
      <c r="K46">
        <f t="shared" si="7"/>
        <v>9914.6491139985337</v>
      </c>
      <c r="L46">
        <f t="shared" si="2"/>
        <v>24.890002065376578</v>
      </c>
      <c r="M46" s="1">
        <v>9.0429862423040142</v>
      </c>
      <c r="N46" s="1">
        <v>10.40511096553732</v>
      </c>
      <c r="P46" s="2">
        <v>43913</v>
      </c>
      <c r="Q46">
        <v>899615</v>
      </c>
      <c r="R46">
        <f t="shared" si="3"/>
        <v>10651902.290950654</v>
      </c>
    </row>
    <row r="47" spans="1:18" x14ac:dyDescent="0.25">
      <c r="A47" s="1">
        <v>39</v>
      </c>
      <c r="B47" s="1">
        <v>72110</v>
      </c>
      <c r="C47">
        <f t="shared" si="4"/>
        <v>971725</v>
      </c>
      <c r="E47">
        <f t="shared" si="5"/>
        <v>9.5569480051055478E-2</v>
      </c>
      <c r="F47">
        <f t="shared" si="6"/>
        <v>6.8036276264666906E-3</v>
      </c>
      <c r="G47">
        <f t="shared" si="0"/>
        <v>-4849198.6208817326</v>
      </c>
      <c r="I47">
        <f t="shared" si="1"/>
        <v>11468337.606126657</v>
      </c>
      <c r="K47">
        <f t="shared" si="7"/>
        <v>10714.020104914531</v>
      </c>
      <c r="L47">
        <f t="shared" si="2"/>
        <v>26.369461505678498</v>
      </c>
      <c r="M47" s="1">
        <v>9.3268781882241338</v>
      </c>
      <c r="N47" s="1">
        <v>10.591999004691544</v>
      </c>
      <c r="P47" s="2">
        <v>43914</v>
      </c>
      <c r="Q47">
        <v>971725</v>
      </c>
      <c r="R47">
        <f t="shared" si="3"/>
        <v>11468337.606126657</v>
      </c>
    </row>
    <row r="48" spans="1:18" x14ac:dyDescent="0.25">
      <c r="A48" s="1">
        <v>40</v>
      </c>
      <c r="B48" s="1">
        <v>74628</v>
      </c>
      <c r="C48">
        <f t="shared" si="4"/>
        <v>1046353</v>
      </c>
      <c r="E48">
        <f t="shared" si="5"/>
        <v>0.10241109582840835</v>
      </c>
      <c r="F48">
        <f t="shared" si="6"/>
        <v>6.8416157773528719E-3</v>
      </c>
      <c r="G48">
        <f t="shared" si="0"/>
        <v>-5215788.602774201</v>
      </c>
      <c r="I48">
        <f t="shared" si="1"/>
        <v>12289331.499409001</v>
      </c>
      <c r="K48">
        <f t="shared" si="7"/>
        <v>11523.943723237147</v>
      </c>
      <c r="L48">
        <f t="shared" si="2"/>
        <v>26.190483795177588</v>
      </c>
      <c r="M48" s="1">
        <v>9.0812562185646453</v>
      </c>
      <c r="N48" s="1">
        <v>10.569982702098647</v>
      </c>
      <c r="P48" s="2">
        <v>43915</v>
      </c>
      <c r="Q48">
        <v>1046353</v>
      </c>
      <c r="R48">
        <f t="shared" si="3"/>
        <v>12289331.499409001</v>
      </c>
    </row>
    <row r="49" spans="1:18" x14ac:dyDescent="0.25">
      <c r="A49" s="1">
        <v>41</v>
      </c>
      <c r="B49" s="1">
        <v>76143</v>
      </c>
      <c r="C49">
        <f t="shared" si="4"/>
        <v>1122496</v>
      </c>
      <c r="E49">
        <f t="shared" si="5"/>
        <v>0.10992641494980748</v>
      </c>
      <c r="F49">
        <f t="shared" si="6"/>
        <v>7.5153191213991333E-3</v>
      </c>
      <c r="G49">
        <f t="shared" si="0"/>
        <v>-5489916.6733717145</v>
      </c>
      <c r="I49">
        <f t="shared" si="1"/>
        <v>13191169.793976897</v>
      </c>
      <c r="K49">
        <f>K48+(A49^G$3-A48^G$3)*L49</f>
        <v>12420.770585398021</v>
      </c>
      <c r="L49">
        <f t="shared" si="2"/>
        <v>28.44271229704804</v>
      </c>
      <c r="M49" s="1">
        <v>9.544166252942194</v>
      </c>
      <c r="N49" s="1">
        <v>10.836989321140637</v>
      </c>
      <c r="P49" s="2">
        <v>43916</v>
      </c>
      <c r="Q49">
        <v>1122496</v>
      </c>
      <c r="R49">
        <f t="shared" si="3"/>
        <v>13191169.793976897</v>
      </c>
    </row>
    <row r="50" spans="1:18" x14ac:dyDescent="0.25">
      <c r="A50" s="3" t="s">
        <v>57</v>
      </c>
      <c r="B50">
        <f>B2-C49</f>
        <v>118877504</v>
      </c>
      <c r="C50">
        <f t="shared" si="4"/>
        <v>120000000</v>
      </c>
      <c r="G50">
        <f>B50*LN(1-E49)</f>
        <v>-13843420.842379456</v>
      </c>
    </row>
    <row r="51" spans="1:18" x14ac:dyDescent="0.25">
      <c r="B5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377D-8338-4633-A5B2-5F4433DE43E8}">
  <dimension ref="A1:P2232"/>
  <sheetViews>
    <sheetView workbookViewId="0">
      <selection activeCell="F1" sqref="F1:F5"/>
    </sheetView>
  </sheetViews>
  <sheetFormatPr defaultRowHeight="12.5" x14ac:dyDescent="0.25"/>
  <cols>
    <col min="1" max="2" width="10.7265625" customWidth="1"/>
    <col min="3" max="3" width="9.81640625" bestFit="1" customWidth="1"/>
    <col min="6" max="6" width="15.08984375" bestFit="1" customWidth="1"/>
    <col min="7" max="7" width="11.7265625" customWidth="1"/>
    <col min="9" max="9" width="14.08984375" bestFit="1" customWidth="1"/>
    <col min="10" max="11" width="12.36328125" bestFit="1" customWidth="1"/>
    <col min="13" max="13" width="10.08984375" bestFit="1" customWidth="1"/>
  </cols>
  <sheetData>
    <row r="1" spans="1:16" x14ac:dyDescent="0.25">
      <c r="A1" s="3" t="s">
        <v>21</v>
      </c>
      <c r="E1" t="s">
        <v>30</v>
      </c>
      <c r="F1">
        <v>4.7042391220820962E-2</v>
      </c>
      <c r="G1">
        <v>5.5629141576490904</v>
      </c>
      <c r="J1" s="18"/>
      <c r="N1" s="18"/>
    </row>
    <row r="2" spans="1:16" x14ac:dyDescent="0.25">
      <c r="A2" s="3" t="s">
        <v>28</v>
      </c>
      <c r="C2">
        <v>120000000</v>
      </c>
      <c r="E2" t="s">
        <v>31</v>
      </c>
      <c r="F2">
        <v>10759.42429506072</v>
      </c>
      <c r="G2">
        <v>88.781055590608432</v>
      </c>
      <c r="J2" s="18"/>
      <c r="N2" s="18"/>
    </row>
    <row r="3" spans="1:16" x14ac:dyDescent="0.25">
      <c r="E3" t="s">
        <v>37</v>
      </c>
      <c r="F3">
        <v>2.0809082059177233</v>
      </c>
      <c r="G3">
        <v>20</v>
      </c>
      <c r="J3" s="18"/>
    </row>
    <row r="4" spans="1:16" x14ac:dyDescent="0.25">
      <c r="E4" t="s">
        <v>51</v>
      </c>
      <c r="F4">
        <v>0.99973807558169703</v>
      </c>
      <c r="H4" s="3" t="s">
        <v>61</v>
      </c>
      <c r="J4" s="18"/>
    </row>
    <row r="5" spans="1:16" x14ac:dyDescent="0.25">
      <c r="E5" t="s">
        <v>52</v>
      </c>
      <c r="F5" s="12">
        <f>SUM(I9:I9:I50)</f>
        <v>-10240968.6974493</v>
      </c>
    </row>
    <row r="6" spans="1:16" x14ac:dyDescent="0.25">
      <c r="I6" s="12"/>
    </row>
    <row r="7" spans="1:16" x14ac:dyDescent="0.25">
      <c r="B7" s="11" t="s">
        <v>53</v>
      </c>
      <c r="F7" s="15" t="s">
        <v>33</v>
      </c>
      <c r="G7" s="15"/>
      <c r="H7" s="15"/>
    </row>
    <row r="8" spans="1:16" x14ac:dyDescent="0.25">
      <c r="A8" s="11" t="s">
        <v>54</v>
      </c>
      <c r="B8" s="11" t="s">
        <v>55</v>
      </c>
      <c r="C8" s="11" t="s">
        <v>56</v>
      </c>
      <c r="F8" s="11" t="s">
        <v>58</v>
      </c>
      <c r="G8" s="11" t="s">
        <v>59</v>
      </c>
      <c r="H8" s="11" t="s">
        <v>60</v>
      </c>
      <c r="I8" s="11" t="s">
        <v>32</v>
      </c>
      <c r="J8" s="11" t="s">
        <v>34</v>
      </c>
      <c r="K8" s="11" t="s">
        <v>66</v>
      </c>
      <c r="M8" s="11" t="s">
        <v>67</v>
      </c>
    </row>
    <row r="9" spans="1:16" x14ac:dyDescent="0.25">
      <c r="A9">
        <v>1</v>
      </c>
      <c r="B9">
        <v>12252</v>
      </c>
      <c r="C9">
        <v>12252</v>
      </c>
      <c r="F9" s="17">
        <f>1-(F$2/(F$2+$A9^F$3))^F$1</f>
        <v>4.3719906507311279E-6</v>
      </c>
      <c r="G9" s="17">
        <f>1-(G$2/(G$2+$A9^G$3))^G$1</f>
        <v>6.0407060913769017E-2</v>
      </c>
      <c r="H9" s="17">
        <f t="shared" ref="H9" si="0">F$4*F9+(1-F$4)*G9</f>
        <v>2.0192929810854273E-5</v>
      </c>
      <c r="I9" s="12">
        <f>C9*LN(H9)</f>
        <v>-132446.30115235553</v>
      </c>
      <c r="J9" s="18">
        <f t="shared" ref="J9:J49" si="1">C$2*H9</f>
        <v>2423.1515773025126</v>
      </c>
      <c r="K9" s="18">
        <f>J9</f>
        <v>2423.1515773025126</v>
      </c>
      <c r="M9" s="2">
        <v>43876</v>
      </c>
      <c r="N9" s="17"/>
      <c r="P9" s="17"/>
    </row>
    <row r="10" spans="1:16" x14ac:dyDescent="0.25">
      <c r="A10">
        <v>2</v>
      </c>
      <c r="B10">
        <v>25444</v>
      </c>
      <c r="C10">
        <v>13192</v>
      </c>
      <c r="F10" s="17">
        <f t="shared" ref="F10:G49" si="2">1-(F$2/(F$2+$A10^F$3))^F$1</f>
        <v>1.8493825546084253E-5</v>
      </c>
      <c r="G10" s="17">
        <f t="shared" si="2"/>
        <v>1</v>
      </c>
      <c r="H10" s="17">
        <f>F$4*(F10-F9)+(1-F$4)*(G10-G9)</f>
        <v>2.6022047005370394E-4</v>
      </c>
      <c r="I10" s="12" t="s">
        <v>68</v>
      </c>
      <c r="J10" s="18">
        <f t="shared" si="1"/>
        <v>31226.456406444471</v>
      </c>
      <c r="K10" s="18">
        <f>K9+J10</f>
        <v>33649.607983746981</v>
      </c>
      <c r="M10" s="2">
        <v>43877</v>
      </c>
      <c r="N10" s="17"/>
      <c r="P10" s="17"/>
    </row>
    <row r="11" spans="1:16" x14ac:dyDescent="0.25">
      <c r="A11">
        <v>3</v>
      </c>
      <c r="B11">
        <v>38118</v>
      </c>
      <c r="C11">
        <v>12674</v>
      </c>
      <c r="F11" s="17">
        <f t="shared" si="2"/>
        <v>4.2987095997482072E-5</v>
      </c>
      <c r="G11" s="17">
        <f t="shared" si="2"/>
        <v>1</v>
      </c>
      <c r="H11" s="17">
        <f t="shared" ref="H11:H49" si="3">F$4*(F11-F10)+(1-F$4)*(G11-G10)</f>
        <v>2.4486855065782501E-5</v>
      </c>
      <c r="I11" s="12">
        <f t="shared" ref="I11:I49" si="4">C11*LN(H11)</f>
        <v>-134564.59949958738</v>
      </c>
      <c r="J11" s="18">
        <f t="shared" si="1"/>
        <v>2938.4226078939</v>
      </c>
      <c r="K11" s="18">
        <f t="shared" ref="K11:K49" si="5">K10+J11</f>
        <v>36588.030591640883</v>
      </c>
      <c r="M11" s="2">
        <v>43878</v>
      </c>
      <c r="N11" s="17"/>
      <c r="P11" s="17"/>
    </row>
    <row r="12" spans="1:16" x14ac:dyDescent="0.25">
      <c r="A12">
        <v>4</v>
      </c>
      <c r="B12">
        <v>49763</v>
      </c>
      <c r="C12">
        <v>11645</v>
      </c>
      <c r="F12" s="17">
        <f t="shared" si="2"/>
        <v>7.8190494814944778E-5</v>
      </c>
      <c r="G12" s="17">
        <f t="shared" si="2"/>
        <v>1</v>
      </c>
      <c r="H12" s="17">
        <f t="shared" si="3"/>
        <v>3.5194178187705153E-5</v>
      </c>
      <c r="I12" s="12">
        <f t="shared" si="4"/>
        <v>-119415.16496929651</v>
      </c>
      <c r="J12" s="18">
        <f t="shared" si="1"/>
        <v>4223.301382524618</v>
      </c>
      <c r="K12" s="18">
        <f t="shared" si="5"/>
        <v>40811.3319741655</v>
      </c>
      <c r="M12" s="2">
        <v>43879</v>
      </c>
      <c r="N12" s="17"/>
      <c r="P12" s="17"/>
    </row>
    <row r="13" spans="1:16" x14ac:dyDescent="0.25">
      <c r="A13">
        <v>5</v>
      </c>
      <c r="B13">
        <v>62122</v>
      </c>
      <c r="C13">
        <v>12359</v>
      </c>
      <c r="F13" s="17">
        <f t="shared" si="2"/>
        <v>1.24334508974977E-4</v>
      </c>
      <c r="G13" s="17">
        <f t="shared" si="2"/>
        <v>1</v>
      </c>
      <c r="H13" s="17">
        <f t="shared" si="3"/>
        <v>4.6131927915965192E-5</v>
      </c>
      <c r="I13" s="12">
        <f t="shared" si="4"/>
        <v>-123392.32110921624</v>
      </c>
      <c r="J13" s="18">
        <f t="shared" si="1"/>
        <v>5535.831349915823</v>
      </c>
      <c r="K13" s="18">
        <f t="shared" si="5"/>
        <v>46347.163324081324</v>
      </c>
      <c r="M13" s="2">
        <v>43880</v>
      </c>
      <c r="N13" s="17"/>
      <c r="P13" s="17"/>
    </row>
    <row r="14" spans="1:16" x14ac:dyDescent="0.25">
      <c r="A14">
        <v>6</v>
      </c>
      <c r="B14">
        <v>74178</v>
      </c>
      <c r="C14">
        <v>12056</v>
      </c>
      <c r="F14" s="17">
        <f t="shared" si="2"/>
        <v>1.8158655771349785E-4</v>
      </c>
      <c r="G14" s="17">
        <f t="shared" si="2"/>
        <v>1</v>
      </c>
      <c r="H14" s="17">
        <f t="shared" si="3"/>
        <v>5.7237053028958362E-5</v>
      </c>
      <c r="I14" s="12">
        <f t="shared" si="4"/>
        <v>-117766.73437784027</v>
      </c>
      <c r="J14" s="18">
        <f t="shared" si="1"/>
        <v>6868.4463634750036</v>
      </c>
      <c r="K14" s="18">
        <f t="shared" si="5"/>
        <v>53215.609687556331</v>
      </c>
      <c r="M14" s="2">
        <v>43881</v>
      </c>
      <c r="N14" s="17"/>
      <c r="P14" s="17"/>
    </row>
    <row r="15" spans="1:16" x14ac:dyDescent="0.25">
      <c r="A15">
        <v>7</v>
      </c>
      <c r="B15">
        <v>85366</v>
      </c>
      <c r="C15">
        <v>11188</v>
      </c>
      <c r="F15" s="17">
        <f t="shared" si="2"/>
        <v>2.5007053002978896E-4</v>
      </c>
      <c r="G15" s="17">
        <f t="shared" si="2"/>
        <v>1</v>
      </c>
      <c r="H15" s="17">
        <f t="shared" si="3"/>
        <v>6.8466034691679086E-5</v>
      </c>
      <c r="I15" s="12">
        <f t="shared" si="4"/>
        <v>-107283.66505799064</v>
      </c>
      <c r="J15" s="18">
        <f t="shared" si="1"/>
        <v>8215.9241630014894</v>
      </c>
      <c r="K15" s="18">
        <f t="shared" si="5"/>
        <v>61431.533850557818</v>
      </c>
      <c r="M15" s="2">
        <v>43882</v>
      </c>
      <c r="N15" s="17"/>
      <c r="P15" s="17"/>
    </row>
    <row r="16" spans="1:16" x14ac:dyDescent="0.25">
      <c r="A16">
        <v>8</v>
      </c>
      <c r="B16">
        <v>97575</v>
      </c>
      <c r="C16">
        <v>12209</v>
      </c>
      <c r="F16" s="17">
        <f t="shared" si="2"/>
        <v>3.2987714476850893E-4</v>
      </c>
      <c r="G16" s="17">
        <f t="shared" si="2"/>
        <v>1</v>
      </c>
      <c r="H16" s="17">
        <f t="shared" si="3"/>
        <v>7.9785711437577804E-5</v>
      </c>
      <c r="I16" s="12">
        <f t="shared" si="4"/>
        <v>-115206.15221045127</v>
      </c>
      <c r="J16" s="18">
        <f t="shared" si="1"/>
        <v>9574.2853725093373</v>
      </c>
      <c r="K16" s="18">
        <f t="shared" si="5"/>
        <v>71005.819223067156</v>
      </c>
      <c r="M16" s="2">
        <v>43883</v>
      </c>
      <c r="N16" s="17"/>
      <c r="P16" s="17"/>
    </row>
    <row r="17" spans="1:16" x14ac:dyDescent="0.25">
      <c r="A17">
        <v>9</v>
      </c>
      <c r="B17">
        <v>109348</v>
      </c>
      <c r="C17">
        <v>11773</v>
      </c>
      <c r="F17" s="17">
        <f t="shared" si="2"/>
        <v>4.210701525190208E-4</v>
      </c>
      <c r="G17" s="17">
        <f t="shared" si="2"/>
        <v>1</v>
      </c>
      <c r="H17" s="17">
        <f t="shared" si="3"/>
        <v>9.1169122075003515E-5</v>
      </c>
      <c r="I17" s="12">
        <f t="shared" si="4"/>
        <v>-109521.79719915106</v>
      </c>
      <c r="J17" s="18">
        <f t="shared" si="1"/>
        <v>10940.294649000421</v>
      </c>
      <c r="K17" s="18">
        <f t="shared" si="5"/>
        <v>81946.113872067581</v>
      </c>
      <c r="M17" s="2">
        <v>43884</v>
      </c>
      <c r="N17" s="17"/>
      <c r="P17" s="17"/>
    </row>
    <row r="18" spans="1:16" x14ac:dyDescent="0.25">
      <c r="A18">
        <v>10</v>
      </c>
      <c r="B18">
        <v>121475</v>
      </c>
      <c r="C18">
        <v>12127</v>
      </c>
      <c r="F18" s="17">
        <f t="shared" si="2"/>
        <v>5.2369037445354483E-4</v>
      </c>
      <c r="G18" s="17">
        <f t="shared" si="2"/>
        <v>1</v>
      </c>
      <c r="H18" s="17">
        <f t="shared" si="3"/>
        <v>1.0259334319258771E-4</v>
      </c>
      <c r="I18" s="12">
        <f t="shared" si="4"/>
        <v>-111383.31176553512</v>
      </c>
      <c r="J18" s="18">
        <f t="shared" si="1"/>
        <v>12311.201183110525</v>
      </c>
      <c r="K18" s="18">
        <f t="shared" si="5"/>
        <v>94257.3150551781</v>
      </c>
      <c r="M18" s="2">
        <v>43885</v>
      </c>
      <c r="N18" s="17"/>
      <c r="P18" s="17"/>
    </row>
    <row r="19" spans="1:16" x14ac:dyDescent="0.25">
      <c r="A19">
        <v>11</v>
      </c>
      <c r="B19">
        <v>134058</v>
      </c>
      <c r="C19">
        <v>12583</v>
      </c>
      <c r="F19" s="17">
        <f t="shared" si="2"/>
        <v>6.3775850727365579E-4</v>
      </c>
      <c r="G19" s="17">
        <f t="shared" si="2"/>
        <v>1</v>
      </c>
      <c r="H19" s="17">
        <f t="shared" si="3"/>
        <v>1.1403825559077516E-4</v>
      </c>
      <c r="I19" s="12">
        <f t="shared" si="4"/>
        <v>-114240.76243832339</v>
      </c>
      <c r="J19" s="18">
        <f t="shared" si="1"/>
        <v>13684.590670893018</v>
      </c>
      <c r="K19" s="18">
        <f t="shared" si="5"/>
        <v>107941.90572607111</v>
      </c>
      <c r="M19" s="2">
        <v>43886</v>
      </c>
      <c r="N19" s="17"/>
      <c r="P19" s="17"/>
    </row>
    <row r="20" spans="1:16" x14ac:dyDescent="0.25">
      <c r="A20">
        <v>12</v>
      </c>
      <c r="B20">
        <v>146934</v>
      </c>
      <c r="C20">
        <v>12876</v>
      </c>
      <c r="F20" s="17">
        <f t="shared" si="2"/>
        <v>7.632771765709867E-4</v>
      </c>
      <c r="G20" s="17">
        <f t="shared" si="2"/>
        <v>1</v>
      </c>
      <c r="H20" s="17">
        <f t="shared" si="3"/>
        <v>1.2548579289288904E-4</v>
      </c>
      <c r="I20" s="12">
        <f t="shared" si="4"/>
        <v>-115669.20269471557</v>
      </c>
      <c r="J20" s="18">
        <f t="shared" si="1"/>
        <v>15058.295147146684</v>
      </c>
      <c r="K20" s="18">
        <f t="shared" si="5"/>
        <v>123000.20087321779</v>
      </c>
      <c r="M20" s="2">
        <v>43887</v>
      </c>
      <c r="N20" s="17"/>
      <c r="P20" s="17"/>
    </row>
    <row r="21" spans="1:16" x14ac:dyDescent="0.25">
      <c r="A21">
        <v>13</v>
      </c>
      <c r="B21">
        <v>158808</v>
      </c>
      <c r="C21">
        <v>11874</v>
      </c>
      <c r="F21" s="17">
        <f t="shared" si="2"/>
        <v>9.0023250965920454E-4</v>
      </c>
      <c r="G21" s="17">
        <f t="shared" si="2"/>
        <v>1</v>
      </c>
      <c r="H21" s="17">
        <f t="shared" si="3"/>
        <v>1.3691946114226521E-4</v>
      </c>
      <c r="I21" s="12">
        <f t="shared" si="4"/>
        <v>-105632.50133085133</v>
      </c>
      <c r="J21" s="18">
        <f t="shared" si="1"/>
        <v>16430.335337071825</v>
      </c>
      <c r="K21" s="18">
        <f t="shared" si="5"/>
        <v>139430.53621028963</v>
      </c>
      <c r="M21" s="2">
        <v>43888</v>
      </c>
      <c r="N21" s="17"/>
      <c r="P21" s="17"/>
    </row>
    <row r="22" spans="1:16" x14ac:dyDescent="0.25">
      <c r="A22">
        <v>14</v>
      </c>
      <c r="B22">
        <v>170440</v>
      </c>
      <c r="C22">
        <v>11632</v>
      </c>
      <c r="F22" s="17">
        <f t="shared" si="2"/>
        <v>1.0485953897507727E-3</v>
      </c>
      <c r="G22" s="17">
        <f t="shared" si="2"/>
        <v>1</v>
      </c>
      <c r="H22" s="17">
        <f t="shared" si="3"/>
        <v>1.4832402023050244E-4</v>
      </c>
      <c r="I22" s="12">
        <f t="shared" si="4"/>
        <v>-102549.00723948605</v>
      </c>
      <c r="J22" s="18">
        <f t="shared" si="1"/>
        <v>17798.882427660294</v>
      </c>
      <c r="K22" s="18">
        <f t="shared" si="5"/>
        <v>157229.41863794992</v>
      </c>
      <c r="M22" s="2">
        <v>43889</v>
      </c>
      <c r="N22" s="17"/>
      <c r="P22" s="17"/>
    </row>
    <row r="23" spans="1:16" x14ac:dyDescent="0.25">
      <c r="A23">
        <v>15</v>
      </c>
      <c r="B23">
        <v>181769</v>
      </c>
      <c r="C23">
        <v>11329</v>
      </c>
      <c r="F23" s="17">
        <f t="shared" si="2"/>
        <v>1.2083224928547409E-3</v>
      </c>
      <c r="G23" s="17">
        <f t="shared" si="2"/>
        <v>1</v>
      </c>
      <c r="H23" s="17">
        <f t="shared" si="3"/>
        <v>1.5968526667540047E-4</v>
      </c>
      <c r="I23" s="12">
        <f t="shared" si="4"/>
        <v>-99041.581991954547</v>
      </c>
      <c r="J23" s="18">
        <f t="shared" si="1"/>
        <v>19162.232001048058</v>
      </c>
      <c r="K23" s="18">
        <f t="shared" si="5"/>
        <v>176391.65063899796</v>
      </c>
      <c r="M23" s="2">
        <v>43890</v>
      </c>
      <c r="N23" s="17"/>
      <c r="P23" s="17"/>
    </row>
    <row r="24" spans="1:16" x14ac:dyDescent="0.25">
      <c r="A24">
        <v>16</v>
      </c>
      <c r="B24">
        <v>193246</v>
      </c>
      <c r="C24">
        <v>11477</v>
      </c>
      <c r="F24" s="17">
        <f t="shared" si="2"/>
        <v>1.3793571733300425E-3</v>
      </c>
      <c r="G24" s="17">
        <f t="shared" si="2"/>
        <v>1</v>
      </c>
      <c r="H24" s="17">
        <f t="shared" si="3"/>
        <v>1.7098988231610844E-4</v>
      </c>
      <c r="I24" s="12">
        <f t="shared" si="4"/>
        <v>-99550.421124040789</v>
      </c>
      <c r="J24" s="18">
        <f t="shared" si="1"/>
        <v>20518.785877933013</v>
      </c>
      <c r="K24" s="18">
        <f t="shared" si="5"/>
        <v>196910.43651693099</v>
      </c>
      <c r="M24" s="2">
        <v>43891</v>
      </c>
      <c r="N24" s="17"/>
      <c r="P24" s="17"/>
    </row>
    <row r="25" spans="1:16" x14ac:dyDescent="0.25">
      <c r="A25">
        <v>17</v>
      </c>
      <c r="B25">
        <v>206253</v>
      </c>
      <c r="C25">
        <v>13007</v>
      </c>
      <c r="F25" s="17">
        <f t="shared" si="2"/>
        <v>1.5616302422825079E-3</v>
      </c>
      <c r="G25" s="17">
        <f t="shared" si="2"/>
        <v>1</v>
      </c>
      <c r="H25" s="17">
        <f t="shared" si="3"/>
        <v>1.8222532718490775E-4</v>
      </c>
      <c r="I25" s="12">
        <f t="shared" si="4"/>
        <v>-111993.73734360099</v>
      </c>
      <c r="J25" s="18">
        <f t="shared" si="1"/>
        <v>21867.03926218893</v>
      </c>
      <c r="K25" s="18">
        <f t="shared" si="5"/>
        <v>218777.47577911991</v>
      </c>
      <c r="M25" s="2">
        <v>43892</v>
      </c>
      <c r="N25" s="17"/>
      <c r="P25" s="17"/>
    </row>
    <row r="26" spans="1:16" x14ac:dyDescent="0.25">
      <c r="A26">
        <v>18</v>
      </c>
      <c r="B26">
        <v>221451</v>
      </c>
      <c r="C26">
        <v>15198</v>
      </c>
      <c r="F26" s="17">
        <f t="shared" si="2"/>
        <v>1.7550606691290049E-3</v>
      </c>
      <c r="G26" s="17">
        <f t="shared" si="2"/>
        <v>1</v>
      </c>
      <c r="H26" s="17">
        <f t="shared" si="3"/>
        <v>1.9337976269446317E-4</v>
      </c>
      <c r="I26" s="12">
        <f t="shared" si="4"/>
        <v>-129955.88851560881</v>
      </c>
      <c r="J26" s="18">
        <f t="shared" si="1"/>
        <v>23205.57152333558</v>
      </c>
      <c r="K26" s="18">
        <f t="shared" si="5"/>
        <v>241983.0473024555</v>
      </c>
      <c r="M26" s="2">
        <v>43893</v>
      </c>
      <c r="N26" s="17"/>
      <c r="P26" s="17"/>
    </row>
    <row r="27" spans="1:16" x14ac:dyDescent="0.25">
      <c r="A27">
        <v>19</v>
      </c>
      <c r="B27">
        <v>239764</v>
      </c>
      <c r="C27">
        <v>18313</v>
      </c>
      <c r="F27" s="17">
        <f t="shared" si="2"/>
        <v>1.9595562275112055E-3</v>
      </c>
      <c r="G27" s="17">
        <f t="shared" si="2"/>
        <v>1</v>
      </c>
      <c r="H27" s="17">
        <f t="shared" si="3"/>
        <v>2.0444199600202576E-4</v>
      </c>
      <c r="I27" s="12">
        <f t="shared" si="4"/>
        <v>-155573.07851487689</v>
      </c>
      <c r="J27" s="18">
        <f t="shared" si="1"/>
        <v>24533.039520243092</v>
      </c>
      <c r="K27" s="18">
        <f t="shared" si="5"/>
        <v>266516.08682269859</v>
      </c>
      <c r="M27" s="2">
        <v>43894</v>
      </c>
      <c r="N27" s="17"/>
      <c r="P27" s="17"/>
    </row>
    <row r="28" spans="1:16" x14ac:dyDescent="0.25">
      <c r="A28">
        <v>20</v>
      </c>
      <c r="B28">
        <v>255514</v>
      </c>
      <c r="C28">
        <v>15750</v>
      </c>
      <c r="F28" s="17">
        <f t="shared" si="2"/>
        <v>2.1750141005486556E-3</v>
      </c>
      <c r="G28" s="17">
        <f t="shared" si="2"/>
        <v>1</v>
      </c>
      <c r="H28" s="17">
        <f t="shared" si="3"/>
        <v>2.15401439359386E-4</v>
      </c>
      <c r="I28" s="12">
        <f t="shared" si="4"/>
        <v>-132977.36199827536</v>
      </c>
      <c r="J28" s="18">
        <f t="shared" si="1"/>
        <v>25848.172723126321</v>
      </c>
      <c r="K28" s="18">
        <f t="shared" si="5"/>
        <v>292364.2595458249</v>
      </c>
      <c r="M28" s="2">
        <v>43895</v>
      </c>
      <c r="N28" s="17"/>
      <c r="P28" s="17"/>
    </row>
    <row r="29" spans="1:16" x14ac:dyDescent="0.25">
      <c r="A29">
        <v>21</v>
      </c>
      <c r="B29">
        <v>269597</v>
      </c>
      <c r="C29">
        <v>14083</v>
      </c>
      <c r="F29" s="17">
        <f t="shared" si="2"/>
        <v>2.4013214561166007E-3</v>
      </c>
      <c r="G29" s="17">
        <f t="shared" si="2"/>
        <v>1</v>
      </c>
      <c r="H29" s="17">
        <f t="shared" si="3"/>
        <v>2.2624808014548031E-4</v>
      </c>
      <c r="I29" s="12">
        <f t="shared" si="4"/>
        <v>-118210.99036577123</v>
      </c>
      <c r="J29" s="18">
        <f t="shared" si="1"/>
        <v>27149.769617457638</v>
      </c>
      <c r="K29" s="18">
        <f t="shared" si="5"/>
        <v>319514.02916328254</v>
      </c>
      <c r="M29" s="2">
        <v>43896</v>
      </c>
    </row>
    <row r="30" spans="1:16" x14ac:dyDescent="0.25">
      <c r="A30">
        <v>22</v>
      </c>
      <c r="B30">
        <v>282373</v>
      </c>
      <c r="C30">
        <v>12776</v>
      </c>
      <c r="F30" s="17">
        <f t="shared" si="2"/>
        <v>2.6383559997805728E-3</v>
      </c>
      <c r="G30" s="17">
        <f t="shared" si="2"/>
        <v>1</v>
      </c>
      <c r="H30" s="17">
        <f t="shared" si="3"/>
        <v>2.3697245852900514E-4</v>
      </c>
      <c r="I30" s="12">
        <f t="shared" si="4"/>
        <v>-106648.51129452385</v>
      </c>
      <c r="J30" s="18">
        <f t="shared" si="1"/>
        <v>28436.695023480617</v>
      </c>
      <c r="K30" s="18">
        <f t="shared" si="5"/>
        <v>347950.72418676317</v>
      </c>
      <c r="M30" s="2">
        <v>43897</v>
      </c>
    </row>
    <row r="31" spans="1:16" x14ac:dyDescent="0.25">
      <c r="A31">
        <v>23</v>
      </c>
      <c r="B31">
        <v>295077</v>
      </c>
      <c r="C31">
        <v>12704</v>
      </c>
      <c r="F31" s="17">
        <f t="shared" si="2"/>
        <v>2.8859865108178395E-3</v>
      </c>
      <c r="G31" s="17">
        <f t="shared" si="2"/>
        <v>1</v>
      </c>
      <c r="H31" s="17">
        <f t="shared" si="3"/>
        <v>2.4756565055970923E-4</v>
      </c>
      <c r="I31" s="12">
        <f t="shared" si="4"/>
        <v>-105491.9167445771</v>
      </c>
      <c r="J31" s="18">
        <f t="shared" si="1"/>
        <v>29707.878067165107</v>
      </c>
      <c r="K31" s="18">
        <f t="shared" si="5"/>
        <v>377658.60225392826</v>
      </c>
      <c r="M31" s="2">
        <v>43898</v>
      </c>
    </row>
    <row r="32" spans="1:16" x14ac:dyDescent="0.25">
      <c r="A32">
        <v>24</v>
      </c>
      <c r="B32">
        <v>309342</v>
      </c>
      <c r="C32">
        <v>14265</v>
      </c>
      <c r="F32" s="17">
        <f t="shared" si="2"/>
        <v>3.1440733651401098E-3</v>
      </c>
      <c r="G32" s="17">
        <f t="shared" si="2"/>
        <v>1</v>
      </c>
      <c r="H32" s="17">
        <f t="shared" si="3"/>
        <v>2.5801925507308029E-4</v>
      </c>
      <c r="I32" s="12">
        <f t="shared" si="4"/>
        <v>-117864.22504375476</v>
      </c>
      <c r="J32" s="18">
        <f t="shared" si="1"/>
        <v>30962.310608769636</v>
      </c>
      <c r="K32" s="18">
        <f t="shared" si="5"/>
        <v>408620.91286269791</v>
      </c>
      <c r="M32" s="2">
        <v>43899</v>
      </c>
    </row>
    <row r="33" spans="1:13" x14ac:dyDescent="0.25">
      <c r="A33">
        <v>25</v>
      </c>
      <c r="B33">
        <v>324475</v>
      </c>
      <c r="C33">
        <v>15133</v>
      </c>
      <c r="F33" s="17">
        <f t="shared" si="2"/>
        <v>3.4124690477346231E-3</v>
      </c>
      <c r="G33" s="17">
        <f t="shared" si="2"/>
        <v>1</v>
      </c>
      <c r="H33" s="17">
        <f t="shared" si="3"/>
        <v>2.6832538321147468E-4</v>
      </c>
      <c r="I33" s="12">
        <f t="shared" si="4"/>
        <v>-124443.35321779984</v>
      </c>
      <c r="J33" s="18">
        <f t="shared" si="1"/>
        <v>32199.045985376961</v>
      </c>
      <c r="K33" s="18">
        <f t="shared" si="5"/>
        <v>440819.95884807489</v>
      </c>
      <c r="M33" s="2">
        <v>43900</v>
      </c>
    </row>
    <row r="34" spans="1:13" x14ac:dyDescent="0.25">
      <c r="A34">
        <v>26</v>
      </c>
      <c r="B34">
        <v>343476</v>
      </c>
      <c r="C34">
        <v>19001</v>
      </c>
      <c r="F34" s="17">
        <f t="shared" si="2"/>
        <v>3.6910186563455794E-3</v>
      </c>
      <c r="G34" s="17">
        <f t="shared" si="2"/>
        <v>1</v>
      </c>
      <c r="H34" s="17">
        <f t="shared" si="3"/>
        <v>2.784766496667523E-4</v>
      </c>
      <c r="I34" s="12">
        <f t="shared" si="4"/>
        <v>-155545.53673741253</v>
      </c>
      <c r="J34" s="18">
        <f t="shared" si="1"/>
        <v>33417.197960010279</v>
      </c>
      <c r="K34" s="18">
        <f t="shared" si="5"/>
        <v>474237.15680808516</v>
      </c>
      <c r="M34" s="2">
        <v>43901</v>
      </c>
    </row>
    <row r="35" spans="1:13" x14ac:dyDescent="0.25">
      <c r="A35">
        <v>27</v>
      </c>
      <c r="B35">
        <v>364165</v>
      </c>
      <c r="C35">
        <v>20689</v>
      </c>
      <c r="F35" s="17">
        <f t="shared" si="2"/>
        <v>3.9795603974458471E-3</v>
      </c>
      <c r="G35" s="17">
        <f t="shared" si="2"/>
        <v>1</v>
      </c>
      <c r="H35" s="17">
        <f t="shared" si="3"/>
        <v>2.8846616497257393E-4</v>
      </c>
      <c r="I35" s="12">
        <f t="shared" si="4"/>
        <v>-168634.64783064229</v>
      </c>
      <c r="J35" s="18">
        <f t="shared" si="1"/>
        <v>34615.939796708873</v>
      </c>
      <c r="K35" s="18">
        <f t="shared" si="5"/>
        <v>508853.09660479403</v>
      </c>
      <c r="M35" s="2">
        <v>43902</v>
      </c>
    </row>
    <row r="36" spans="1:13" x14ac:dyDescent="0.25">
      <c r="A36">
        <v>28</v>
      </c>
      <c r="B36">
        <v>389866</v>
      </c>
      <c r="C36">
        <v>25701</v>
      </c>
      <c r="F36" s="17">
        <f t="shared" si="2"/>
        <v>4.2779260750406278E-3</v>
      </c>
      <c r="G36" s="17">
        <f t="shared" si="2"/>
        <v>1</v>
      </c>
      <c r="H36" s="17">
        <f t="shared" si="3"/>
        <v>2.9828752833823514E-4</v>
      </c>
      <c r="I36" s="12">
        <f t="shared" si="4"/>
        <v>-208626.651237232</v>
      </c>
      <c r="J36" s="18">
        <f t="shared" si="1"/>
        <v>35794.503400588219</v>
      </c>
      <c r="K36" s="18">
        <f t="shared" si="5"/>
        <v>544647.60000538221</v>
      </c>
      <c r="M36" s="2">
        <v>43903</v>
      </c>
    </row>
    <row r="37" spans="1:13" x14ac:dyDescent="0.25">
      <c r="A37">
        <v>29</v>
      </c>
      <c r="B37">
        <v>423545</v>
      </c>
      <c r="C37">
        <v>33679</v>
      </c>
      <c r="F37" s="17">
        <f t="shared" si="2"/>
        <v>4.5859415724663899E-3</v>
      </c>
      <c r="G37" s="17">
        <f t="shared" si="2"/>
        <v>1</v>
      </c>
      <c r="H37" s="17">
        <f t="shared" si="3"/>
        <v>3.0793482064577052E-4</v>
      </c>
      <c r="I37" s="12">
        <f t="shared" si="4"/>
        <v>-272315.67743823898</v>
      </c>
      <c r="J37" s="18">
        <f t="shared" si="1"/>
        <v>36952.17847749246</v>
      </c>
      <c r="K37" s="18">
        <f t="shared" si="5"/>
        <v>581599.77848287462</v>
      </c>
      <c r="M37" s="2">
        <v>43904</v>
      </c>
    </row>
    <row r="38" spans="1:13" x14ac:dyDescent="0.25">
      <c r="A38">
        <v>30</v>
      </c>
      <c r="B38">
        <v>462088</v>
      </c>
      <c r="C38">
        <v>38543</v>
      </c>
      <c r="F38" s="17">
        <f t="shared" si="2"/>
        <v>4.9034273270633921E-3</v>
      </c>
      <c r="G38" s="17">
        <f t="shared" si="2"/>
        <v>1</v>
      </c>
      <c r="H38" s="17">
        <f t="shared" si="3"/>
        <v>3.1740259732540994E-4</v>
      </c>
      <c r="I38" s="12">
        <f t="shared" si="4"/>
        <v>-310476.95292223239</v>
      </c>
      <c r="J38" s="18">
        <f t="shared" si="1"/>
        <v>38088.311679049191</v>
      </c>
      <c r="K38" s="18">
        <f t="shared" si="5"/>
        <v>619688.09016192378</v>
      </c>
      <c r="M38" s="2">
        <v>43905</v>
      </c>
    </row>
    <row r="39" spans="1:13" x14ac:dyDescent="0.25">
      <c r="A39">
        <v>31</v>
      </c>
      <c r="B39">
        <v>504410</v>
      </c>
      <c r="C39">
        <v>42322</v>
      </c>
      <c r="F39" s="17">
        <f t="shared" si="2"/>
        <v>5.2301987973952802E-3</v>
      </c>
      <c r="G39" s="17">
        <f t="shared" si="2"/>
        <v>1</v>
      </c>
      <c r="H39" s="17">
        <f t="shared" si="3"/>
        <v>3.2668588090460334E-4</v>
      </c>
      <c r="I39" s="12">
        <f t="shared" si="4"/>
        <v>-339698.01790862408</v>
      </c>
      <c r="J39" s="18">
        <f t="shared" si="1"/>
        <v>39202.305708552398</v>
      </c>
      <c r="K39" s="18">
        <f t="shared" si="5"/>
        <v>658890.39587047615</v>
      </c>
      <c r="M39" s="2">
        <v>43906</v>
      </c>
    </row>
    <row r="40" spans="1:13" x14ac:dyDescent="0.25">
      <c r="A40">
        <v>32</v>
      </c>
      <c r="B40">
        <v>550845</v>
      </c>
      <c r="C40">
        <v>46435</v>
      </c>
      <c r="F40" s="17">
        <f t="shared" si="2"/>
        <v>5.5660669225404691E-3</v>
      </c>
      <c r="G40" s="17">
        <f t="shared" si="2"/>
        <v>1</v>
      </c>
      <c r="H40" s="17">
        <f t="shared" si="3"/>
        <v>3.3578015308188374E-4</v>
      </c>
      <c r="I40" s="12">
        <f t="shared" si="4"/>
        <v>-371436.06870354043</v>
      </c>
      <c r="J40" s="18">
        <f t="shared" si="1"/>
        <v>40293.61836982605</v>
      </c>
      <c r="K40" s="18">
        <f t="shared" si="5"/>
        <v>699184.01424030215</v>
      </c>
      <c r="M40" s="2">
        <v>43907</v>
      </c>
    </row>
    <row r="41" spans="1:13" x14ac:dyDescent="0.25">
      <c r="A41">
        <v>33</v>
      </c>
      <c r="B41">
        <v>599856</v>
      </c>
      <c r="C41">
        <v>49011</v>
      </c>
      <c r="F41" s="17">
        <f t="shared" si="2"/>
        <v>5.9108385728813273E-3</v>
      </c>
      <c r="G41" s="17">
        <f t="shared" si="2"/>
        <v>1</v>
      </c>
      <c r="H41" s="17">
        <f t="shared" si="3"/>
        <v>3.4468134622689535E-4</v>
      </c>
      <c r="I41" s="12">
        <f t="shared" si="4"/>
        <v>-390759.32168388425</v>
      </c>
      <c r="J41" s="18">
        <f t="shared" si="1"/>
        <v>41361.761547227441</v>
      </c>
      <c r="K41" s="18">
        <f t="shared" si="5"/>
        <v>740545.77578752954</v>
      </c>
      <c r="M41" s="2">
        <v>43908</v>
      </c>
    </row>
    <row r="42" spans="1:13" x14ac:dyDescent="0.25">
      <c r="A42">
        <v>34</v>
      </c>
      <c r="B42">
        <v>652812</v>
      </c>
      <c r="C42">
        <v>52956</v>
      </c>
      <c r="F42" s="17">
        <f t="shared" si="2"/>
        <v>6.2643169917534491E-3</v>
      </c>
      <c r="G42" s="17">
        <f t="shared" si="2"/>
        <v>1</v>
      </c>
      <c r="H42" s="17">
        <f t="shared" si="3"/>
        <v>3.5338583424287612E-4</v>
      </c>
      <c r="I42" s="12">
        <f t="shared" si="4"/>
        <v>-420891.6445998206</v>
      </c>
      <c r="J42" s="18">
        <f t="shared" si="1"/>
        <v>42406.300109145137</v>
      </c>
      <c r="K42" s="18">
        <f t="shared" si="5"/>
        <v>782952.07589667465</v>
      </c>
      <c r="M42" s="2">
        <v>43909</v>
      </c>
    </row>
    <row r="43" spans="1:13" x14ac:dyDescent="0.25">
      <c r="A43">
        <v>35</v>
      </c>
      <c r="B43">
        <v>706104</v>
      </c>
      <c r="C43">
        <v>53292</v>
      </c>
      <c r="F43" s="17">
        <f t="shared" si="2"/>
        <v>6.6263022272891048E-3</v>
      </c>
      <c r="G43" s="17">
        <f t="shared" si="2"/>
        <v>1</v>
      </c>
      <c r="H43" s="17">
        <f t="shared" si="3"/>
        <v>3.6189042276340373E-4</v>
      </c>
      <c r="I43" s="12">
        <f t="shared" si="4"/>
        <v>-422294.81922474387</v>
      </c>
      <c r="J43" s="18">
        <f t="shared" si="1"/>
        <v>43426.850731608451</v>
      </c>
      <c r="K43" s="18">
        <f t="shared" si="5"/>
        <v>826378.92662828311</v>
      </c>
      <c r="M43" s="2">
        <v>43910</v>
      </c>
    </row>
    <row r="44" spans="1:13" x14ac:dyDescent="0.25">
      <c r="A44">
        <v>36</v>
      </c>
      <c r="B44">
        <v>764726</v>
      </c>
      <c r="C44">
        <v>58622</v>
      </c>
      <c r="F44" s="17">
        <f t="shared" si="2"/>
        <v>6.9965915537780754E-3</v>
      </c>
      <c r="G44" s="17">
        <f t="shared" si="2"/>
        <v>1</v>
      </c>
      <c r="H44" s="17">
        <f t="shared" si="3"/>
        <v>3.701923386725262E-4</v>
      </c>
      <c r="I44" s="12">
        <f t="shared" si="4"/>
        <v>-463201.02092694602</v>
      </c>
      <c r="J44" s="18">
        <f t="shared" si="1"/>
        <v>44423.080640703141</v>
      </c>
      <c r="K44" s="18">
        <f t="shared" si="5"/>
        <v>870802.0072689862</v>
      </c>
      <c r="M44" s="2">
        <v>43911</v>
      </c>
    </row>
    <row r="45" spans="1:13" x14ac:dyDescent="0.25">
      <c r="A45">
        <v>37</v>
      </c>
      <c r="B45">
        <v>829532</v>
      </c>
      <c r="C45">
        <v>64806</v>
      </c>
      <c r="F45" s="17">
        <f t="shared" si="2"/>
        <v>7.3749798818835144E-3</v>
      </c>
      <c r="G45" s="17">
        <f t="shared" si="2"/>
        <v>1</v>
      </c>
      <c r="H45" s="17">
        <f t="shared" si="3"/>
        <v>3.7828921896270731E-4</v>
      </c>
      <c r="I45" s="12">
        <f t="shared" si="4"/>
        <v>-510661.65795352298</v>
      </c>
      <c r="J45" s="18">
        <f t="shared" si="1"/>
        <v>45394.706275524877</v>
      </c>
      <c r="K45" s="18">
        <f t="shared" si="5"/>
        <v>916196.71354451112</v>
      </c>
      <c r="M45" s="2">
        <v>43912</v>
      </c>
    </row>
    <row r="46" spans="1:13" x14ac:dyDescent="0.25">
      <c r="A46">
        <v>38</v>
      </c>
      <c r="B46">
        <v>899615</v>
      </c>
      <c r="C46">
        <v>70083</v>
      </c>
      <c r="F46" s="17">
        <f t="shared" si="2"/>
        <v>7.7612601570786754E-3</v>
      </c>
      <c r="G46" s="17">
        <f t="shared" si="2"/>
        <v>1</v>
      </c>
      <c r="H46" s="17">
        <f t="shared" si="3"/>
        <v>3.8617909895877868E-4</v>
      </c>
      <c r="I46" s="12">
        <f t="shared" si="4"/>
        <v>-550796.96601443901</v>
      </c>
      <c r="J46" s="18">
        <f t="shared" si="1"/>
        <v>46341.491875053442</v>
      </c>
      <c r="K46" s="18">
        <f t="shared" si="5"/>
        <v>962538.20541956462</v>
      </c>
      <c r="M46" s="2">
        <v>43913</v>
      </c>
    </row>
    <row r="47" spans="1:13" x14ac:dyDescent="0.25">
      <c r="A47">
        <v>39</v>
      </c>
      <c r="B47">
        <v>971725</v>
      </c>
      <c r="C47">
        <v>72110</v>
      </c>
      <c r="F47" s="17">
        <f t="shared" si="2"/>
        <v>8.1552237457070964E-3</v>
      </c>
      <c r="G47" s="17">
        <f t="shared" si="2"/>
        <v>1</v>
      </c>
      <c r="H47" s="17">
        <f t="shared" si="3"/>
        <v>3.9386039994463692E-4</v>
      </c>
      <c r="I47" s="12">
        <f t="shared" si="4"/>
        <v>-565307.35643735901</v>
      </c>
      <c r="J47" s="18">
        <f t="shared" si="1"/>
        <v>47263.247993356432</v>
      </c>
      <c r="K47" s="18">
        <f t="shared" si="5"/>
        <v>1009801.4534129211</v>
      </c>
      <c r="M47" s="2">
        <v>43914</v>
      </c>
    </row>
    <row r="48" spans="1:13" x14ac:dyDescent="0.25">
      <c r="A48">
        <v>40</v>
      </c>
      <c r="B48">
        <v>1046353</v>
      </c>
      <c r="C48">
        <v>74628</v>
      </c>
      <c r="F48" s="17">
        <f t="shared" si="2"/>
        <v>8.5566608081226736E-3</v>
      </c>
      <c r="G48" s="17">
        <f t="shared" si="2"/>
        <v>1</v>
      </c>
      <c r="H48" s="17">
        <f t="shared" si="3"/>
        <v>4.0133191624651876E-4</v>
      </c>
      <c r="I48" s="12">
        <f t="shared" si="4"/>
        <v>-583644.82288714102</v>
      </c>
      <c r="J48" s="18">
        <f t="shared" si="1"/>
        <v>48159.82994958225</v>
      </c>
      <c r="K48" s="18">
        <f t="shared" si="5"/>
        <v>1057961.2833625034</v>
      </c>
      <c r="M48" s="2">
        <v>43915</v>
      </c>
    </row>
    <row r="49" spans="1:13" x14ac:dyDescent="0.25">
      <c r="A49">
        <v>41</v>
      </c>
      <c r="B49">
        <v>1122496</v>
      </c>
      <c r="C49">
        <v>76143</v>
      </c>
      <c r="F49" s="17">
        <f t="shared" si="2"/>
        <v>8.9653606584179091E-3</v>
      </c>
      <c r="G49" s="17">
        <f t="shared" si="2"/>
        <v>1</v>
      </c>
      <c r="H49" s="17">
        <f t="shared" si="3"/>
        <v>4.0859280182468639E-4</v>
      </c>
      <c r="I49" s="12">
        <f t="shared" si="4"/>
        <v>-594127.95260700095</v>
      </c>
      <c r="J49" s="18">
        <f t="shared" si="1"/>
        <v>49031.136218962369</v>
      </c>
      <c r="K49" s="18">
        <f t="shared" si="5"/>
        <v>1106992.4195814657</v>
      </c>
      <c r="M49" s="2">
        <v>43916</v>
      </c>
    </row>
    <row r="50" spans="1:13" x14ac:dyDescent="0.25">
      <c r="A50" s="3" t="s">
        <v>57</v>
      </c>
      <c r="B50">
        <v>120000000</v>
      </c>
      <c r="C50">
        <v>118877504</v>
      </c>
      <c r="F50" s="17"/>
      <c r="G50" s="17"/>
      <c r="H50" s="17"/>
      <c r="I50" s="12">
        <f>C50*LN(1-SUM(H9:H49))</f>
        <v>-1101726.9951369346</v>
      </c>
      <c r="J50" s="18">
        <f>B50-SUM(J9:J49)</f>
        <v>118893007.58041853</v>
      </c>
    </row>
    <row r="51" spans="1:13" x14ac:dyDescent="0.25">
      <c r="F51" s="17"/>
      <c r="G51" s="17"/>
      <c r="H51" s="17"/>
      <c r="J51" s="18"/>
    </row>
    <row r="52" spans="1:13" x14ac:dyDescent="0.25">
      <c r="F52" s="17"/>
      <c r="G52" s="17"/>
      <c r="H52" s="17"/>
      <c r="J52" s="18"/>
    </row>
    <row r="53" spans="1:13" x14ac:dyDescent="0.25">
      <c r="F53" s="17"/>
      <c r="G53" s="17"/>
      <c r="H53" s="17"/>
      <c r="J53" s="18"/>
    </row>
    <row r="54" spans="1:13" x14ac:dyDescent="0.25">
      <c r="F54" s="17"/>
      <c r="G54" s="17"/>
      <c r="H54" s="17"/>
      <c r="J54" s="18"/>
    </row>
    <row r="55" spans="1:13" x14ac:dyDescent="0.25">
      <c r="F55" s="17"/>
      <c r="G55" s="17"/>
      <c r="H55" s="17"/>
      <c r="J55" s="18"/>
    </row>
    <row r="56" spans="1:13" x14ac:dyDescent="0.25">
      <c r="F56" s="17"/>
      <c r="G56" s="17"/>
      <c r="H56" s="17"/>
      <c r="J56" s="18"/>
    </row>
    <row r="57" spans="1:13" x14ac:dyDescent="0.25">
      <c r="F57" s="17"/>
      <c r="G57" s="17"/>
      <c r="H57" s="17"/>
      <c r="J57" s="18"/>
    </row>
    <row r="58" spans="1:13" x14ac:dyDescent="0.25">
      <c r="F58" s="17"/>
      <c r="G58" s="17"/>
      <c r="H58" s="17"/>
      <c r="J58" s="18"/>
    </row>
    <row r="59" spans="1:13" x14ac:dyDescent="0.25">
      <c r="F59" s="17"/>
      <c r="G59" s="17"/>
      <c r="H59" s="17"/>
      <c r="J59" s="18"/>
    </row>
    <row r="60" spans="1:13" x14ac:dyDescent="0.25">
      <c r="F60" s="17"/>
      <c r="G60" s="17"/>
      <c r="H60" s="17"/>
      <c r="J60" s="18"/>
    </row>
    <row r="61" spans="1:13" x14ac:dyDescent="0.25">
      <c r="F61" s="17"/>
      <c r="G61" s="17"/>
      <c r="H61" s="17"/>
      <c r="J61" s="18"/>
    </row>
    <row r="62" spans="1:13" x14ac:dyDescent="0.25">
      <c r="F62" s="17"/>
      <c r="G62" s="17"/>
      <c r="H62" s="17"/>
      <c r="J62" s="18"/>
    </row>
    <row r="63" spans="1:13" x14ac:dyDescent="0.25">
      <c r="F63" s="17"/>
      <c r="G63" s="17"/>
      <c r="H63" s="17"/>
      <c r="J63" s="18"/>
    </row>
    <row r="64" spans="1:13" x14ac:dyDescent="0.25">
      <c r="F64" s="17"/>
      <c r="G64" s="17"/>
      <c r="H64" s="17"/>
      <c r="J64" s="18"/>
    </row>
    <row r="65" spans="6:10" x14ac:dyDescent="0.25">
      <c r="F65" s="17"/>
      <c r="G65" s="17"/>
      <c r="H65" s="17"/>
      <c r="J65" s="18"/>
    </row>
    <row r="66" spans="6:10" x14ac:dyDescent="0.25">
      <c r="F66" s="17"/>
      <c r="G66" s="17"/>
      <c r="H66" s="17"/>
      <c r="J66" s="18"/>
    </row>
    <row r="67" spans="6:10" x14ac:dyDescent="0.25">
      <c r="F67" s="17"/>
      <c r="G67" s="17"/>
      <c r="H67" s="17"/>
      <c r="J67" s="18"/>
    </row>
    <row r="68" spans="6:10" x14ac:dyDescent="0.25">
      <c r="F68" s="17"/>
      <c r="G68" s="17"/>
      <c r="H68" s="17"/>
      <c r="J68" s="18"/>
    </row>
    <row r="69" spans="6:10" x14ac:dyDescent="0.25">
      <c r="F69" s="17"/>
      <c r="G69" s="17"/>
      <c r="H69" s="17"/>
      <c r="J69" s="18"/>
    </row>
    <row r="70" spans="6:10" x14ac:dyDescent="0.25">
      <c r="F70" s="17"/>
      <c r="G70" s="17"/>
      <c r="H70" s="17"/>
      <c r="J70" s="18"/>
    </row>
    <row r="71" spans="6:10" x14ac:dyDescent="0.25">
      <c r="F71" s="17"/>
      <c r="G71" s="17"/>
      <c r="H71" s="17"/>
      <c r="J71" s="18"/>
    </row>
    <row r="72" spans="6:10" x14ac:dyDescent="0.25">
      <c r="F72" s="17"/>
      <c r="G72" s="17"/>
      <c r="H72" s="17"/>
      <c r="J72" s="18"/>
    </row>
    <row r="73" spans="6:10" x14ac:dyDescent="0.25">
      <c r="F73" s="17"/>
      <c r="G73" s="17"/>
      <c r="H73" s="17"/>
      <c r="J73" s="18"/>
    </row>
    <row r="74" spans="6:10" x14ac:dyDescent="0.25">
      <c r="F74" s="17"/>
      <c r="G74" s="17"/>
      <c r="H74" s="17"/>
      <c r="J74" s="18"/>
    </row>
    <row r="75" spans="6:10" x14ac:dyDescent="0.25">
      <c r="F75" s="17"/>
      <c r="G75" s="17"/>
      <c r="H75" s="17"/>
      <c r="J75" s="18"/>
    </row>
    <row r="76" spans="6:10" x14ac:dyDescent="0.25">
      <c r="F76" s="17"/>
      <c r="G76" s="17"/>
      <c r="H76" s="17"/>
      <c r="J76" s="18"/>
    </row>
    <row r="77" spans="6:10" x14ac:dyDescent="0.25">
      <c r="F77" s="17"/>
      <c r="G77" s="17"/>
      <c r="H77" s="17"/>
      <c r="J77" s="18"/>
    </row>
    <row r="78" spans="6:10" x14ac:dyDescent="0.25">
      <c r="F78" s="17"/>
      <c r="G78" s="17"/>
      <c r="H78" s="17"/>
      <c r="J78" s="18"/>
    </row>
    <row r="79" spans="6:10" x14ac:dyDescent="0.25">
      <c r="F79" s="17"/>
      <c r="G79" s="17"/>
      <c r="H79" s="17"/>
      <c r="J79" s="18"/>
    </row>
    <row r="80" spans="6:10" x14ac:dyDescent="0.25">
      <c r="F80" s="17"/>
      <c r="G80" s="17"/>
      <c r="H80" s="17"/>
      <c r="J80" s="18"/>
    </row>
    <row r="81" spans="6:10" x14ac:dyDescent="0.25">
      <c r="F81" s="17"/>
      <c r="G81" s="17"/>
      <c r="H81" s="17"/>
      <c r="J81" s="18"/>
    </row>
    <row r="82" spans="6:10" x14ac:dyDescent="0.25">
      <c r="F82" s="17"/>
      <c r="G82" s="17"/>
      <c r="H82" s="17"/>
      <c r="J82" s="18"/>
    </row>
    <row r="83" spans="6:10" x14ac:dyDescent="0.25">
      <c r="F83" s="17"/>
      <c r="G83" s="17"/>
      <c r="H83" s="17"/>
      <c r="J83" s="18"/>
    </row>
    <row r="84" spans="6:10" x14ac:dyDescent="0.25">
      <c r="F84" s="17"/>
      <c r="G84" s="17"/>
      <c r="H84" s="17"/>
      <c r="J84" s="18"/>
    </row>
    <row r="85" spans="6:10" x14ac:dyDescent="0.25">
      <c r="F85" s="17"/>
      <c r="G85" s="17"/>
      <c r="H85" s="17"/>
      <c r="J85" s="18"/>
    </row>
    <row r="86" spans="6:10" x14ac:dyDescent="0.25">
      <c r="F86" s="17"/>
      <c r="G86" s="17"/>
      <c r="H86" s="17"/>
      <c r="J86" s="18"/>
    </row>
    <row r="87" spans="6:10" x14ac:dyDescent="0.25">
      <c r="F87" s="17"/>
      <c r="G87" s="17"/>
      <c r="H87" s="17"/>
      <c r="J87" s="18"/>
    </row>
    <row r="88" spans="6:10" x14ac:dyDescent="0.25">
      <c r="F88" s="17"/>
      <c r="G88" s="17"/>
      <c r="H88" s="17"/>
      <c r="J88" s="18"/>
    </row>
    <row r="89" spans="6:10" x14ac:dyDescent="0.25">
      <c r="F89" s="17"/>
      <c r="G89" s="17"/>
      <c r="H89" s="17"/>
      <c r="J89" s="18"/>
    </row>
    <row r="90" spans="6:10" x14ac:dyDescent="0.25">
      <c r="F90" s="17"/>
      <c r="G90" s="17"/>
      <c r="H90" s="17"/>
      <c r="J90" s="18"/>
    </row>
    <row r="91" spans="6:10" x14ac:dyDescent="0.25">
      <c r="F91" s="17"/>
      <c r="G91" s="17"/>
      <c r="H91" s="17"/>
      <c r="J91" s="18"/>
    </row>
    <row r="92" spans="6:10" x14ac:dyDescent="0.25">
      <c r="F92" s="17"/>
      <c r="G92" s="17"/>
      <c r="H92" s="17"/>
      <c r="J92" s="18"/>
    </row>
    <row r="93" spans="6:10" x14ac:dyDescent="0.25">
      <c r="F93" s="17"/>
      <c r="G93" s="17"/>
      <c r="H93" s="17"/>
      <c r="J93" s="18"/>
    </row>
    <row r="94" spans="6:10" x14ac:dyDescent="0.25">
      <c r="F94" s="17"/>
      <c r="G94" s="17"/>
      <c r="H94" s="17"/>
      <c r="J94" s="18"/>
    </row>
    <row r="95" spans="6:10" x14ac:dyDescent="0.25">
      <c r="F95" s="17"/>
      <c r="G95" s="17"/>
      <c r="H95" s="17"/>
      <c r="J95" s="18"/>
    </row>
    <row r="96" spans="6:10" x14ac:dyDescent="0.25">
      <c r="F96" s="17"/>
      <c r="G96" s="17"/>
      <c r="H96" s="17"/>
      <c r="J96" s="18"/>
    </row>
    <row r="97" spans="6:10" x14ac:dyDescent="0.25">
      <c r="F97" s="17"/>
      <c r="G97" s="17"/>
      <c r="H97" s="17"/>
      <c r="J97" s="18"/>
    </row>
    <row r="98" spans="6:10" x14ac:dyDescent="0.25">
      <c r="F98" s="17"/>
      <c r="G98" s="17"/>
      <c r="H98" s="17"/>
      <c r="J98" s="18"/>
    </row>
    <row r="99" spans="6:10" x14ac:dyDescent="0.25">
      <c r="F99" s="17"/>
      <c r="G99" s="17"/>
      <c r="H99" s="17"/>
      <c r="J99" s="18"/>
    </row>
    <row r="100" spans="6:10" x14ac:dyDescent="0.25">
      <c r="F100" s="17"/>
      <c r="G100" s="17"/>
      <c r="H100" s="17"/>
      <c r="J100" s="18"/>
    </row>
    <row r="101" spans="6:10" x14ac:dyDescent="0.25">
      <c r="F101" s="17"/>
      <c r="G101" s="17"/>
      <c r="H101" s="17"/>
      <c r="J101" s="18"/>
    </row>
    <row r="102" spans="6:10" x14ac:dyDescent="0.25">
      <c r="F102" s="17"/>
      <c r="G102" s="17"/>
      <c r="H102" s="17"/>
      <c r="J102" s="18"/>
    </row>
    <row r="103" spans="6:10" x14ac:dyDescent="0.25">
      <c r="F103" s="17"/>
      <c r="G103" s="17"/>
      <c r="H103" s="17"/>
      <c r="J103" s="18"/>
    </row>
    <row r="104" spans="6:10" x14ac:dyDescent="0.25">
      <c r="F104" s="17"/>
      <c r="G104" s="17"/>
      <c r="H104" s="17"/>
      <c r="J104" s="18"/>
    </row>
    <row r="105" spans="6:10" x14ac:dyDescent="0.25">
      <c r="F105" s="17"/>
      <c r="G105" s="17"/>
      <c r="H105" s="17"/>
      <c r="J105" s="18"/>
    </row>
    <row r="106" spans="6:10" x14ac:dyDescent="0.25">
      <c r="F106" s="17"/>
      <c r="G106" s="17"/>
      <c r="H106" s="17"/>
      <c r="J106" s="18"/>
    </row>
    <row r="107" spans="6:10" x14ac:dyDescent="0.25">
      <c r="F107" s="17"/>
      <c r="G107" s="17"/>
      <c r="H107" s="17"/>
      <c r="J107" s="18"/>
    </row>
    <row r="108" spans="6:10" x14ac:dyDescent="0.25">
      <c r="F108" s="17"/>
      <c r="G108" s="17"/>
      <c r="H108" s="17"/>
      <c r="J108" s="18"/>
    </row>
    <row r="109" spans="6:10" x14ac:dyDescent="0.25">
      <c r="F109" s="17"/>
      <c r="G109" s="17"/>
      <c r="H109" s="17"/>
      <c r="J109" s="18"/>
    </row>
    <row r="110" spans="6:10" x14ac:dyDescent="0.25">
      <c r="F110" s="17"/>
      <c r="G110" s="17"/>
      <c r="H110" s="17"/>
      <c r="J110" s="18"/>
    </row>
    <row r="111" spans="6:10" x14ac:dyDescent="0.25">
      <c r="F111" s="17"/>
      <c r="G111" s="17"/>
      <c r="H111" s="17"/>
      <c r="J111" s="18"/>
    </row>
    <row r="112" spans="6:10" x14ac:dyDescent="0.25">
      <c r="F112" s="17"/>
      <c r="G112" s="17"/>
      <c r="H112" s="17"/>
      <c r="J112" s="18"/>
    </row>
    <row r="113" spans="6:10" x14ac:dyDescent="0.25">
      <c r="F113" s="17"/>
      <c r="G113" s="17"/>
      <c r="H113" s="17"/>
      <c r="J113" s="18"/>
    </row>
    <row r="114" spans="6:10" x14ac:dyDescent="0.25">
      <c r="F114" s="17"/>
      <c r="G114" s="17"/>
      <c r="H114" s="17"/>
      <c r="J114" s="18"/>
    </row>
    <row r="115" spans="6:10" x14ac:dyDescent="0.25">
      <c r="F115" s="17"/>
      <c r="G115" s="17"/>
      <c r="H115" s="17"/>
      <c r="J115" s="18"/>
    </row>
    <row r="116" spans="6:10" x14ac:dyDescent="0.25">
      <c r="F116" s="17"/>
      <c r="G116" s="17"/>
      <c r="H116" s="17"/>
      <c r="J116" s="18"/>
    </row>
    <row r="117" spans="6:10" x14ac:dyDescent="0.25">
      <c r="F117" s="17"/>
      <c r="G117" s="17"/>
      <c r="H117" s="17"/>
      <c r="J117" s="18"/>
    </row>
    <row r="118" spans="6:10" x14ac:dyDescent="0.25">
      <c r="F118" s="17"/>
      <c r="G118" s="17"/>
      <c r="H118" s="17"/>
      <c r="J118" s="18"/>
    </row>
    <row r="119" spans="6:10" x14ac:dyDescent="0.25">
      <c r="F119" s="17"/>
      <c r="G119" s="17"/>
      <c r="H119" s="17"/>
      <c r="J119" s="18"/>
    </row>
    <row r="120" spans="6:10" x14ac:dyDescent="0.25">
      <c r="F120" s="17"/>
      <c r="G120" s="17"/>
      <c r="H120" s="17"/>
      <c r="J120" s="18"/>
    </row>
    <row r="121" spans="6:10" x14ac:dyDescent="0.25">
      <c r="F121" s="17"/>
      <c r="G121" s="17"/>
      <c r="H121" s="17"/>
      <c r="J121" s="18"/>
    </row>
    <row r="122" spans="6:10" x14ac:dyDescent="0.25">
      <c r="F122" s="17"/>
      <c r="G122" s="17"/>
      <c r="H122" s="17"/>
      <c r="J122" s="18"/>
    </row>
    <row r="123" spans="6:10" x14ac:dyDescent="0.25">
      <c r="F123" s="17"/>
      <c r="G123" s="17"/>
      <c r="H123" s="17"/>
      <c r="J123" s="18"/>
    </row>
    <row r="124" spans="6:10" x14ac:dyDescent="0.25">
      <c r="F124" s="17"/>
      <c r="G124" s="17"/>
      <c r="H124" s="17"/>
      <c r="J124" s="18"/>
    </row>
    <row r="125" spans="6:10" x14ac:dyDescent="0.25">
      <c r="F125" s="17"/>
      <c r="G125" s="17"/>
      <c r="H125" s="17"/>
      <c r="J125" s="18"/>
    </row>
    <row r="126" spans="6:10" x14ac:dyDescent="0.25">
      <c r="F126" s="17"/>
      <c r="G126" s="17"/>
      <c r="H126" s="17"/>
      <c r="J126" s="18"/>
    </row>
    <row r="127" spans="6:10" x14ac:dyDescent="0.25">
      <c r="F127" s="17"/>
      <c r="G127" s="17"/>
      <c r="H127" s="17"/>
      <c r="J127" s="18"/>
    </row>
    <row r="128" spans="6:10" x14ac:dyDescent="0.25">
      <c r="F128" s="17"/>
      <c r="G128" s="17"/>
      <c r="H128" s="17"/>
      <c r="J128" s="18"/>
    </row>
    <row r="129" spans="6:10" x14ac:dyDescent="0.25">
      <c r="F129" s="17"/>
      <c r="G129" s="17"/>
      <c r="H129" s="17"/>
      <c r="J129" s="18"/>
    </row>
    <row r="130" spans="6:10" x14ac:dyDescent="0.25">
      <c r="F130" s="17"/>
      <c r="G130" s="17"/>
      <c r="H130" s="17"/>
      <c r="J130" s="18"/>
    </row>
    <row r="131" spans="6:10" x14ac:dyDescent="0.25">
      <c r="F131" s="17"/>
      <c r="G131" s="17"/>
      <c r="H131" s="17"/>
      <c r="J131" s="18"/>
    </row>
    <row r="132" spans="6:10" x14ac:dyDescent="0.25">
      <c r="F132" s="17"/>
      <c r="G132" s="17"/>
      <c r="H132" s="17"/>
      <c r="J132" s="18"/>
    </row>
    <row r="133" spans="6:10" x14ac:dyDescent="0.25">
      <c r="F133" s="17"/>
      <c r="G133" s="17"/>
      <c r="H133" s="17"/>
      <c r="J133" s="18"/>
    </row>
    <row r="134" spans="6:10" x14ac:dyDescent="0.25">
      <c r="F134" s="17"/>
      <c r="G134" s="17"/>
      <c r="H134" s="17"/>
      <c r="J134" s="18"/>
    </row>
    <row r="135" spans="6:10" x14ac:dyDescent="0.25">
      <c r="F135" s="17"/>
      <c r="G135" s="17"/>
      <c r="H135" s="17"/>
      <c r="J135" s="18"/>
    </row>
    <row r="136" spans="6:10" x14ac:dyDescent="0.25">
      <c r="F136" s="17"/>
      <c r="G136" s="17"/>
      <c r="H136" s="17"/>
      <c r="J136" s="18"/>
    </row>
    <row r="137" spans="6:10" x14ac:dyDescent="0.25">
      <c r="F137" s="17"/>
      <c r="G137" s="17"/>
      <c r="H137" s="17"/>
      <c r="J137" s="18"/>
    </row>
    <row r="138" spans="6:10" x14ac:dyDescent="0.25">
      <c r="F138" s="17"/>
      <c r="G138" s="17"/>
      <c r="H138" s="17"/>
      <c r="J138" s="18"/>
    </row>
    <row r="139" spans="6:10" x14ac:dyDescent="0.25">
      <c r="F139" s="17"/>
      <c r="G139" s="17"/>
      <c r="H139" s="17"/>
      <c r="J139" s="18"/>
    </row>
    <row r="140" spans="6:10" x14ac:dyDescent="0.25">
      <c r="F140" s="17"/>
      <c r="G140" s="17"/>
      <c r="H140" s="17"/>
      <c r="J140" s="18"/>
    </row>
    <row r="141" spans="6:10" x14ac:dyDescent="0.25">
      <c r="F141" s="17"/>
      <c r="G141" s="17"/>
      <c r="H141" s="17"/>
      <c r="J141" s="18"/>
    </row>
    <row r="142" spans="6:10" x14ac:dyDescent="0.25">
      <c r="F142" s="17"/>
      <c r="G142" s="17"/>
      <c r="H142" s="17"/>
      <c r="J142" s="18"/>
    </row>
    <row r="143" spans="6:10" x14ac:dyDescent="0.25">
      <c r="F143" s="17"/>
      <c r="G143" s="17"/>
      <c r="H143" s="17"/>
      <c r="J143" s="18"/>
    </row>
    <row r="144" spans="6:10" x14ac:dyDescent="0.25">
      <c r="F144" s="17"/>
      <c r="G144" s="17"/>
      <c r="H144" s="17"/>
      <c r="J144" s="18"/>
    </row>
    <row r="145" spans="6:10" x14ac:dyDescent="0.25">
      <c r="F145" s="17"/>
      <c r="G145" s="17"/>
      <c r="H145" s="17"/>
      <c r="J145" s="18"/>
    </row>
    <row r="146" spans="6:10" x14ac:dyDescent="0.25">
      <c r="F146" s="17"/>
      <c r="G146" s="17"/>
      <c r="H146" s="17"/>
      <c r="J146" s="18"/>
    </row>
    <row r="147" spans="6:10" x14ac:dyDescent="0.25">
      <c r="F147" s="17"/>
      <c r="G147" s="17"/>
      <c r="H147" s="17"/>
      <c r="J147" s="18"/>
    </row>
    <row r="148" spans="6:10" x14ac:dyDescent="0.25">
      <c r="F148" s="17"/>
      <c r="G148" s="17"/>
      <c r="H148" s="17"/>
      <c r="J148" s="18"/>
    </row>
    <row r="149" spans="6:10" x14ac:dyDescent="0.25">
      <c r="F149" s="17"/>
      <c r="G149" s="17"/>
      <c r="H149" s="17"/>
      <c r="J149" s="18"/>
    </row>
    <row r="150" spans="6:10" x14ac:dyDescent="0.25">
      <c r="F150" s="17"/>
      <c r="G150" s="17"/>
      <c r="H150" s="17"/>
      <c r="J150" s="18"/>
    </row>
    <row r="151" spans="6:10" x14ac:dyDescent="0.25">
      <c r="F151" s="17"/>
      <c r="G151" s="17"/>
      <c r="H151" s="17"/>
      <c r="J151" s="18"/>
    </row>
    <row r="152" spans="6:10" x14ac:dyDescent="0.25">
      <c r="F152" s="17"/>
      <c r="G152" s="17"/>
      <c r="H152" s="17"/>
      <c r="J152" s="18"/>
    </row>
    <row r="153" spans="6:10" x14ac:dyDescent="0.25">
      <c r="F153" s="17"/>
      <c r="G153" s="17"/>
      <c r="H153" s="17"/>
      <c r="J153" s="18"/>
    </row>
    <row r="154" spans="6:10" x14ac:dyDescent="0.25">
      <c r="F154" s="17"/>
      <c r="G154" s="17"/>
      <c r="H154" s="17"/>
      <c r="J154" s="18"/>
    </row>
    <row r="155" spans="6:10" x14ac:dyDescent="0.25">
      <c r="F155" s="17"/>
      <c r="G155" s="17"/>
      <c r="H155" s="17"/>
      <c r="J155" s="18"/>
    </row>
    <row r="156" spans="6:10" x14ac:dyDescent="0.25">
      <c r="F156" s="17"/>
      <c r="G156" s="17"/>
      <c r="H156" s="17"/>
      <c r="J156" s="18"/>
    </row>
    <row r="157" spans="6:10" x14ac:dyDescent="0.25">
      <c r="F157" s="17"/>
      <c r="G157" s="17"/>
      <c r="H157" s="17"/>
      <c r="J157" s="18"/>
    </row>
    <row r="158" spans="6:10" x14ac:dyDescent="0.25">
      <c r="F158" s="17"/>
      <c r="G158" s="17"/>
      <c r="H158" s="17"/>
      <c r="J158" s="18"/>
    </row>
    <row r="159" spans="6:10" x14ac:dyDescent="0.25">
      <c r="F159" s="17"/>
      <c r="G159" s="17"/>
      <c r="H159" s="17"/>
      <c r="J159" s="18"/>
    </row>
    <row r="160" spans="6:10" x14ac:dyDescent="0.25">
      <c r="F160" s="17"/>
      <c r="G160" s="17"/>
      <c r="H160" s="17"/>
      <c r="J160" s="18"/>
    </row>
    <row r="161" spans="6:10" x14ac:dyDescent="0.25">
      <c r="F161" s="17"/>
      <c r="G161" s="17"/>
      <c r="H161" s="17"/>
      <c r="J161" s="18"/>
    </row>
    <row r="162" spans="6:10" x14ac:dyDescent="0.25">
      <c r="F162" s="17"/>
      <c r="G162" s="17"/>
      <c r="H162" s="17"/>
      <c r="J162" s="18"/>
    </row>
    <row r="163" spans="6:10" x14ac:dyDescent="0.25">
      <c r="F163" s="17"/>
      <c r="G163" s="17"/>
      <c r="H163" s="17"/>
      <c r="J163" s="18"/>
    </row>
    <row r="164" spans="6:10" x14ac:dyDescent="0.25">
      <c r="F164" s="17"/>
      <c r="G164" s="17"/>
      <c r="H164" s="17"/>
      <c r="J164" s="18"/>
    </row>
    <row r="165" spans="6:10" x14ac:dyDescent="0.25">
      <c r="F165" s="17"/>
      <c r="G165" s="17"/>
      <c r="H165" s="17"/>
      <c r="J165" s="18"/>
    </row>
    <row r="166" spans="6:10" x14ac:dyDescent="0.25">
      <c r="F166" s="17"/>
      <c r="G166" s="17"/>
      <c r="H166" s="17"/>
      <c r="J166" s="18"/>
    </row>
    <row r="167" spans="6:10" x14ac:dyDescent="0.25">
      <c r="F167" s="17"/>
      <c r="G167" s="17"/>
      <c r="H167" s="17"/>
      <c r="J167" s="18"/>
    </row>
    <row r="168" spans="6:10" x14ac:dyDescent="0.25">
      <c r="F168" s="17"/>
      <c r="G168" s="17"/>
      <c r="H168" s="17"/>
      <c r="J168" s="18"/>
    </row>
    <row r="169" spans="6:10" x14ac:dyDescent="0.25">
      <c r="F169" s="17"/>
      <c r="G169" s="17"/>
      <c r="H169" s="17"/>
      <c r="J169" s="18"/>
    </row>
    <row r="170" spans="6:10" x14ac:dyDescent="0.25">
      <c r="F170" s="17"/>
      <c r="G170" s="17"/>
      <c r="H170" s="17"/>
      <c r="J170" s="18"/>
    </row>
    <row r="171" spans="6:10" x14ac:dyDescent="0.25">
      <c r="F171" s="17"/>
      <c r="G171" s="17"/>
      <c r="H171" s="17"/>
      <c r="J171" s="18"/>
    </row>
    <row r="172" spans="6:10" x14ac:dyDescent="0.25">
      <c r="F172" s="17"/>
      <c r="G172" s="17"/>
      <c r="H172" s="17"/>
      <c r="J172" s="18"/>
    </row>
    <row r="173" spans="6:10" x14ac:dyDescent="0.25">
      <c r="F173" s="17"/>
      <c r="G173" s="17"/>
      <c r="H173" s="17"/>
      <c r="J173" s="18"/>
    </row>
    <row r="174" spans="6:10" x14ac:dyDescent="0.25">
      <c r="F174" s="17"/>
      <c r="G174" s="17"/>
      <c r="H174" s="17"/>
      <c r="J174" s="18"/>
    </row>
    <row r="175" spans="6:10" x14ac:dyDescent="0.25">
      <c r="F175" s="17"/>
      <c r="G175" s="17"/>
      <c r="H175" s="17"/>
      <c r="J175" s="18"/>
    </row>
    <row r="176" spans="6:10" x14ac:dyDescent="0.25">
      <c r="F176" s="17"/>
      <c r="G176" s="17"/>
      <c r="H176" s="17"/>
      <c r="J176" s="18"/>
    </row>
    <row r="177" spans="6:10" x14ac:dyDescent="0.25">
      <c r="F177" s="17"/>
      <c r="G177" s="17"/>
      <c r="H177" s="17"/>
      <c r="J177" s="18"/>
    </row>
    <row r="178" spans="6:10" x14ac:dyDescent="0.25">
      <c r="F178" s="17"/>
      <c r="G178" s="17"/>
      <c r="H178" s="17"/>
      <c r="J178" s="18"/>
    </row>
    <row r="179" spans="6:10" x14ac:dyDescent="0.25">
      <c r="F179" s="17"/>
      <c r="G179" s="17"/>
      <c r="H179" s="17"/>
      <c r="J179" s="18"/>
    </row>
    <row r="180" spans="6:10" x14ac:dyDescent="0.25">
      <c r="F180" s="17"/>
      <c r="G180" s="17"/>
      <c r="H180" s="17"/>
      <c r="J180" s="18"/>
    </row>
    <row r="181" spans="6:10" x14ac:dyDescent="0.25">
      <c r="F181" s="17"/>
      <c r="G181" s="17"/>
      <c r="H181" s="17"/>
      <c r="J181" s="18"/>
    </row>
    <row r="182" spans="6:10" x14ac:dyDescent="0.25">
      <c r="F182" s="17"/>
      <c r="G182" s="17"/>
      <c r="H182" s="17"/>
      <c r="J182" s="18"/>
    </row>
    <row r="183" spans="6:10" x14ac:dyDescent="0.25">
      <c r="F183" s="17"/>
      <c r="G183" s="17"/>
      <c r="H183" s="17"/>
      <c r="J183" s="18"/>
    </row>
    <row r="184" spans="6:10" x14ac:dyDescent="0.25">
      <c r="F184" s="17"/>
      <c r="G184" s="17"/>
      <c r="H184" s="17"/>
      <c r="J184" s="18"/>
    </row>
    <row r="185" spans="6:10" x14ac:dyDescent="0.25">
      <c r="F185" s="17"/>
      <c r="G185" s="17"/>
      <c r="H185" s="17"/>
      <c r="J185" s="18"/>
    </row>
    <row r="186" spans="6:10" x14ac:dyDescent="0.25">
      <c r="F186" s="17"/>
      <c r="G186" s="17"/>
      <c r="H186" s="17"/>
      <c r="J186" s="18"/>
    </row>
    <row r="187" spans="6:10" x14ac:dyDescent="0.25">
      <c r="F187" s="17"/>
      <c r="G187" s="17"/>
      <c r="H187" s="17"/>
      <c r="J187" s="18"/>
    </row>
    <row r="188" spans="6:10" x14ac:dyDescent="0.25">
      <c r="F188" s="17"/>
      <c r="G188" s="17"/>
      <c r="H188" s="17"/>
      <c r="J188" s="18"/>
    </row>
    <row r="189" spans="6:10" x14ac:dyDescent="0.25">
      <c r="F189" s="17"/>
      <c r="G189" s="17"/>
      <c r="H189" s="17"/>
      <c r="J189" s="18"/>
    </row>
    <row r="190" spans="6:10" x14ac:dyDescent="0.25">
      <c r="F190" s="17"/>
      <c r="G190" s="17"/>
      <c r="H190" s="17"/>
      <c r="J190" s="18"/>
    </row>
    <row r="191" spans="6:10" x14ac:dyDescent="0.25">
      <c r="F191" s="17"/>
      <c r="G191" s="17"/>
      <c r="H191" s="17"/>
      <c r="J191" s="18"/>
    </row>
    <row r="192" spans="6:10" x14ac:dyDescent="0.25">
      <c r="F192" s="17"/>
      <c r="G192" s="17"/>
      <c r="H192" s="17"/>
      <c r="J192" s="18"/>
    </row>
    <row r="193" spans="6:10" x14ac:dyDescent="0.25">
      <c r="F193" s="17"/>
      <c r="G193" s="17"/>
      <c r="H193" s="17"/>
      <c r="J193" s="18"/>
    </row>
    <row r="194" spans="6:10" x14ac:dyDescent="0.25">
      <c r="F194" s="17"/>
      <c r="G194" s="17"/>
      <c r="H194" s="17"/>
      <c r="J194" s="18"/>
    </row>
    <row r="195" spans="6:10" x14ac:dyDescent="0.25">
      <c r="F195" s="17"/>
      <c r="G195" s="17"/>
      <c r="H195" s="17"/>
      <c r="J195" s="18"/>
    </row>
    <row r="196" spans="6:10" x14ac:dyDescent="0.25">
      <c r="F196" s="17"/>
      <c r="G196" s="17"/>
      <c r="H196" s="17"/>
      <c r="J196" s="18"/>
    </row>
    <row r="197" spans="6:10" x14ac:dyDescent="0.25">
      <c r="F197" s="17"/>
      <c r="G197" s="17"/>
      <c r="H197" s="17"/>
      <c r="J197" s="18"/>
    </row>
    <row r="198" spans="6:10" x14ac:dyDescent="0.25">
      <c r="F198" s="17"/>
      <c r="G198" s="17"/>
      <c r="H198" s="17"/>
      <c r="J198" s="18"/>
    </row>
    <row r="199" spans="6:10" x14ac:dyDescent="0.25">
      <c r="F199" s="17"/>
      <c r="G199" s="17"/>
      <c r="H199" s="17"/>
      <c r="J199" s="18"/>
    </row>
    <row r="200" spans="6:10" x14ac:dyDescent="0.25">
      <c r="F200" s="17"/>
      <c r="G200" s="17"/>
      <c r="H200" s="17"/>
      <c r="J200" s="18"/>
    </row>
    <row r="201" spans="6:10" x14ac:dyDescent="0.25">
      <c r="F201" s="17"/>
      <c r="G201" s="17"/>
      <c r="H201" s="17"/>
      <c r="J201" s="18"/>
    </row>
    <row r="202" spans="6:10" x14ac:dyDescent="0.25">
      <c r="F202" s="17"/>
      <c r="G202" s="17"/>
      <c r="H202" s="17"/>
      <c r="J202" s="18"/>
    </row>
    <row r="203" spans="6:10" x14ac:dyDescent="0.25">
      <c r="F203" s="17"/>
      <c r="G203" s="17"/>
      <c r="H203" s="17"/>
      <c r="J203" s="18"/>
    </row>
    <row r="204" spans="6:10" x14ac:dyDescent="0.25">
      <c r="F204" s="17"/>
      <c r="G204" s="17"/>
      <c r="H204" s="17"/>
      <c r="J204" s="18"/>
    </row>
    <row r="205" spans="6:10" x14ac:dyDescent="0.25">
      <c r="F205" s="17"/>
      <c r="G205" s="17"/>
      <c r="H205" s="17"/>
      <c r="J205" s="18"/>
    </row>
    <row r="206" spans="6:10" x14ac:dyDescent="0.25">
      <c r="F206" s="17"/>
      <c r="G206" s="17"/>
      <c r="H206" s="17"/>
      <c r="J206" s="18"/>
    </row>
    <row r="207" spans="6:10" x14ac:dyDescent="0.25">
      <c r="F207" s="17"/>
      <c r="G207" s="17"/>
      <c r="H207" s="17"/>
      <c r="J207" s="18"/>
    </row>
    <row r="208" spans="6:10" x14ac:dyDescent="0.25">
      <c r="F208" s="17"/>
      <c r="G208" s="17"/>
      <c r="H208" s="17"/>
      <c r="J208" s="18"/>
    </row>
    <row r="209" spans="6:10" x14ac:dyDescent="0.25">
      <c r="F209" s="17"/>
      <c r="G209" s="17"/>
      <c r="H209" s="17"/>
      <c r="J209" s="18"/>
    </row>
    <row r="210" spans="6:10" x14ac:dyDescent="0.25">
      <c r="F210" s="17"/>
      <c r="G210" s="17"/>
      <c r="H210" s="17"/>
      <c r="J210" s="18"/>
    </row>
    <row r="211" spans="6:10" x14ac:dyDescent="0.25">
      <c r="F211" s="17"/>
      <c r="G211" s="17"/>
      <c r="H211" s="17"/>
      <c r="J211" s="18"/>
    </row>
    <row r="212" spans="6:10" x14ac:dyDescent="0.25">
      <c r="F212" s="17"/>
      <c r="G212" s="17"/>
      <c r="H212" s="17"/>
      <c r="J212" s="18"/>
    </row>
    <row r="213" spans="6:10" x14ac:dyDescent="0.25">
      <c r="F213" s="17"/>
      <c r="G213" s="17"/>
      <c r="H213" s="17"/>
      <c r="J213" s="18"/>
    </row>
    <row r="214" spans="6:10" x14ac:dyDescent="0.25">
      <c r="F214" s="17"/>
      <c r="G214" s="17"/>
      <c r="H214" s="17"/>
      <c r="J214" s="18"/>
    </row>
    <row r="215" spans="6:10" x14ac:dyDescent="0.25">
      <c r="F215" s="17"/>
      <c r="G215" s="17"/>
      <c r="H215" s="17"/>
      <c r="J215" s="18"/>
    </row>
    <row r="216" spans="6:10" x14ac:dyDescent="0.25">
      <c r="F216" s="17"/>
      <c r="G216" s="17"/>
      <c r="H216" s="17"/>
      <c r="J216" s="18"/>
    </row>
    <row r="217" spans="6:10" x14ac:dyDescent="0.25">
      <c r="F217" s="17"/>
      <c r="G217" s="17"/>
      <c r="H217" s="17"/>
      <c r="J217" s="18"/>
    </row>
    <row r="218" spans="6:10" x14ac:dyDescent="0.25">
      <c r="F218" s="17"/>
      <c r="G218" s="17"/>
      <c r="H218" s="17"/>
      <c r="J218" s="18"/>
    </row>
    <row r="219" spans="6:10" x14ac:dyDescent="0.25">
      <c r="F219" s="17"/>
      <c r="G219" s="17"/>
      <c r="H219" s="17"/>
      <c r="J219" s="18"/>
    </row>
    <row r="220" spans="6:10" x14ac:dyDescent="0.25">
      <c r="F220" s="17"/>
      <c r="G220" s="17"/>
      <c r="H220" s="17"/>
      <c r="J220" s="18"/>
    </row>
    <row r="221" spans="6:10" x14ac:dyDescent="0.25">
      <c r="F221" s="17"/>
      <c r="G221" s="17"/>
      <c r="H221" s="17"/>
      <c r="J221" s="18"/>
    </row>
    <row r="222" spans="6:10" x14ac:dyDescent="0.25">
      <c r="F222" s="17"/>
      <c r="G222" s="17"/>
      <c r="H222" s="17"/>
      <c r="J222" s="18"/>
    </row>
    <row r="223" spans="6:10" x14ac:dyDescent="0.25">
      <c r="F223" s="17"/>
      <c r="G223" s="17"/>
      <c r="H223" s="17"/>
      <c r="J223" s="18"/>
    </row>
    <row r="224" spans="6:10" x14ac:dyDescent="0.25">
      <c r="F224" s="17"/>
      <c r="G224" s="17"/>
      <c r="H224" s="17"/>
      <c r="J224" s="18"/>
    </row>
    <row r="225" spans="6:10" x14ac:dyDescent="0.25">
      <c r="F225" s="17"/>
      <c r="G225" s="17"/>
      <c r="H225" s="17"/>
      <c r="J225" s="18"/>
    </row>
    <row r="226" spans="6:10" x14ac:dyDescent="0.25">
      <c r="F226" s="17"/>
      <c r="G226" s="17"/>
      <c r="H226" s="17"/>
      <c r="J226" s="18"/>
    </row>
    <row r="227" spans="6:10" x14ac:dyDescent="0.25">
      <c r="F227" s="17"/>
      <c r="G227" s="17"/>
      <c r="H227" s="17"/>
      <c r="J227" s="18"/>
    </row>
    <row r="228" spans="6:10" x14ac:dyDescent="0.25">
      <c r="F228" s="17"/>
      <c r="G228" s="17"/>
      <c r="H228" s="17"/>
      <c r="J228" s="18"/>
    </row>
    <row r="229" spans="6:10" x14ac:dyDescent="0.25">
      <c r="F229" s="17"/>
      <c r="G229" s="17"/>
      <c r="H229" s="17"/>
      <c r="J229" s="18"/>
    </row>
    <row r="230" spans="6:10" x14ac:dyDescent="0.25">
      <c r="F230" s="17"/>
      <c r="G230" s="17"/>
      <c r="H230" s="17"/>
      <c r="J230" s="18"/>
    </row>
    <row r="231" spans="6:10" x14ac:dyDescent="0.25">
      <c r="F231" s="17"/>
      <c r="G231" s="17"/>
      <c r="H231" s="17"/>
      <c r="J231" s="18"/>
    </row>
    <row r="232" spans="6:10" x14ac:dyDescent="0.25">
      <c r="F232" s="17"/>
      <c r="G232" s="17"/>
      <c r="H232" s="17"/>
      <c r="J232" s="18"/>
    </row>
    <row r="233" spans="6:10" x14ac:dyDescent="0.25">
      <c r="F233" s="17"/>
      <c r="G233" s="17"/>
      <c r="H233" s="17"/>
      <c r="J233" s="18"/>
    </row>
    <row r="234" spans="6:10" x14ac:dyDescent="0.25">
      <c r="F234" s="17"/>
      <c r="G234" s="17"/>
      <c r="H234" s="17"/>
      <c r="J234" s="18"/>
    </row>
    <row r="235" spans="6:10" x14ac:dyDescent="0.25">
      <c r="F235" s="17"/>
      <c r="G235" s="17"/>
      <c r="H235" s="17"/>
      <c r="J235" s="18"/>
    </row>
    <row r="236" spans="6:10" x14ac:dyDescent="0.25">
      <c r="F236" s="17"/>
      <c r="G236" s="17"/>
      <c r="H236" s="17"/>
      <c r="J236" s="18"/>
    </row>
    <row r="237" spans="6:10" x14ac:dyDescent="0.25">
      <c r="F237" s="17"/>
      <c r="G237" s="17"/>
      <c r="H237" s="17"/>
      <c r="J237" s="18"/>
    </row>
    <row r="238" spans="6:10" x14ac:dyDescent="0.25">
      <c r="F238" s="17"/>
      <c r="G238" s="17"/>
      <c r="H238" s="17"/>
      <c r="J238" s="18"/>
    </row>
    <row r="239" spans="6:10" x14ac:dyDescent="0.25">
      <c r="F239" s="17"/>
      <c r="G239" s="17"/>
      <c r="H239" s="17"/>
      <c r="J239" s="18"/>
    </row>
    <row r="240" spans="6:10" x14ac:dyDescent="0.25">
      <c r="F240" s="17"/>
      <c r="G240" s="17"/>
      <c r="H240" s="17"/>
      <c r="J240" s="18"/>
    </row>
    <row r="241" spans="6:10" x14ac:dyDescent="0.25">
      <c r="F241" s="17"/>
      <c r="G241" s="17"/>
      <c r="H241" s="17"/>
      <c r="J241" s="18"/>
    </row>
    <row r="242" spans="6:10" x14ac:dyDescent="0.25">
      <c r="F242" s="17"/>
      <c r="G242" s="17"/>
      <c r="H242" s="17"/>
      <c r="J242" s="18"/>
    </row>
    <row r="243" spans="6:10" x14ac:dyDescent="0.25">
      <c r="F243" s="17"/>
      <c r="G243" s="17"/>
      <c r="H243" s="17"/>
      <c r="J243" s="18"/>
    </row>
    <row r="244" spans="6:10" x14ac:dyDescent="0.25">
      <c r="F244" s="17"/>
      <c r="G244" s="17"/>
      <c r="H244" s="17"/>
      <c r="J244" s="18"/>
    </row>
    <row r="245" spans="6:10" x14ac:dyDescent="0.25">
      <c r="F245" s="17"/>
      <c r="G245" s="17"/>
      <c r="H245" s="17"/>
      <c r="J245" s="18"/>
    </row>
    <row r="246" spans="6:10" x14ac:dyDescent="0.25">
      <c r="F246" s="17"/>
      <c r="G246" s="17"/>
      <c r="H246" s="17"/>
      <c r="J246" s="18"/>
    </row>
    <row r="247" spans="6:10" x14ac:dyDescent="0.25">
      <c r="F247" s="17"/>
      <c r="G247" s="17"/>
      <c r="H247" s="17"/>
      <c r="J247" s="18"/>
    </row>
    <row r="248" spans="6:10" x14ac:dyDescent="0.25">
      <c r="F248" s="17"/>
      <c r="G248" s="17"/>
      <c r="H248" s="17"/>
      <c r="J248" s="18"/>
    </row>
    <row r="249" spans="6:10" x14ac:dyDescent="0.25">
      <c r="F249" s="17"/>
      <c r="G249" s="17"/>
      <c r="H249" s="17"/>
      <c r="J249" s="18"/>
    </row>
    <row r="250" spans="6:10" x14ac:dyDescent="0.25">
      <c r="F250" s="17"/>
      <c r="G250" s="17"/>
      <c r="H250" s="17"/>
      <c r="J250" s="18"/>
    </row>
    <row r="251" spans="6:10" x14ac:dyDescent="0.25">
      <c r="F251" s="17"/>
      <c r="G251" s="17"/>
      <c r="H251" s="17"/>
      <c r="J251" s="18"/>
    </row>
    <row r="252" spans="6:10" x14ac:dyDescent="0.25">
      <c r="F252" s="17"/>
      <c r="G252" s="17"/>
      <c r="H252" s="17"/>
      <c r="J252" s="18"/>
    </row>
    <row r="253" spans="6:10" x14ac:dyDescent="0.25">
      <c r="F253" s="17"/>
      <c r="G253" s="17"/>
      <c r="H253" s="17"/>
      <c r="J253" s="18"/>
    </row>
    <row r="254" spans="6:10" x14ac:dyDescent="0.25">
      <c r="F254" s="17"/>
      <c r="G254" s="17"/>
      <c r="H254" s="17"/>
      <c r="J254" s="18"/>
    </row>
    <row r="255" spans="6:10" x14ac:dyDescent="0.25">
      <c r="F255" s="17"/>
      <c r="G255" s="17"/>
      <c r="H255" s="17"/>
      <c r="J255" s="18"/>
    </row>
    <row r="256" spans="6:10" x14ac:dyDescent="0.25">
      <c r="F256" s="17"/>
      <c r="G256" s="17"/>
      <c r="H256" s="17"/>
      <c r="J256" s="18"/>
    </row>
    <row r="257" spans="6:10" x14ac:dyDescent="0.25">
      <c r="F257" s="17"/>
      <c r="G257" s="17"/>
      <c r="H257" s="17"/>
      <c r="J257" s="18"/>
    </row>
    <row r="258" spans="6:10" x14ac:dyDescent="0.25">
      <c r="F258" s="17"/>
      <c r="G258" s="17"/>
      <c r="H258" s="17"/>
      <c r="J258" s="18"/>
    </row>
    <row r="259" spans="6:10" x14ac:dyDescent="0.25">
      <c r="F259" s="17"/>
      <c r="G259" s="17"/>
      <c r="H259" s="17"/>
      <c r="J259" s="18"/>
    </row>
    <row r="260" spans="6:10" x14ac:dyDescent="0.25">
      <c r="F260" s="17"/>
      <c r="G260" s="17"/>
      <c r="H260" s="17"/>
      <c r="J260" s="18"/>
    </row>
    <row r="261" spans="6:10" x14ac:dyDescent="0.25">
      <c r="F261" s="17"/>
      <c r="G261" s="17"/>
      <c r="H261" s="17"/>
      <c r="J261" s="18"/>
    </row>
    <row r="262" spans="6:10" x14ac:dyDescent="0.25">
      <c r="F262" s="17"/>
      <c r="G262" s="17"/>
      <c r="H262" s="17"/>
      <c r="J262" s="18"/>
    </row>
    <row r="263" spans="6:10" x14ac:dyDescent="0.25">
      <c r="F263" s="17"/>
      <c r="G263" s="17"/>
      <c r="H263" s="17"/>
      <c r="J263" s="18"/>
    </row>
    <row r="264" spans="6:10" x14ac:dyDescent="0.25">
      <c r="F264" s="17"/>
      <c r="G264" s="17"/>
      <c r="H264" s="17"/>
      <c r="J264" s="18"/>
    </row>
    <row r="265" spans="6:10" x14ac:dyDescent="0.25">
      <c r="F265" s="17"/>
      <c r="G265" s="17"/>
      <c r="H265" s="17"/>
      <c r="J265" s="18"/>
    </row>
    <row r="266" spans="6:10" x14ac:dyDescent="0.25">
      <c r="F266" s="17"/>
      <c r="G266" s="17"/>
      <c r="H266" s="17"/>
      <c r="J266" s="18"/>
    </row>
    <row r="267" spans="6:10" x14ac:dyDescent="0.25">
      <c r="F267" s="17"/>
      <c r="G267" s="17"/>
      <c r="H267" s="17"/>
      <c r="J267" s="18"/>
    </row>
    <row r="268" spans="6:10" x14ac:dyDescent="0.25">
      <c r="F268" s="17"/>
      <c r="G268" s="17"/>
      <c r="H268" s="17"/>
      <c r="J268" s="18"/>
    </row>
    <row r="269" spans="6:10" x14ac:dyDescent="0.25">
      <c r="F269" s="17"/>
      <c r="G269" s="17"/>
      <c r="H269" s="17"/>
      <c r="J269" s="18"/>
    </row>
    <row r="270" spans="6:10" x14ac:dyDescent="0.25">
      <c r="F270" s="17"/>
      <c r="G270" s="17"/>
      <c r="H270" s="17"/>
      <c r="J270" s="18"/>
    </row>
    <row r="271" spans="6:10" x14ac:dyDescent="0.25">
      <c r="F271" s="17"/>
      <c r="G271" s="17"/>
      <c r="H271" s="17"/>
      <c r="J271" s="18"/>
    </row>
    <row r="272" spans="6:10" x14ac:dyDescent="0.25">
      <c r="F272" s="17"/>
      <c r="G272" s="17"/>
      <c r="H272" s="17"/>
      <c r="J272" s="18"/>
    </row>
    <row r="273" spans="6:10" x14ac:dyDescent="0.25">
      <c r="F273" s="17"/>
      <c r="G273" s="17"/>
      <c r="H273" s="17"/>
      <c r="J273" s="18"/>
    </row>
    <row r="274" spans="6:10" x14ac:dyDescent="0.25">
      <c r="F274" s="17"/>
      <c r="G274" s="17"/>
      <c r="H274" s="17"/>
      <c r="J274" s="18"/>
    </row>
    <row r="275" spans="6:10" x14ac:dyDescent="0.25">
      <c r="F275" s="17"/>
      <c r="G275" s="17"/>
      <c r="H275" s="17"/>
      <c r="J275" s="18"/>
    </row>
    <row r="276" spans="6:10" x14ac:dyDescent="0.25">
      <c r="F276" s="17"/>
      <c r="G276" s="17"/>
      <c r="H276" s="17"/>
      <c r="J276" s="18"/>
    </row>
    <row r="277" spans="6:10" x14ac:dyDescent="0.25">
      <c r="F277" s="17"/>
      <c r="G277" s="17"/>
      <c r="H277" s="17"/>
      <c r="J277" s="18"/>
    </row>
    <row r="278" spans="6:10" x14ac:dyDescent="0.25">
      <c r="F278" s="17"/>
      <c r="G278" s="17"/>
      <c r="H278" s="17"/>
      <c r="J278" s="18"/>
    </row>
    <row r="279" spans="6:10" x14ac:dyDescent="0.25">
      <c r="F279" s="17"/>
      <c r="G279" s="17"/>
      <c r="H279" s="17"/>
      <c r="J279" s="18"/>
    </row>
    <row r="280" spans="6:10" x14ac:dyDescent="0.25">
      <c r="F280" s="17"/>
      <c r="G280" s="17"/>
      <c r="H280" s="17"/>
      <c r="J280" s="18"/>
    </row>
    <row r="281" spans="6:10" x14ac:dyDescent="0.25">
      <c r="F281" s="17"/>
      <c r="G281" s="17"/>
      <c r="H281" s="17"/>
      <c r="J281" s="18"/>
    </row>
    <row r="282" spans="6:10" x14ac:dyDescent="0.25">
      <c r="F282" s="17"/>
      <c r="G282" s="17"/>
      <c r="H282" s="17"/>
      <c r="J282" s="18"/>
    </row>
    <row r="283" spans="6:10" x14ac:dyDescent="0.25">
      <c r="F283" s="17"/>
      <c r="G283" s="17"/>
      <c r="H283" s="17"/>
      <c r="J283" s="18"/>
    </row>
    <row r="284" spans="6:10" x14ac:dyDescent="0.25">
      <c r="F284" s="17"/>
      <c r="G284" s="17"/>
      <c r="H284" s="17"/>
      <c r="J284" s="18"/>
    </row>
    <row r="285" spans="6:10" x14ac:dyDescent="0.25">
      <c r="F285" s="17"/>
      <c r="G285" s="17"/>
      <c r="H285" s="17"/>
      <c r="J285" s="18"/>
    </row>
    <row r="286" spans="6:10" x14ac:dyDescent="0.25">
      <c r="F286" s="17"/>
      <c r="G286" s="17"/>
      <c r="H286" s="17"/>
      <c r="J286" s="18"/>
    </row>
    <row r="287" spans="6:10" x14ac:dyDescent="0.25">
      <c r="F287" s="17"/>
      <c r="G287" s="17"/>
      <c r="H287" s="17"/>
      <c r="J287" s="18"/>
    </row>
    <row r="288" spans="6:10" x14ac:dyDescent="0.25">
      <c r="F288" s="17"/>
      <c r="G288" s="17"/>
      <c r="H288" s="17"/>
      <c r="J288" s="18"/>
    </row>
    <row r="289" spans="6:10" x14ac:dyDescent="0.25">
      <c r="F289" s="17"/>
      <c r="G289" s="17"/>
      <c r="H289" s="17"/>
      <c r="J289" s="18"/>
    </row>
    <row r="290" spans="6:10" x14ac:dyDescent="0.25">
      <c r="F290" s="17"/>
      <c r="G290" s="17"/>
      <c r="H290" s="17"/>
      <c r="J290" s="18"/>
    </row>
    <row r="291" spans="6:10" x14ac:dyDescent="0.25">
      <c r="F291" s="17"/>
      <c r="G291" s="17"/>
      <c r="H291" s="17"/>
      <c r="J291" s="18"/>
    </row>
    <row r="292" spans="6:10" x14ac:dyDescent="0.25">
      <c r="F292" s="17"/>
      <c r="G292" s="17"/>
      <c r="H292" s="17"/>
      <c r="J292" s="18"/>
    </row>
    <row r="293" spans="6:10" x14ac:dyDescent="0.25">
      <c r="F293" s="17"/>
      <c r="G293" s="17"/>
      <c r="H293" s="17"/>
      <c r="J293" s="18"/>
    </row>
    <row r="294" spans="6:10" x14ac:dyDescent="0.25">
      <c r="F294" s="17"/>
      <c r="G294" s="17"/>
      <c r="H294" s="17"/>
      <c r="J294" s="18"/>
    </row>
    <row r="295" spans="6:10" x14ac:dyDescent="0.25">
      <c r="F295" s="17"/>
      <c r="G295" s="17"/>
      <c r="H295" s="17"/>
      <c r="J295" s="18"/>
    </row>
    <row r="296" spans="6:10" x14ac:dyDescent="0.25">
      <c r="F296" s="17"/>
      <c r="G296" s="17"/>
      <c r="H296" s="17"/>
      <c r="J296" s="18"/>
    </row>
    <row r="297" spans="6:10" x14ac:dyDescent="0.25">
      <c r="F297" s="17"/>
      <c r="G297" s="17"/>
      <c r="H297" s="17"/>
      <c r="J297" s="18"/>
    </row>
    <row r="298" spans="6:10" x14ac:dyDescent="0.25">
      <c r="F298" s="17"/>
      <c r="G298" s="17"/>
      <c r="H298" s="17"/>
      <c r="J298" s="18"/>
    </row>
    <row r="299" spans="6:10" x14ac:dyDescent="0.25">
      <c r="F299" s="17"/>
      <c r="G299" s="17"/>
      <c r="H299" s="17"/>
      <c r="J299" s="18"/>
    </row>
    <row r="300" spans="6:10" x14ac:dyDescent="0.25">
      <c r="F300" s="17"/>
      <c r="G300" s="17"/>
      <c r="H300" s="17"/>
      <c r="J300" s="18"/>
    </row>
    <row r="301" spans="6:10" x14ac:dyDescent="0.25">
      <c r="F301" s="17"/>
      <c r="G301" s="17"/>
      <c r="H301" s="17"/>
      <c r="J301" s="18"/>
    </row>
    <row r="302" spans="6:10" x14ac:dyDescent="0.25">
      <c r="F302" s="17"/>
      <c r="G302" s="17"/>
      <c r="H302" s="17"/>
      <c r="J302" s="18"/>
    </row>
    <row r="303" spans="6:10" x14ac:dyDescent="0.25">
      <c r="F303" s="17"/>
      <c r="G303" s="17"/>
      <c r="H303" s="17"/>
      <c r="J303" s="18"/>
    </row>
    <row r="304" spans="6:10" x14ac:dyDescent="0.25">
      <c r="F304" s="17"/>
      <c r="G304" s="17"/>
      <c r="H304" s="17"/>
      <c r="J304" s="18"/>
    </row>
    <row r="305" spans="6:10" x14ac:dyDescent="0.25">
      <c r="F305" s="17"/>
      <c r="G305" s="17"/>
      <c r="H305" s="17"/>
      <c r="J305" s="18"/>
    </row>
    <row r="306" spans="6:10" x14ac:dyDescent="0.25">
      <c r="F306" s="17"/>
      <c r="G306" s="17"/>
      <c r="H306" s="17"/>
      <c r="J306" s="18"/>
    </row>
    <row r="307" spans="6:10" x14ac:dyDescent="0.25">
      <c r="F307" s="17"/>
      <c r="G307" s="17"/>
      <c r="H307" s="17"/>
      <c r="J307" s="18"/>
    </row>
    <row r="308" spans="6:10" x14ac:dyDescent="0.25">
      <c r="F308" s="17"/>
      <c r="G308" s="17"/>
      <c r="H308" s="17"/>
      <c r="J308" s="18"/>
    </row>
    <row r="309" spans="6:10" x14ac:dyDescent="0.25">
      <c r="F309" s="17"/>
      <c r="G309" s="17"/>
      <c r="H309" s="17"/>
      <c r="J309" s="18"/>
    </row>
    <row r="310" spans="6:10" x14ac:dyDescent="0.25">
      <c r="F310" s="17"/>
      <c r="G310" s="17"/>
      <c r="H310" s="17"/>
      <c r="J310" s="18"/>
    </row>
    <row r="311" spans="6:10" x14ac:dyDescent="0.25">
      <c r="F311" s="17"/>
      <c r="G311" s="17"/>
      <c r="H311" s="17"/>
      <c r="J311" s="18"/>
    </row>
    <row r="312" spans="6:10" x14ac:dyDescent="0.25">
      <c r="F312" s="17"/>
      <c r="G312" s="17"/>
      <c r="H312" s="17"/>
      <c r="J312" s="18"/>
    </row>
    <row r="313" spans="6:10" x14ac:dyDescent="0.25">
      <c r="F313" s="17"/>
      <c r="G313" s="17"/>
      <c r="H313" s="17"/>
      <c r="J313" s="18"/>
    </row>
    <row r="314" spans="6:10" x14ac:dyDescent="0.25">
      <c r="F314" s="17"/>
      <c r="G314" s="17"/>
      <c r="H314" s="17"/>
      <c r="J314" s="18"/>
    </row>
    <row r="315" spans="6:10" x14ac:dyDescent="0.25">
      <c r="F315" s="17"/>
      <c r="G315" s="17"/>
      <c r="H315" s="17"/>
      <c r="J315" s="18"/>
    </row>
    <row r="316" spans="6:10" x14ac:dyDescent="0.25">
      <c r="F316" s="17"/>
      <c r="G316" s="17"/>
      <c r="H316" s="17"/>
      <c r="J316" s="18"/>
    </row>
    <row r="317" spans="6:10" x14ac:dyDescent="0.25">
      <c r="F317" s="17"/>
      <c r="G317" s="17"/>
      <c r="H317" s="17"/>
      <c r="J317" s="18"/>
    </row>
    <row r="318" spans="6:10" x14ac:dyDescent="0.25">
      <c r="F318" s="17"/>
      <c r="G318" s="17"/>
      <c r="H318" s="17"/>
      <c r="J318" s="18"/>
    </row>
    <row r="319" spans="6:10" x14ac:dyDescent="0.25">
      <c r="F319" s="17"/>
      <c r="G319" s="17"/>
      <c r="H319" s="17"/>
      <c r="J319" s="18"/>
    </row>
    <row r="320" spans="6:10" x14ac:dyDescent="0.25">
      <c r="F320" s="17"/>
      <c r="G320" s="17"/>
      <c r="H320" s="17"/>
      <c r="J320" s="18"/>
    </row>
    <row r="321" spans="6:10" x14ac:dyDescent="0.25">
      <c r="F321" s="17"/>
      <c r="G321" s="17"/>
      <c r="H321" s="17"/>
      <c r="J321" s="18"/>
    </row>
    <row r="322" spans="6:10" x14ac:dyDescent="0.25">
      <c r="F322" s="17"/>
      <c r="G322" s="17"/>
      <c r="H322" s="17"/>
      <c r="J322" s="18"/>
    </row>
    <row r="323" spans="6:10" x14ac:dyDescent="0.25">
      <c r="F323" s="17"/>
      <c r="G323" s="17"/>
      <c r="H323" s="17"/>
      <c r="J323" s="18"/>
    </row>
    <row r="324" spans="6:10" x14ac:dyDescent="0.25">
      <c r="F324" s="17"/>
      <c r="G324" s="17"/>
      <c r="H324" s="17"/>
      <c r="J324" s="18"/>
    </row>
    <row r="325" spans="6:10" x14ac:dyDescent="0.25">
      <c r="F325" s="17"/>
      <c r="G325" s="17"/>
      <c r="H325" s="17"/>
      <c r="J325" s="18"/>
    </row>
    <row r="326" spans="6:10" x14ac:dyDescent="0.25">
      <c r="F326" s="17"/>
      <c r="G326" s="17"/>
      <c r="H326" s="17"/>
      <c r="J326" s="18"/>
    </row>
    <row r="327" spans="6:10" x14ac:dyDescent="0.25">
      <c r="F327" s="17"/>
      <c r="G327" s="17"/>
      <c r="H327" s="17"/>
      <c r="J327" s="18"/>
    </row>
    <row r="328" spans="6:10" x14ac:dyDescent="0.25">
      <c r="F328" s="17"/>
      <c r="G328" s="17"/>
      <c r="H328" s="17"/>
      <c r="J328" s="18"/>
    </row>
    <row r="329" spans="6:10" x14ac:dyDescent="0.25">
      <c r="F329" s="17"/>
      <c r="G329" s="17"/>
      <c r="H329" s="17"/>
      <c r="J329" s="18"/>
    </row>
    <row r="330" spans="6:10" x14ac:dyDescent="0.25">
      <c r="F330" s="17"/>
      <c r="G330" s="17"/>
      <c r="H330" s="17"/>
      <c r="J330" s="18"/>
    </row>
    <row r="331" spans="6:10" x14ac:dyDescent="0.25">
      <c r="F331" s="17"/>
      <c r="G331" s="17"/>
      <c r="H331" s="17"/>
      <c r="J331" s="18"/>
    </row>
    <row r="332" spans="6:10" x14ac:dyDescent="0.25">
      <c r="F332" s="17"/>
      <c r="G332" s="17"/>
      <c r="H332" s="17"/>
      <c r="J332" s="18"/>
    </row>
    <row r="333" spans="6:10" x14ac:dyDescent="0.25">
      <c r="F333" s="17"/>
      <c r="G333" s="17"/>
      <c r="H333" s="17"/>
      <c r="J333" s="18"/>
    </row>
    <row r="334" spans="6:10" x14ac:dyDescent="0.25">
      <c r="F334" s="17"/>
      <c r="G334" s="17"/>
      <c r="H334" s="17"/>
      <c r="J334" s="18"/>
    </row>
    <row r="335" spans="6:10" x14ac:dyDescent="0.25">
      <c r="F335" s="17"/>
      <c r="G335" s="17"/>
      <c r="H335" s="17"/>
      <c r="J335" s="18"/>
    </row>
    <row r="336" spans="6:10" x14ac:dyDescent="0.25">
      <c r="F336" s="17"/>
      <c r="G336" s="17"/>
      <c r="H336" s="17"/>
      <c r="J336" s="18"/>
    </row>
    <row r="337" spans="6:10" x14ac:dyDescent="0.25">
      <c r="F337" s="17"/>
      <c r="G337" s="17"/>
      <c r="H337" s="17"/>
      <c r="J337" s="18"/>
    </row>
    <row r="338" spans="6:10" x14ac:dyDescent="0.25">
      <c r="F338" s="17"/>
      <c r="G338" s="17"/>
      <c r="H338" s="17"/>
      <c r="J338" s="18"/>
    </row>
    <row r="339" spans="6:10" x14ac:dyDescent="0.25">
      <c r="F339" s="17"/>
      <c r="G339" s="17"/>
      <c r="H339" s="17"/>
      <c r="J339" s="18"/>
    </row>
    <row r="340" spans="6:10" x14ac:dyDescent="0.25">
      <c r="F340" s="17"/>
      <c r="G340" s="17"/>
      <c r="H340" s="17"/>
      <c r="J340" s="18"/>
    </row>
    <row r="341" spans="6:10" x14ac:dyDescent="0.25">
      <c r="F341" s="17"/>
      <c r="G341" s="17"/>
      <c r="H341" s="17"/>
      <c r="J341" s="18"/>
    </row>
    <row r="342" spans="6:10" x14ac:dyDescent="0.25">
      <c r="F342" s="17"/>
      <c r="G342" s="17"/>
      <c r="H342" s="17"/>
      <c r="J342" s="18"/>
    </row>
    <row r="343" spans="6:10" x14ac:dyDescent="0.25">
      <c r="F343" s="17"/>
      <c r="G343" s="17"/>
      <c r="H343" s="17"/>
      <c r="J343" s="18"/>
    </row>
    <row r="344" spans="6:10" x14ac:dyDescent="0.25">
      <c r="F344" s="17"/>
      <c r="G344" s="17"/>
      <c r="H344" s="17"/>
      <c r="J344" s="18"/>
    </row>
    <row r="345" spans="6:10" x14ac:dyDescent="0.25">
      <c r="F345" s="17"/>
      <c r="G345" s="17"/>
      <c r="H345" s="17"/>
      <c r="J345" s="18"/>
    </row>
    <row r="346" spans="6:10" x14ac:dyDescent="0.25">
      <c r="F346" s="17"/>
      <c r="G346" s="17"/>
      <c r="H346" s="17"/>
      <c r="J346" s="18"/>
    </row>
    <row r="347" spans="6:10" x14ac:dyDescent="0.25">
      <c r="F347" s="17"/>
      <c r="G347" s="17"/>
      <c r="H347" s="17"/>
      <c r="J347" s="18"/>
    </row>
    <row r="348" spans="6:10" x14ac:dyDescent="0.25">
      <c r="F348" s="17"/>
      <c r="G348" s="17"/>
      <c r="H348" s="17"/>
      <c r="J348" s="18"/>
    </row>
    <row r="349" spans="6:10" x14ac:dyDescent="0.25">
      <c r="F349" s="17"/>
      <c r="G349" s="17"/>
      <c r="H349" s="17"/>
      <c r="J349" s="18"/>
    </row>
    <row r="350" spans="6:10" x14ac:dyDescent="0.25">
      <c r="F350" s="17"/>
      <c r="G350" s="17"/>
      <c r="H350" s="17"/>
      <c r="J350" s="18"/>
    </row>
    <row r="351" spans="6:10" x14ac:dyDescent="0.25">
      <c r="F351" s="17"/>
      <c r="G351" s="17"/>
      <c r="H351" s="17"/>
      <c r="J351" s="18"/>
    </row>
    <row r="352" spans="6:10" x14ac:dyDescent="0.25">
      <c r="F352" s="17"/>
      <c r="G352" s="17"/>
      <c r="H352" s="17"/>
      <c r="J352" s="18"/>
    </row>
    <row r="353" spans="6:10" x14ac:dyDescent="0.25">
      <c r="F353" s="17"/>
      <c r="G353" s="17"/>
      <c r="H353" s="17"/>
      <c r="J353" s="18"/>
    </row>
    <row r="354" spans="6:10" x14ac:dyDescent="0.25">
      <c r="F354" s="17"/>
      <c r="G354" s="17"/>
      <c r="H354" s="17"/>
      <c r="J354" s="18"/>
    </row>
    <row r="355" spans="6:10" x14ac:dyDescent="0.25">
      <c r="F355" s="17"/>
      <c r="G355" s="17"/>
      <c r="H355" s="17"/>
      <c r="J355" s="18"/>
    </row>
    <row r="356" spans="6:10" x14ac:dyDescent="0.25">
      <c r="F356" s="17"/>
      <c r="G356" s="17"/>
      <c r="H356" s="17"/>
      <c r="J356" s="18"/>
    </row>
    <row r="357" spans="6:10" x14ac:dyDescent="0.25">
      <c r="F357" s="17"/>
      <c r="G357" s="17"/>
      <c r="H357" s="17"/>
      <c r="J357" s="18"/>
    </row>
    <row r="358" spans="6:10" x14ac:dyDescent="0.25">
      <c r="F358" s="17"/>
      <c r="G358" s="17"/>
      <c r="H358" s="17"/>
      <c r="J358" s="18"/>
    </row>
    <row r="359" spans="6:10" x14ac:dyDescent="0.25">
      <c r="F359" s="17"/>
      <c r="G359" s="17"/>
      <c r="H359" s="17"/>
      <c r="J359" s="18"/>
    </row>
    <row r="360" spans="6:10" x14ac:dyDescent="0.25">
      <c r="F360" s="17"/>
      <c r="G360" s="17"/>
      <c r="H360" s="17"/>
      <c r="J360" s="18"/>
    </row>
    <row r="361" spans="6:10" x14ac:dyDescent="0.25">
      <c r="F361" s="17"/>
      <c r="G361" s="17"/>
      <c r="H361" s="17"/>
      <c r="J361" s="18"/>
    </row>
    <row r="362" spans="6:10" x14ac:dyDescent="0.25">
      <c r="F362" s="17"/>
      <c r="G362" s="17"/>
      <c r="H362" s="17"/>
      <c r="J362" s="18"/>
    </row>
    <row r="363" spans="6:10" x14ac:dyDescent="0.25">
      <c r="F363" s="17"/>
      <c r="G363" s="17"/>
      <c r="H363" s="17"/>
      <c r="J363" s="18"/>
    </row>
    <row r="364" spans="6:10" x14ac:dyDescent="0.25">
      <c r="F364" s="17"/>
      <c r="G364" s="17"/>
      <c r="H364" s="17"/>
      <c r="J364" s="18"/>
    </row>
    <row r="365" spans="6:10" x14ac:dyDescent="0.25">
      <c r="F365" s="17"/>
      <c r="G365" s="17"/>
      <c r="H365" s="17"/>
      <c r="J365" s="18"/>
    </row>
    <row r="366" spans="6:10" x14ac:dyDescent="0.25">
      <c r="F366" s="17"/>
      <c r="G366" s="17"/>
      <c r="H366" s="17"/>
      <c r="J366" s="18"/>
    </row>
    <row r="367" spans="6:10" x14ac:dyDescent="0.25">
      <c r="F367" s="17"/>
      <c r="G367" s="17"/>
      <c r="H367" s="17"/>
      <c r="J367" s="18"/>
    </row>
    <row r="368" spans="6:10" x14ac:dyDescent="0.25">
      <c r="F368" s="17"/>
      <c r="G368" s="17"/>
      <c r="H368" s="17"/>
      <c r="J368" s="18"/>
    </row>
    <row r="369" spans="6:10" x14ac:dyDescent="0.25">
      <c r="F369" s="17"/>
      <c r="G369" s="17"/>
      <c r="H369" s="17"/>
      <c r="J369" s="18"/>
    </row>
    <row r="370" spans="6:10" x14ac:dyDescent="0.25">
      <c r="F370" s="17"/>
      <c r="G370" s="17"/>
      <c r="H370" s="17"/>
      <c r="J370" s="18"/>
    </row>
    <row r="371" spans="6:10" x14ac:dyDescent="0.25">
      <c r="F371" s="17"/>
      <c r="G371" s="17"/>
      <c r="H371" s="17"/>
      <c r="J371" s="18"/>
    </row>
    <row r="372" spans="6:10" x14ac:dyDescent="0.25">
      <c r="F372" s="17"/>
      <c r="G372" s="17"/>
      <c r="H372" s="17"/>
      <c r="J372" s="18"/>
    </row>
    <row r="373" spans="6:10" x14ac:dyDescent="0.25">
      <c r="F373" s="17"/>
      <c r="G373" s="17"/>
      <c r="H373" s="17"/>
      <c r="J373" s="18"/>
    </row>
    <row r="374" spans="6:10" x14ac:dyDescent="0.25">
      <c r="F374" s="17"/>
      <c r="G374" s="17"/>
      <c r="H374" s="17"/>
      <c r="J374" s="18"/>
    </row>
    <row r="375" spans="6:10" x14ac:dyDescent="0.25">
      <c r="F375" s="17"/>
      <c r="G375" s="17"/>
      <c r="H375" s="17"/>
      <c r="J375" s="18"/>
    </row>
    <row r="376" spans="6:10" x14ac:dyDescent="0.25">
      <c r="F376" s="17"/>
      <c r="G376" s="17"/>
      <c r="H376" s="17"/>
      <c r="J376" s="18"/>
    </row>
    <row r="377" spans="6:10" x14ac:dyDescent="0.25">
      <c r="F377" s="17"/>
      <c r="G377" s="17"/>
      <c r="H377" s="17"/>
      <c r="J377" s="18"/>
    </row>
    <row r="378" spans="6:10" x14ac:dyDescent="0.25">
      <c r="F378" s="17"/>
      <c r="G378" s="17"/>
      <c r="H378" s="17"/>
      <c r="J378" s="18"/>
    </row>
    <row r="379" spans="6:10" x14ac:dyDescent="0.25">
      <c r="F379" s="17"/>
      <c r="G379" s="17"/>
      <c r="H379" s="17"/>
      <c r="J379" s="18"/>
    </row>
    <row r="380" spans="6:10" x14ac:dyDescent="0.25">
      <c r="F380" s="17"/>
      <c r="G380" s="17"/>
      <c r="H380" s="17"/>
      <c r="J380" s="18"/>
    </row>
    <row r="381" spans="6:10" x14ac:dyDescent="0.25">
      <c r="F381" s="17"/>
      <c r="G381" s="17"/>
      <c r="H381" s="17"/>
      <c r="J381" s="18"/>
    </row>
    <row r="382" spans="6:10" x14ac:dyDescent="0.25">
      <c r="F382" s="17"/>
      <c r="G382" s="17"/>
      <c r="H382" s="17"/>
      <c r="J382" s="18"/>
    </row>
    <row r="383" spans="6:10" x14ac:dyDescent="0.25">
      <c r="F383" s="17"/>
      <c r="G383" s="17"/>
      <c r="H383" s="17"/>
      <c r="J383" s="18"/>
    </row>
    <row r="384" spans="6:10" x14ac:dyDescent="0.25">
      <c r="F384" s="17"/>
      <c r="G384" s="17"/>
      <c r="H384" s="17"/>
      <c r="J384" s="18"/>
    </row>
    <row r="385" spans="6:10" x14ac:dyDescent="0.25">
      <c r="F385" s="17"/>
      <c r="G385" s="17"/>
      <c r="H385" s="17"/>
      <c r="J385" s="18"/>
    </row>
    <row r="386" spans="6:10" x14ac:dyDescent="0.25">
      <c r="F386" s="17"/>
      <c r="G386" s="17"/>
      <c r="H386" s="17"/>
      <c r="J386" s="18"/>
    </row>
    <row r="387" spans="6:10" x14ac:dyDescent="0.25">
      <c r="F387" s="17"/>
      <c r="G387" s="17"/>
      <c r="H387" s="17"/>
      <c r="J387" s="18"/>
    </row>
    <row r="388" spans="6:10" x14ac:dyDescent="0.25">
      <c r="F388" s="17"/>
      <c r="G388" s="17"/>
      <c r="H388" s="17"/>
      <c r="J388" s="18"/>
    </row>
    <row r="389" spans="6:10" x14ac:dyDescent="0.25">
      <c r="F389" s="17"/>
      <c r="G389" s="17"/>
      <c r="H389" s="17"/>
      <c r="J389" s="18"/>
    </row>
    <row r="390" spans="6:10" x14ac:dyDescent="0.25">
      <c r="F390" s="17"/>
      <c r="G390" s="17"/>
      <c r="H390" s="17"/>
      <c r="J390" s="18"/>
    </row>
    <row r="391" spans="6:10" x14ac:dyDescent="0.25">
      <c r="F391" s="17"/>
      <c r="G391" s="17"/>
      <c r="H391" s="17"/>
      <c r="J391" s="18"/>
    </row>
    <row r="392" spans="6:10" x14ac:dyDescent="0.25">
      <c r="F392" s="17"/>
      <c r="G392" s="17"/>
      <c r="H392" s="17"/>
      <c r="J392" s="18"/>
    </row>
    <row r="393" spans="6:10" x14ac:dyDescent="0.25">
      <c r="F393" s="17"/>
      <c r="G393" s="17"/>
      <c r="H393" s="17"/>
      <c r="J393" s="18"/>
    </row>
    <row r="394" spans="6:10" x14ac:dyDescent="0.25">
      <c r="F394" s="17"/>
      <c r="G394" s="17"/>
      <c r="H394" s="17"/>
      <c r="J394" s="18"/>
    </row>
    <row r="395" spans="6:10" x14ac:dyDescent="0.25">
      <c r="F395" s="17"/>
      <c r="G395" s="17"/>
      <c r="H395" s="17"/>
      <c r="J395" s="18"/>
    </row>
    <row r="396" spans="6:10" x14ac:dyDescent="0.25">
      <c r="F396" s="17"/>
      <c r="G396" s="17"/>
      <c r="H396" s="17"/>
      <c r="J396" s="18"/>
    </row>
    <row r="397" spans="6:10" x14ac:dyDescent="0.25">
      <c r="F397" s="17"/>
      <c r="G397" s="17"/>
      <c r="H397" s="17"/>
      <c r="J397" s="18"/>
    </row>
    <row r="398" spans="6:10" x14ac:dyDescent="0.25">
      <c r="F398" s="17"/>
      <c r="G398" s="17"/>
      <c r="H398" s="17"/>
      <c r="J398" s="18"/>
    </row>
    <row r="399" spans="6:10" x14ac:dyDescent="0.25">
      <c r="F399" s="17"/>
      <c r="G399" s="17"/>
      <c r="H399" s="17"/>
      <c r="J399" s="18"/>
    </row>
    <row r="400" spans="6:10" x14ac:dyDescent="0.25">
      <c r="F400" s="17"/>
      <c r="G400" s="17"/>
      <c r="H400" s="17"/>
      <c r="J400" s="18"/>
    </row>
    <row r="401" spans="6:10" x14ac:dyDescent="0.25">
      <c r="F401" s="17"/>
      <c r="G401" s="17"/>
      <c r="H401" s="17"/>
      <c r="J401" s="18"/>
    </row>
    <row r="402" spans="6:10" x14ac:dyDescent="0.25">
      <c r="F402" s="17"/>
      <c r="G402" s="17"/>
      <c r="H402" s="17"/>
      <c r="J402" s="18"/>
    </row>
    <row r="403" spans="6:10" x14ac:dyDescent="0.25">
      <c r="F403" s="17"/>
      <c r="G403" s="17"/>
      <c r="H403" s="17"/>
      <c r="J403" s="18"/>
    </row>
    <row r="404" spans="6:10" x14ac:dyDescent="0.25">
      <c r="F404" s="17"/>
      <c r="G404" s="17"/>
      <c r="H404" s="17"/>
      <c r="J404" s="18"/>
    </row>
    <row r="405" spans="6:10" x14ac:dyDescent="0.25">
      <c r="F405" s="17"/>
      <c r="G405" s="17"/>
      <c r="H405" s="17"/>
      <c r="J405" s="18"/>
    </row>
    <row r="406" spans="6:10" x14ac:dyDescent="0.25">
      <c r="F406" s="17"/>
      <c r="G406" s="17"/>
      <c r="H406" s="17"/>
      <c r="J406" s="18"/>
    </row>
    <row r="407" spans="6:10" x14ac:dyDescent="0.25">
      <c r="F407" s="17"/>
      <c r="G407" s="17"/>
      <c r="H407" s="17"/>
      <c r="J407" s="18"/>
    </row>
    <row r="408" spans="6:10" x14ac:dyDescent="0.25">
      <c r="F408" s="17"/>
      <c r="G408" s="17"/>
      <c r="H408" s="17"/>
      <c r="J408" s="18"/>
    </row>
    <row r="409" spans="6:10" x14ac:dyDescent="0.25">
      <c r="F409" s="17"/>
      <c r="G409" s="17"/>
      <c r="H409" s="17"/>
      <c r="J409" s="18"/>
    </row>
    <row r="410" spans="6:10" x14ac:dyDescent="0.25">
      <c r="F410" s="17"/>
      <c r="G410" s="17"/>
      <c r="H410" s="17"/>
      <c r="J410" s="18"/>
    </row>
    <row r="411" spans="6:10" x14ac:dyDescent="0.25">
      <c r="F411" s="17"/>
      <c r="G411" s="17"/>
      <c r="H411" s="17"/>
      <c r="J411" s="18"/>
    </row>
    <row r="412" spans="6:10" x14ac:dyDescent="0.25">
      <c r="F412" s="17"/>
      <c r="G412" s="17"/>
      <c r="H412" s="17"/>
      <c r="J412" s="18"/>
    </row>
    <row r="413" spans="6:10" x14ac:dyDescent="0.25">
      <c r="F413" s="17"/>
      <c r="G413" s="17"/>
      <c r="H413" s="17"/>
      <c r="J413" s="18"/>
    </row>
    <row r="414" spans="6:10" x14ac:dyDescent="0.25">
      <c r="F414" s="17"/>
      <c r="G414" s="17"/>
      <c r="H414" s="17"/>
      <c r="J414" s="18"/>
    </row>
    <row r="415" spans="6:10" x14ac:dyDescent="0.25">
      <c r="F415" s="17"/>
      <c r="G415" s="17"/>
      <c r="H415" s="17"/>
      <c r="J415" s="18"/>
    </row>
    <row r="416" spans="6:10" x14ac:dyDescent="0.25">
      <c r="F416" s="17"/>
      <c r="G416" s="17"/>
      <c r="H416" s="17"/>
      <c r="J416" s="18"/>
    </row>
    <row r="417" spans="6:10" x14ac:dyDescent="0.25">
      <c r="F417" s="17"/>
      <c r="G417" s="17"/>
      <c r="H417" s="17"/>
      <c r="J417" s="18"/>
    </row>
    <row r="418" spans="6:10" x14ac:dyDescent="0.25">
      <c r="F418" s="17"/>
      <c r="G418" s="17"/>
      <c r="H418" s="17"/>
      <c r="J418" s="18"/>
    </row>
    <row r="419" spans="6:10" x14ac:dyDescent="0.25">
      <c r="F419" s="17"/>
      <c r="G419" s="17"/>
      <c r="H419" s="17"/>
      <c r="J419" s="18"/>
    </row>
    <row r="420" spans="6:10" x14ac:dyDescent="0.25">
      <c r="F420" s="17"/>
      <c r="G420" s="17"/>
      <c r="H420" s="17"/>
      <c r="J420" s="18"/>
    </row>
    <row r="421" spans="6:10" x14ac:dyDescent="0.25">
      <c r="F421" s="17"/>
      <c r="G421" s="17"/>
      <c r="H421" s="17"/>
      <c r="J421" s="18"/>
    </row>
    <row r="422" spans="6:10" x14ac:dyDescent="0.25">
      <c r="F422" s="17"/>
      <c r="G422" s="17"/>
      <c r="H422" s="17"/>
      <c r="J422" s="18"/>
    </row>
    <row r="423" spans="6:10" x14ac:dyDescent="0.25">
      <c r="F423" s="17"/>
      <c r="G423" s="17"/>
      <c r="H423" s="17"/>
      <c r="J423" s="18"/>
    </row>
    <row r="424" spans="6:10" x14ac:dyDescent="0.25">
      <c r="F424" s="17"/>
      <c r="G424" s="17"/>
      <c r="H424" s="17"/>
      <c r="J424" s="18"/>
    </row>
    <row r="425" spans="6:10" x14ac:dyDescent="0.25">
      <c r="F425" s="17"/>
      <c r="G425" s="17"/>
      <c r="H425" s="17"/>
      <c r="J425" s="18"/>
    </row>
    <row r="426" spans="6:10" x14ac:dyDescent="0.25">
      <c r="F426" s="17"/>
      <c r="G426" s="17"/>
      <c r="H426" s="17"/>
      <c r="J426" s="18"/>
    </row>
    <row r="427" spans="6:10" x14ac:dyDescent="0.25">
      <c r="F427" s="17"/>
      <c r="G427" s="17"/>
      <c r="H427" s="17"/>
      <c r="J427" s="18"/>
    </row>
    <row r="428" spans="6:10" x14ac:dyDescent="0.25">
      <c r="F428" s="17"/>
      <c r="G428" s="17"/>
      <c r="H428" s="17"/>
      <c r="J428" s="18"/>
    </row>
    <row r="429" spans="6:10" x14ac:dyDescent="0.25">
      <c r="F429" s="17"/>
      <c r="G429" s="17"/>
      <c r="H429" s="17"/>
      <c r="J429" s="18"/>
    </row>
    <row r="430" spans="6:10" x14ac:dyDescent="0.25">
      <c r="F430" s="17"/>
      <c r="G430" s="17"/>
      <c r="H430" s="17"/>
      <c r="J430" s="18"/>
    </row>
    <row r="431" spans="6:10" x14ac:dyDescent="0.25">
      <c r="F431" s="17"/>
      <c r="G431" s="17"/>
      <c r="H431" s="17"/>
      <c r="J431" s="18"/>
    </row>
    <row r="432" spans="6:10" x14ac:dyDescent="0.25">
      <c r="F432" s="17"/>
      <c r="G432" s="17"/>
      <c r="H432" s="17"/>
      <c r="J432" s="18"/>
    </row>
    <row r="433" spans="6:10" x14ac:dyDescent="0.25">
      <c r="F433" s="17"/>
      <c r="G433" s="17"/>
      <c r="H433" s="17"/>
      <c r="J433" s="18"/>
    </row>
    <row r="434" spans="6:10" x14ac:dyDescent="0.25">
      <c r="F434" s="17"/>
      <c r="G434" s="17"/>
      <c r="H434" s="17"/>
      <c r="J434" s="18"/>
    </row>
    <row r="435" spans="6:10" x14ac:dyDescent="0.25">
      <c r="F435" s="17"/>
      <c r="G435" s="17"/>
      <c r="H435" s="17"/>
      <c r="J435" s="18"/>
    </row>
    <row r="436" spans="6:10" x14ac:dyDescent="0.25">
      <c r="F436" s="17"/>
      <c r="G436" s="17"/>
      <c r="H436" s="17"/>
      <c r="J436" s="18"/>
    </row>
    <row r="437" spans="6:10" x14ac:dyDescent="0.25">
      <c r="F437" s="17"/>
      <c r="G437" s="17"/>
      <c r="H437" s="17"/>
      <c r="J437" s="18"/>
    </row>
    <row r="438" spans="6:10" x14ac:dyDescent="0.25">
      <c r="F438" s="17"/>
      <c r="G438" s="17"/>
      <c r="H438" s="17"/>
      <c r="J438" s="18"/>
    </row>
    <row r="439" spans="6:10" x14ac:dyDescent="0.25">
      <c r="F439" s="17"/>
      <c r="G439" s="17"/>
      <c r="H439" s="17"/>
      <c r="J439" s="18"/>
    </row>
    <row r="440" spans="6:10" x14ac:dyDescent="0.25">
      <c r="F440" s="17"/>
      <c r="G440" s="17"/>
      <c r="H440" s="17"/>
      <c r="J440" s="18"/>
    </row>
    <row r="441" spans="6:10" x14ac:dyDescent="0.25">
      <c r="F441" s="17"/>
      <c r="G441" s="17"/>
      <c r="H441" s="17"/>
      <c r="J441" s="18"/>
    </row>
    <row r="442" spans="6:10" x14ac:dyDescent="0.25">
      <c r="F442" s="17"/>
      <c r="G442" s="17"/>
      <c r="H442" s="17"/>
      <c r="J442" s="18"/>
    </row>
    <row r="443" spans="6:10" x14ac:dyDescent="0.25">
      <c r="F443" s="17"/>
      <c r="G443" s="17"/>
      <c r="H443" s="17"/>
      <c r="J443" s="18"/>
    </row>
    <row r="444" spans="6:10" x14ac:dyDescent="0.25">
      <c r="F444" s="17"/>
      <c r="G444" s="17"/>
      <c r="H444" s="17"/>
      <c r="J444" s="18"/>
    </row>
    <row r="445" spans="6:10" x14ac:dyDescent="0.25">
      <c r="F445" s="17"/>
      <c r="G445" s="17"/>
      <c r="H445" s="17"/>
      <c r="J445" s="18"/>
    </row>
    <row r="446" spans="6:10" x14ac:dyDescent="0.25">
      <c r="F446" s="17"/>
      <c r="G446" s="17"/>
      <c r="H446" s="17"/>
      <c r="J446" s="18"/>
    </row>
    <row r="447" spans="6:10" x14ac:dyDescent="0.25">
      <c r="F447" s="17"/>
      <c r="G447" s="17"/>
      <c r="H447" s="17"/>
      <c r="J447" s="18"/>
    </row>
    <row r="448" spans="6:10" x14ac:dyDescent="0.25">
      <c r="F448" s="17"/>
      <c r="G448" s="17"/>
      <c r="H448" s="17"/>
      <c r="J448" s="18"/>
    </row>
    <row r="449" spans="6:10" x14ac:dyDescent="0.25">
      <c r="F449" s="17"/>
      <c r="G449" s="17"/>
      <c r="H449" s="17"/>
      <c r="J449" s="18"/>
    </row>
    <row r="450" spans="6:10" x14ac:dyDescent="0.25">
      <c r="F450" s="17"/>
      <c r="G450" s="17"/>
      <c r="H450" s="17"/>
      <c r="J450" s="18"/>
    </row>
    <row r="451" spans="6:10" x14ac:dyDescent="0.25">
      <c r="F451" s="17"/>
      <c r="G451" s="17"/>
      <c r="H451" s="17"/>
      <c r="J451" s="18"/>
    </row>
    <row r="452" spans="6:10" x14ac:dyDescent="0.25">
      <c r="F452" s="17"/>
      <c r="G452" s="17"/>
      <c r="H452" s="17"/>
      <c r="J452" s="18"/>
    </row>
    <row r="453" spans="6:10" x14ac:dyDescent="0.25">
      <c r="F453" s="17"/>
      <c r="G453" s="17"/>
      <c r="H453" s="17"/>
      <c r="J453" s="18"/>
    </row>
    <row r="454" spans="6:10" x14ac:dyDescent="0.25">
      <c r="F454" s="17"/>
      <c r="G454" s="17"/>
      <c r="H454" s="17"/>
      <c r="J454" s="18"/>
    </row>
    <row r="455" spans="6:10" x14ac:dyDescent="0.25">
      <c r="F455" s="17"/>
      <c r="G455" s="17"/>
      <c r="H455" s="17"/>
      <c r="J455" s="18"/>
    </row>
    <row r="456" spans="6:10" x14ac:dyDescent="0.25">
      <c r="F456" s="17"/>
      <c r="G456" s="17"/>
      <c r="H456" s="17"/>
      <c r="J456" s="18"/>
    </row>
    <row r="457" spans="6:10" x14ac:dyDescent="0.25">
      <c r="F457" s="17"/>
      <c r="G457" s="17"/>
      <c r="H457" s="17"/>
      <c r="J457" s="18"/>
    </row>
    <row r="458" spans="6:10" x14ac:dyDescent="0.25">
      <c r="F458" s="17"/>
      <c r="G458" s="17"/>
      <c r="H458" s="17"/>
      <c r="J458" s="18"/>
    </row>
    <row r="459" spans="6:10" x14ac:dyDescent="0.25">
      <c r="F459" s="17"/>
      <c r="G459" s="17"/>
      <c r="H459" s="17"/>
      <c r="J459" s="18"/>
    </row>
    <row r="460" spans="6:10" x14ac:dyDescent="0.25">
      <c r="F460" s="17"/>
      <c r="G460" s="17"/>
      <c r="H460" s="17"/>
      <c r="J460" s="18"/>
    </row>
    <row r="461" spans="6:10" x14ac:dyDescent="0.25">
      <c r="F461" s="17"/>
      <c r="G461" s="17"/>
      <c r="H461" s="17"/>
      <c r="J461" s="18"/>
    </row>
    <row r="462" spans="6:10" x14ac:dyDescent="0.25">
      <c r="F462" s="17"/>
      <c r="G462" s="17"/>
      <c r="H462" s="17"/>
      <c r="J462" s="18"/>
    </row>
    <row r="463" spans="6:10" x14ac:dyDescent="0.25">
      <c r="F463" s="17"/>
      <c r="G463" s="17"/>
      <c r="H463" s="17"/>
      <c r="J463" s="18"/>
    </row>
    <row r="464" spans="6:10" x14ac:dyDescent="0.25">
      <c r="F464" s="17"/>
      <c r="G464" s="17"/>
      <c r="H464" s="17"/>
      <c r="J464" s="18"/>
    </row>
    <row r="465" spans="6:10" x14ac:dyDescent="0.25">
      <c r="F465" s="17"/>
      <c r="G465" s="17"/>
      <c r="H465" s="17"/>
      <c r="J465" s="18"/>
    </row>
    <row r="466" spans="6:10" x14ac:dyDescent="0.25">
      <c r="F466" s="17"/>
      <c r="G466" s="17"/>
      <c r="H466" s="17"/>
      <c r="J466" s="18"/>
    </row>
    <row r="467" spans="6:10" x14ac:dyDescent="0.25">
      <c r="F467" s="17"/>
      <c r="G467" s="17"/>
      <c r="H467" s="17"/>
      <c r="J467" s="18"/>
    </row>
    <row r="468" spans="6:10" x14ac:dyDescent="0.25">
      <c r="F468" s="17"/>
      <c r="G468" s="17"/>
      <c r="H468" s="17"/>
      <c r="J468" s="18"/>
    </row>
    <row r="469" spans="6:10" x14ac:dyDescent="0.25">
      <c r="F469" s="17"/>
      <c r="G469" s="17"/>
      <c r="H469" s="17"/>
      <c r="J469" s="18"/>
    </row>
    <row r="470" spans="6:10" x14ac:dyDescent="0.25">
      <c r="F470" s="17"/>
      <c r="G470" s="17"/>
      <c r="H470" s="17"/>
      <c r="J470" s="18"/>
    </row>
    <row r="471" spans="6:10" x14ac:dyDescent="0.25">
      <c r="F471" s="17"/>
      <c r="G471" s="17"/>
      <c r="H471" s="17"/>
      <c r="J471" s="18"/>
    </row>
    <row r="472" spans="6:10" x14ac:dyDescent="0.25">
      <c r="F472" s="17"/>
      <c r="G472" s="17"/>
      <c r="H472" s="17"/>
      <c r="J472" s="18"/>
    </row>
    <row r="473" spans="6:10" x14ac:dyDescent="0.25">
      <c r="F473" s="17"/>
      <c r="G473" s="17"/>
      <c r="H473" s="17"/>
      <c r="J473" s="18"/>
    </row>
    <row r="474" spans="6:10" x14ac:dyDescent="0.25">
      <c r="F474" s="17"/>
      <c r="G474" s="17"/>
      <c r="H474" s="17"/>
      <c r="J474" s="18"/>
    </row>
    <row r="475" spans="6:10" x14ac:dyDescent="0.25">
      <c r="F475" s="17"/>
      <c r="G475" s="17"/>
      <c r="H475" s="17"/>
      <c r="J475" s="18"/>
    </row>
    <row r="476" spans="6:10" x14ac:dyDescent="0.25">
      <c r="F476" s="17"/>
      <c r="G476" s="17"/>
      <c r="H476" s="17"/>
      <c r="J476" s="18"/>
    </row>
    <row r="477" spans="6:10" x14ac:dyDescent="0.25">
      <c r="F477" s="17"/>
      <c r="G477" s="17"/>
      <c r="H477" s="17"/>
      <c r="J477" s="18"/>
    </row>
    <row r="478" spans="6:10" x14ac:dyDescent="0.25">
      <c r="F478" s="17"/>
      <c r="G478" s="17"/>
      <c r="H478" s="17"/>
      <c r="J478" s="18"/>
    </row>
    <row r="479" spans="6:10" x14ac:dyDescent="0.25">
      <c r="F479" s="17"/>
      <c r="G479" s="17"/>
      <c r="H479" s="17"/>
      <c r="J479" s="18"/>
    </row>
    <row r="480" spans="6:10" x14ac:dyDescent="0.25">
      <c r="F480" s="17"/>
      <c r="G480" s="17"/>
      <c r="H480" s="17"/>
      <c r="J480" s="18"/>
    </row>
    <row r="481" spans="6:10" x14ac:dyDescent="0.25">
      <c r="F481" s="17"/>
      <c r="G481" s="17"/>
      <c r="H481" s="17"/>
      <c r="J481" s="18"/>
    </row>
    <row r="482" spans="6:10" x14ac:dyDescent="0.25">
      <c r="F482" s="17"/>
      <c r="G482" s="17"/>
      <c r="H482" s="17"/>
      <c r="J482" s="18"/>
    </row>
    <row r="483" spans="6:10" x14ac:dyDescent="0.25">
      <c r="F483" s="17"/>
      <c r="G483" s="17"/>
      <c r="H483" s="17"/>
      <c r="J483" s="18"/>
    </row>
    <row r="484" spans="6:10" x14ac:dyDescent="0.25">
      <c r="F484" s="17"/>
      <c r="G484" s="17"/>
      <c r="H484" s="17"/>
      <c r="J484" s="18"/>
    </row>
    <row r="485" spans="6:10" x14ac:dyDescent="0.25">
      <c r="F485" s="17"/>
      <c r="G485" s="17"/>
      <c r="H485" s="17"/>
      <c r="J485" s="18"/>
    </row>
    <row r="486" spans="6:10" x14ac:dyDescent="0.25">
      <c r="F486" s="17"/>
      <c r="G486" s="17"/>
      <c r="H486" s="17"/>
      <c r="J486" s="18"/>
    </row>
    <row r="487" spans="6:10" x14ac:dyDescent="0.25">
      <c r="F487" s="17"/>
      <c r="G487" s="17"/>
      <c r="H487" s="17"/>
      <c r="J487" s="18"/>
    </row>
    <row r="488" spans="6:10" x14ac:dyDescent="0.25">
      <c r="F488" s="17"/>
      <c r="G488" s="17"/>
      <c r="H488" s="17"/>
      <c r="J488" s="18"/>
    </row>
    <row r="489" spans="6:10" x14ac:dyDescent="0.25">
      <c r="F489" s="17"/>
      <c r="G489" s="17"/>
      <c r="H489" s="17"/>
      <c r="J489" s="18"/>
    </row>
    <row r="490" spans="6:10" x14ac:dyDescent="0.25">
      <c r="F490" s="17"/>
      <c r="G490" s="17"/>
      <c r="H490" s="17"/>
      <c r="J490" s="18"/>
    </row>
    <row r="491" spans="6:10" x14ac:dyDescent="0.25">
      <c r="F491" s="17"/>
      <c r="G491" s="17"/>
      <c r="H491" s="17"/>
      <c r="J491" s="18"/>
    </row>
    <row r="492" spans="6:10" x14ac:dyDescent="0.25">
      <c r="F492" s="17"/>
      <c r="G492" s="17"/>
      <c r="H492" s="17"/>
      <c r="J492" s="18"/>
    </row>
    <row r="493" spans="6:10" x14ac:dyDescent="0.25">
      <c r="F493" s="17"/>
      <c r="G493" s="17"/>
      <c r="H493" s="17"/>
      <c r="J493" s="18"/>
    </row>
    <row r="494" spans="6:10" x14ac:dyDescent="0.25">
      <c r="F494" s="17"/>
      <c r="G494" s="17"/>
      <c r="H494" s="17"/>
      <c r="J494" s="18"/>
    </row>
    <row r="495" spans="6:10" x14ac:dyDescent="0.25">
      <c r="F495" s="17"/>
      <c r="G495" s="17"/>
      <c r="H495" s="17"/>
      <c r="J495" s="18"/>
    </row>
    <row r="496" spans="6:10" x14ac:dyDescent="0.25">
      <c r="F496" s="17"/>
      <c r="G496" s="17"/>
      <c r="H496" s="17"/>
      <c r="J496" s="18"/>
    </row>
    <row r="497" spans="6:10" x14ac:dyDescent="0.25">
      <c r="F497" s="17"/>
      <c r="G497" s="17"/>
      <c r="H497" s="17"/>
      <c r="J497" s="18"/>
    </row>
    <row r="498" spans="6:10" x14ac:dyDescent="0.25">
      <c r="F498" s="17"/>
      <c r="G498" s="17"/>
      <c r="H498" s="17"/>
      <c r="J498" s="18"/>
    </row>
    <row r="499" spans="6:10" x14ac:dyDescent="0.25">
      <c r="F499" s="17"/>
      <c r="G499" s="17"/>
      <c r="H499" s="17"/>
      <c r="J499" s="18"/>
    </row>
    <row r="500" spans="6:10" x14ac:dyDescent="0.25">
      <c r="F500" s="17"/>
      <c r="G500" s="17"/>
      <c r="H500" s="17"/>
      <c r="J500" s="18"/>
    </row>
    <row r="501" spans="6:10" x14ac:dyDescent="0.25">
      <c r="F501" s="17"/>
      <c r="G501" s="17"/>
      <c r="H501" s="17"/>
      <c r="J501" s="18"/>
    </row>
    <row r="502" spans="6:10" x14ac:dyDescent="0.25">
      <c r="F502" s="17"/>
      <c r="G502" s="17"/>
      <c r="H502" s="17"/>
      <c r="J502" s="18"/>
    </row>
    <row r="503" spans="6:10" x14ac:dyDescent="0.25">
      <c r="F503" s="17"/>
      <c r="G503" s="17"/>
      <c r="H503" s="17"/>
      <c r="J503" s="18"/>
    </row>
    <row r="504" spans="6:10" x14ac:dyDescent="0.25">
      <c r="F504" s="17"/>
      <c r="G504" s="17"/>
      <c r="H504" s="17"/>
      <c r="J504" s="18"/>
    </row>
    <row r="505" spans="6:10" x14ac:dyDescent="0.25">
      <c r="F505" s="17"/>
      <c r="G505" s="17"/>
      <c r="H505" s="17"/>
      <c r="J505" s="18"/>
    </row>
    <row r="506" spans="6:10" x14ac:dyDescent="0.25">
      <c r="F506" s="17"/>
      <c r="G506" s="17"/>
      <c r="H506" s="17"/>
      <c r="J506" s="18"/>
    </row>
    <row r="507" spans="6:10" x14ac:dyDescent="0.25">
      <c r="F507" s="17"/>
      <c r="G507" s="17"/>
      <c r="H507" s="17"/>
      <c r="J507" s="18"/>
    </row>
    <row r="508" spans="6:10" x14ac:dyDescent="0.25">
      <c r="F508" s="17"/>
      <c r="G508" s="17"/>
      <c r="H508" s="17"/>
      <c r="J508" s="18"/>
    </row>
    <row r="509" spans="6:10" x14ac:dyDescent="0.25">
      <c r="F509" s="17"/>
      <c r="G509" s="17"/>
      <c r="H509" s="17"/>
      <c r="J509" s="18"/>
    </row>
    <row r="510" spans="6:10" x14ac:dyDescent="0.25">
      <c r="F510" s="17"/>
      <c r="G510" s="17"/>
      <c r="H510" s="17"/>
      <c r="J510" s="18"/>
    </row>
    <row r="511" spans="6:10" x14ac:dyDescent="0.25">
      <c r="F511" s="17"/>
      <c r="G511" s="17"/>
      <c r="H511" s="17"/>
      <c r="J511" s="18"/>
    </row>
    <row r="512" spans="6:10" x14ac:dyDescent="0.25">
      <c r="F512" s="17"/>
      <c r="G512" s="17"/>
      <c r="H512" s="17"/>
      <c r="J512" s="18"/>
    </row>
    <row r="513" spans="6:10" x14ac:dyDescent="0.25">
      <c r="F513" s="17"/>
      <c r="G513" s="17"/>
      <c r="H513" s="17"/>
      <c r="J513" s="18"/>
    </row>
    <row r="514" spans="6:10" x14ac:dyDescent="0.25">
      <c r="F514" s="17"/>
      <c r="G514" s="17"/>
      <c r="H514" s="17"/>
      <c r="J514" s="18"/>
    </row>
    <row r="515" spans="6:10" x14ac:dyDescent="0.25">
      <c r="F515" s="17"/>
      <c r="G515" s="17"/>
      <c r="H515" s="17"/>
      <c r="J515" s="18"/>
    </row>
    <row r="516" spans="6:10" x14ac:dyDescent="0.25">
      <c r="F516" s="17"/>
      <c r="G516" s="17"/>
      <c r="H516" s="17"/>
      <c r="J516" s="18"/>
    </row>
    <row r="517" spans="6:10" x14ac:dyDescent="0.25">
      <c r="F517" s="17"/>
      <c r="G517" s="17"/>
      <c r="H517" s="17"/>
      <c r="J517" s="18"/>
    </row>
    <row r="518" spans="6:10" x14ac:dyDescent="0.25">
      <c r="F518" s="17"/>
      <c r="G518" s="17"/>
      <c r="H518" s="17"/>
      <c r="J518" s="18"/>
    </row>
    <row r="519" spans="6:10" x14ac:dyDescent="0.25">
      <c r="F519" s="17"/>
      <c r="G519" s="17"/>
      <c r="H519" s="17"/>
      <c r="J519" s="18"/>
    </row>
    <row r="520" spans="6:10" x14ac:dyDescent="0.25">
      <c r="F520" s="17"/>
      <c r="G520" s="17"/>
      <c r="H520" s="17"/>
      <c r="J520" s="18"/>
    </row>
    <row r="521" spans="6:10" x14ac:dyDescent="0.25">
      <c r="F521" s="17"/>
      <c r="G521" s="17"/>
      <c r="H521" s="17"/>
      <c r="J521" s="18"/>
    </row>
    <row r="522" spans="6:10" x14ac:dyDescent="0.25">
      <c r="F522" s="17"/>
      <c r="G522" s="17"/>
      <c r="H522" s="17"/>
      <c r="J522" s="18"/>
    </row>
    <row r="523" spans="6:10" x14ac:dyDescent="0.25">
      <c r="F523" s="17"/>
      <c r="G523" s="17"/>
      <c r="H523" s="17"/>
      <c r="J523" s="18"/>
    </row>
    <row r="524" spans="6:10" x14ac:dyDescent="0.25">
      <c r="F524" s="17"/>
      <c r="G524" s="17"/>
      <c r="H524" s="17"/>
      <c r="J524" s="18"/>
    </row>
    <row r="525" spans="6:10" x14ac:dyDescent="0.25">
      <c r="F525" s="17"/>
      <c r="G525" s="17"/>
      <c r="H525" s="17"/>
      <c r="J525" s="18"/>
    </row>
    <row r="526" spans="6:10" x14ac:dyDescent="0.25">
      <c r="F526" s="17"/>
      <c r="G526" s="17"/>
      <c r="H526" s="17"/>
      <c r="J526" s="18"/>
    </row>
    <row r="527" spans="6:10" x14ac:dyDescent="0.25">
      <c r="F527" s="17"/>
      <c r="G527" s="17"/>
      <c r="H527" s="17"/>
      <c r="J527" s="18"/>
    </row>
    <row r="528" spans="6:10" x14ac:dyDescent="0.25">
      <c r="F528" s="17"/>
      <c r="G528" s="17"/>
      <c r="H528" s="17"/>
      <c r="J528" s="18"/>
    </row>
    <row r="529" spans="6:10" x14ac:dyDescent="0.25">
      <c r="F529" s="17"/>
      <c r="G529" s="17"/>
      <c r="H529" s="17"/>
      <c r="J529" s="18"/>
    </row>
    <row r="530" spans="6:10" x14ac:dyDescent="0.25">
      <c r="F530" s="17"/>
      <c r="G530" s="17"/>
      <c r="H530" s="17"/>
      <c r="J530" s="18"/>
    </row>
    <row r="531" spans="6:10" x14ac:dyDescent="0.25">
      <c r="F531" s="17"/>
      <c r="G531" s="17"/>
      <c r="H531" s="17"/>
      <c r="J531" s="18"/>
    </row>
    <row r="532" spans="6:10" x14ac:dyDescent="0.25">
      <c r="F532" s="17"/>
      <c r="G532" s="17"/>
      <c r="H532" s="17"/>
      <c r="J532" s="18"/>
    </row>
    <row r="533" spans="6:10" x14ac:dyDescent="0.25">
      <c r="F533" s="17"/>
      <c r="G533" s="17"/>
      <c r="H533" s="17"/>
      <c r="J533" s="18"/>
    </row>
    <row r="534" spans="6:10" x14ac:dyDescent="0.25">
      <c r="F534" s="17"/>
      <c r="G534" s="17"/>
      <c r="H534" s="17"/>
      <c r="J534" s="18"/>
    </row>
    <row r="535" spans="6:10" x14ac:dyDescent="0.25">
      <c r="F535" s="17"/>
      <c r="G535" s="17"/>
      <c r="H535" s="17"/>
      <c r="J535" s="18"/>
    </row>
    <row r="536" spans="6:10" x14ac:dyDescent="0.25">
      <c r="F536" s="17"/>
      <c r="G536" s="17"/>
      <c r="H536" s="17"/>
      <c r="J536" s="18"/>
    </row>
    <row r="537" spans="6:10" x14ac:dyDescent="0.25">
      <c r="F537" s="17"/>
      <c r="G537" s="17"/>
      <c r="H537" s="17"/>
      <c r="J537" s="18"/>
    </row>
    <row r="538" spans="6:10" x14ac:dyDescent="0.25">
      <c r="F538" s="17"/>
      <c r="G538" s="17"/>
      <c r="H538" s="17"/>
      <c r="J538" s="18"/>
    </row>
    <row r="539" spans="6:10" x14ac:dyDescent="0.25">
      <c r="F539" s="17"/>
      <c r="G539" s="17"/>
      <c r="H539" s="17"/>
      <c r="J539" s="18"/>
    </row>
    <row r="540" spans="6:10" x14ac:dyDescent="0.25">
      <c r="F540" s="17"/>
      <c r="G540" s="17"/>
      <c r="H540" s="17"/>
      <c r="J540" s="18"/>
    </row>
    <row r="541" spans="6:10" x14ac:dyDescent="0.25">
      <c r="F541" s="17"/>
      <c r="G541" s="17"/>
      <c r="H541" s="17"/>
      <c r="J541" s="18"/>
    </row>
    <row r="542" spans="6:10" x14ac:dyDescent="0.25">
      <c r="F542" s="17"/>
      <c r="G542" s="17"/>
      <c r="H542" s="17"/>
      <c r="J542" s="18"/>
    </row>
    <row r="543" spans="6:10" x14ac:dyDescent="0.25">
      <c r="F543" s="17"/>
      <c r="G543" s="17"/>
      <c r="H543" s="17"/>
      <c r="J543" s="18"/>
    </row>
    <row r="544" spans="6:10" x14ac:dyDescent="0.25">
      <c r="F544" s="17"/>
      <c r="G544" s="17"/>
      <c r="H544" s="17"/>
      <c r="J544" s="18"/>
    </row>
    <row r="545" spans="6:10" x14ac:dyDescent="0.25">
      <c r="F545" s="17"/>
      <c r="G545" s="17"/>
      <c r="H545" s="17"/>
      <c r="J545" s="18"/>
    </row>
    <row r="546" spans="6:10" x14ac:dyDescent="0.25">
      <c r="F546" s="17"/>
      <c r="G546" s="17"/>
      <c r="H546" s="17"/>
      <c r="J546" s="18"/>
    </row>
    <row r="547" spans="6:10" x14ac:dyDescent="0.25">
      <c r="F547" s="17"/>
      <c r="G547" s="17"/>
      <c r="H547" s="17"/>
      <c r="J547" s="18"/>
    </row>
    <row r="548" spans="6:10" x14ac:dyDescent="0.25">
      <c r="F548" s="17"/>
      <c r="G548" s="17"/>
      <c r="H548" s="17"/>
      <c r="J548" s="18"/>
    </row>
    <row r="549" spans="6:10" x14ac:dyDescent="0.25">
      <c r="F549" s="17"/>
      <c r="G549" s="17"/>
      <c r="H549" s="17"/>
      <c r="J549" s="18"/>
    </row>
    <row r="550" spans="6:10" x14ac:dyDescent="0.25">
      <c r="F550" s="17"/>
      <c r="G550" s="17"/>
      <c r="H550" s="17"/>
      <c r="J550" s="18"/>
    </row>
    <row r="551" spans="6:10" x14ac:dyDescent="0.25">
      <c r="F551" s="17"/>
      <c r="G551" s="17"/>
      <c r="H551" s="17"/>
      <c r="J551" s="18"/>
    </row>
    <row r="552" spans="6:10" x14ac:dyDescent="0.25">
      <c r="F552" s="17"/>
      <c r="G552" s="17"/>
      <c r="H552" s="17"/>
      <c r="J552" s="18"/>
    </row>
    <row r="553" spans="6:10" x14ac:dyDescent="0.25">
      <c r="F553" s="17"/>
      <c r="G553" s="17"/>
      <c r="H553" s="17"/>
      <c r="J553" s="18"/>
    </row>
    <row r="554" spans="6:10" x14ac:dyDescent="0.25">
      <c r="F554" s="17"/>
      <c r="G554" s="17"/>
      <c r="H554" s="17"/>
      <c r="J554" s="18"/>
    </row>
    <row r="555" spans="6:10" x14ac:dyDescent="0.25">
      <c r="F555" s="17"/>
      <c r="G555" s="17"/>
      <c r="H555" s="17"/>
      <c r="J555" s="18"/>
    </row>
    <row r="556" spans="6:10" x14ac:dyDescent="0.25">
      <c r="F556" s="17"/>
      <c r="G556" s="17"/>
      <c r="H556" s="17"/>
      <c r="J556" s="18"/>
    </row>
    <row r="557" spans="6:10" x14ac:dyDescent="0.25">
      <c r="F557" s="17"/>
      <c r="G557" s="17"/>
      <c r="H557" s="17"/>
      <c r="J557" s="18"/>
    </row>
    <row r="558" spans="6:10" x14ac:dyDescent="0.25">
      <c r="F558" s="17"/>
      <c r="G558" s="17"/>
      <c r="H558" s="17"/>
      <c r="J558" s="18"/>
    </row>
    <row r="559" spans="6:10" x14ac:dyDescent="0.25">
      <c r="F559" s="17"/>
      <c r="G559" s="17"/>
      <c r="H559" s="17"/>
      <c r="J559" s="18"/>
    </row>
    <row r="560" spans="6:10" x14ac:dyDescent="0.25">
      <c r="F560" s="17"/>
      <c r="G560" s="17"/>
      <c r="H560" s="17"/>
      <c r="J560" s="18"/>
    </row>
    <row r="561" spans="6:10" x14ac:dyDescent="0.25">
      <c r="F561" s="17"/>
      <c r="G561" s="17"/>
      <c r="H561" s="17"/>
      <c r="J561" s="18"/>
    </row>
    <row r="562" spans="6:10" x14ac:dyDescent="0.25">
      <c r="F562" s="17"/>
      <c r="G562" s="17"/>
      <c r="H562" s="17"/>
      <c r="J562" s="18"/>
    </row>
    <row r="563" spans="6:10" x14ac:dyDescent="0.25">
      <c r="F563" s="17"/>
      <c r="G563" s="17"/>
      <c r="H563" s="17"/>
      <c r="J563" s="18"/>
    </row>
    <row r="564" spans="6:10" x14ac:dyDescent="0.25">
      <c r="F564" s="17"/>
      <c r="G564" s="17"/>
      <c r="H564" s="17"/>
      <c r="J564" s="18"/>
    </row>
    <row r="565" spans="6:10" x14ac:dyDescent="0.25">
      <c r="F565" s="17"/>
      <c r="G565" s="17"/>
      <c r="H565" s="17"/>
      <c r="J565" s="18"/>
    </row>
    <row r="566" spans="6:10" x14ac:dyDescent="0.25">
      <c r="F566" s="17"/>
      <c r="G566" s="17"/>
      <c r="H566" s="17"/>
      <c r="J566" s="18"/>
    </row>
    <row r="567" spans="6:10" x14ac:dyDescent="0.25">
      <c r="F567" s="17"/>
      <c r="G567" s="17"/>
      <c r="H567" s="17"/>
      <c r="J567" s="18"/>
    </row>
    <row r="568" spans="6:10" x14ac:dyDescent="0.25">
      <c r="F568" s="17"/>
      <c r="G568" s="17"/>
      <c r="H568" s="17"/>
      <c r="J568" s="18"/>
    </row>
    <row r="569" spans="6:10" x14ac:dyDescent="0.25">
      <c r="F569" s="17"/>
      <c r="G569" s="17"/>
      <c r="H569" s="17"/>
      <c r="J569" s="18"/>
    </row>
    <row r="570" spans="6:10" x14ac:dyDescent="0.25">
      <c r="F570" s="17"/>
      <c r="G570" s="17"/>
      <c r="H570" s="17"/>
      <c r="J570" s="18"/>
    </row>
    <row r="571" spans="6:10" x14ac:dyDescent="0.25">
      <c r="F571" s="17"/>
      <c r="G571" s="17"/>
      <c r="H571" s="17"/>
      <c r="J571" s="18"/>
    </row>
    <row r="572" spans="6:10" x14ac:dyDescent="0.25">
      <c r="F572" s="17"/>
      <c r="G572" s="17"/>
      <c r="H572" s="17"/>
      <c r="J572" s="18"/>
    </row>
    <row r="573" spans="6:10" x14ac:dyDescent="0.25">
      <c r="F573" s="17"/>
      <c r="G573" s="17"/>
      <c r="H573" s="17"/>
      <c r="J573" s="18"/>
    </row>
    <row r="574" spans="6:10" x14ac:dyDescent="0.25">
      <c r="F574" s="17"/>
      <c r="G574" s="17"/>
      <c r="H574" s="17"/>
      <c r="J574" s="18"/>
    </row>
    <row r="575" spans="6:10" x14ac:dyDescent="0.25">
      <c r="F575" s="17"/>
      <c r="G575" s="17"/>
      <c r="H575" s="17"/>
      <c r="J575" s="18"/>
    </row>
    <row r="576" spans="6:10" x14ac:dyDescent="0.25">
      <c r="F576" s="17"/>
      <c r="G576" s="17"/>
      <c r="H576" s="17"/>
      <c r="J576" s="18"/>
    </row>
    <row r="577" spans="6:10" x14ac:dyDescent="0.25">
      <c r="F577" s="17"/>
      <c r="G577" s="17"/>
      <c r="H577" s="17"/>
      <c r="J577" s="18"/>
    </row>
    <row r="578" spans="6:10" x14ac:dyDescent="0.25">
      <c r="F578" s="17"/>
      <c r="G578" s="17"/>
      <c r="H578" s="17"/>
      <c r="J578" s="18"/>
    </row>
    <row r="579" spans="6:10" x14ac:dyDescent="0.25">
      <c r="F579" s="17"/>
      <c r="G579" s="17"/>
      <c r="H579" s="17"/>
      <c r="J579" s="18"/>
    </row>
    <row r="580" spans="6:10" x14ac:dyDescent="0.25">
      <c r="F580" s="17"/>
      <c r="G580" s="17"/>
      <c r="H580" s="17"/>
      <c r="J580" s="18"/>
    </row>
    <row r="581" spans="6:10" x14ac:dyDescent="0.25">
      <c r="F581" s="17"/>
      <c r="G581" s="17"/>
      <c r="H581" s="17"/>
      <c r="J581" s="18"/>
    </row>
    <row r="582" spans="6:10" x14ac:dyDescent="0.25">
      <c r="F582" s="17"/>
      <c r="G582" s="17"/>
      <c r="H582" s="17"/>
      <c r="J582" s="18"/>
    </row>
    <row r="583" spans="6:10" x14ac:dyDescent="0.25">
      <c r="F583" s="17"/>
      <c r="G583" s="17"/>
      <c r="H583" s="17"/>
      <c r="J583" s="18"/>
    </row>
    <row r="584" spans="6:10" x14ac:dyDescent="0.25">
      <c r="F584" s="17"/>
      <c r="G584" s="17"/>
      <c r="H584" s="17"/>
      <c r="J584" s="18"/>
    </row>
    <row r="585" spans="6:10" x14ac:dyDescent="0.25">
      <c r="F585" s="17"/>
      <c r="G585" s="17"/>
      <c r="H585" s="17"/>
      <c r="J585" s="18"/>
    </row>
    <row r="586" spans="6:10" x14ac:dyDescent="0.25">
      <c r="F586" s="17"/>
      <c r="G586" s="17"/>
      <c r="H586" s="17"/>
      <c r="J586" s="18"/>
    </row>
    <row r="587" spans="6:10" x14ac:dyDescent="0.25">
      <c r="F587" s="17"/>
      <c r="G587" s="17"/>
      <c r="H587" s="17"/>
      <c r="J587" s="18"/>
    </row>
    <row r="588" spans="6:10" x14ac:dyDescent="0.25">
      <c r="F588" s="17"/>
      <c r="G588" s="17"/>
      <c r="H588" s="17"/>
      <c r="J588" s="18"/>
    </row>
    <row r="589" spans="6:10" x14ac:dyDescent="0.25">
      <c r="F589" s="17"/>
      <c r="G589" s="17"/>
      <c r="H589" s="17"/>
      <c r="J589" s="18"/>
    </row>
    <row r="590" spans="6:10" x14ac:dyDescent="0.25">
      <c r="F590" s="17"/>
      <c r="G590" s="17"/>
      <c r="H590" s="17"/>
      <c r="J590" s="18"/>
    </row>
    <row r="591" spans="6:10" x14ac:dyDescent="0.25">
      <c r="F591" s="17"/>
      <c r="G591" s="17"/>
      <c r="H591" s="17"/>
      <c r="J591" s="18"/>
    </row>
    <row r="592" spans="6:10" x14ac:dyDescent="0.25">
      <c r="F592" s="17"/>
      <c r="G592" s="17"/>
      <c r="H592" s="17"/>
      <c r="J592" s="18"/>
    </row>
    <row r="593" spans="6:10" x14ac:dyDescent="0.25">
      <c r="F593" s="17"/>
      <c r="G593" s="17"/>
      <c r="H593" s="17"/>
      <c r="J593" s="18"/>
    </row>
    <row r="594" spans="6:10" x14ac:dyDescent="0.25">
      <c r="F594" s="17"/>
      <c r="G594" s="17"/>
      <c r="H594" s="17"/>
      <c r="J594" s="18"/>
    </row>
    <row r="595" spans="6:10" x14ac:dyDescent="0.25">
      <c r="F595" s="17"/>
      <c r="G595" s="17"/>
      <c r="H595" s="17"/>
      <c r="J595" s="18"/>
    </row>
    <row r="596" spans="6:10" x14ac:dyDescent="0.25">
      <c r="F596" s="17"/>
      <c r="G596" s="17"/>
      <c r="H596" s="17"/>
      <c r="J596" s="18"/>
    </row>
    <row r="597" spans="6:10" x14ac:dyDescent="0.25">
      <c r="F597" s="17"/>
      <c r="G597" s="17"/>
      <c r="H597" s="17"/>
      <c r="J597" s="18"/>
    </row>
    <row r="598" spans="6:10" x14ac:dyDescent="0.25">
      <c r="F598" s="17"/>
      <c r="G598" s="17"/>
      <c r="H598" s="17"/>
      <c r="J598" s="18"/>
    </row>
    <row r="599" spans="6:10" x14ac:dyDescent="0.25">
      <c r="F599" s="17"/>
      <c r="G599" s="17"/>
      <c r="H599" s="17"/>
      <c r="J599" s="18"/>
    </row>
    <row r="600" spans="6:10" x14ac:dyDescent="0.25">
      <c r="F600" s="17"/>
      <c r="G600" s="17"/>
      <c r="H600" s="17"/>
      <c r="J600" s="18"/>
    </row>
    <row r="601" spans="6:10" x14ac:dyDescent="0.25">
      <c r="F601" s="17"/>
      <c r="G601" s="17"/>
      <c r="H601" s="17"/>
      <c r="J601" s="18"/>
    </row>
    <row r="602" spans="6:10" x14ac:dyDescent="0.25">
      <c r="F602" s="17"/>
      <c r="G602" s="17"/>
      <c r="H602" s="17"/>
      <c r="J602" s="18"/>
    </row>
    <row r="603" spans="6:10" x14ac:dyDescent="0.25">
      <c r="F603" s="17"/>
      <c r="G603" s="17"/>
      <c r="H603" s="17"/>
      <c r="J603" s="18"/>
    </row>
    <row r="604" spans="6:10" x14ac:dyDescent="0.25">
      <c r="F604" s="17"/>
      <c r="G604" s="17"/>
      <c r="H604" s="17"/>
      <c r="J604" s="18"/>
    </row>
    <row r="605" spans="6:10" x14ac:dyDescent="0.25">
      <c r="F605" s="17"/>
      <c r="G605" s="17"/>
      <c r="H605" s="17"/>
      <c r="J605" s="18"/>
    </row>
    <row r="606" spans="6:10" x14ac:dyDescent="0.25">
      <c r="F606" s="17"/>
      <c r="G606" s="17"/>
      <c r="H606" s="17"/>
      <c r="J606" s="18"/>
    </row>
    <row r="607" spans="6:10" x14ac:dyDescent="0.25">
      <c r="F607" s="17"/>
      <c r="G607" s="17"/>
      <c r="H607" s="17"/>
      <c r="J607" s="18"/>
    </row>
    <row r="608" spans="6:10" x14ac:dyDescent="0.25">
      <c r="F608" s="17"/>
      <c r="G608" s="17"/>
      <c r="H608" s="17"/>
      <c r="J608" s="18"/>
    </row>
    <row r="609" spans="6:10" x14ac:dyDescent="0.25">
      <c r="F609" s="17"/>
      <c r="G609" s="17"/>
      <c r="H609" s="17"/>
      <c r="J609" s="18"/>
    </row>
    <row r="610" spans="6:10" x14ac:dyDescent="0.25">
      <c r="F610" s="17"/>
      <c r="G610" s="17"/>
      <c r="H610" s="17"/>
      <c r="J610" s="18"/>
    </row>
    <row r="611" spans="6:10" x14ac:dyDescent="0.25">
      <c r="F611" s="17"/>
      <c r="G611" s="17"/>
      <c r="H611" s="17"/>
      <c r="J611" s="18"/>
    </row>
    <row r="612" spans="6:10" x14ac:dyDescent="0.25">
      <c r="F612" s="17"/>
      <c r="G612" s="17"/>
      <c r="H612" s="17"/>
      <c r="J612" s="18"/>
    </row>
    <row r="613" spans="6:10" x14ac:dyDescent="0.25">
      <c r="F613" s="17"/>
      <c r="G613" s="17"/>
      <c r="H613" s="17"/>
      <c r="J613" s="18"/>
    </row>
    <row r="614" spans="6:10" x14ac:dyDescent="0.25">
      <c r="F614" s="17"/>
      <c r="G614" s="17"/>
      <c r="H614" s="17"/>
      <c r="J614" s="18"/>
    </row>
    <row r="615" spans="6:10" x14ac:dyDescent="0.25">
      <c r="F615" s="17"/>
      <c r="G615" s="17"/>
      <c r="H615" s="17"/>
      <c r="J615" s="18"/>
    </row>
    <row r="616" spans="6:10" x14ac:dyDescent="0.25">
      <c r="F616" s="17"/>
      <c r="G616" s="17"/>
      <c r="H616" s="17"/>
      <c r="J616" s="18"/>
    </row>
    <row r="617" spans="6:10" x14ac:dyDescent="0.25">
      <c r="F617" s="17"/>
      <c r="G617" s="17"/>
      <c r="H617" s="17"/>
      <c r="J617" s="18"/>
    </row>
    <row r="618" spans="6:10" x14ac:dyDescent="0.25">
      <c r="F618" s="17"/>
      <c r="G618" s="17"/>
      <c r="H618" s="17"/>
      <c r="J618" s="18"/>
    </row>
    <row r="619" spans="6:10" x14ac:dyDescent="0.25">
      <c r="F619" s="17"/>
      <c r="G619" s="17"/>
      <c r="H619" s="17"/>
      <c r="J619" s="18"/>
    </row>
    <row r="620" spans="6:10" x14ac:dyDescent="0.25">
      <c r="F620" s="17"/>
      <c r="G620" s="17"/>
      <c r="H620" s="17"/>
      <c r="J620" s="18"/>
    </row>
    <row r="621" spans="6:10" x14ac:dyDescent="0.25">
      <c r="F621" s="17"/>
      <c r="G621" s="17"/>
      <c r="H621" s="17"/>
      <c r="J621" s="18"/>
    </row>
    <row r="622" spans="6:10" x14ac:dyDescent="0.25">
      <c r="F622" s="17"/>
      <c r="G622" s="17"/>
      <c r="H622" s="17"/>
      <c r="J622" s="18"/>
    </row>
    <row r="623" spans="6:10" x14ac:dyDescent="0.25">
      <c r="F623" s="17"/>
      <c r="G623" s="17"/>
      <c r="H623" s="17"/>
      <c r="J623" s="18"/>
    </row>
    <row r="624" spans="6:10" x14ac:dyDescent="0.25">
      <c r="F624" s="17"/>
      <c r="G624" s="17"/>
      <c r="H624" s="17"/>
      <c r="J624" s="18"/>
    </row>
    <row r="625" spans="6:10" x14ac:dyDescent="0.25">
      <c r="F625" s="17"/>
      <c r="G625" s="17"/>
      <c r="H625" s="17"/>
      <c r="J625" s="18"/>
    </row>
    <row r="626" spans="6:10" x14ac:dyDescent="0.25">
      <c r="F626" s="17"/>
      <c r="G626" s="17"/>
      <c r="H626" s="17"/>
      <c r="J626" s="18"/>
    </row>
    <row r="627" spans="6:10" x14ac:dyDescent="0.25">
      <c r="F627" s="17"/>
      <c r="G627" s="17"/>
      <c r="H627" s="17"/>
      <c r="J627" s="18"/>
    </row>
    <row r="628" spans="6:10" x14ac:dyDescent="0.25">
      <c r="F628" s="17"/>
      <c r="G628" s="17"/>
      <c r="H628" s="17"/>
      <c r="J628" s="18"/>
    </row>
    <row r="629" spans="6:10" x14ac:dyDescent="0.25">
      <c r="F629" s="17"/>
      <c r="G629" s="17"/>
      <c r="H629" s="17"/>
      <c r="J629" s="18"/>
    </row>
    <row r="630" spans="6:10" x14ac:dyDescent="0.25">
      <c r="F630" s="17"/>
      <c r="G630" s="17"/>
      <c r="H630" s="17"/>
      <c r="J630" s="18"/>
    </row>
    <row r="631" spans="6:10" x14ac:dyDescent="0.25">
      <c r="F631" s="17"/>
      <c r="G631" s="17"/>
      <c r="H631" s="17"/>
      <c r="J631" s="18"/>
    </row>
    <row r="632" spans="6:10" x14ac:dyDescent="0.25">
      <c r="F632" s="17"/>
      <c r="G632" s="17"/>
      <c r="H632" s="17"/>
      <c r="J632" s="18"/>
    </row>
    <row r="633" spans="6:10" x14ac:dyDescent="0.25">
      <c r="F633" s="17"/>
      <c r="G633" s="17"/>
      <c r="H633" s="17"/>
      <c r="J633" s="18"/>
    </row>
    <row r="634" spans="6:10" x14ac:dyDescent="0.25">
      <c r="F634" s="17"/>
      <c r="G634" s="17"/>
      <c r="H634" s="17"/>
      <c r="J634" s="18"/>
    </row>
    <row r="635" spans="6:10" x14ac:dyDescent="0.25">
      <c r="F635" s="17"/>
      <c r="G635" s="17"/>
      <c r="H635" s="17"/>
      <c r="J635" s="18"/>
    </row>
    <row r="636" spans="6:10" x14ac:dyDescent="0.25">
      <c r="F636" s="17"/>
      <c r="G636" s="17"/>
      <c r="H636" s="17"/>
      <c r="J636" s="18"/>
    </row>
    <row r="637" spans="6:10" x14ac:dyDescent="0.25">
      <c r="F637" s="17"/>
      <c r="G637" s="17"/>
      <c r="H637" s="17"/>
      <c r="J637" s="18"/>
    </row>
    <row r="638" spans="6:10" x14ac:dyDescent="0.25">
      <c r="F638" s="17"/>
      <c r="G638" s="17"/>
      <c r="H638" s="17"/>
      <c r="J638" s="18"/>
    </row>
    <row r="639" spans="6:10" x14ac:dyDescent="0.25">
      <c r="F639" s="17"/>
      <c r="G639" s="17"/>
      <c r="H639" s="17"/>
      <c r="J639" s="18"/>
    </row>
    <row r="640" spans="6:10" x14ac:dyDescent="0.25">
      <c r="F640" s="17"/>
      <c r="G640" s="17"/>
      <c r="H640" s="17"/>
      <c r="J640" s="18"/>
    </row>
    <row r="641" spans="6:10" x14ac:dyDescent="0.25">
      <c r="F641" s="17"/>
      <c r="G641" s="17"/>
      <c r="H641" s="17"/>
      <c r="J641" s="18"/>
    </row>
    <row r="642" spans="6:10" x14ac:dyDescent="0.25">
      <c r="F642" s="17"/>
      <c r="G642" s="17"/>
      <c r="H642" s="17"/>
      <c r="J642" s="18"/>
    </row>
    <row r="643" spans="6:10" x14ac:dyDescent="0.25">
      <c r="F643" s="17"/>
      <c r="G643" s="17"/>
      <c r="H643" s="17"/>
      <c r="J643" s="18"/>
    </row>
    <row r="644" spans="6:10" x14ac:dyDescent="0.25">
      <c r="F644" s="17"/>
      <c r="G644" s="17"/>
      <c r="H644" s="17"/>
      <c r="J644" s="18"/>
    </row>
    <row r="645" spans="6:10" x14ac:dyDescent="0.25">
      <c r="F645" s="17"/>
      <c r="G645" s="17"/>
      <c r="H645" s="17"/>
      <c r="J645" s="18"/>
    </row>
    <row r="646" spans="6:10" x14ac:dyDescent="0.25">
      <c r="F646" s="17"/>
      <c r="G646" s="17"/>
      <c r="H646" s="17"/>
      <c r="J646" s="18"/>
    </row>
    <row r="647" spans="6:10" x14ac:dyDescent="0.25">
      <c r="F647" s="17"/>
      <c r="G647" s="17"/>
      <c r="H647" s="17"/>
      <c r="J647" s="18"/>
    </row>
    <row r="648" spans="6:10" x14ac:dyDescent="0.25">
      <c r="F648" s="17"/>
      <c r="G648" s="17"/>
      <c r="H648" s="17"/>
      <c r="J648" s="18"/>
    </row>
    <row r="649" spans="6:10" x14ac:dyDescent="0.25">
      <c r="F649" s="17"/>
      <c r="G649" s="17"/>
      <c r="H649" s="17"/>
      <c r="J649" s="18"/>
    </row>
    <row r="650" spans="6:10" x14ac:dyDescent="0.25">
      <c r="F650" s="17"/>
      <c r="G650" s="17"/>
      <c r="H650" s="17"/>
      <c r="J650" s="18"/>
    </row>
    <row r="651" spans="6:10" x14ac:dyDescent="0.25">
      <c r="F651" s="17"/>
      <c r="G651" s="17"/>
      <c r="H651" s="17"/>
      <c r="J651" s="18"/>
    </row>
    <row r="652" spans="6:10" x14ac:dyDescent="0.25">
      <c r="F652" s="17"/>
      <c r="G652" s="17"/>
      <c r="H652" s="17"/>
      <c r="J652" s="18"/>
    </row>
    <row r="653" spans="6:10" x14ac:dyDescent="0.25">
      <c r="F653" s="17"/>
      <c r="G653" s="17"/>
      <c r="H653" s="17"/>
      <c r="J653" s="18"/>
    </row>
    <row r="654" spans="6:10" x14ac:dyDescent="0.25">
      <c r="F654" s="17"/>
      <c r="G654" s="17"/>
      <c r="H654" s="17"/>
      <c r="J654" s="18"/>
    </row>
    <row r="655" spans="6:10" x14ac:dyDescent="0.25">
      <c r="F655" s="17"/>
      <c r="G655" s="17"/>
      <c r="H655" s="17"/>
      <c r="J655" s="18"/>
    </row>
    <row r="656" spans="6:10" x14ac:dyDescent="0.25">
      <c r="F656" s="17"/>
      <c r="G656" s="17"/>
      <c r="H656" s="17"/>
      <c r="J656" s="18"/>
    </row>
    <row r="657" spans="6:10" x14ac:dyDescent="0.25">
      <c r="F657" s="17"/>
      <c r="G657" s="17"/>
      <c r="H657" s="17"/>
      <c r="J657" s="18"/>
    </row>
    <row r="658" spans="6:10" x14ac:dyDescent="0.25">
      <c r="F658" s="17"/>
      <c r="G658" s="17"/>
      <c r="H658" s="17"/>
      <c r="J658" s="18"/>
    </row>
    <row r="659" spans="6:10" x14ac:dyDescent="0.25">
      <c r="F659" s="17"/>
      <c r="G659" s="17"/>
      <c r="H659" s="17"/>
      <c r="J659" s="18"/>
    </row>
    <row r="660" spans="6:10" x14ac:dyDescent="0.25">
      <c r="F660" s="17"/>
      <c r="G660" s="17"/>
      <c r="H660" s="17"/>
      <c r="J660" s="18"/>
    </row>
    <row r="661" spans="6:10" x14ac:dyDescent="0.25">
      <c r="F661" s="17"/>
      <c r="G661" s="17"/>
      <c r="H661" s="17"/>
      <c r="J661" s="18"/>
    </row>
    <row r="662" spans="6:10" x14ac:dyDescent="0.25">
      <c r="F662" s="17"/>
      <c r="G662" s="17"/>
      <c r="H662" s="17"/>
      <c r="J662" s="18"/>
    </row>
    <row r="663" spans="6:10" x14ac:dyDescent="0.25">
      <c r="F663" s="17"/>
      <c r="G663" s="17"/>
      <c r="H663" s="17"/>
      <c r="J663" s="18"/>
    </row>
    <row r="664" spans="6:10" x14ac:dyDescent="0.25">
      <c r="F664" s="17"/>
      <c r="G664" s="17"/>
      <c r="H664" s="17"/>
      <c r="J664" s="18"/>
    </row>
    <row r="665" spans="6:10" x14ac:dyDescent="0.25">
      <c r="F665" s="17"/>
      <c r="G665" s="17"/>
      <c r="H665" s="17"/>
      <c r="J665" s="18"/>
    </row>
    <row r="666" spans="6:10" x14ac:dyDescent="0.25">
      <c r="F666" s="17"/>
      <c r="G666" s="17"/>
      <c r="H666" s="17"/>
      <c r="J666" s="18"/>
    </row>
    <row r="667" spans="6:10" x14ac:dyDescent="0.25">
      <c r="F667" s="17"/>
      <c r="G667" s="17"/>
      <c r="H667" s="17"/>
      <c r="J667" s="18"/>
    </row>
    <row r="668" spans="6:10" x14ac:dyDescent="0.25">
      <c r="F668" s="17"/>
      <c r="G668" s="17"/>
      <c r="H668" s="17"/>
      <c r="J668" s="18"/>
    </row>
    <row r="669" spans="6:10" x14ac:dyDescent="0.25">
      <c r="F669" s="17"/>
      <c r="G669" s="17"/>
      <c r="H669" s="17"/>
      <c r="J669" s="18"/>
    </row>
    <row r="670" spans="6:10" x14ac:dyDescent="0.25">
      <c r="F670" s="17"/>
      <c r="G670" s="17"/>
      <c r="H670" s="17"/>
      <c r="J670" s="18"/>
    </row>
    <row r="671" spans="6:10" x14ac:dyDescent="0.25">
      <c r="F671" s="17"/>
      <c r="G671" s="17"/>
      <c r="H671" s="17"/>
      <c r="J671" s="18"/>
    </row>
    <row r="672" spans="6:10" x14ac:dyDescent="0.25">
      <c r="F672" s="17"/>
      <c r="G672" s="17"/>
      <c r="H672" s="17"/>
      <c r="J672" s="18"/>
    </row>
    <row r="673" spans="6:10" x14ac:dyDescent="0.25">
      <c r="F673" s="17"/>
      <c r="G673" s="17"/>
      <c r="H673" s="17"/>
      <c r="J673" s="18"/>
    </row>
    <row r="674" spans="6:10" x14ac:dyDescent="0.25">
      <c r="F674" s="17"/>
      <c r="G674" s="17"/>
      <c r="H674" s="17"/>
      <c r="J674" s="18"/>
    </row>
    <row r="675" spans="6:10" x14ac:dyDescent="0.25">
      <c r="F675" s="17"/>
      <c r="G675" s="17"/>
      <c r="H675" s="17"/>
      <c r="J675" s="18"/>
    </row>
    <row r="676" spans="6:10" x14ac:dyDescent="0.25">
      <c r="F676" s="17"/>
      <c r="G676" s="17"/>
      <c r="H676" s="17"/>
      <c r="J676" s="18"/>
    </row>
    <row r="677" spans="6:10" x14ac:dyDescent="0.25">
      <c r="F677" s="17"/>
      <c r="G677" s="17"/>
      <c r="H677" s="17"/>
      <c r="J677" s="18"/>
    </row>
    <row r="678" spans="6:10" x14ac:dyDescent="0.25">
      <c r="F678" s="17"/>
      <c r="G678" s="17"/>
      <c r="H678" s="17"/>
      <c r="J678" s="18"/>
    </row>
    <row r="679" spans="6:10" x14ac:dyDescent="0.25">
      <c r="F679" s="17"/>
      <c r="G679" s="17"/>
      <c r="H679" s="17"/>
      <c r="J679" s="18"/>
    </row>
    <row r="680" spans="6:10" x14ac:dyDescent="0.25">
      <c r="F680" s="17"/>
      <c r="G680" s="17"/>
      <c r="H680" s="17"/>
      <c r="J680" s="18"/>
    </row>
    <row r="681" spans="6:10" x14ac:dyDescent="0.25">
      <c r="F681" s="17"/>
      <c r="G681" s="17"/>
      <c r="H681" s="17"/>
      <c r="J681" s="18"/>
    </row>
    <row r="682" spans="6:10" x14ac:dyDescent="0.25">
      <c r="F682" s="17"/>
      <c r="G682" s="17"/>
      <c r="H682" s="17"/>
      <c r="J682" s="18"/>
    </row>
    <row r="683" spans="6:10" x14ac:dyDescent="0.25">
      <c r="F683" s="17"/>
      <c r="G683" s="17"/>
      <c r="H683" s="17"/>
      <c r="J683" s="18"/>
    </row>
    <row r="684" spans="6:10" x14ac:dyDescent="0.25">
      <c r="F684" s="17"/>
      <c r="G684" s="17"/>
      <c r="H684" s="17"/>
      <c r="J684" s="18"/>
    </row>
    <row r="685" spans="6:10" x14ac:dyDescent="0.25">
      <c r="F685" s="17"/>
      <c r="G685" s="17"/>
      <c r="H685" s="17"/>
      <c r="J685" s="18"/>
    </row>
    <row r="686" spans="6:10" x14ac:dyDescent="0.25">
      <c r="F686" s="17"/>
      <c r="G686" s="17"/>
      <c r="H686" s="17"/>
      <c r="J686" s="18"/>
    </row>
    <row r="687" spans="6:10" x14ac:dyDescent="0.25">
      <c r="F687" s="17"/>
      <c r="G687" s="17"/>
      <c r="H687" s="17"/>
      <c r="J687" s="18"/>
    </row>
    <row r="688" spans="6:10" x14ac:dyDescent="0.25">
      <c r="F688" s="17"/>
      <c r="G688" s="17"/>
      <c r="H688" s="17"/>
      <c r="J688" s="18"/>
    </row>
    <row r="689" spans="6:10" x14ac:dyDescent="0.25">
      <c r="F689" s="17"/>
      <c r="G689" s="17"/>
      <c r="H689" s="17"/>
      <c r="J689" s="18"/>
    </row>
    <row r="690" spans="6:10" x14ac:dyDescent="0.25">
      <c r="F690" s="17"/>
      <c r="G690" s="17"/>
      <c r="H690" s="17"/>
      <c r="J690" s="18"/>
    </row>
    <row r="691" spans="6:10" x14ac:dyDescent="0.25">
      <c r="F691" s="17"/>
      <c r="G691" s="17"/>
      <c r="H691" s="17"/>
      <c r="J691" s="18"/>
    </row>
    <row r="692" spans="6:10" x14ac:dyDescent="0.25">
      <c r="F692" s="17"/>
      <c r="G692" s="17"/>
      <c r="H692" s="17"/>
      <c r="J692" s="18"/>
    </row>
    <row r="693" spans="6:10" x14ac:dyDescent="0.25">
      <c r="F693" s="17"/>
      <c r="G693" s="17"/>
      <c r="H693" s="17"/>
      <c r="J693" s="18"/>
    </row>
    <row r="694" spans="6:10" x14ac:dyDescent="0.25">
      <c r="F694" s="17"/>
      <c r="G694" s="17"/>
      <c r="H694" s="17"/>
      <c r="J694" s="18"/>
    </row>
    <row r="695" spans="6:10" x14ac:dyDescent="0.25">
      <c r="F695" s="17"/>
      <c r="G695" s="17"/>
      <c r="H695" s="17"/>
      <c r="J695" s="18"/>
    </row>
    <row r="696" spans="6:10" x14ac:dyDescent="0.25">
      <c r="F696" s="17"/>
      <c r="G696" s="17"/>
      <c r="H696" s="17"/>
      <c r="J696" s="18"/>
    </row>
    <row r="697" spans="6:10" x14ac:dyDescent="0.25">
      <c r="F697" s="17"/>
      <c r="G697" s="17"/>
      <c r="H697" s="17"/>
      <c r="J697" s="18"/>
    </row>
    <row r="698" spans="6:10" x14ac:dyDescent="0.25">
      <c r="F698" s="17"/>
      <c r="G698" s="17"/>
      <c r="H698" s="17"/>
      <c r="J698" s="18"/>
    </row>
    <row r="699" spans="6:10" x14ac:dyDescent="0.25">
      <c r="F699" s="17"/>
      <c r="G699" s="17"/>
      <c r="H699" s="17"/>
      <c r="J699" s="18"/>
    </row>
    <row r="700" spans="6:10" x14ac:dyDescent="0.25">
      <c r="F700" s="17"/>
      <c r="G700" s="17"/>
      <c r="H700" s="17"/>
      <c r="J700" s="18"/>
    </row>
    <row r="701" spans="6:10" x14ac:dyDescent="0.25">
      <c r="F701" s="17"/>
      <c r="G701" s="17"/>
      <c r="H701" s="17"/>
      <c r="J701" s="18"/>
    </row>
    <row r="702" spans="6:10" x14ac:dyDescent="0.25">
      <c r="F702" s="17"/>
      <c r="G702" s="17"/>
      <c r="H702" s="17"/>
      <c r="J702" s="18"/>
    </row>
    <row r="703" spans="6:10" x14ac:dyDescent="0.25">
      <c r="F703" s="17"/>
      <c r="G703" s="17"/>
      <c r="H703" s="17"/>
      <c r="J703" s="18"/>
    </row>
    <row r="704" spans="6:10" x14ac:dyDescent="0.25">
      <c r="F704" s="17"/>
      <c r="G704" s="17"/>
      <c r="H704" s="17"/>
      <c r="J704" s="18"/>
    </row>
    <row r="705" spans="6:10" x14ac:dyDescent="0.25">
      <c r="F705" s="17"/>
      <c r="G705" s="17"/>
      <c r="H705" s="17"/>
      <c r="J705" s="18"/>
    </row>
    <row r="706" spans="6:10" x14ac:dyDescent="0.25">
      <c r="F706" s="17"/>
      <c r="G706" s="17"/>
      <c r="H706" s="17"/>
      <c r="J706" s="18"/>
    </row>
    <row r="707" spans="6:10" x14ac:dyDescent="0.25">
      <c r="F707" s="17"/>
      <c r="G707" s="17"/>
      <c r="H707" s="17"/>
      <c r="J707" s="18"/>
    </row>
    <row r="708" spans="6:10" x14ac:dyDescent="0.25">
      <c r="F708" s="17"/>
      <c r="G708" s="17"/>
      <c r="H708" s="17"/>
      <c r="J708" s="18"/>
    </row>
    <row r="709" spans="6:10" x14ac:dyDescent="0.25">
      <c r="F709" s="17"/>
      <c r="G709" s="17"/>
      <c r="H709" s="17"/>
      <c r="J709" s="18"/>
    </row>
    <row r="710" spans="6:10" x14ac:dyDescent="0.25">
      <c r="F710" s="17"/>
      <c r="G710" s="17"/>
      <c r="H710" s="17"/>
      <c r="J710" s="18"/>
    </row>
    <row r="711" spans="6:10" x14ac:dyDescent="0.25">
      <c r="F711" s="17"/>
      <c r="G711" s="17"/>
      <c r="H711" s="17"/>
      <c r="J711" s="18"/>
    </row>
    <row r="712" spans="6:10" x14ac:dyDescent="0.25">
      <c r="F712" s="17"/>
      <c r="G712" s="17"/>
      <c r="H712" s="17"/>
      <c r="J712" s="18"/>
    </row>
    <row r="713" spans="6:10" x14ac:dyDescent="0.25">
      <c r="F713" s="17"/>
      <c r="G713" s="17"/>
      <c r="H713" s="17"/>
      <c r="J713" s="18"/>
    </row>
    <row r="714" spans="6:10" x14ac:dyDescent="0.25">
      <c r="F714" s="17"/>
      <c r="G714" s="17"/>
      <c r="H714" s="17"/>
      <c r="J714" s="18"/>
    </row>
    <row r="715" spans="6:10" x14ac:dyDescent="0.25">
      <c r="F715" s="17"/>
      <c r="G715" s="17"/>
      <c r="H715" s="17"/>
      <c r="J715" s="18"/>
    </row>
    <row r="716" spans="6:10" x14ac:dyDescent="0.25">
      <c r="F716" s="17"/>
      <c r="G716" s="17"/>
      <c r="H716" s="17"/>
      <c r="J716" s="18"/>
    </row>
    <row r="717" spans="6:10" x14ac:dyDescent="0.25">
      <c r="F717" s="17"/>
      <c r="G717" s="17"/>
      <c r="H717" s="17"/>
      <c r="J717" s="18"/>
    </row>
    <row r="718" spans="6:10" x14ac:dyDescent="0.25">
      <c r="F718" s="17"/>
      <c r="G718" s="17"/>
      <c r="H718" s="17"/>
      <c r="J718" s="18"/>
    </row>
    <row r="719" spans="6:10" x14ac:dyDescent="0.25">
      <c r="F719" s="17"/>
      <c r="G719" s="17"/>
      <c r="H719" s="17"/>
      <c r="J719" s="18"/>
    </row>
    <row r="720" spans="6:10" x14ac:dyDescent="0.25">
      <c r="F720" s="17"/>
      <c r="G720" s="17"/>
      <c r="H720" s="17"/>
      <c r="J720" s="18"/>
    </row>
    <row r="721" spans="6:10" x14ac:dyDescent="0.25">
      <c r="F721" s="17"/>
      <c r="G721" s="17"/>
      <c r="H721" s="17"/>
      <c r="J721" s="18"/>
    </row>
    <row r="722" spans="6:10" x14ac:dyDescent="0.25">
      <c r="F722" s="17"/>
      <c r="G722" s="17"/>
      <c r="H722" s="17"/>
      <c r="J722" s="18"/>
    </row>
    <row r="723" spans="6:10" x14ac:dyDescent="0.25">
      <c r="F723" s="17"/>
      <c r="G723" s="17"/>
      <c r="H723" s="17"/>
      <c r="J723" s="18"/>
    </row>
    <row r="724" spans="6:10" x14ac:dyDescent="0.25">
      <c r="F724" s="17"/>
      <c r="G724" s="17"/>
      <c r="H724" s="17"/>
      <c r="J724" s="18"/>
    </row>
    <row r="725" spans="6:10" x14ac:dyDescent="0.25">
      <c r="F725" s="17"/>
      <c r="G725" s="17"/>
      <c r="H725" s="17"/>
      <c r="J725" s="18"/>
    </row>
    <row r="726" spans="6:10" x14ac:dyDescent="0.25">
      <c r="F726" s="17"/>
      <c r="G726" s="17"/>
      <c r="H726" s="17"/>
      <c r="J726" s="18"/>
    </row>
    <row r="727" spans="6:10" x14ac:dyDescent="0.25">
      <c r="F727" s="17"/>
      <c r="G727" s="17"/>
      <c r="H727" s="17"/>
      <c r="J727" s="18"/>
    </row>
    <row r="728" spans="6:10" x14ac:dyDescent="0.25">
      <c r="F728" s="17"/>
      <c r="G728" s="17"/>
      <c r="H728" s="17"/>
      <c r="J728" s="18"/>
    </row>
    <row r="729" spans="6:10" x14ac:dyDescent="0.25">
      <c r="F729" s="17"/>
      <c r="G729" s="17"/>
      <c r="H729" s="17"/>
      <c r="J729" s="18"/>
    </row>
    <row r="730" spans="6:10" x14ac:dyDescent="0.25">
      <c r="F730" s="17"/>
      <c r="G730" s="17"/>
      <c r="H730" s="17"/>
      <c r="J730" s="18"/>
    </row>
    <row r="731" spans="6:10" x14ac:dyDescent="0.25">
      <c r="F731" s="17"/>
      <c r="G731" s="17"/>
      <c r="H731" s="17"/>
      <c r="J731" s="18"/>
    </row>
    <row r="732" spans="6:10" x14ac:dyDescent="0.25">
      <c r="F732" s="17"/>
      <c r="G732" s="17"/>
      <c r="H732" s="17"/>
      <c r="J732" s="18"/>
    </row>
    <row r="733" spans="6:10" x14ac:dyDescent="0.25">
      <c r="F733" s="17"/>
      <c r="G733" s="17"/>
      <c r="H733" s="17"/>
      <c r="J733" s="18"/>
    </row>
    <row r="734" spans="6:10" x14ac:dyDescent="0.25">
      <c r="F734" s="17"/>
      <c r="G734" s="17"/>
      <c r="H734" s="17"/>
      <c r="J734" s="18"/>
    </row>
    <row r="735" spans="6:10" x14ac:dyDescent="0.25">
      <c r="F735" s="17"/>
      <c r="G735" s="17"/>
      <c r="H735" s="17"/>
      <c r="J735" s="18"/>
    </row>
    <row r="736" spans="6:10" x14ac:dyDescent="0.25">
      <c r="F736" s="17"/>
      <c r="G736" s="17"/>
      <c r="H736" s="17"/>
      <c r="J736" s="18"/>
    </row>
    <row r="737" spans="6:10" x14ac:dyDescent="0.25">
      <c r="F737" s="17"/>
      <c r="G737" s="17"/>
      <c r="H737" s="17"/>
      <c r="J737" s="18"/>
    </row>
    <row r="738" spans="6:10" x14ac:dyDescent="0.25">
      <c r="F738" s="17"/>
      <c r="G738" s="17"/>
      <c r="H738" s="17"/>
      <c r="J738" s="18"/>
    </row>
    <row r="739" spans="6:10" x14ac:dyDescent="0.25">
      <c r="F739" s="17"/>
      <c r="G739" s="17"/>
      <c r="H739" s="17"/>
      <c r="J739" s="18"/>
    </row>
    <row r="740" spans="6:10" x14ac:dyDescent="0.25">
      <c r="F740" s="17"/>
      <c r="G740" s="17"/>
      <c r="H740" s="17"/>
      <c r="J740" s="18"/>
    </row>
    <row r="741" spans="6:10" x14ac:dyDescent="0.25">
      <c r="F741" s="17"/>
      <c r="G741" s="17"/>
      <c r="H741" s="17"/>
      <c r="J741" s="18"/>
    </row>
    <row r="742" spans="6:10" x14ac:dyDescent="0.25">
      <c r="F742" s="17"/>
      <c r="G742" s="17"/>
      <c r="H742" s="17"/>
      <c r="J742" s="18"/>
    </row>
    <row r="743" spans="6:10" x14ac:dyDescent="0.25">
      <c r="F743" s="17"/>
      <c r="G743" s="17"/>
      <c r="H743" s="17"/>
      <c r="J743" s="18"/>
    </row>
    <row r="744" spans="6:10" x14ac:dyDescent="0.25">
      <c r="F744" s="17"/>
      <c r="G744" s="17"/>
      <c r="H744" s="17"/>
      <c r="J744" s="18"/>
    </row>
    <row r="745" spans="6:10" x14ac:dyDescent="0.25">
      <c r="F745" s="17"/>
      <c r="G745" s="17"/>
      <c r="H745" s="17"/>
      <c r="J745" s="18"/>
    </row>
    <row r="746" spans="6:10" x14ac:dyDescent="0.25">
      <c r="F746" s="17"/>
      <c r="G746" s="17"/>
      <c r="H746" s="17"/>
      <c r="J746" s="18"/>
    </row>
    <row r="747" spans="6:10" x14ac:dyDescent="0.25">
      <c r="F747" s="17"/>
      <c r="G747" s="17"/>
      <c r="H747" s="17"/>
      <c r="J747" s="18"/>
    </row>
    <row r="748" spans="6:10" x14ac:dyDescent="0.25">
      <c r="F748" s="17"/>
      <c r="G748" s="17"/>
      <c r="H748" s="17"/>
      <c r="J748" s="18"/>
    </row>
    <row r="749" spans="6:10" x14ac:dyDescent="0.25">
      <c r="F749" s="17"/>
      <c r="G749" s="17"/>
      <c r="H749" s="17"/>
      <c r="J749" s="18"/>
    </row>
    <row r="750" spans="6:10" x14ac:dyDescent="0.25">
      <c r="F750" s="17"/>
      <c r="G750" s="17"/>
      <c r="H750" s="17"/>
      <c r="J750" s="18"/>
    </row>
    <row r="751" spans="6:10" x14ac:dyDescent="0.25">
      <c r="F751" s="17"/>
      <c r="G751" s="17"/>
      <c r="H751" s="17"/>
      <c r="J751" s="18"/>
    </row>
    <row r="752" spans="6:10" x14ac:dyDescent="0.25">
      <c r="F752" s="17"/>
      <c r="G752" s="17"/>
      <c r="H752" s="17"/>
      <c r="J752" s="18"/>
    </row>
    <row r="753" spans="6:10" x14ac:dyDescent="0.25">
      <c r="F753" s="17"/>
      <c r="G753" s="17"/>
      <c r="H753" s="17"/>
      <c r="J753" s="18"/>
    </row>
    <row r="754" spans="6:10" x14ac:dyDescent="0.25">
      <c r="F754" s="17"/>
      <c r="G754" s="17"/>
      <c r="H754" s="17"/>
      <c r="J754" s="18"/>
    </row>
    <row r="755" spans="6:10" x14ac:dyDescent="0.25">
      <c r="F755" s="17"/>
      <c r="G755" s="17"/>
      <c r="H755" s="17"/>
      <c r="J755" s="18"/>
    </row>
    <row r="756" spans="6:10" x14ac:dyDescent="0.25">
      <c r="F756" s="17"/>
      <c r="G756" s="17"/>
      <c r="H756" s="17"/>
      <c r="J756" s="18"/>
    </row>
    <row r="757" spans="6:10" x14ac:dyDescent="0.25">
      <c r="F757" s="17"/>
      <c r="G757" s="17"/>
      <c r="H757" s="17"/>
      <c r="J757" s="18"/>
    </row>
    <row r="758" spans="6:10" x14ac:dyDescent="0.25">
      <c r="F758" s="17"/>
      <c r="G758" s="17"/>
      <c r="H758" s="17"/>
      <c r="J758" s="18"/>
    </row>
    <row r="759" spans="6:10" x14ac:dyDescent="0.25">
      <c r="F759" s="17"/>
      <c r="G759" s="17"/>
      <c r="H759" s="17"/>
      <c r="J759" s="18"/>
    </row>
    <row r="760" spans="6:10" x14ac:dyDescent="0.25">
      <c r="F760" s="17"/>
      <c r="G760" s="17"/>
      <c r="H760" s="17"/>
      <c r="J760" s="18"/>
    </row>
    <row r="761" spans="6:10" x14ac:dyDescent="0.25">
      <c r="F761" s="17"/>
      <c r="G761" s="17"/>
      <c r="H761" s="17"/>
      <c r="J761" s="18"/>
    </row>
    <row r="762" spans="6:10" x14ac:dyDescent="0.25">
      <c r="F762" s="17"/>
      <c r="G762" s="17"/>
      <c r="H762" s="17"/>
      <c r="J762" s="18"/>
    </row>
    <row r="763" spans="6:10" x14ac:dyDescent="0.25">
      <c r="F763" s="17"/>
      <c r="G763" s="17"/>
      <c r="H763" s="17"/>
      <c r="J763" s="18"/>
    </row>
    <row r="764" spans="6:10" x14ac:dyDescent="0.25">
      <c r="F764" s="17"/>
      <c r="G764" s="17"/>
      <c r="H764" s="17"/>
      <c r="J764" s="18"/>
    </row>
    <row r="765" spans="6:10" x14ac:dyDescent="0.25">
      <c r="F765" s="17"/>
      <c r="G765" s="17"/>
      <c r="H765" s="17"/>
      <c r="J765" s="18"/>
    </row>
    <row r="766" spans="6:10" x14ac:dyDescent="0.25">
      <c r="F766" s="17"/>
      <c r="G766" s="17"/>
      <c r="H766" s="17"/>
      <c r="J766" s="18"/>
    </row>
    <row r="767" spans="6:10" x14ac:dyDescent="0.25">
      <c r="F767" s="17"/>
      <c r="G767" s="17"/>
      <c r="H767" s="17"/>
      <c r="J767" s="18"/>
    </row>
    <row r="768" spans="6:10" x14ac:dyDescent="0.25">
      <c r="F768" s="17"/>
      <c r="G768" s="17"/>
      <c r="H768" s="17"/>
      <c r="J768" s="18"/>
    </row>
    <row r="769" spans="6:10" x14ac:dyDescent="0.25">
      <c r="F769" s="17"/>
      <c r="G769" s="17"/>
      <c r="H769" s="17"/>
      <c r="J769" s="18"/>
    </row>
    <row r="770" spans="6:10" x14ac:dyDescent="0.25">
      <c r="F770" s="17"/>
      <c r="G770" s="17"/>
      <c r="H770" s="17"/>
      <c r="J770" s="18"/>
    </row>
    <row r="771" spans="6:10" x14ac:dyDescent="0.25">
      <c r="F771" s="17"/>
      <c r="G771" s="17"/>
      <c r="H771" s="17"/>
      <c r="J771" s="18"/>
    </row>
    <row r="772" spans="6:10" x14ac:dyDescent="0.25">
      <c r="F772" s="17"/>
      <c r="G772" s="17"/>
      <c r="H772" s="17"/>
      <c r="J772" s="18"/>
    </row>
    <row r="773" spans="6:10" x14ac:dyDescent="0.25">
      <c r="F773" s="17"/>
      <c r="G773" s="17"/>
      <c r="H773" s="17"/>
      <c r="J773" s="18"/>
    </row>
    <row r="774" spans="6:10" x14ac:dyDescent="0.25">
      <c r="F774" s="17"/>
      <c r="G774" s="17"/>
      <c r="H774" s="17"/>
      <c r="J774" s="18"/>
    </row>
    <row r="775" spans="6:10" x14ac:dyDescent="0.25">
      <c r="F775" s="17"/>
      <c r="G775" s="17"/>
      <c r="H775" s="17"/>
      <c r="J775" s="18"/>
    </row>
    <row r="776" spans="6:10" x14ac:dyDescent="0.25">
      <c r="F776" s="17"/>
      <c r="G776" s="17"/>
      <c r="H776" s="17"/>
      <c r="J776" s="18"/>
    </row>
    <row r="777" spans="6:10" x14ac:dyDescent="0.25">
      <c r="F777" s="17"/>
      <c r="G777" s="17"/>
      <c r="H777" s="17"/>
      <c r="J777" s="18"/>
    </row>
    <row r="778" spans="6:10" x14ac:dyDescent="0.25">
      <c r="F778" s="17"/>
      <c r="G778" s="17"/>
      <c r="H778" s="17"/>
      <c r="J778" s="18"/>
    </row>
    <row r="779" spans="6:10" x14ac:dyDescent="0.25">
      <c r="F779" s="17"/>
      <c r="G779" s="17"/>
      <c r="H779" s="17"/>
      <c r="J779" s="18"/>
    </row>
    <row r="780" spans="6:10" x14ac:dyDescent="0.25">
      <c r="F780" s="17"/>
      <c r="G780" s="17"/>
      <c r="H780" s="17"/>
      <c r="J780" s="18"/>
    </row>
    <row r="781" spans="6:10" x14ac:dyDescent="0.25">
      <c r="F781" s="17"/>
      <c r="G781" s="17"/>
      <c r="H781" s="17"/>
      <c r="J781" s="18"/>
    </row>
    <row r="782" spans="6:10" x14ac:dyDescent="0.25">
      <c r="F782" s="17"/>
      <c r="G782" s="17"/>
      <c r="H782" s="17"/>
      <c r="J782" s="18"/>
    </row>
    <row r="783" spans="6:10" x14ac:dyDescent="0.25">
      <c r="F783" s="17"/>
      <c r="G783" s="17"/>
      <c r="H783" s="17"/>
      <c r="J783" s="18"/>
    </row>
    <row r="784" spans="6:10" x14ac:dyDescent="0.25">
      <c r="F784" s="17"/>
      <c r="G784" s="17"/>
      <c r="H784" s="17"/>
      <c r="J784" s="18"/>
    </row>
    <row r="785" spans="6:10" x14ac:dyDescent="0.25">
      <c r="F785" s="17"/>
      <c r="G785" s="17"/>
      <c r="H785" s="17"/>
      <c r="J785" s="18"/>
    </row>
    <row r="786" spans="6:10" x14ac:dyDescent="0.25">
      <c r="F786" s="17"/>
      <c r="G786" s="17"/>
      <c r="H786" s="17"/>
      <c r="J786" s="18"/>
    </row>
    <row r="787" spans="6:10" x14ac:dyDescent="0.25">
      <c r="F787" s="17"/>
      <c r="G787" s="17"/>
      <c r="H787" s="17"/>
      <c r="J787" s="18"/>
    </row>
    <row r="788" spans="6:10" x14ac:dyDescent="0.25">
      <c r="F788" s="17"/>
      <c r="G788" s="17"/>
      <c r="H788" s="17"/>
      <c r="J788" s="18"/>
    </row>
    <row r="789" spans="6:10" x14ac:dyDescent="0.25">
      <c r="F789" s="17"/>
      <c r="G789" s="17"/>
      <c r="H789" s="17"/>
      <c r="J789" s="18"/>
    </row>
    <row r="790" spans="6:10" x14ac:dyDescent="0.25">
      <c r="F790" s="17"/>
      <c r="G790" s="17"/>
      <c r="H790" s="17"/>
      <c r="J790" s="18"/>
    </row>
    <row r="791" spans="6:10" x14ac:dyDescent="0.25">
      <c r="F791" s="17"/>
      <c r="G791" s="17"/>
      <c r="H791" s="17"/>
      <c r="J791" s="18"/>
    </row>
    <row r="792" spans="6:10" x14ac:dyDescent="0.25">
      <c r="F792" s="17"/>
      <c r="G792" s="17"/>
      <c r="H792" s="17"/>
      <c r="J792" s="18"/>
    </row>
    <row r="793" spans="6:10" x14ac:dyDescent="0.25">
      <c r="F793" s="17"/>
      <c r="G793" s="17"/>
      <c r="H793" s="17"/>
      <c r="J793" s="18"/>
    </row>
    <row r="794" spans="6:10" x14ac:dyDescent="0.25">
      <c r="F794" s="17"/>
      <c r="G794" s="17"/>
      <c r="H794" s="17"/>
      <c r="J794" s="18"/>
    </row>
    <row r="795" spans="6:10" x14ac:dyDescent="0.25">
      <c r="F795" s="17"/>
      <c r="G795" s="17"/>
      <c r="H795" s="17"/>
      <c r="J795" s="18"/>
    </row>
    <row r="796" spans="6:10" x14ac:dyDescent="0.25">
      <c r="F796" s="17"/>
      <c r="G796" s="17"/>
      <c r="H796" s="17"/>
      <c r="J796" s="18"/>
    </row>
    <row r="797" spans="6:10" x14ac:dyDescent="0.25">
      <c r="F797" s="17"/>
      <c r="G797" s="17"/>
      <c r="H797" s="17"/>
      <c r="J797" s="18"/>
    </row>
    <row r="798" spans="6:10" x14ac:dyDescent="0.25">
      <c r="F798" s="17"/>
      <c r="G798" s="17"/>
      <c r="H798" s="17"/>
      <c r="J798" s="18"/>
    </row>
    <row r="799" spans="6:10" x14ac:dyDescent="0.25">
      <c r="F799" s="17"/>
      <c r="G799" s="17"/>
      <c r="H799" s="17"/>
      <c r="J799" s="18"/>
    </row>
    <row r="800" spans="6:10" x14ac:dyDescent="0.25">
      <c r="F800" s="17"/>
      <c r="G800" s="17"/>
      <c r="H800" s="17"/>
      <c r="J800" s="18"/>
    </row>
    <row r="801" spans="6:10" x14ac:dyDescent="0.25">
      <c r="F801" s="17"/>
      <c r="G801" s="17"/>
      <c r="H801" s="17"/>
      <c r="J801" s="18"/>
    </row>
    <row r="802" spans="6:10" x14ac:dyDescent="0.25">
      <c r="F802" s="17"/>
      <c r="G802" s="17"/>
      <c r="H802" s="17"/>
      <c r="J802" s="18"/>
    </row>
    <row r="803" spans="6:10" x14ac:dyDescent="0.25">
      <c r="F803" s="17"/>
      <c r="G803" s="17"/>
      <c r="H803" s="17"/>
      <c r="J803" s="18"/>
    </row>
    <row r="804" spans="6:10" x14ac:dyDescent="0.25">
      <c r="F804" s="17"/>
      <c r="G804" s="17"/>
      <c r="H804" s="17"/>
      <c r="J804" s="18"/>
    </row>
    <row r="805" spans="6:10" x14ac:dyDescent="0.25">
      <c r="F805" s="17"/>
      <c r="G805" s="17"/>
      <c r="H805" s="17"/>
      <c r="J805" s="18"/>
    </row>
    <row r="806" spans="6:10" x14ac:dyDescent="0.25">
      <c r="F806" s="17"/>
      <c r="G806" s="17"/>
      <c r="H806" s="17"/>
      <c r="J806" s="18"/>
    </row>
    <row r="807" spans="6:10" x14ac:dyDescent="0.25">
      <c r="F807" s="17"/>
      <c r="G807" s="17"/>
      <c r="H807" s="17"/>
      <c r="J807" s="18"/>
    </row>
    <row r="808" spans="6:10" x14ac:dyDescent="0.25">
      <c r="F808" s="17"/>
      <c r="G808" s="17"/>
      <c r="H808" s="17"/>
      <c r="J808" s="18"/>
    </row>
    <row r="809" spans="6:10" x14ac:dyDescent="0.25">
      <c r="F809" s="17"/>
      <c r="G809" s="17"/>
      <c r="H809" s="17"/>
      <c r="J809" s="18"/>
    </row>
    <row r="810" spans="6:10" x14ac:dyDescent="0.25">
      <c r="F810" s="17"/>
      <c r="G810" s="17"/>
      <c r="H810" s="17"/>
      <c r="J810" s="18"/>
    </row>
    <row r="811" spans="6:10" x14ac:dyDescent="0.25">
      <c r="F811" s="17"/>
      <c r="G811" s="17"/>
      <c r="H811" s="17"/>
      <c r="J811" s="18"/>
    </row>
    <row r="812" spans="6:10" x14ac:dyDescent="0.25">
      <c r="F812" s="17"/>
      <c r="G812" s="17"/>
      <c r="H812" s="17"/>
      <c r="J812" s="18"/>
    </row>
    <row r="813" spans="6:10" x14ac:dyDescent="0.25">
      <c r="F813" s="17"/>
      <c r="G813" s="17"/>
      <c r="H813" s="17"/>
      <c r="J813" s="18"/>
    </row>
    <row r="814" spans="6:10" x14ac:dyDescent="0.25">
      <c r="F814" s="17"/>
      <c r="G814" s="17"/>
      <c r="H814" s="17"/>
      <c r="J814" s="18"/>
    </row>
    <row r="815" spans="6:10" x14ac:dyDescent="0.25">
      <c r="F815" s="17"/>
      <c r="G815" s="17"/>
      <c r="H815" s="17"/>
      <c r="J815" s="18"/>
    </row>
    <row r="816" spans="6:10" x14ac:dyDescent="0.25">
      <c r="F816" s="17"/>
      <c r="G816" s="17"/>
      <c r="H816" s="17"/>
      <c r="J816" s="18"/>
    </row>
    <row r="817" spans="6:10" x14ac:dyDescent="0.25">
      <c r="F817" s="17"/>
      <c r="G817" s="17"/>
      <c r="H817" s="17"/>
      <c r="J817" s="18"/>
    </row>
    <row r="818" spans="6:10" x14ac:dyDescent="0.25">
      <c r="F818" s="17"/>
      <c r="G818" s="17"/>
      <c r="H818" s="17"/>
      <c r="J818" s="18"/>
    </row>
    <row r="819" spans="6:10" x14ac:dyDescent="0.25">
      <c r="F819" s="17"/>
      <c r="G819" s="17"/>
      <c r="H819" s="17"/>
      <c r="J819" s="18"/>
    </row>
    <row r="820" spans="6:10" x14ac:dyDescent="0.25">
      <c r="F820" s="17"/>
      <c r="G820" s="17"/>
      <c r="H820" s="17"/>
      <c r="J820" s="18"/>
    </row>
    <row r="821" spans="6:10" x14ac:dyDescent="0.25">
      <c r="F821" s="17"/>
      <c r="G821" s="17"/>
      <c r="H821" s="17"/>
      <c r="J821" s="18"/>
    </row>
    <row r="822" spans="6:10" x14ac:dyDescent="0.25">
      <c r="F822" s="17"/>
      <c r="G822" s="17"/>
      <c r="H822" s="17"/>
      <c r="J822" s="18"/>
    </row>
    <row r="823" spans="6:10" x14ac:dyDescent="0.25">
      <c r="F823" s="17"/>
      <c r="G823" s="17"/>
      <c r="H823" s="17"/>
      <c r="J823" s="18"/>
    </row>
    <row r="824" spans="6:10" x14ac:dyDescent="0.25">
      <c r="F824" s="17"/>
      <c r="G824" s="17"/>
      <c r="H824" s="17"/>
      <c r="J824" s="18"/>
    </row>
    <row r="825" spans="6:10" x14ac:dyDescent="0.25">
      <c r="F825" s="17"/>
      <c r="G825" s="17"/>
      <c r="H825" s="17"/>
      <c r="J825" s="18"/>
    </row>
    <row r="826" spans="6:10" x14ac:dyDescent="0.25">
      <c r="F826" s="17"/>
      <c r="G826" s="17"/>
      <c r="H826" s="17"/>
      <c r="J826" s="18"/>
    </row>
    <row r="827" spans="6:10" x14ac:dyDescent="0.25">
      <c r="F827" s="17"/>
      <c r="G827" s="17"/>
      <c r="H827" s="17"/>
      <c r="J827" s="18"/>
    </row>
    <row r="828" spans="6:10" x14ac:dyDescent="0.25">
      <c r="F828" s="17"/>
      <c r="G828" s="17"/>
      <c r="H828" s="17"/>
      <c r="J828" s="18"/>
    </row>
    <row r="829" spans="6:10" x14ac:dyDescent="0.25">
      <c r="F829" s="17"/>
      <c r="G829" s="17"/>
      <c r="H829" s="17"/>
      <c r="J829" s="18"/>
    </row>
    <row r="830" spans="6:10" x14ac:dyDescent="0.25">
      <c r="F830" s="17"/>
      <c r="G830" s="17"/>
      <c r="H830" s="17"/>
      <c r="J830" s="18"/>
    </row>
    <row r="831" spans="6:10" x14ac:dyDescent="0.25">
      <c r="F831" s="17"/>
      <c r="G831" s="17"/>
      <c r="H831" s="17"/>
      <c r="J831" s="18"/>
    </row>
    <row r="832" spans="6:10" x14ac:dyDescent="0.25">
      <c r="F832" s="17"/>
      <c r="G832" s="17"/>
      <c r="H832" s="17"/>
      <c r="J832" s="18"/>
    </row>
    <row r="833" spans="6:10" x14ac:dyDescent="0.25">
      <c r="F833" s="17"/>
      <c r="G833" s="17"/>
      <c r="H833" s="17"/>
      <c r="J833" s="18"/>
    </row>
    <row r="834" spans="6:10" x14ac:dyDescent="0.25">
      <c r="F834" s="17"/>
      <c r="G834" s="17"/>
      <c r="H834" s="17"/>
      <c r="J834" s="18"/>
    </row>
    <row r="835" spans="6:10" x14ac:dyDescent="0.25">
      <c r="F835" s="17"/>
      <c r="G835" s="17"/>
      <c r="H835" s="17"/>
      <c r="J835" s="18"/>
    </row>
    <row r="836" spans="6:10" x14ac:dyDescent="0.25">
      <c r="F836" s="17"/>
      <c r="G836" s="17"/>
      <c r="H836" s="17"/>
      <c r="J836" s="18"/>
    </row>
    <row r="837" spans="6:10" x14ac:dyDescent="0.25">
      <c r="F837" s="17"/>
      <c r="G837" s="17"/>
      <c r="H837" s="17"/>
      <c r="J837" s="18"/>
    </row>
    <row r="838" spans="6:10" x14ac:dyDescent="0.25">
      <c r="F838" s="17"/>
      <c r="G838" s="17"/>
      <c r="H838" s="17"/>
      <c r="J838" s="18"/>
    </row>
    <row r="839" spans="6:10" x14ac:dyDescent="0.25">
      <c r="F839" s="17"/>
      <c r="G839" s="17"/>
      <c r="H839" s="17"/>
      <c r="J839" s="18"/>
    </row>
    <row r="840" spans="6:10" x14ac:dyDescent="0.25">
      <c r="F840" s="17"/>
      <c r="G840" s="17"/>
      <c r="H840" s="17"/>
      <c r="J840" s="18"/>
    </row>
    <row r="841" spans="6:10" x14ac:dyDescent="0.25">
      <c r="F841" s="17"/>
      <c r="G841" s="17"/>
      <c r="H841" s="17"/>
      <c r="J841" s="18"/>
    </row>
    <row r="842" spans="6:10" x14ac:dyDescent="0.25">
      <c r="F842" s="17"/>
      <c r="G842" s="17"/>
      <c r="H842" s="17"/>
      <c r="J842" s="18"/>
    </row>
    <row r="843" spans="6:10" x14ac:dyDescent="0.25">
      <c r="F843" s="17"/>
      <c r="G843" s="17"/>
      <c r="H843" s="17"/>
      <c r="J843" s="18"/>
    </row>
    <row r="844" spans="6:10" x14ac:dyDescent="0.25">
      <c r="F844" s="17"/>
      <c r="G844" s="17"/>
      <c r="H844" s="17"/>
      <c r="J844" s="18"/>
    </row>
    <row r="845" spans="6:10" x14ac:dyDescent="0.25">
      <c r="F845" s="17"/>
      <c r="G845" s="17"/>
      <c r="H845" s="17"/>
      <c r="J845" s="18"/>
    </row>
    <row r="846" spans="6:10" x14ac:dyDescent="0.25">
      <c r="F846" s="17"/>
      <c r="G846" s="17"/>
      <c r="H846" s="17"/>
      <c r="J846" s="18"/>
    </row>
    <row r="847" spans="6:10" x14ac:dyDescent="0.25">
      <c r="F847" s="17"/>
      <c r="G847" s="17"/>
      <c r="H847" s="17"/>
      <c r="J847" s="18"/>
    </row>
    <row r="848" spans="6:10" x14ac:dyDescent="0.25">
      <c r="F848" s="17"/>
      <c r="G848" s="17"/>
      <c r="H848" s="17"/>
      <c r="J848" s="18"/>
    </row>
    <row r="849" spans="6:10" x14ac:dyDescent="0.25">
      <c r="F849" s="17"/>
      <c r="G849" s="17"/>
      <c r="H849" s="17"/>
      <c r="J849" s="18"/>
    </row>
    <row r="850" spans="6:10" x14ac:dyDescent="0.25">
      <c r="F850" s="17"/>
      <c r="G850" s="17"/>
      <c r="H850" s="17"/>
      <c r="J850" s="18"/>
    </row>
    <row r="851" spans="6:10" x14ac:dyDescent="0.25">
      <c r="F851" s="17"/>
      <c r="G851" s="17"/>
      <c r="H851" s="17"/>
      <c r="J851" s="18"/>
    </row>
    <row r="852" spans="6:10" x14ac:dyDescent="0.25">
      <c r="F852" s="17"/>
      <c r="G852" s="17"/>
      <c r="H852" s="17"/>
      <c r="J852" s="18"/>
    </row>
    <row r="853" spans="6:10" x14ac:dyDescent="0.25">
      <c r="F853" s="17"/>
      <c r="G853" s="17"/>
      <c r="H853" s="17"/>
      <c r="J853" s="18"/>
    </row>
    <row r="854" spans="6:10" x14ac:dyDescent="0.25">
      <c r="F854" s="17"/>
      <c r="G854" s="17"/>
      <c r="H854" s="17"/>
      <c r="J854" s="18"/>
    </row>
    <row r="855" spans="6:10" x14ac:dyDescent="0.25">
      <c r="F855" s="17"/>
      <c r="G855" s="17"/>
      <c r="H855" s="17"/>
      <c r="J855" s="18"/>
    </row>
    <row r="856" spans="6:10" x14ac:dyDescent="0.25">
      <c r="F856" s="17"/>
      <c r="G856" s="17"/>
      <c r="H856" s="17"/>
      <c r="J856" s="18"/>
    </row>
    <row r="857" spans="6:10" x14ac:dyDescent="0.25">
      <c r="F857" s="17"/>
      <c r="G857" s="17"/>
      <c r="H857" s="17"/>
      <c r="J857" s="18"/>
    </row>
    <row r="858" spans="6:10" x14ac:dyDescent="0.25">
      <c r="F858" s="17"/>
      <c r="G858" s="17"/>
      <c r="H858" s="17"/>
      <c r="J858" s="18"/>
    </row>
    <row r="859" spans="6:10" x14ac:dyDescent="0.25">
      <c r="F859" s="17"/>
      <c r="G859" s="17"/>
      <c r="H859" s="17"/>
      <c r="J859" s="18"/>
    </row>
    <row r="860" spans="6:10" x14ac:dyDescent="0.25">
      <c r="F860" s="17"/>
      <c r="G860" s="17"/>
      <c r="H860" s="17"/>
      <c r="J860" s="18"/>
    </row>
    <row r="861" spans="6:10" x14ac:dyDescent="0.25">
      <c r="F861" s="17"/>
      <c r="G861" s="17"/>
      <c r="H861" s="17"/>
      <c r="J861" s="18"/>
    </row>
    <row r="862" spans="6:10" x14ac:dyDescent="0.25">
      <c r="F862" s="17"/>
      <c r="G862" s="17"/>
      <c r="H862" s="17"/>
      <c r="J862" s="18"/>
    </row>
    <row r="863" spans="6:10" x14ac:dyDescent="0.25">
      <c r="F863" s="17"/>
      <c r="G863" s="17"/>
      <c r="H863" s="17"/>
      <c r="J863" s="18"/>
    </row>
    <row r="864" spans="6:10" x14ac:dyDescent="0.25">
      <c r="F864" s="17"/>
      <c r="G864" s="17"/>
      <c r="H864" s="17"/>
      <c r="J864" s="18"/>
    </row>
    <row r="865" spans="6:10" x14ac:dyDescent="0.25">
      <c r="F865" s="17"/>
      <c r="G865" s="17"/>
      <c r="H865" s="17"/>
      <c r="J865" s="18"/>
    </row>
    <row r="866" spans="6:10" x14ac:dyDescent="0.25">
      <c r="F866" s="17"/>
      <c r="G866" s="17"/>
      <c r="H866" s="17"/>
      <c r="J866" s="18"/>
    </row>
    <row r="867" spans="6:10" x14ac:dyDescent="0.25">
      <c r="F867" s="17"/>
      <c r="G867" s="17"/>
      <c r="H867" s="17"/>
      <c r="J867" s="18"/>
    </row>
    <row r="868" spans="6:10" x14ac:dyDescent="0.25">
      <c r="F868" s="17"/>
      <c r="G868" s="17"/>
      <c r="H868" s="17"/>
      <c r="J868" s="18"/>
    </row>
    <row r="869" spans="6:10" x14ac:dyDescent="0.25">
      <c r="F869" s="17"/>
      <c r="G869" s="17"/>
      <c r="H869" s="17"/>
      <c r="J869" s="18"/>
    </row>
    <row r="870" spans="6:10" x14ac:dyDescent="0.25">
      <c r="F870" s="17"/>
      <c r="G870" s="17"/>
      <c r="H870" s="17"/>
      <c r="J870" s="18"/>
    </row>
    <row r="871" spans="6:10" x14ac:dyDescent="0.25">
      <c r="F871" s="17"/>
      <c r="G871" s="17"/>
      <c r="H871" s="17"/>
      <c r="J871" s="18"/>
    </row>
    <row r="872" spans="6:10" x14ac:dyDescent="0.25">
      <c r="F872" s="17"/>
      <c r="G872" s="17"/>
      <c r="H872" s="17"/>
      <c r="J872" s="18"/>
    </row>
    <row r="873" spans="6:10" x14ac:dyDescent="0.25">
      <c r="F873" s="17"/>
      <c r="G873" s="17"/>
      <c r="H873" s="17"/>
      <c r="J873" s="18"/>
    </row>
    <row r="874" spans="6:10" x14ac:dyDescent="0.25">
      <c r="F874" s="17"/>
      <c r="G874" s="17"/>
      <c r="H874" s="17"/>
      <c r="J874" s="18"/>
    </row>
    <row r="875" spans="6:10" x14ac:dyDescent="0.25">
      <c r="F875" s="17"/>
      <c r="G875" s="17"/>
      <c r="H875" s="17"/>
      <c r="J875" s="18"/>
    </row>
    <row r="876" spans="6:10" x14ac:dyDescent="0.25">
      <c r="F876" s="17"/>
      <c r="G876" s="17"/>
      <c r="H876" s="17"/>
      <c r="J876" s="18"/>
    </row>
    <row r="877" spans="6:10" x14ac:dyDescent="0.25">
      <c r="F877" s="17"/>
      <c r="G877" s="17"/>
      <c r="H877" s="17"/>
      <c r="J877" s="18"/>
    </row>
    <row r="878" spans="6:10" x14ac:dyDescent="0.25">
      <c r="F878" s="17"/>
      <c r="G878" s="17"/>
      <c r="H878" s="17"/>
      <c r="J878" s="18"/>
    </row>
    <row r="879" spans="6:10" x14ac:dyDescent="0.25">
      <c r="F879" s="17"/>
      <c r="G879" s="17"/>
      <c r="H879" s="17"/>
      <c r="J879" s="18"/>
    </row>
    <row r="880" spans="6:10" x14ac:dyDescent="0.25">
      <c r="F880" s="17"/>
      <c r="G880" s="17"/>
      <c r="H880" s="17"/>
      <c r="J880" s="18"/>
    </row>
    <row r="881" spans="6:10" x14ac:dyDescent="0.25">
      <c r="F881" s="17"/>
      <c r="G881" s="17"/>
      <c r="H881" s="17"/>
      <c r="J881" s="18"/>
    </row>
    <row r="882" spans="6:10" x14ac:dyDescent="0.25">
      <c r="F882" s="17"/>
      <c r="G882" s="17"/>
      <c r="H882" s="17"/>
      <c r="J882" s="18"/>
    </row>
    <row r="883" spans="6:10" x14ac:dyDescent="0.25">
      <c r="F883" s="17"/>
      <c r="G883" s="17"/>
      <c r="H883" s="17"/>
      <c r="J883" s="18"/>
    </row>
    <row r="884" spans="6:10" x14ac:dyDescent="0.25">
      <c r="F884" s="17"/>
      <c r="G884" s="17"/>
      <c r="H884" s="17"/>
      <c r="J884" s="18"/>
    </row>
    <row r="885" spans="6:10" x14ac:dyDescent="0.25">
      <c r="F885" s="17"/>
      <c r="G885" s="17"/>
      <c r="H885" s="17"/>
      <c r="J885" s="18"/>
    </row>
    <row r="886" spans="6:10" x14ac:dyDescent="0.25">
      <c r="F886" s="17"/>
      <c r="G886" s="17"/>
      <c r="H886" s="17"/>
      <c r="J886" s="18"/>
    </row>
    <row r="887" spans="6:10" x14ac:dyDescent="0.25">
      <c r="F887" s="17"/>
      <c r="G887" s="17"/>
      <c r="H887" s="17"/>
      <c r="J887" s="18"/>
    </row>
    <row r="888" spans="6:10" x14ac:dyDescent="0.25">
      <c r="F888" s="17"/>
      <c r="G888" s="17"/>
      <c r="H888" s="17"/>
      <c r="J888" s="18"/>
    </row>
    <row r="889" spans="6:10" x14ac:dyDescent="0.25">
      <c r="F889" s="17"/>
      <c r="G889" s="17"/>
      <c r="H889" s="17"/>
      <c r="J889" s="18"/>
    </row>
    <row r="890" spans="6:10" x14ac:dyDescent="0.25">
      <c r="F890" s="17"/>
      <c r="G890" s="17"/>
      <c r="H890" s="17"/>
      <c r="J890" s="18"/>
    </row>
    <row r="891" spans="6:10" x14ac:dyDescent="0.25">
      <c r="F891" s="17"/>
      <c r="G891" s="17"/>
      <c r="H891" s="17"/>
      <c r="J891" s="18"/>
    </row>
    <row r="892" spans="6:10" x14ac:dyDescent="0.25">
      <c r="F892" s="17"/>
      <c r="G892" s="17"/>
      <c r="H892" s="17"/>
      <c r="J892" s="18"/>
    </row>
    <row r="893" spans="6:10" x14ac:dyDescent="0.25">
      <c r="F893" s="17"/>
      <c r="G893" s="17"/>
      <c r="H893" s="17"/>
      <c r="J893" s="18"/>
    </row>
    <row r="894" spans="6:10" x14ac:dyDescent="0.25">
      <c r="F894" s="17"/>
      <c r="G894" s="17"/>
      <c r="H894" s="17"/>
      <c r="J894" s="18"/>
    </row>
    <row r="895" spans="6:10" x14ac:dyDescent="0.25">
      <c r="F895" s="17"/>
      <c r="G895" s="17"/>
      <c r="H895" s="17"/>
      <c r="J895" s="18"/>
    </row>
    <row r="896" spans="6:10" x14ac:dyDescent="0.25">
      <c r="F896" s="17"/>
      <c r="G896" s="17"/>
      <c r="H896" s="17"/>
      <c r="J896" s="18"/>
    </row>
    <row r="897" spans="6:10" x14ac:dyDescent="0.25">
      <c r="F897" s="17"/>
      <c r="G897" s="17"/>
      <c r="H897" s="17"/>
      <c r="J897" s="18"/>
    </row>
    <row r="898" spans="6:10" x14ac:dyDescent="0.25">
      <c r="F898" s="17"/>
      <c r="G898" s="17"/>
      <c r="H898" s="17"/>
      <c r="J898" s="18"/>
    </row>
    <row r="899" spans="6:10" x14ac:dyDescent="0.25">
      <c r="F899" s="17"/>
      <c r="G899" s="17"/>
      <c r="H899" s="17"/>
      <c r="J899" s="18"/>
    </row>
    <row r="900" spans="6:10" x14ac:dyDescent="0.25">
      <c r="F900" s="17"/>
      <c r="G900" s="17"/>
      <c r="H900" s="17"/>
      <c r="J900" s="18"/>
    </row>
    <row r="901" spans="6:10" x14ac:dyDescent="0.25">
      <c r="F901" s="17"/>
      <c r="G901" s="17"/>
      <c r="H901" s="17"/>
      <c r="J901" s="18"/>
    </row>
    <row r="902" spans="6:10" x14ac:dyDescent="0.25">
      <c r="F902" s="17"/>
      <c r="G902" s="17"/>
      <c r="H902" s="17"/>
      <c r="J902" s="18"/>
    </row>
    <row r="903" spans="6:10" x14ac:dyDescent="0.25">
      <c r="F903" s="17"/>
      <c r="G903" s="17"/>
      <c r="H903" s="17"/>
      <c r="J903" s="18"/>
    </row>
    <row r="904" spans="6:10" x14ac:dyDescent="0.25">
      <c r="F904" s="17"/>
      <c r="G904" s="17"/>
      <c r="H904" s="17"/>
      <c r="J904" s="18"/>
    </row>
    <row r="905" spans="6:10" x14ac:dyDescent="0.25">
      <c r="F905" s="17"/>
      <c r="G905" s="17"/>
      <c r="H905" s="17"/>
      <c r="J905" s="18"/>
    </row>
    <row r="906" spans="6:10" x14ac:dyDescent="0.25">
      <c r="F906" s="17"/>
      <c r="G906" s="17"/>
      <c r="H906" s="17"/>
      <c r="J906" s="18"/>
    </row>
    <row r="907" spans="6:10" x14ac:dyDescent="0.25">
      <c r="F907" s="17"/>
      <c r="G907" s="17"/>
      <c r="H907" s="17"/>
      <c r="J907" s="18"/>
    </row>
    <row r="908" spans="6:10" x14ac:dyDescent="0.25">
      <c r="F908" s="17"/>
      <c r="G908" s="17"/>
      <c r="H908" s="17"/>
      <c r="J908" s="18"/>
    </row>
    <row r="909" spans="6:10" x14ac:dyDescent="0.25">
      <c r="F909" s="17"/>
      <c r="G909" s="17"/>
      <c r="H909" s="17"/>
      <c r="J909" s="18"/>
    </row>
    <row r="910" spans="6:10" x14ac:dyDescent="0.25">
      <c r="F910" s="17"/>
      <c r="G910" s="17"/>
      <c r="H910" s="17"/>
      <c r="J910" s="18"/>
    </row>
    <row r="911" spans="6:10" x14ac:dyDescent="0.25">
      <c r="F911" s="17"/>
      <c r="G911" s="17"/>
      <c r="H911" s="17"/>
      <c r="J911" s="18"/>
    </row>
    <row r="912" spans="6:10" x14ac:dyDescent="0.25">
      <c r="F912" s="17"/>
      <c r="G912" s="17"/>
      <c r="H912" s="17"/>
      <c r="J912" s="18"/>
    </row>
    <row r="913" spans="6:10" x14ac:dyDescent="0.25">
      <c r="F913" s="17"/>
      <c r="G913" s="17"/>
      <c r="H913" s="17"/>
      <c r="J913" s="18"/>
    </row>
    <row r="914" spans="6:10" x14ac:dyDescent="0.25">
      <c r="F914" s="17"/>
      <c r="G914" s="17"/>
      <c r="H914" s="17"/>
      <c r="J914" s="18"/>
    </row>
    <row r="915" spans="6:10" x14ac:dyDescent="0.25">
      <c r="F915" s="17"/>
      <c r="G915" s="17"/>
      <c r="H915" s="17"/>
      <c r="J915" s="18"/>
    </row>
    <row r="916" spans="6:10" x14ac:dyDescent="0.25">
      <c r="F916" s="17"/>
      <c r="G916" s="17"/>
      <c r="H916" s="17"/>
      <c r="J916" s="18"/>
    </row>
    <row r="917" spans="6:10" x14ac:dyDescent="0.25">
      <c r="F917" s="17"/>
      <c r="G917" s="17"/>
      <c r="H917" s="17"/>
      <c r="J917" s="18"/>
    </row>
    <row r="918" spans="6:10" x14ac:dyDescent="0.25">
      <c r="F918" s="17"/>
      <c r="G918" s="17"/>
      <c r="H918" s="17"/>
      <c r="J918" s="18"/>
    </row>
    <row r="919" spans="6:10" x14ac:dyDescent="0.25">
      <c r="F919" s="17"/>
      <c r="G919" s="17"/>
      <c r="H919" s="17"/>
      <c r="J919" s="18"/>
    </row>
    <row r="920" spans="6:10" x14ac:dyDescent="0.25">
      <c r="F920" s="17"/>
      <c r="G920" s="17"/>
      <c r="H920" s="17"/>
      <c r="J920" s="18"/>
    </row>
    <row r="921" spans="6:10" x14ac:dyDescent="0.25">
      <c r="F921" s="17"/>
      <c r="G921" s="17"/>
      <c r="H921" s="17"/>
      <c r="J921" s="18"/>
    </row>
    <row r="922" spans="6:10" x14ac:dyDescent="0.25">
      <c r="F922" s="17"/>
      <c r="G922" s="17"/>
      <c r="H922" s="17"/>
      <c r="J922" s="18"/>
    </row>
    <row r="923" spans="6:10" x14ac:dyDescent="0.25">
      <c r="F923" s="17"/>
      <c r="G923" s="17"/>
      <c r="H923" s="17"/>
      <c r="J923" s="18"/>
    </row>
    <row r="924" spans="6:10" x14ac:dyDescent="0.25">
      <c r="F924" s="17"/>
      <c r="G924" s="17"/>
      <c r="H924" s="17"/>
      <c r="J924" s="18"/>
    </row>
    <row r="925" spans="6:10" x14ac:dyDescent="0.25">
      <c r="F925" s="17"/>
      <c r="G925" s="17"/>
      <c r="H925" s="17"/>
      <c r="J925" s="18"/>
    </row>
    <row r="926" spans="6:10" x14ac:dyDescent="0.25">
      <c r="F926" s="17"/>
      <c r="G926" s="17"/>
      <c r="H926" s="17"/>
      <c r="J926" s="18"/>
    </row>
    <row r="927" spans="6:10" x14ac:dyDescent="0.25">
      <c r="F927" s="17"/>
      <c r="G927" s="17"/>
      <c r="H927" s="17"/>
      <c r="J927" s="18"/>
    </row>
    <row r="928" spans="6:10" x14ac:dyDescent="0.25">
      <c r="F928" s="17"/>
      <c r="G928" s="17"/>
      <c r="H928" s="17"/>
      <c r="J928" s="18"/>
    </row>
    <row r="929" spans="6:10" x14ac:dyDescent="0.25">
      <c r="F929" s="17"/>
      <c r="G929" s="17"/>
      <c r="H929" s="17"/>
      <c r="J929" s="18"/>
    </row>
    <row r="930" spans="6:10" x14ac:dyDescent="0.25">
      <c r="F930" s="17"/>
      <c r="G930" s="17"/>
      <c r="H930" s="17"/>
      <c r="J930" s="18"/>
    </row>
    <row r="931" spans="6:10" x14ac:dyDescent="0.25">
      <c r="F931" s="17"/>
      <c r="G931" s="17"/>
      <c r="H931" s="17"/>
      <c r="J931" s="18"/>
    </row>
    <row r="932" spans="6:10" x14ac:dyDescent="0.25">
      <c r="F932" s="17"/>
      <c r="G932" s="17"/>
      <c r="H932" s="17"/>
      <c r="J932" s="18"/>
    </row>
    <row r="933" spans="6:10" x14ac:dyDescent="0.25">
      <c r="F933" s="17"/>
      <c r="G933" s="17"/>
      <c r="H933" s="17"/>
      <c r="J933" s="18"/>
    </row>
    <row r="934" spans="6:10" x14ac:dyDescent="0.25">
      <c r="F934" s="17"/>
      <c r="G934" s="17"/>
      <c r="H934" s="17"/>
      <c r="J934" s="18"/>
    </row>
    <row r="935" spans="6:10" x14ac:dyDescent="0.25">
      <c r="F935" s="17"/>
      <c r="G935" s="17"/>
      <c r="H935" s="17"/>
      <c r="J935" s="18"/>
    </row>
    <row r="936" spans="6:10" x14ac:dyDescent="0.25">
      <c r="F936" s="17"/>
      <c r="G936" s="17"/>
      <c r="H936" s="17"/>
      <c r="J936" s="18"/>
    </row>
    <row r="937" spans="6:10" x14ac:dyDescent="0.25">
      <c r="F937" s="17"/>
      <c r="G937" s="17"/>
      <c r="H937" s="17"/>
      <c r="J937" s="18"/>
    </row>
    <row r="938" spans="6:10" x14ac:dyDescent="0.25">
      <c r="F938" s="17"/>
      <c r="G938" s="17"/>
      <c r="H938" s="17"/>
      <c r="J938" s="18"/>
    </row>
    <row r="939" spans="6:10" x14ac:dyDescent="0.25">
      <c r="F939" s="17"/>
      <c r="G939" s="17"/>
      <c r="H939" s="17"/>
      <c r="J939" s="18"/>
    </row>
    <row r="940" spans="6:10" x14ac:dyDescent="0.25">
      <c r="F940" s="17"/>
      <c r="G940" s="17"/>
      <c r="H940" s="17"/>
      <c r="J940" s="18"/>
    </row>
    <row r="941" spans="6:10" x14ac:dyDescent="0.25">
      <c r="F941" s="17"/>
      <c r="G941" s="17"/>
      <c r="H941" s="17"/>
      <c r="J941" s="18"/>
    </row>
    <row r="942" spans="6:10" x14ac:dyDescent="0.25">
      <c r="F942" s="17"/>
      <c r="G942" s="17"/>
      <c r="H942" s="17"/>
      <c r="J942" s="18"/>
    </row>
    <row r="943" spans="6:10" x14ac:dyDescent="0.25">
      <c r="F943" s="17"/>
      <c r="G943" s="17"/>
      <c r="H943" s="17"/>
      <c r="J943" s="18"/>
    </row>
    <row r="944" spans="6:10" x14ac:dyDescent="0.25">
      <c r="F944" s="17"/>
      <c r="G944" s="17"/>
      <c r="H944" s="17"/>
      <c r="J944" s="18"/>
    </row>
    <row r="945" spans="6:10" x14ac:dyDescent="0.25">
      <c r="F945" s="17"/>
      <c r="G945" s="17"/>
      <c r="H945" s="17"/>
      <c r="J945" s="18"/>
    </row>
    <row r="946" spans="6:10" x14ac:dyDescent="0.25">
      <c r="F946" s="17"/>
      <c r="G946" s="17"/>
      <c r="H946" s="17"/>
      <c r="J946" s="18"/>
    </row>
    <row r="947" spans="6:10" x14ac:dyDescent="0.25">
      <c r="F947" s="17"/>
      <c r="G947" s="17"/>
      <c r="H947" s="17"/>
      <c r="J947" s="18"/>
    </row>
    <row r="948" spans="6:10" x14ac:dyDescent="0.25">
      <c r="F948" s="17"/>
      <c r="G948" s="17"/>
      <c r="H948" s="17"/>
      <c r="J948" s="18"/>
    </row>
    <row r="949" spans="6:10" x14ac:dyDescent="0.25">
      <c r="F949" s="17"/>
      <c r="G949" s="17"/>
      <c r="H949" s="17"/>
      <c r="J949" s="18"/>
    </row>
    <row r="950" spans="6:10" x14ac:dyDescent="0.25">
      <c r="F950" s="17"/>
      <c r="G950" s="17"/>
      <c r="H950" s="17"/>
      <c r="J950" s="18"/>
    </row>
    <row r="951" spans="6:10" x14ac:dyDescent="0.25">
      <c r="F951" s="17"/>
      <c r="G951" s="17"/>
      <c r="H951" s="17"/>
      <c r="J951" s="18"/>
    </row>
    <row r="952" spans="6:10" x14ac:dyDescent="0.25">
      <c r="F952" s="17"/>
      <c r="G952" s="17"/>
      <c r="H952" s="17"/>
      <c r="J952" s="18"/>
    </row>
    <row r="953" spans="6:10" x14ac:dyDescent="0.25">
      <c r="F953" s="17"/>
      <c r="G953" s="17"/>
      <c r="H953" s="17"/>
      <c r="J953" s="18"/>
    </row>
    <row r="954" spans="6:10" x14ac:dyDescent="0.25">
      <c r="F954" s="17"/>
      <c r="G954" s="17"/>
      <c r="H954" s="17"/>
      <c r="J954" s="18"/>
    </row>
    <row r="955" spans="6:10" x14ac:dyDescent="0.25">
      <c r="F955" s="17"/>
      <c r="G955" s="17"/>
      <c r="H955" s="17"/>
      <c r="J955" s="18"/>
    </row>
    <row r="956" spans="6:10" x14ac:dyDescent="0.25">
      <c r="F956" s="17"/>
      <c r="G956" s="17"/>
      <c r="H956" s="17"/>
      <c r="J956" s="18"/>
    </row>
    <row r="957" spans="6:10" x14ac:dyDescent="0.25">
      <c r="F957" s="17"/>
      <c r="G957" s="17"/>
      <c r="H957" s="17"/>
      <c r="J957" s="18"/>
    </row>
    <row r="958" spans="6:10" x14ac:dyDescent="0.25">
      <c r="F958" s="17"/>
      <c r="G958" s="17"/>
      <c r="H958" s="17"/>
      <c r="J958" s="18"/>
    </row>
    <row r="959" spans="6:10" x14ac:dyDescent="0.25">
      <c r="F959" s="17"/>
      <c r="G959" s="17"/>
      <c r="H959" s="17"/>
      <c r="J959" s="18"/>
    </row>
    <row r="960" spans="6:10" x14ac:dyDescent="0.25">
      <c r="F960" s="17"/>
      <c r="G960" s="17"/>
      <c r="H960" s="17"/>
      <c r="J960" s="18"/>
    </row>
    <row r="961" spans="6:10" x14ac:dyDescent="0.25">
      <c r="F961" s="17"/>
      <c r="G961" s="17"/>
      <c r="H961" s="17"/>
      <c r="J961" s="18"/>
    </row>
    <row r="962" spans="6:10" x14ac:dyDescent="0.25">
      <c r="F962" s="17"/>
      <c r="G962" s="17"/>
      <c r="H962" s="17"/>
      <c r="J962" s="18"/>
    </row>
    <row r="963" spans="6:10" x14ac:dyDescent="0.25">
      <c r="F963" s="17"/>
      <c r="G963" s="17"/>
      <c r="H963" s="17"/>
      <c r="J963" s="18"/>
    </row>
    <row r="964" spans="6:10" x14ac:dyDescent="0.25">
      <c r="F964" s="17"/>
      <c r="G964" s="17"/>
      <c r="H964" s="17"/>
      <c r="J964" s="18"/>
    </row>
    <row r="965" spans="6:10" x14ac:dyDescent="0.25">
      <c r="F965" s="17"/>
      <c r="G965" s="17"/>
      <c r="H965" s="17"/>
      <c r="J965" s="18"/>
    </row>
    <row r="966" spans="6:10" x14ac:dyDescent="0.25">
      <c r="F966" s="17"/>
      <c r="G966" s="17"/>
      <c r="H966" s="17"/>
      <c r="J966" s="18"/>
    </row>
    <row r="967" spans="6:10" x14ac:dyDescent="0.25">
      <c r="F967" s="17"/>
      <c r="G967" s="17"/>
      <c r="H967" s="17"/>
      <c r="J967" s="18"/>
    </row>
    <row r="968" spans="6:10" x14ac:dyDescent="0.25">
      <c r="F968" s="17"/>
      <c r="G968" s="17"/>
      <c r="H968" s="17"/>
      <c r="J968" s="18"/>
    </row>
    <row r="969" spans="6:10" x14ac:dyDescent="0.25">
      <c r="F969" s="17"/>
      <c r="G969" s="17"/>
      <c r="H969" s="17"/>
      <c r="J969" s="18"/>
    </row>
    <row r="970" spans="6:10" x14ac:dyDescent="0.25">
      <c r="F970" s="17"/>
      <c r="G970" s="17"/>
      <c r="H970" s="17"/>
      <c r="J970" s="18"/>
    </row>
    <row r="971" spans="6:10" x14ac:dyDescent="0.25">
      <c r="F971" s="17"/>
      <c r="G971" s="17"/>
      <c r="H971" s="17"/>
      <c r="J971" s="18"/>
    </row>
    <row r="972" spans="6:10" x14ac:dyDescent="0.25">
      <c r="F972" s="17"/>
      <c r="G972" s="17"/>
      <c r="H972" s="17"/>
      <c r="J972" s="18"/>
    </row>
    <row r="973" spans="6:10" x14ac:dyDescent="0.25">
      <c r="F973" s="17"/>
      <c r="G973" s="17"/>
      <c r="H973" s="17"/>
      <c r="J973" s="18"/>
    </row>
    <row r="974" spans="6:10" x14ac:dyDescent="0.25">
      <c r="F974" s="17"/>
      <c r="G974" s="17"/>
      <c r="H974" s="17"/>
      <c r="J974" s="18"/>
    </row>
    <row r="975" spans="6:10" x14ac:dyDescent="0.25">
      <c r="F975" s="17"/>
      <c r="G975" s="17"/>
      <c r="H975" s="17"/>
      <c r="J975" s="18"/>
    </row>
    <row r="976" spans="6:10" x14ac:dyDescent="0.25">
      <c r="F976" s="17"/>
      <c r="G976" s="17"/>
      <c r="H976" s="17"/>
      <c r="J976" s="18"/>
    </row>
    <row r="977" spans="6:10" x14ac:dyDescent="0.25">
      <c r="F977" s="17"/>
      <c r="G977" s="17"/>
      <c r="H977" s="17"/>
      <c r="J977" s="18"/>
    </row>
    <row r="978" spans="6:10" x14ac:dyDescent="0.25">
      <c r="F978" s="17"/>
      <c r="G978" s="17"/>
      <c r="H978" s="17"/>
      <c r="J978" s="18"/>
    </row>
    <row r="979" spans="6:10" x14ac:dyDescent="0.25">
      <c r="F979" s="17"/>
      <c r="G979" s="17"/>
      <c r="H979" s="17"/>
      <c r="J979" s="18"/>
    </row>
    <row r="980" spans="6:10" x14ac:dyDescent="0.25">
      <c r="F980" s="17"/>
      <c r="G980" s="17"/>
      <c r="H980" s="17"/>
      <c r="J980" s="18"/>
    </row>
    <row r="981" spans="6:10" x14ac:dyDescent="0.25">
      <c r="F981" s="17"/>
      <c r="G981" s="17"/>
      <c r="H981" s="17"/>
      <c r="J981" s="18"/>
    </row>
    <row r="982" spans="6:10" x14ac:dyDescent="0.25">
      <c r="F982" s="17"/>
      <c r="G982" s="17"/>
      <c r="H982" s="17"/>
      <c r="J982" s="18"/>
    </row>
    <row r="983" spans="6:10" x14ac:dyDescent="0.25">
      <c r="F983" s="17"/>
      <c r="G983" s="17"/>
      <c r="H983" s="17"/>
      <c r="J983" s="18"/>
    </row>
    <row r="984" spans="6:10" x14ac:dyDescent="0.25">
      <c r="F984" s="17"/>
      <c r="G984" s="17"/>
      <c r="H984" s="17"/>
      <c r="J984" s="18"/>
    </row>
    <row r="985" spans="6:10" x14ac:dyDescent="0.25">
      <c r="F985" s="17"/>
      <c r="G985" s="17"/>
      <c r="H985" s="17"/>
      <c r="J985" s="18"/>
    </row>
    <row r="986" spans="6:10" x14ac:dyDescent="0.25">
      <c r="F986" s="17"/>
      <c r="G986" s="17"/>
      <c r="H986" s="17"/>
      <c r="J986" s="18"/>
    </row>
    <row r="987" spans="6:10" x14ac:dyDescent="0.25">
      <c r="F987" s="17"/>
      <c r="G987" s="17"/>
      <c r="H987" s="17"/>
      <c r="J987" s="18"/>
    </row>
    <row r="988" spans="6:10" x14ac:dyDescent="0.25">
      <c r="F988" s="17"/>
      <c r="G988" s="17"/>
      <c r="H988" s="17"/>
      <c r="J988" s="18"/>
    </row>
    <row r="989" spans="6:10" x14ac:dyDescent="0.25">
      <c r="F989" s="17"/>
      <c r="G989" s="17"/>
      <c r="H989" s="17"/>
      <c r="J989" s="18"/>
    </row>
    <row r="990" spans="6:10" x14ac:dyDescent="0.25">
      <c r="F990" s="17"/>
      <c r="G990" s="17"/>
      <c r="H990" s="17"/>
      <c r="J990" s="18"/>
    </row>
    <row r="991" spans="6:10" x14ac:dyDescent="0.25">
      <c r="F991" s="17"/>
      <c r="G991" s="17"/>
      <c r="H991" s="17"/>
      <c r="J991" s="18"/>
    </row>
    <row r="992" spans="6:10" x14ac:dyDescent="0.25">
      <c r="F992" s="17"/>
      <c r="G992" s="17"/>
      <c r="H992" s="17"/>
      <c r="J992" s="18"/>
    </row>
    <row r="993" spans="6:10" x14ac:dyDescent="0.25">
      <c r="F993" s="17"/>
      <c r="G993" s="17"/>
      <c r="H993" s="17"/>
      <c r="J993" s="18"/>
    </row>
    <row r="994" spans="6:10" x14ac:dyDescent="0.25">
      <c r="F994" s="17"/>
      <c r="G994" s="17"/>
      <c r="H994" s="17"/>
      <c r="J994" s="18"/>
    </row>
    <row r="995" spans="6:10" x14ac:dyDescent="0.25">
      <c r="F995" s="17"/>
      <c r="G995" s="17"/>
      <c r="H995" s="17"/>
      <c r="J995" s="18"/>
    </row>
    <row r="996" spans="6:10" x14ac:dyDescent="0.25">
      <c r="F996" s="17"/>
      <c r="G996" s="17"/>
      <c r="H996" s="17"/>
      <c r="J996" s="18"/>
    </row>
    <row r="997" spans="6:10" x14ac:dyDescent="0.25">
      <c r="F997" s="17"/>
      <c r="G997" s="17"/>
      <c r="H997" s="17"/>
      <c r="J997" s="18"/>
    </row>
    <row r="998" spans="6:10" x14ac:dyDescent="0.25">
      <c r="F998" s="17"/>
      <c r="G998" s="17"/>
      <c r="H998" s="17"/>
      <c r="J998" s="18"/>
    </row>
    <row r="999" spans="6:10" x14ac:dyDescent="0.25">
      <c r="F999" s="17"/>
      <c r="G999" s="17"/>
      <c r="H999" s="17"/>
      <c r="J999" s="18"/>
    </row>
    <row r="1000" spans="6:10" x14ac:dyDescent="0.25">
      <c r="F1000" s="17"/>
      <c r="G1000" s="17"/>
      <c r="H1000" s="17"/>
      <c r="J1000" s="18"/>
    </row>
    <row r="1001" spans="6:10" x14ac:dyDescent="0.25">
      <c r="F1001" s="17"/>
      <c r="G1001" s="17"/>
      <c r="H1001" s="17"/>
      <c r="J1001" s="18"/>
    </row>
    <row r="1002" spans="6:10" x14ac:dyDescent="0.25">
      <c r="F1002" s="17"/>
      <c r="G1002" s="17"/>
      <c r="H1002" s="17"/>
      <c r="J1002" s="18"/>
    </row>
    <row r="1003" spans="6:10" x14ac:dyDescent="0.25">
      <c r="F1003" s="17"/>
      <c r="G1003" s="17"/>
      <c r="H1003" s="17"/>
      <c r="J1003" s="18"/>
    </row>
    <row r="1004" spans="6:10" x14ac:dyDescent="0.25">
      <c r="F1004" s="17"/>
      <c r="G1004" s="17"/>
      <c r="H1004" s="17"/>
      <c r="J1004" s="18"/>
    </row>
    <row r="1005" spans="6:10" x14ac:dyDescent="0.25">
      <c r="F1005" s="17"/>
      <c r="G1005" s="17"/>
      <c r="H1005" s="17"/>
      <c r="J1005" s="18"/>
    </row>
    <row r="1006" spans="6:10" x14ac:dyDescent="0.25">
      <c r="F1006" s="17"/>
      <c r="G1006" s="17"/>
      <c r="H1006" s="17"/>
      <c r="J1006" s="18"/>
    </row>
    <row r="1007" spans="6:10" x14ac:dyDescent="0.25">
      <c r="F1007" s="17"/>
      <c r="G1007" s="17"/>
      <c r="H1007" s="17"/>
      <c r="J1007" s="18"/>
    </row>
    <row r="1008" spans="6:10" x14ac:dyDescent="0.25">
      <c r="F1008" s="17"/>
      <c r="G1008" s="17"/>
      <c r="H1008" s="17"/>
      <c r="J1008" s="18"/>
    </row>
    <row r="1009" spans="6:10" x14ac:dyDescent="0.25">
      <c r="F1009" s="17"/>
      <c r="G1009" s="17"/>
      <c r="H1009" s="17"/>
      <c r="J1009" s="18"/>
    </row>
    <row r="1010" spans="6:10" x14ac:dyDescent="0.25">
      <c r="F1010" s="17"/>
      <c r="G1010" s="17"/>
      <c r="H1010" s="17"/>
      <c r="J1010" s="18"/>
    </row>
    <row r="1011" spans="6:10" x14ac:dyDescent="0.25">
      <c r="F1011" s="17"/>
      <c r="G1011" s="17"/>
      <c r="H1011" s="17"/>
      <c r="J1011" s="18"/>
    </row>
    <row r="1012" spans="6:10" x14ac:dyDescent="0.25">
      <c r="F1012" s="17"/>
      <c r="G1012" s="17"/>
      <c r="H1012" s="17"/>
      <c r="J1012" s="18"/>
    </row>
    <row r="1013" spans="6:10" x14ac:dyDescent="0.25">
      <c r="F1013" s="17"/>
      <c r="G1013" s="17"/>
      <c r="H1013" s="17"/>
      <c r="J1013" s="18"/>
    </row>
    <row r="1014" spans="6:10" x14ac:dyDescent="0.25">
      <c r="F1014" s="17"/>
      <c r="G1014" s="17"/>
      <c r="H1014" s="17"/>
      <c r="J1014" s="18"/>
    </row>
    <row r="1015" spans="6:10" x14ac:dyDescent="0.25">
      <c r="F1015" s="17"/>
      <c r="G1015" s="17"/>
      <c r="H1015" s="17"/>
      <c r="J1015" s="18"/>
    </row>
    <row r="1016" spans="6:10" x14ac:dyDescent="0.25">
      <c r="F1016" s="17"/>
      <c r="G1016" s="17"/>
      <c r="H1016" s="17"/>
      <c r="J1016" s="18"/>
    </row>
    <row r="1017" spans="6:10" x14ac:dyDescent="0.25">
      <c r="F1017" s="17"/>
      <c r="G1017" s="17"/>
      <c r="H1017" s="17"/>
      <c r="J1017" s="18"/>
    </row>
    <row r="1018" spans="6:10" x14ac:dyDescent="0.25">
      <c r="F1018" s="17"/>
      <c r="G1018" s="17"/>
      <c r="H1018" s="17"/>
      <c r="J1018" s="18"/>
    </row>
    <row r="1019" spans="6:10" x14ac:dyDescent="0.25">
      <c r="F1019" s="17"/>
      <c r="G1019" s="17"/>
      <c r="H1019" s="17"/>
      <c r="J1019" s="18"/>
    </row>
    <row r="1020" spans="6:10" x14ac:dyDescent="0.25">
      <c r="F1020" s="17"/>
      <c r="G1020" s="17"/>
      <c r="H1020" s="17"/>
      <c r="J1020" s="18"/>
    </row>
    <row r="1021" spans="6:10" x14ac:dyDescent="0.25">
      <c r="F1021" s="17"/>
      <c r="G1021" s="17"/>
      <c r="H1021" s="17"/>
      <c r="J1021" s="18"/>
    </row>
    <row r="1022" spans="6:10" x14ac:dyDescent="0.25">
      <c r="F1022" s="17"/>
      <c r="G1022" s="17"/>
      <c r="H1022" s="17"/>
      <c r="J1022" s="18"/>
    </row>
    <row r="1023" spans="6:10" x14ac:dyDescent="0.25">
      <c r="F1023" s="17"/>
      <c r="G1023" s="17"/>
      <c r="H1023" s="17"/>
      <c r="J1023" s="18"/>
    </row>
    <row r="1024" spans="6:10" x14ac:dyDescent="0.25">
      <c r="F1024" s="17"/>
      <c r="G1024" s="17"/>
      <c r="H1024" s="17"/>
      <c r="J1024" s="18"/>
    </row>
    <row r="1025" spans="6:10" x14ac:dyDescent="0.25">
      <c r="F1025" s="17"/>
      <c r="G1025" s="17"/>
      <c r="H1025" s="17"/>
      <c r="J1025" s="18"/>
    </row>
    <row r="1026" spans="6:10" x14ac:dyDescent="0.25">
      <c r="F1026" s="17"/>
      <c r="G1026" s="17"/>
      <c r="H1026" s="17"/>
      <c r="J1026" s="18"/>
    </row>
    <row r="1027" spans="6:10" x14ac:dyDescent="0.25">
      <c r="F1027" s="17"/>
      <c r="G1027" s="17"/>
      <c r="H1027" s="17"/>
      <c r="J1027" s="18"/>
    </row>
    <row r="1028" spans="6:10" x14ac:dyDescent="0.25">
      <c r="F1028" s="17"/>
      <c r="G1028" s="17"/>
      <c r="H1028" s="17"/>
      <c r="J1028" s="18"/>
    </row>
    <row r="1029" spans="6:10" x14ac:dyDescent="0.25">
      <c r="F1029" s="17"/>
      <c r="G1029" s="17"/>
      <c r="H1029" s="17"/>
      <c r="J1029" s="18"/>
    </row>
    <row r="1030" spans="6:10" x14ac:dyDescent="0.25">
      <c r="F1030" s="17"/>
      <c r="G1030" s="17"/>
      <c r="H1030" s="17"/>
      <c r="J1030" s="18"/>
    </row>
    <row r="1031" spans="6:10" x14ac:dyDescent="0.25">
      <c r="F1031" s="17"/>
      <c r="G1031" s="17"/>
      <c r="H1031" s="17"/>
      <c r="J1031" s="18"/>
    </row>
    <row r="1032" spans="6:10" x14ac:dyDescent="0.25">
      <c r="F1032" s="17"/>
      <c r="G1032" s="17"/>
      <c r="H1032" s="17"/>
      <c r="J1032" s="18"/>
    </row>
    <row r="1033" spans="6:10" x14ac:dyDescent="0.25">
      <c r="F1033" s="17"/>
      <c r="G1033" s="17"/>
      <c r="H1033" s="17"/>
      <c r="J1033" s="18"/>
    </row>
    <row r="1034" spans="6:10" x14ac:dyDescent="0.25">
      <c r="F1034" s="17"/>
      <c r="G1034" s="17"/>
      <c r="H1034" s="17"/>
      <c r="J1034" s="18"/>
    </row>
    <row r="1035" spans="6:10" x14ac:dyDescent="0.25">
      <c r="F1035" s="17"/>
      <c r="G1035" s="17"/>
      <c r="H1035" s="17"/>
      <c r="J1035" s="18"/>
    </row>
    <row r="1036" spans="6:10" x14ac:dyDescent="0.25">
      <c r="F1036" s="17"/>
      <c r="G1036" s="17"/>
      <c r="H1036" s="17"/>
      <c r="J1036" s="18"/>
    </row>
    <row r="1037" spans="6:10" x14ac:dyDescent="0.25">
      <c r="F1037" s="17"/>
      <c r="G1037" s="17"/>
      <c r="H1037" s="17"/>
      <c r="J1037" s="18"/>
    </row>
    <row r="1038" spans="6:10" x14ac:dyDescent="0.25">
      <c r="F1038" s="17"/>
      <c r="G1038" s="17"/>
      <c r="H1038" s="17"/>
      <c r="J1038" s="18"/>
    </row>
    <row r="1039" spans="6:10" x14ac:dyDescent="0.25">
      <c r="F1039" s="17"/>
      <c r="G1039" s="17"/>
      <c r="H1039" s="17"/>
      <c r="J1039" s="18"/>
    </row>
    <row r="1040" spans="6:10" x14ac:dyDescent="0.25">
      <c r="F1040" s="17"/>
      <c r="G1040" s="17"/>
      <c r="H1040" s="17"/>
      <c r="J1040" s="18"/>
    </row>
    <row r="1041" spans="6:10" x14ac:dyDescent="0.25">
      <c r="F1041" s="17"/>
      <c r="G1041" s="17"/>
      <c r="H1041" s="17"/>
      <c r="J1041" s="18"/>
    </row>
    <row r="1042" spans="6:10" x14ac:dyDescent="0.25">
      <c r="F1042" s="17"/>
      <c r="G1042" s="17"/>
      <c r="H1042" s="17"/>
      <c r="J1042" s="18"/>
    </row>
    <row r="1043" spans="6:10" x14ac:dyDescent="0.25">
      <c r="F1043" s="17"/>
      <c r="G1043" s="17"/>
      <c r="H1043" s="17"/>
      <c r="J1043" s="18"/>
    </row>
    <row r="1044" spans="6:10" x14ac:dyDescent="0.25">
      <c r="F1044" s="17"/>
      <c r="G1044" s="17"/>
      <c r="H1044" s="17"/>
      <c r="J1044" s="18"/>
    </row>
    <row r="1045" spans="6:10" x14ac:dyDescent="0.25">
      <c r="F1045" s="17"/>
      <c r="G1045" s="17"/>
      <c r="H1045" s="17"/>
      <c r="J1045" s="18"/>
    </row>
    <row r="1046" spans="6:10" x14ac:dyDescent="0.25">
      <c r="F1046" s="17"/>
      <c r="G1046" s="17"/>
      <c r="H1046" s="17"/>
      <c r="J1046" s="18"/>
    </row>
    <row r="1047" spans="6:10" x14ac:dyDescent="0.25">
      <c r="F1047" s="17"/>
      <c r="G1047" s="17"/>
      <c r="H1047" s="17"/>
      <c r="J1047" s="18"/>
    </row>
    <row r="1048" spans="6:10" x14ac:dyDescent="0.25">
      <c r="F1048" s="17"/>
      <c r="G1048" s="17"/>
      <c r="H1048" s="17"/>
      <c r="J1048" s="18"/>
    </row>
    <row r="1049" spans="6:10" x14ac:dyDescent="0.25">
      <c r="F1049" s="17"/>
      <c r="G1049" s="17"/>
      <c r="H1049" s="17"/>
      <c r="J1049" s="18"/>
    </row>
    <row r="1050" spans="6:10" x14ac:dyDescent="0.25">
      <c r="F1050" s="17"/>
      <c r="G1050" s="17"/>
      <c r="H1050" s="17"/>
      <c r="J1050" s="18"/>
    </row>
    <row r="1051" spans="6:10" x14ac:dyDescent="0.25">
      <c r="F1051" s="17"/>
      <c r="G1051" s="17"/>
      <c r="H1051" s="17"/>
      <c r="J1051" s="18"/>
    </row>
    <row r="1052" spans="6:10" x14ac:dyDescent="0.25">
      <c r="F1052" s="17"/>
      <c r="G1052" s="17"/>
      <c r="H1052" s="17"/>
      <c r="J1052" s="18"/>
    </row>
    <row r="1053" spans="6:10" x14ac:dyDescent="0.25">
      <c r="F1053" s="17"/>
      <c r="G1053" s="17"/>
      <c r="H1053" s="17"/>
      <c r="J1053" s="18"/>
    </row>
    <row r="1054" spans="6:10" x14ac:dyDescent="0.25">
      <c r="F1054" s="17"/>
      <c r="G1054" s="17"/>
      <c r="H1054" s="17"/>
      <c r="J1054" s="18"/>
    </row>
    <row r="1055" spans="6:10" x14ac:dyDescent="0.25">
      <c r="F1055" s="17"/>
      <c r="G1055" s="17"/>
      <c r="H1055" s="17"/>
      <c r="J1055" s="18"/>
    </row>
    <row r="1056" spans="6:10" x14ac:dyDescent="0.25">
      <c r="F1056" s="17"/>
      <c r="G1056" s="17"/>
      <c r="H1056" s="17"/>
      <c r="J1056" s="18"/>
    </row>
    <row r="1057" spans="6:10" x14ac:dyDescent="0.25">
      <c r="F1057" s="17"/>
      <c r="G1057" s="17"/>
      <c r="H1057" s="17"/>
      <c r="J1057" s="18"/>
    </row>
    <row r="1058" spans="6:10" x14ac:dyDescent="0.25">
      <c r="F1058" s="17"/>
      <c r="G1058" s="17"/>
      <c r="H1058" s="17"/>
      <c r="J1058" s="18"/>
    </row>
    <row r="1059" spans="6:10" x14ac:dyDescent="0.25">
      <c r="F1059" s="17"/>
      <c r="G1059" s="17"/>
      <c r="H1059" s="17"/>
      <c r="J1059" s="18"/>
    </row>
    <row r="1060" spans="6:10" x14ac:dyDescent="0.25">
      <c r="F1060" s="17"/>
      <c r="G1060" s="17"/>
      <c r="H1060" s="17"/>
      <c r="J1060" s="18"/>
    </row>
    <row r="1061" spans="6:10" x14ac:dyDescent="0.25">
      <c r="F1061" s="17"/>
      <c r="G1061" s="17"/>
      <c r="H1061" s="17"/>
      <c r="J1061" s="18"/>
    </row>
    <row r="1062" spans="6:10" x14ac:dyDescent="0.25">
      <c r="F1062" s="17"/>
      <c r="G1062" s="17"/>
      <c r="H1062" s="17"/>
      <c r="J1062" s="18"/>
    </row>
    <row r="1063" spans="6:10" x14ac:dyDescent="0.25">
      <c r="F1063" s="17"/>
      <c r="G1063" s="17"/>
      <c r="H1063" s="17"/>
      <c r="J1063" s="18"/>
    </row>
    <row r="1064" spans="6:10" x14ac:dyDescent="0.25">
      <c r="F1064" s="17"/>
      <c r="G1064" s="17"/>
      <c r="H1064" s="17"/>
      <c r="J1064" s="18"/>
    </row>
    <row r="1065" spans="6:10" x14ac:dyDescent="0.25">
      <c r="F1065" s="17"/>
      <c r="G1065" s="17"/>
      <c r="H1065" s="17"/>
      <c r="J1065" s="18"/>
    </row>
    <row r="1066" spans="6:10" x14ac:dyDescent="0.25">
      <c r="F1066" s="17"/>
      <c r="G1066" s="17"/>
      <c r="H1066" s="17"/>
      <c r="J1066" s="18"/>
    </row>
    <row r="1067" spans="6:10" x14ac:dyDescent="0.25">
      <c r="F1067" s="17"/>
      <c r="G1067" s="17"/>
      <c r="H1067" s="17"/>
      <c r="J1067" s="18"/>
    </row>
    <row r="1068" spans="6:10" x14ac:dyDescent="0.25">
      <c r="F1068" s="17"/>
      <c r="G1068" s="17"/>
      <c r="H1068" s="17"/>
      <c r="J1068" s="18"/>
    </row>
    <row r="1069" spans="6:10" x14ac:dyDescent="0.25">
      <c r="F1069" s="17"/>
      <c r="G1069" s="17"/>
      <c r="H1069" s="17"/>
      <c r="J1069" s="18"/>
    </row>
    <row r="1070" spans="6:10" x14ac:dyDescent="0.25">
      <c r="F1070" s="17"/>
      <c r="G1070" s="17"/>
      <c r="H1070" s="17"/>
      <c r="J1070" s="18"/>
    </row>
    <row r="1071" spans="6:10" x14ac:dyDescent="0.25">
      <c r="F1071" s="17"/>
      <c r="G1071" s="17"/>
      <c r="H1071" s="17"/>
      <c r="J1071" s="18"/>
    </row>
    <row r="1072" spans="6:10" x14ac:dyDescent="0.25">
      <c r="F1072" s="17"/>
      <c r="G1072" s="17"/>
      <c r="H1072" s="17"/>
      <c r="J1072" s="18"/>
    </row>
    <row r="1073" spans="6:10" x14ac:dyDescent="0.25">
      <c r="F1073" s="17"/>
      <c r="G1073" s="17"/>
      <c r="H1073" s="17"/>
      <c r="J1073" s="18"/>
    </row>
    <row r="1074" spans="6:10" x14ac:dyDescent="0.25">
      <c r="F1074" s="17"/>
      <c r="G1074" s="17"/>
      <c r="H1074" s="17"/>
      <c r="J1074" s="18"/>
    </row>
    <row r="1075" spans="6:10" x14ac:dyDescent="0.25">
      <c r="F1075" s="17"/>
      <c r="G1075" s="17"/>
      <c r="H1075" s="17"/>
      <c r="J1075" s="18"/>
    </row>
    <row r="1076" spans="6:10" x14ac:dyDescent="0.25">
      <c r="F1076" s="17"/>
      <c r="G1076" s="17"/>
      <c r="H1076" s="17"/>
      <c r="J1076" s="18"/>
    </row>
    <row r="1077" spans="6:10" x14ac:dyDescent="0.25">
      <c r="F1077" s="17"/>
      <c r="G1077" s="17"/>
      <c r="H1077" s="17"/>
      <c r="J1077" s="18"/>
    </row>
    <row r="1078" spans="6:10" x14ac:dyDescent="0.25">
      <c r="F1078" s="17"/>
      <c r="G1078" s="17"/>
      <c r="H1078" s="17"/>
      <c r="J1078" s="18"/>
    </row>
    <row r="1079" spans="6:10" x14ac:dyDescent="0.25">
      <c r="F1079" s="17"/>
      <c r="G1079" s="17"/>
      <c r="H1079" s="17"/>
      <c r="J1079" s="18"/>
    </row>
    <row r="1080" spans="6:10" x14ac:dyDescent="0.25">
      <c r="F1080" s="17"/>
      <c r="G1080" s="17"/>
      <c r="H1080" s="17"/>
      <c r="J1080" s="18"/>
    </row>
    <row r="1081" spans="6:10" x14ac:dyDescent="0.25">
      <c r="F1081" s="17"/>
      <c r="G1081" s="17"/>
      <c r="H1081" s="17"/>
      <c r="J1081" s="18"/>
    </row>
    <row r="1082" spans="6:10" x14ac:dyDescent="0.25">
      <c r="F1082" s="17"/>
      <c r="G1082" s="17"/>
      <c r="H1082" s="17"/>
      <c r="J1082" s="18"/>
    </row>
    <row r="1083" spans="6:10" x14ac:dyDescent="0.25">
      <c r="F1083" s="17"/>
      <c r="G1083" s="17"/>
      <c r="H1083" s="17"/>
      <c r="J1083" s="18"/>
    </row>
    <row r="1084" spans="6:10" x14ac:dyDescent="0.25">
      <c r="F1084" s="17"/>
      <c r="G1084" s="17"/>
      <c r="H1084" s="17"/>
      <c r="J1084" s="18"/>
    </row>
    <row r="1085" spans="6:10" x14ac:dyDescent="0.25">
      <c r="F1085" s="17"/>
      <c r="G1085" s="17"/>
      <c r="H1085" s="17"/>
      <c r="J1085" s="18"/>
    </row>
    <row r="1086" spans="6:10" x14ac:dyDescent="0.25">
      <c r="F1086" s="17"/>
      <c r="G1086" s="17"/>
      <c r="H1086" s="17"/>
      <c r="J1086" s="18"/>
    </row>
    <row r="1087" spans="6:10" x14ac:dyDescent="0.25">
      <c r="F1087" s="17"/>
      <c r="G1087" s="17"/>
      <c r="H1087" s="17"/>
      <c r="J1087" s="18"/>
    </row>
    <row r="1088" spans="6:10" x14ac:dyDescent="0.25">
      <c r="F1088" s="17"/>
      <c r="G1088" s="17"/>
      <c r="H1088" s="17"/>
      <c r="J1088" s="18"/>
    </row>
    <row r="1089" spans="6:10" x14ac:dyDescent="0.25">
      <c r="F1089" s="17"/>
      <c r="G1089" s="17"/>
      <c r="H1089" s="17"/>
      <c r="J1089" s="18"/>
    </row>
    <row r="1090" spans="6:10" x14ac:dyDescent="0.25">
      <c r="F1090" s="17"/>
      <c r="G1090" s="17"/>
      <c r="H1090" s="17"/>
      <c r="J1090" s="18"/>
    </row>
    <row r="1091" spans="6:10" x14ac:dyDescent="0.25">
      <c r="F1091" s="17"/>
      <c r="G1091" s="17"/>
      <c r="H1091" s="17"/>
      <c r="J1091" s="18"/>
    </row>
    <row r="1092" spans="6:10" x14ac:dyDescent="0.25">
      <c r="F1092" s="17"/>
      <c r="G1092" s="17"/>
      <c r="H1092" s="17"/>
      <c r="J1092" s="18"/>
    </row>
    <row r="1093" spans="6:10" x14ac:dyDescent="0.25">
      <c r="F1093" s="17"/>
      <c r="G1093" s="17"/>
      <c r="H1093" s="17"/>
      <c r="J1093" s="18"/>
    </row>
    <row r="1094" spans="6:10" x14ac:dyDescent="0.25">
      <c r="F1094" s="17"/>
      <c r="G1094" s="17"/>
      <c r="H1094" s="17"/>
      <c r="J1094" s="18"/>
    </row>
    <row r="1095" spans="6:10" x14ac:dyDescent="0.25">
      <c r="F1095" s="17"/>
      <c r="G1095" s="17"/>
      <c r="H1095" s="17"/>
      <c r="J1095" s="18"/>
    </row>
    <row r="1096" spans="6:10" x14ac:dyDescent="0.25">
      <c r="F1096" s="17"/>
      <c r="G1096" s="17"/>
      <c r="H1096" s="17"/>
      <c r="J1096" s="18"/>
    </row>
    <row r="1097" spans="6:10" x14ac:dyDescent="0.25">
      <c r="F1097" s="17"/>
      <c r="G1097" s="17"/>
      <c r="H1097" s="17"/>
      <c r="J1097" s="18"/>
    </row>
    <row r="1098" spans="6:10" x14ac:dyDescent="0.25">
      <c r="F1098" s="17"/>
      <c r="G1098" s="17"/>
      <c r="H1098" s="17"/>
      <c r="J1098" s="18"/>
    </row>
    <row r="1099" spans="6:10" x14ac:dyDescent="0.25">
      <c r="F1099" s="17"/>
      <c r="G1099" s="17"/>
      <c r="H1099" s="17"/>
      <c r="J1099" s="18"/>
    </row>
    <row r="1100" spans="6:10" x14ac:dyDescent="0.25">
      <c r="F1100" s="17"/>
      <c r="G1100" s="17"/>
      <c r="H1100" s="17"/>
      <c r="J1100" s="18"/>
    </row>
    <row r="1101" spans="6:10" x14ac:dyDescent="0.25">
      <c r="F1101" s="17"/>
      <c r="G1101" s="17"/>
      <c r="H1101" s="17"/>
      <c r="J1101" s="18"/>
    </row>
    <row r="1102" spans="6:10" x14ac:dyDescent="0.25">
      <c r="F1102" s="17"/>
      <c r="G1102" s="17"/>
      <c r="H1102" s="17"/>
      <c r="J1102" s="18"/>
    </row>
    <row r="1103" spans="6:10" x14ac:dyDescent="0.25">
      <c r="F1103" s="17"/>
      <c r="G1103" s="17"/>
      <c r="H1103" s="17"/>
      <c r="J1103" s="18"/>
    </row>
    <row r="1104" spans="6:10" x14ac:dyDescent="0.25">
      <c r="F1104" s="17"/>
      <c r="G1104" s="17"/>
      <c r="H1104" s="17"/>
      <c r="J1104" s="18"/>
    </row>
    <row r="1105" spans="6:10" x14ac:dyDescent="0.25">
      <c r="F1105" s="17"/>
      <c r="G1105" s="17"/>
      <c r="H1105" s="17"/>
      <c r="J1105" s="18"/>
    </row>
    <row r="1106" spans="6:10" x14ac:dyDescent="0.25">
      <c r="F1106" s="17"/>
      <c r="G1106" s="17"/>
      <c r="H1106" s="17"/>
      <c r="J1106" s="18"/>
    </row>
    <row r="1107" spans="6:10" x14ac:dyDescent="0.25">
      <c r="F1107" s="17"/>
      <c r="G1107" s="17"/>
      <c r="H1107" s="17"/>
      <c r="J1107" s="18"/>
    </row>
    <row r="1108" spans="6:10" x14ac:dyDescent="0.25">
      <c r="F1108" s="17"/>
      <c r="G1108" s="17"/>
      <c r="H1108" s="17"/>
      <c r="J1108" s="18"/>
    </row>
    <row r="1109" spans="6:10" x14ac:dyDescent="0.25">
      <c r="F1109" s="17"/>
      <c r="G1109" s="17"/>
      <c r="H1109" s="17"/>
      <c r="J1109" s="18"/>
    </row>
    <row r="1110" spans="6:10" x14ac:dyDescent="0.25">
      <c r="F1110" s="17"/>
      <c r="G1110" s="17"/>
      <c r="H1110" s="17"/>
      <c r="J1110" s="18"/>
    </row>
    <row r="1111" spans="6:10" x14ac:dyDescent="0.25">
      <c r="F1111" s="17"/>
      <c r="G1111" s="17"/>
      <c r="H1111" s="17"/>
      <c r="J1111" s="18"/>
    </row>
    <row r="1112" spans="6:10" x14ac:dyDescent="0.25">
      <c r="F1112" s="17"/>
      <c r="G1112" s="17"/>
      <c r="H1112" s="17"/>
      <c r="J1112" s="18"/>
    </row>
    <row r="1113" spans="6:10" x14ac:dyDescent="0.25">
      <c r="F1113" s="17"/>
      <c r="G1113" s="17"/>
      <c r="H1113" s="17"/>
      <c r="J1113" s="18"/>
    </row>
    <row r="1114" spans="6:10" x14ac:dyDescent="0.25">
      <c r="F1114" s="17"/>
      <c r="G1114" s="17"/>
      <c r="H1114" s="17"/>
      <c r="J1114" s="18"/>
    </row>
    <row r="1115" spans="6:10" x14ac:dyDescent="0.25">
      <c r="F1115" s="17"/>
      <c r="G1115" s="17"/>
      <c r="H1115" s="17"/>
      <c r="J1115" s="18"/>
    </row>
    <row r="1116" spans="6:10" x14ac:dyDescent="0.25">
      <c r="F1116" s="17"/>
      <c r="G1116" s="17"/>
      <c r="H1116" s="17"/>
      <c r="J1116" s="18"/>
    </row>
    <row r="1117" spans="6:10" x14ac:dyDescent="0.25">
      <c r="F1117" s="17"/>
      <c r="G1117" s="17"/>
      <c r="H1117" s="17"/>
      <c r="J1117" s="18"/>
    </row>
    <row r="1118" spans="6:10" x14ac:dyDescent="0.25">
      <c r="F1118" s="17"/>
      <c r="G1118" s="17"/>
      <c r="H1118" s="17"/>
      <c r="J1118" s="18"/>
    </row>
    <row r="1119" spans="6:10" x14ac:dyDescent="0.25">
      <c r="F1119" s="17"/>
      <c r="G1119" s="17"/>
      <c r="H1119" s="17"/>
      <c r="J1119" s="18"/>
    </row>
    <row r="1120" spans="6:10" x14ac:dyDescent="0.25">
      <c r="F1120" s="17"/>
      <c r="G1120" s="17"/>
      <c r="H1120" s="17"/>
      <c r="J1120" s="18"/>
    </row>
    <row r="1121" spans="6:10" x14ac:dyDescent="0.25">
      <c r="F1121" s="17"/>
      <c r="G1121" s="17"/>
      <c r="H1121" s="17"/>
      <c r="J1121" s="18"/>
    </row>
    <row r="1122" spans="6:10" x14ac:dyDescent="0.25">
      <c r="F1122" s="17"/>
      <c r="G1122" s="17"/>
      <c r="H1122" s="17"/>
      <c r="J1122" s="18"/>
    </row>
    <row r="1123" spans="6:10" x14ac:dyDescent="0.25">
      <c r="F1123" s="17"/>
      <c r="G1123" s="17"/>
      <c r="H1123" s="17"/>
      <c r="J1123" s="18"/>
    </row>
    <row r="1124" spans="6:10" x14ac:dyDescent="0.25">
      <c r="F1124" s="17"/>
      <c r="G1124" s="17"/>
      <c r="H1124" s="17"/>
      <c r="J1124" s="18"/>
    </row>
    <row r="1125" spans="6:10" x14ac:dyDescent="0.25">
      <c r="F1125" s="17"/>
      <c r="G1125" s="17"/>
      <c r="H1125" s="17"/>
      <c r="J1125" s="18"/>
    </row>
    <row r="1126" spans="6:10" x14ac:dyDescent="0.25">
      <c r="F1126" s="17"/>
      <c r="G1126" s="17"/>
      <c r="H1126" s="17"/>
      <c r="J1126" s="18"/>
    </row>
    <row r="1127" spans="6:10" x14ac:dyDescent="0.25">
      <c r="F1127" s="17"/>
      <c r="G1127" s="17"/>
      <c r="H1127" s="17"/>
      <c r="J1127" s="18"/>
    </row>
    <row r="1128" spans="6:10" x14ac:dyDescent="0.25">
      <c r="F1128" s="17"/>
      <c r="G1128" s="17"/>
      <c r="H1128" s="17"/>
      <c r="J1128" s="18"/>
    </row>
    <row r="1129" spans="6:10" x14ac:dyDescent="0.25">
      <c r="F1129" s="17"/>
      <c r="G1129" s="17"/>
      <c r="H1129" s="17"/>
      <c r="J1129" s="18"/>
    </row>
    <row r="1130" spans="6:10" x14ac:dyDescent="0.25">
      <c r="F1130" s="17"/>
      <c r="G1130" s="17"/>
      <c r="H1130" s="17"/>
      <c r="J1130" s="18"/>
    </row>
    <row r="1131" spans="6:10" x14ac:dyDescent="0.25">
      <c r="F1131" s="17"/>
      <c r="G1131" s="17"/>
      <c r="H1131" s="17"/>
      <c r="J1131" s="18"/>
    </row>
    <row r="1132" spans="6:10" x14ac:dyDescent="0.25">
      <c r="F1132" s="17"/>
      <c r="G1132" s="17"/>
      <c r="H1132" s="17"/>
      <c r="J1132" s="18"/>
    </row>
    <row r="1133" spans="6:10" x14ac:dyDescent="0.25">
      <c r="F1133" s="17"/>
      <c r="G1133" s="17"/>
      <c r="H1133" s="17"/>
      <c r="J1133" s="18"/>
    </row>
    <row r="1134" spans="6:10" x14ac:dyDescent="0.25">
      <c r="F1134" s="17"/>
      <c r="G1134" s="17"/>
      <c r="H1134" s="17"/>
      <c r="J1134" s="18"/>
    </row>
    <row r="1135" spans="6:10" x14ac:dyDescent="0.25">
      <c r="F1135" s="17"/>
      <c r="G1135" s="17"/>
      <c r="H1135" s="17"/>
      <c r="J1135" s="18"/>
    </row>
    <row r="1136" spans="6:10" x14ac:dyDescent="0.25">
      <c r="F1136" s="17"/>
      <c r="G1136" s="17"/>
      <c r="H1136" s="17"/>
      <c r="J1136" s="18"/>
    </row>
    <row r="1137" spans="6:10" x14ac:dyDescent="0.25">
      <c r="F1137" s="17"/>
      <c r="G1137" s="17"/>
      <c r="H1137" s="17"/>
      <c r="J1137" s="18"/>
    </row>
    <row r="1138" spans="6:10" x14ac:dyDescent="0.25">
      <c r="F1138" s="17"/>
      <c r="G1138" s="17"/>
      <c r="H1138" s="17"/>
      <c r="J1138" s="18"/>
    </row>
    <row r="1139" spans="6:10" x14ac:dyDescent="0.25">
      <c r="F1139" s="17"/>
      <c r="G1139" s="17"/>
      <c r="H1139" s="17"/>
      <c r="J1139" s="18"/>
    </row>
    <row r="1140" spans="6:10" x14ac:dyDescent="0.25">
      <c r="F1140" s="17"/>
      <c r="G1140" s="17"/>
      <c r="H1140" s="17"/>
      <c r="J1140" s="18"/>
    </row>
    <row r="1141" spans="6:10" x14ac:dyDescent="0.25">
      <c r="F1141" s="17"/>
      <c r="G1141" s="17"/>
      <c r="H1141" s="17"/>
      <c r="J1141" s="18"/>
    </row>
    <row r="1142" spans="6:10" x14ac:dyDescent="0.25">
      <c r="F1142" s="17"/>
      <c r="G1142" s="17"/>
      <c r="H1142" s="17"/>
      <c r="J1142" s="18"/>
    </row>
    <row r="1143" spans="6:10" x14ac:dyDescent="0.25">
      <c r="F1143" s="17"/>
      <c r="G1143" s="17"/>
      <c r="H1143" s="17"/>
      <c r="J1143" s="18"/>
    </row>
    <row r="1144" spans="6:10" x14ac:dyDescent="0.25">
      <c r="F1144" s="17"/>
      <c r="G1144" s="17"/>
      <c r="H1144" s="17"/>
      <c r="J1144" s="18"/>
    </row>
    <row r="1145" spans="6:10" x14ac:dyDescent="0.25">
      <c r="F1145" s="17"/>
      <c r="G1145" s="17"/>
      <c r="H1145" s="17"/>
      <c r="J1145" s="18"/>
    </row>
    <row r="1146" spans="6:10" x14ac:dyDescent="0.25">
      <c r="F1146" s="17"/>
      <c r="G1146" s="17"/>
      <c r="H1146" s="17"/>
      <c r="J1146" s="18"/>
    </row>
    <row r="1147" spans="6:10" x14ac:dyDescent="0.25">
      <c r="F1147" s="17"/>
      <c r="G1147" s="17"/>
      <c r="H1147" s="17"/>
      <c r="J1147" s="18"/>
    </row>
    <row r="1148" spans="6:10" x14ac:dyDescent="0.25">
      <c r="F1148" s="17"/>
      <c r="G1148" s="17"/>
      <c r="H1148" s="17"/>
      <c r="J1148" s="18"/>
    </row>
    <row r="1149" spans="6:10" x14ac:dyDescent="0.25">
      <c r="F1149" s="17"/>
      <c r="G1149" s="17"/>
      <c r="H1149" s="17"/>
      <c r="J1149" s="18"/>
    </row>
    <row r="1150" spans="6:10" x14ac:dyDescent="0.25">
      <c r="F1150" s="17"/>
      <c r="G1150" s="17"/>
      <c r="H1150" s="17"/>
      <c r="J1150" s="18"/>
    </row>
    <row r="1151" spans="6:10" x14ac:dyDescent="0.25">
      <c r="F1151" s="17"/>
      <c r="G1151" s="17"/>
      <c r="H1151" s="17"/>
      <c r="J1151" s="18"/>
    </row>
    <row r="1152" spans="6:10" x14ac:dyDescent="0.25">
      <c r="F1152" s="17"/>
      <c r="G1152" s="17"/>
      <c r="H1152" s="17"/>
      <c r="J1152" s="18"/>
    </row>
    <row r="1153" spans="6:10" x14ac:dyDescent="0.25">
      <c r="F1153" s="17"/>
      <c r="G1153" s="17"/>
      <c r="H1153" s="17"/>
      <c r="J1153" s="18"/>
    </row>
    <row r="1154" spans="6:10" x14ac:dyDescent="0.25">
      <c r="F1154" s="17"/>
      <c r="G1154" s="17"/>
      <c r="H1154" s="17"/>
      <c r="J1154" s="18"/>
    </row>
    <row r="1155" spans="6:10" x14ac:dyDescent="0.25">
      <c r="F1155" s="17"/>
      <c r="G1155" s="17"/>
      <c r="H1155" s="17"/>
      <c r="J1155" s="18"/>
    </row>
    <row r="1156" spans="6:10" x14ac:dyDescent="0.25">
      <c r="F1156" s="17"/>
      <c r="G1156" s="17"/>
      <c r="H1156" s="17"/>
      <c r="J1156" s="18"/>
    </row>
    <row r="1157" spans="6:10" x14ac:dyDescent="0.25">
      <c r="F1157" s="17"/>
      <c r="G1157" s="17"/>
      <c r="H1157" s="17"/>
      <c r="J1157" s="18"/>
    </row>
    <row r="1158" spans="6:10" x14ac:dyDescent="0.25">
      <c r="F1158" s="17"/>
      <c r="G1158" s="17"/>
      <c r="H1158" s="17"/>
      <c r="J1158" s="18"/>
    </row>
    <row r="1159" spans="6:10" x14ac:dyDescent="0.25">
      <c r="F1159" s="17"/>
      <c r="G1159" s="17"/>
      <c r="H1159" s="17"/>
      <c r="J1159" s="18"/>
    </row>
    <row r="1160" spans="6:10" x14ac:dyDescent="0.25">
      <c r="F1160" s="17"/>
      <c r="G1160" s="17"/>
      <c r="H1160" s="17"/>
      <c r="J1160" s="18"/>
    </row>
    <row r="1161" spans="6:10" x14ac:dyDescent="0.25">
      <c r="F1161" s="17"/>
      <c r="G1161" s="17"/>
      <c r="H1161" s="17"/>
      <c r="J1161" s="18"/>
    </row>
    <row r="1162" spans="6:10" x14ac:dyDescent="0.25">
      <c r="F1162" s="17"/>
      <c r="G1162" s="17"/>
      <c r="H1162" s="17"/>
      <c r="J1162" s="18"/>
    </row>
    <row r="1163" spans="6:10" x14ac:dyDescent="0.25">
      <c r="F1163" s="17"/>
      <c r="G1163" s="17"/>
      <c r="H1163" s="17"/>
      <c r="J1163" s="18"/>
    </row>
    <row r="1164" spans="6:10" x14ac:dyDescent="0.25">
      <c r="F1164" s="17"/>
      <c r="G1164" s="17"/>
      <c r="H1164" s="17"/>
      <c r="J1164" s="18"/>
    </row>
    <row r="1165" spans="6:10" x14ac:dyDescent="0.25">
      <c r="F1165" s="17"/>
      <c r="G1165" s="17"/>
      <c r="H1165" s="17"/>
      <c r="J1165" s="18"/>
    </row>
    <row r="1166" spans="6:10" x14ac:dyDescent="0.25">
      <c r="F1166" s="17"/>
      <c r="G1166" s="17"/>
      <c r="H1166" s="17"/>
      <c r="J1166" s="18"/>
    </row>
    <row r="1167" spans="6:10" x14ac:dyDescent="0.25">
      <c r="F1167" s="17"/>
      <c r="G1167" s="17"/>
      <c r="H1167" s="17"/>
      <c r="J1167" s="18"/>
    </row>
    <row r="1168" spans="6:10" x14ac:dyDescent="0.25">
      <c r="F1168" s="17"/>
      <c r="G1168" s="17"/>
      <c r="H1168" s="17"/>
      <c r="J1168" s="18"/>
    </row>
    <row r="1169" spans="6:10" x14ac:dyDescent="0.25">
      <c r="F1169" s="17"/>
      <c r="G1169" s="17"/>
      <c r="H1169" s="17"/>
      <c r="J1169" s="18"/>
    </row>
    <row r="1170" spans="6:10" x14ac:dyDescent="0.25">
      <c r="F1170" s="17"/>
      <c r="G1170" s="17"/>
      <c r="H1170" s="17"/>
      <c r="J1170" s="18"/>
    </row>
    <row r="1171" spans="6:10" x14ac:dyDescent="0.25">
      <c r="F1171" s="17"/>
      <c r="G1171" s="17"/>
      <c r="H1171" s="17"/>
      <c r="J1171" s="18"/>
    </row>
    <row r="1172" spans="6:10" x14ac:dyDescent="0.25">
      <c r="F1172" s="17"/>
      <c r="G1172" s="17"/>
      <c r="H1172" s="17"/>
      <c r="J1172" s="18"/>
    </row>
    <row r="1173" spans="6:10" x14ac:dyDescent="0.25">
      <c r="F1173" s="17"/>
      <c r="G1173" s="17"/>
      <c r="H1173" s="17"/>
      <c r="J1173" s="18"/>
    </row>
    <row r="1174" spans="6:10" x14ac:dyDescent="0.25">
      <c r="F1174" s="17"/>
      <c r="G1174" s="17"/>
      <c r="H1174" s="17"/>
      <c r="J1174" s="18"/>
    </row>
    <row r="1175" spans="6:10" x14ac:dyDescent="0.25">
      <c r="F1175" s="17"/>
      <c r="G1175" s="17"/>
      <c r="H1175" s="17"/>
      <c r="J1175" s="18"/>
    </row>
    <row r="1176" spans="6:10" x14ac:dyDescent="0.25">
      <c r="F1176" s="17"/>
      <c r="G1176" s="17"/>
      <c r="H1176" s="17"/>
      <c r="J1176" s="18"/>
    </row>
    <row r="1177" spans="6:10" x14ac:dyDescent="0.25">
      <c r="F1177" s="17"/>
      <c r="G1177" s="17"/>
      <c r="H1177" s="17"/>
      <c r="J1177" s="18"/>
    </row>
    <row r="1178" spans="6:10" x14ac:dyDescent="0.25">
      <c r="F1178" s="17"/>
      <c r="G1178" s="17"/>
      <c r="H1178" s="17"/>
      <c r="J1178" s="18"/>
    </row>
    <row r="1179" spans="6:10" x14ac:dyDescent="0.25">
      <c r="F1179" s="17"/>
      <c r="G1179" s="17"/>
      <c r="H1179" s="17"/>
      <c r="J1179" s="18"/>
    </row>
    <row r="1180" spans="6:10" x14ac:dyDescent="0.25">
      <c r="F1180" s="17"/>
      <c r="G1180" s="17"/>
      <c r="H1180" s="17"/>
      <c r="J1180" s="18"/>
    </row>
    <row r="1181" spans="6:10" x14ac:dyDescent="0.25">
      <c r="F1181" s="17"/>
      <c r="G1181" s="17"/>
      <c r="H1181" s="17"/>
      <c r="J1181" s="18"/>
    </row>
    <row r="1182" spans="6:10" x14ac:dyDescent="0.25">
      <c r="F1182" s="17"/>
      <c r="G1182" s="17"/>
      <c r="H1182" s="17"/>
      <c r="J1182" s="18"/>
    </row>
    <row r="1183" spans="6:10" x14ac:dyDescent="0.25">
      <c r="F1183" s="17"/>
      <c r="G1183" s="17"/>
      <c r="H1183" s="17"/>
      <c r="J1183" s="18"/>
    </row>
    <row r="1184" spans="6:10" x14ac:dyDescent="0.25">
      <c r="F1184" s="17"/>
      <c r="G1184" s="17"/>
      <c r="H1184" s="17"/>
      <c r="J1184" s="18"/>
    </row>
    <row r="1185" spans="6:10" x14ac:dyDescent="0.25">
      <c r="F1185" s="17"/>
      <c r="G1185" s="17"/>
      <c r="H1185" s="17"/>
      <c r="J1185" s="18"/>
    </row>
    <row r="1186" spans="6:10" x14ac:dyDescent="0.25">
      <c r="F1186" s="17"/>
      <c r="G1186" s="17"/>
      <c r="H1186" s="17"/>
      <c r="J1186" s="18"/>
    </row>
    <row r="1187" spans="6:10" x14ac:dyDescent="0.25">
      <c r="F1187" s="17"/>
      <c r="G1187" s="17"/>
      <c r="H1187" s="17"/>
      <c r="J1187" s="18"/>
    </row>
    <row r="1188" spans="6:10" x14ac:dyDescent="0.25">
      <c r="F1188" s="17"/>
      <c r="G1188" s="17"/>
      <c r="H1188" s="17"/>
      <c r="J1188" s="18"/>
    </row>
    <row r="1189" spans="6:10" x14ac:dyDescent="0.25">
      <c r="F1189" s="17"/>
      <c r="G1189" s="17"/>
      <c r="H1189" s="17"/>
      <c r="J1189" s="18"/>
    </row>
    <row r="1190" spans="6:10" x14ac:dyDescent="0.25">
      <c r="F1190" s="17"/>
      <c r="G1190" s="17"/>
      <c r="H1190" s="17"/>
      <c r="J1190" s="18"/>
    </row>
    <row r="1191" spans="6:10" x14ac:dyDescent="0.25">
      <c r="F1191" s="17"/>
      <c r="G1191" s="17"/>
      <c r="H1191" s="17"/>
      <c r="J1191" s="18"/>
    </row>
    <row r="1192" spans="6:10" x14ac:dyDescent="0.25">
      <c r="F1192" s="17"/>
      <c r="G1192" s="17"/>
      <c r="H1192" s="17"/>
      <c r="J1192" s="18"/>
    </row>
    <row r="1193" spans="6:10" x14ac:dyDescent="0.25">
      <c r="F1193" s="17"/>
      <c r="G1193" s="17"/>
      <c r="H1193" s="17"/>
      <c r="J1193" s="18"/>
    </row>
    <row r="1194" spans="6:10" x14ac:dyDescent="0.25">
      <c r="F1194" s="17"/>
      <c r="G1194" s="17"/>
      <c r="H1194" s="17"/>
      <c r="J1194" s="18"/>
    </row>
    <row r="1195" spans="6:10" x14ac:dyDescent="0.25">
      <c r="F1195" s="17"/>
      <c r="G1195" s="17"/>
      <c r="H1195" s="17"/>
      <c r="J1195" s="18"/>
    </row>
    <row r="1196" spans="6:10" x14ac:dyDescent="0.25">
      <c r="F1196" s="17"/>
      <c r="G1196" s="17"/>
      <c r="H1196" s="17"/>
      <c r="J1196" s="18"/>
    </row>
    <row r="1197" spans="6:10" x14ac:dyDescent="0.25">
      <c r="F1197" s="17"/>
      <c r="G1197" s="17"/>
      <c r="H1197" s="17"/>
      <c r="J1197" s="18"/>
    </row>
    <row r="1198" spans="6:10" x14ac:dyDescent="0.25">
      <c r="F1198" s="17"/>
      <c r="G1198" s="17"/>
      <c r="H1198" s="17"/>
      <c r="J1198" s="18"/>
    </row>
    <row r="1199" spans="6:10" x14ac:dyDescent="0.25">
      <c r="F1199" s="17"/>
      <c r="G1199" s="17"/>
      <c r="H1199" s="17"/>
      <c r="J1199" s="18"/>
    </row>
    <row r="1200" spans="6:10" x14ac:dyDescent="0.25">
      <c r="F1200" s="17"/>
      <c r="G1200" s="17"/>
      <c r="H1200" s="17"/>
      <c r="J1200" s="18"/>
    </row>
    <row r="1201" spans="6:10" x14ac:dyDescent="0.25">
      <c r="F1201" s="17"/>
      <c r="G1201" s="17"/>
      <c r="H1201" s="17"/>
      <c r="J1201" s="18"/>
    </row>
    <row r="1202" spans="6:10" x14ac:dyDescent="0.25">
      <c r="F1202" s="17"/>
      <c r="G1202" s="17"/>
      <c r="H1202" s="17"/>
      <c r="J1202" s="18"/>
    </row>
    <row r="1203" spans="6:10" x14ac:dyDescent="0.25">
      <c r="F1203" s="17"/>
      <c r="G1203" s="17"/>
      <c r="H1203" s="17"/>
      <c r="J1203" s="18"/>
    </row>
    <row r="1204" spans="6:10" x14ac:dyDescent="0.25">
      <c r="F1204" s="17"/>
      <c r="G1204" s="17"/>
      <c r="H1204" s="17"/>
      <c r="J1204" s="18"/>
    </row>
    <row r="1205" spans="6:10" x14ac:dyDescent="0.25">
      <c r="F1205" s="17"/>
      <c r="G1205" s="17"/>
      <c r="H1205" s="17"/>
      <c r="J1205" s="18"/>
    </row>
    <row r="1206" spans="6:10" x14ac:dyDescent="0.25">
      <c r="F1206" s="17"/>
      <c r="G1206" s="17"/>
      <c r="H1206" s="17"/>
      <c r="J1206" s="18"/>
    </row>
    <row r="1207" spans="6:10" x14ac:dyDescent="0.25">
      <c r="F1207" s="17"/>
      <c r="G1207" s="17"/>
      <c r="H1207" s="17"/>
      <c r="J1207" s="18"/>
    </row>
    <row r="1208" spans="6:10" x14ac:dyDescent="0.25">
      <c r="F1208" s="17"/>
      <c r="G1208" s="17"/>
      <c r="H1208" s="17"/>
      <c r="J1208" s="18"/>
    </row>
    <row r="1209" spans="6:10" x14ac:dyDescent="0.25">
      <c r="F1209" s="17"/>
      <c r="G1209" s="17"/>
      <c r="H1209" s="17"/>
      <c r="J1209" s="18"/>
    </row>
    <row r="1210" spans="6:10" x14ac:dyDescent="0.25">
      <c r="F1210" s="17"/>
      <c r="G1210" s="17"/>
      <c r="H1210" s="17"/>
      <c r="J1210" s="18"/>
    </row>
    <row r="1211" spans="6:10" x14ac:dyDescent="0.25">
      <c r="F1211" s="17"/>
      <c r="G1211" s="17"/>
      <c r="H1211" s="17"/>
      <c r="J1211" s="18"/>
    </row>
    <row r="1212" spans="6:10" x14ac:dyDescent="0.25">
      <c r="F1212" s="17"/>
      <c r="G1212" s="17"/>
      <c r="H1212" s="17"/>
      <c r="J1212" s="18"/>
    </row>
    <row r="1213" spans="6:10" x14ac:dyDescent="0.25">
      <c r="F1213" s="17"/>
      <c r="G1213" s="17"/>
      <c r="H1213" s="17"/>
      <c r="J1213" s="18"/>
    </row>
    <row r="1214" spans="6:10" x14ac:dyDescent="0.25">
      <c r="F1214" s="17"/>
      <c r="G1214" s="17"/>
      <c r="H1214" s="17"/>
      <c r="J1214" s="18"/>
    </row>
    <row r="1215" spans="6:10" x14ac:dyDescent="0.25">
      <c r="F1215" s="17"/>
      <c r="G1215" s="17"/>
      <c r="H1215" s="17"/>
      <c r="J1215" s="18"/>
    </row>
    <row r="1216" spans="6:10" x14ac:dyDescent="0.25">
      <c r="F1216" s="17"/>
      <c r="G1216" s="17"/>
      <c r="H1216" s="17"/>
      <c r="J1216" s="18"/>
    </row>
    <row r="1217" spans="6:10" x14ac:dyDescent="0.25">
      <c r="F1217" s="17"/>
      <c r="G1217" s="17"/>
      <c r="H1217" s="17"/>
      <c r="J1217" s="18"/>
    </row>
    <row r="1218" spans="6:10" x14ac:dyDescent="0.25">
      <c r="F1218" s="17"/>
      <c r="G1218" s="17"/>
      <c r="H1218" s="17"/>
      <c r="J1218" s="18"/>
    </row>
    <row r="1219" spans="6:10" x14ac:dyDescent="0.25">
      <c r="F1219" s="17"/>
      <c r="G1219" s="17"/>
      <c r="H1219" s="17"/>
      <c r="J1219" s="18"/>
    </row>
    <row r="1220" spans="6:10" x14ac:dyDescent="0.25">
      <c r="F1220" s="17"/>
      <c r="G1220" s="17"/>
      <c r="H1220" s="17"/>
      <c r="J1220" s="18"/>
    </row>
    <row r="1221" spans="6:10" x14ac:dyDescent="0.25">
      <c r="F1221" s="17"/>
      <c r="G1221" s="17"/>
      <c r="H1221" s="17"/>
      <c r="J1221" s="18"/>
    </row>
    <row r="1222" spans="6:10" x14ac:dyDescent="0.25">
      <c r="F1222" s="17"/>
      <c r="G1222" s="17"/>
      <c r="H1222" s="17"/>
      <c r="J1222" s="18"/>
    </row>
    <row r="1223" spans="6:10" x14ac:dyDescent="0.25">
      <c r="F1223" s="17"/>
      <c r="G1223" s="17"/>
      <c r="H1223" s="17"/>
      <c r="J1223" s="18"/>
    </row>
    <row r="1224" spans="6:10" x14ac:dyDescent="0.25">
      <c r="F1224" s="17"/>
      <c r="G1224" s="17"/>
      <c r="H1224" s="17"/>
      <c r="J1224" s="18"/>
    </row>
    <row r="1225" spans="6:10" x14ac:dyDescent="0.25">
      <c r="F1225" s="17"/>
      <c r="G1225" s="17"/>
      <c r="H1225" s="17"/>
      <c r="J1225" s="18"/>
    </row>
    <row r="1226" spans="6:10" x14ac:dyDescent="0.25">
      <c r="F1226" s="17"/>
      <c r="G1226" s="17"/>
      <c r="H1226" s="17"/>
      <c r="J1226" s="18"/>
    </row>
    <row r="1227" spans="6:10" x14ac:dyDescent="0.25">
      <c r="F1227" s="17"/>
      <c r="G1227" s="17"/>
      <c r="H1227" s="17"/>
      <c r="J1227" s="18"/>
    </row>
    <row r="1228" spans="6:10" x14ac:dyDescent="0.25">
      <c r="F1228" s="17"/>
      <c r="G1228" s="17"/>
      <c r="H1228" s="17"/>
      <c r="J1228" s="18"/>
    </row>
    <row r="1229" spans="6:10" x14ac:dyDescent="0.25">
      <c r="F1229" s="17"/>
      <c r="G1229" s="17"/>
      <c r="H1229" s="17"/>
      <c r="J1229" s="18"/>
    </row>
    <row r="1230" spans="6:10" x14ac:dyDescent="0.25">
      <c r="F1230" s="17"/>
      <c r="G1230" s="17"/>
      <c r="H1230" s="17"/>
      <c r="J1230" s="18"/>
    </row>
    <row r="1231" spans="6:10" x14ac:dyDescent="0.25">
      <c r="F1231" s="17"/>
      <c r="G1231" s="17"/>
      <c r="H1231" s="17"/>
      <c r="J1231" s="18"/>
    </row>
    <row r="1232" spans="6:10" x14ac:dyDescent="0.25">
      <c r="F1232" s="17"/>
      <c r="G1232" s="17"/>
      <c r="H1232" s="17"/>
      <c r="J1232" s="18"/>
    </row>
    <row r="1233" spans="6:10" x14ac:dyDescent="0.25">
      <c r="F1233" s="17"/>
      <c r="G1233" s="17"/>
      <c r="H1233" s="17"/>
      <c r="J1233" s="18"/>
    </row>
    <row r="1234" spans="6:10" x14ac:dyDescent="0.25">
      <c r="F1234" s="17"/>
      <c r="G1234" s="17"/>
      <c r="H1234" s="17"/>
      <c r="J1234" s="18"/>
    </row>
    <row r="1235" spans="6:10" x14ac:dyDescent="0.25">
      <c r="F1235" s="17"/>
      <c r="G1235" s="17"/>
      <c r="H1235" s="17"/>
      <c r="J1235" s="18"/>
    </row>
    <row r="1236" spans="6:10" x14ac:dyDescent="0.25">
      <c r="F1236" s="17"/>
      <c r="G1236" s="17"/>
      <c r="H1236" s="17"/>
      <c r="J1236" s="18"/>
    </row>
    <row r="1237" spans="6:10" x14ac:dyDescent="0.25">
      <c r="F1237" s="17"/>
      <c r="G1237" s="17"/>
      <c r="H1237" s="17"/>
      <c r="J1237" s="18"/>
    </row>
    <row r="1238" spans="6:10" x14ac:dyDescent="0.25">
      <c r="F1238" s="17"/>
      <c r="G1238" s="17"/>
      <c r="H1238" s="17"/>
      <c r="J1238" s="18"/>
    </row>
    <row r="1239" spans="6:10" x14ac:dyDescent="0.25">
      <c r="F1239" s="17"/>
      <c r="G1239" s="17"/>
      <c r="H1239" s="17"/>
      <c r="J1239" s="18"/>
    </row>
    <row r="1240" spans="6:10" x14ac:dyDescent="0.25">
      <c r="F1240" s="17"/>
      <c r="G1240" s="17"/>
      <c r="H1240" s="17"/>
      <c r="J1240" s="18"/>
    </row>
    <row r="1241" spans="6:10" x14ac:dyDescent="0.25">
      <c r="F1241" s="17"/>
      <c r="G1241" s="17"/>
      <c r="H1241" s="17"/>
      <c r="J1241" s="18"/>
    </row>
    <row r="1242" spans="6:10" x14ac:dyDescent="0.25">
      <c r="F1242" s="17"/>
      <c r="G1242" s="17"/>
      <c r="H1242" s="17"/>
      <c r="J1242" s="18"/>
    </row>
    <row r="1243" spans="6:10" x14ac:dyDescent="0.25">
      <c r="F1243" s="17"/>
      <c r="G1243" s="17"/>
      <c r="H1243" s="17"/>
      <c r="J1243" s="18"/>
    </row>
    <row r="1244" spans="6:10" x14ac:dyDescent="0.25">
      <c r="F1244" s="17"/>
      <c r="G1244" s="17"/>
      <c r="H1244" s="17"/>
      <c r="J1244" s="18"/>
    </row>
    <row r="1245" spans="6:10" x14ac:dyDescent="0.25">
      <c r="F1245" s="17"/>
      <c r="G1245" s="17"/>
      <c r="H1245" s="17"/>
      <c r="J1245" s="18"/>
    </row>
    <row r="1246" spans="6:10" x14ac:dyDescent="0.25">
      <c r="F1246" s="17"/>
      <c r="G1246" s="17"/>
      <c r="H1246" s="17"/>
      <c r="J1246" s="18"/>
    </row>
    <row r="1247" spans="6:10" x14ac:dyDescent="0.25">
      <c r="F1247" s="17"/>
      <c r="G1247" s="17"/>
      <c r="H1247" s="17"/>
      <c r="J1247" s="18"/>
    </row>
    <row r="1248" spans="6:10" x14ac:dyDescent="0.25">
      <c r="F1248" s="17"/>
      <c r="G1248" s="17"/>
      <c r="H1248" s="17"/>
      <c r="J1248" s="18"/>
    </row>
    <row r="1249" spans="6:10" x14ac:dyDescent="0.25">
      <c r="F1249" s="17"/>
      <c r="G1249" s="17"/>
      <c r="H1249" s="17"/>
      <c r="J1249" s="18"/>
    </row>
    <row r="1250" spans="6:10" x14ac:dyDescent="0.25">
      <c r="F1250" s="17"/>
      <c r="G1250" s="17"/>
      <c r="H1250" s="17"/>
      <c r="J1250" s="18"/>
    </row>
    <row r="1251" spans="6:10" x14ac:dyDescent="0.25">
      <c r="F1251" s="17"/>
      <c r="G1251" s="17"/>
      <c r="H1251" s="17"/>
      <c r="J1251" s="18"/>
    </row>
    <row r="1252" spans="6:10" x14ac:dyDescent="0.25">
      <c r="F1252" s="17"/>
      <c r="G1252" s="17"/>
      <c r="H1252" s="17"/>
      <c r="J1252" s="18"/>
    </row>
    <row r="1253" spans="6:10" x14ac:dyDescent="0.25">
      <c r="F1253" s="17"/>
      <c r="G1253" s="17"/>
      <c r="H1253" s="17"/>
      <c r="J1253" s="18"/>
    </row>
    <row r="1254" spans="6:10" x14ac:dyDescent="0.25">
      <c r="F1254" s="17"/>
      <c r="G1254" s="17"/>
      <c r="H1254" s="17"/>
      <c r="J1254" s="18"/>
    </row>
    <row r="1255" spans="6:10" x14ac:dyDescent="0.25">
      <c r="F1255" s="17"/>
      <c r="G1255" s="17"/>
      <c r="H1255" s="17"/>
      <c r="J1255" s="18"/>
    </row>
    <row r="1256" spans="6:10" x14ac:dyDescent="0.25">
      <c r="F1256" s="17"/>
      <c r="G1256" s="17"/>
      <c r="H1256" s="17"/>
      <c r="J1256" s="18"/>
    </row>
    <row r="1257" spans="6:10" x14ac:dyDescent="0.25">
      <c r="F1257" s="17"/>
      <c r="G1257" s="17"/>
      <c r="H1257" s="17"/>
      <c r="J1257" s="18"/>
    </row>
    <row r="1258" spans="6:10" x14ac:dyDescent="0.25">
      <c r="F1258" s="17"/>
      <c r="G1258" s="17"/>
      <c r="H1258" s="17"/>
      <c r="J1258" s="18"/>
    </row>
    <row r="1259" spans="6:10" x14ac:dyDescent="0.25">
      <c r="F1259" s="17"/>
      <c r="G1259" s="17"/>
      <c r="H1259" s="17"/>
      <c r="J1259" s="18"/>
    </row>
    <row r="1260" spans="6:10" x14ac:dyDescent="0.25">
      <c r="F1260" s="17"/>
      <c r="G1260" s="17"/>
      <c r="H1260" s="17"/>
      <c r="J1260" s="18"/>
    </row>
    <row r="1261" spans="6:10" x14ac:dyDescent="0.25">
      <c r="F1261" s="17"/>
      <c r="G1261" s="17"/>
      <c r="H1261" s="17"/>
      <c r="J1261" s="18"/>
    </row>
    <row r="1262" spans="6:10" x14ac:dyDescent="0.25">
      <c r="F1262" s="17"/>
      <c r="G1262" s="17"/>
      <c r="H1262" s="17"/>
      <c r="J1262" s="18"/>
    </row>
    <row r="1263" spans="6:10" x14ac:dyDescent="0.25">
      <c r="F1263" s="17"/>
      <c r="G1263" s="17"/>
      <c r="H1263" s="17"/>
      <c r="J1263" s="18"/>
    </row>
    <row r="1264" spans="6:10" x14ac:dyDescent="0.25">
      <c r="F1264" s="17"/>
      <c r="G1264" s="17"/>
      <c r="H1264" s="17"/>
      <c r="J1264" s="18"/>
    </row>
    <row r="1265" spans="6:10" x14ac:dyDescent="0.25">
      <c r="F1265" s="17"/>
      <c r="G1265" s="17"/>
      <c r="H1265" s="17"/>
      <c r="J1265" s="18"/>
    </row>
    <row r="1266" spans="6:10" x14ac:dyDescent="0.25">
      <c r="F1266" s="17"/>
      <c r="G1266" s="17"/>
      <c r="H1266" s="17"/>
      <c r="J1266" s="18"/>
    </row>
    <row r="1267" spans="6:10" x14ac:dyDescent="0.25">
      <c r="F1267" s="17"/>
      <c r="G1267" s="17"/>
      <c r="H1267" s="17"/>
      <c r="J1267" s="18"/>
    </row>
    <row r="1268" spans="6:10" x14ac:dyDescent="0.25">
      <c r="F1268" s="17"/>
      <c r="G1268" s="17"/>
      <c r="H1268" s="17"/>
      <c r="J1268" s="18"/>
    </row>
    <row r="1269" spans="6:10" x14ac:dyDescent="0.25">
      <c r="F1269" s="17"/>
      <c r="G1269" s="17"/>
      <c r="H1269" s="17"/>
      <c r="J1269" s="18"/>
    </row>
    <row r="1270" spans="6:10" x14ac:dyDescent="0.25">
      <c r="F1270" s="17"/>
      <c r="G1270" s="17"/>
      <c r="H1270" s="17"/>
      <c r="J1270" s="18"/>
    </row>
    <row r="1271" spans="6:10" x14ac:dyDescent="0.25">
      <c r="F1271" s="17"/>
      <c r="G1271" s="17"/>
      <c r="H1271" s="17"/>
      <c r="J1271" s="18"/>
    </row>
    <row r="1272" spans="6:10" x14ac:dyDescent="0.25">
      <c r="F1272" s="17"/>
      <c r="G1272" s="17"/>
      <c r="H1272" s="17"/>
      <c r="J1272" s="18"/>
    </row>
    <row r="1273" spans="6:10" x14ac:dyDescent="0.25">
      <c r="F1273" s="17"/>
      <c r="G1273" s="17"/>
      <c r="H1273" s="17"/>
      <c r="J1273" s="18"/>
    </row>
    <row r="1274" spans="6:10" x14ac:dyDescent="0.25">
      <c r="F1274" s="17"/>
      <c r="G1274" s="17"/>
      <c r="H1274" s="17"/>
      <c r="J1274" s="18"/>
    </row>
    <row r="1275" spans="6:10" x14ac:dyDescent="0.25">
      <c r="F1275" s="17"/>
      <c r="G1275" s="17"/>
      <c r="H1275" s="17"/>
      <c r="J1275" s="18"/>
    </row>
    <row r="1276" spans="6:10" x14ac:dyDescent="0.25">
      <c r="F1276" s="17"/>
      <c r="G1276" s="17"/>
      <c r="H1276" s="17"/>
      <c r="J1276" s="18"/>
    </row>
    <row r="1277" spans="6:10" x14ac:dyDescent="0.25">
      <c r="F1277" s="17"/>
      <c r="G1277" s="17"/>
      <c r="H1277" s="17"/>
      <c r="J1277" s="18"/>
    </row>
    <row r="1278" spans="6:10" x14ac:dyDescent="0.25">
      <c r="F1278" s="17"/>
      <c r="G1278" s="17"/>
      <c r="H1278" s="17"/>
      <c r="J1278" s="18"/>
    </row>
    <row r="1279" spans="6:10" x14ac:dyDescent="0.25">
      <c r="F1279" s="17"/>
      <c r="G1279" s="17"/>
      <c r="H1279" s="17"/>
      <c r="J1279" s="18"/>
    </row>
    <row r="1280" spans="6:10" x14ac:dyDescent="0.25">
      <c r="F1280" s="17"/>
      <c r="G1280" s="17"/>
      <c r="H1280" s="17"/>
      <c r="J1280" s="18"/>
    </row>
    <row r="1281" spans="6:10" x14ac:dyDescent="0.25">
      <c r="F1281" s="17"/>
      <c r="G1281" s="17"/>
      <c r="H1281" s="17"/>
      <c r="J1281" s="18"/>
    </row>
    <row r="1282" spans="6:10" x14ac:dyDescent="0.25">
      <c r="F1282" s="17"/>
      <c r="G1282" s="17"/>
      <c r="H1282" s="17"/>
      <c r="J1282" s="18"/>
    </row>
    <row r="1283" spans="6:10" x14ac:dyDescent="0.25">
      <c r="F1283" s="17"/>
      <c r="G1283" s="17"/>
      <c r="H1283" s="17"/>
      <c r="J1283" s="18"/>
    </row>
    <row r="1284" spans="6:10" x14ac:dyDescent="0.25">
      <c r="F1284" s="17"/>
      <c r="G1284" s="17"/>
      <c r="H1284" s="17"/>
      <c r="J1284" s="18"/>
    </row>
    <row r="1285" spans="6:10" x14ac:dyDescent="0.25">
      <c r="F1285" s="17"/>
      <c r="G1285" s="17"/>
      <c r="H1285" s="17"/>
      <c r="J1285" s="18"/>
    </row>
    <row r="1286" spans="6:10" x14ac:dyDescent="0.25">
      <c r="F1286" s="17"/>
      <c r="G1286" s="17"/>
      <c r="H1286" s="17"/>
      <c r="J1286" s="18"/>
    </row>
    <row r="1287" spans="6:10" x14ac:dyDescent="0.25">
      <c r="F1287" s="17"/>
      <c r="G1287" s="17"/>
      <c r="H1287" s="17"/>
      <c r="J1287" s="18"/>
    </row>
    <row r="1288" spans="6:10" x14ac:dyDescent="0.25">
      <c r="F1288" s="17"/>
      <c r="G1288" s="17"/>
      <c r="H1288" s="17"/>
      <c r="J1288" s="18"/>
    </row>
    <row r="1289" spans="6:10" x14ac:dyDescent="0.25">
      <c r="F1289" s="17"/>
      <c r="G1289" s="17"/>
      <c r="H1289" s="17"/>
      <c r="J1289" s="18"/>
    </row>
    <row r="1290" spans="6:10" x14ac:dyDescent="0.25">
      <c r="F1290" s="17"/>
      <c r="G1290" s="17"/>
      <c r="H1290" s="17"/>
      <c r="J1290" s="18"/>
    </row>
    <row r="1291" spans="6:10" x14ac:dyDescent="0.25">
      <c r="F1291" s="17"/>
      <c r="G1291" s="17"/>
      <c r="H1291" s="17"/>
      <c r="J1291" s="18"/>
    </row>
    <row r="1292" spans="6:10" x14ac:dyDescent="0.25">
      <c r="F1292" s="17"/>
      <c r="G1292" s="17"/>
      <c r="H1292" s="17"/>
      <c r="J1292" s="18"/>
    </row>
    <row r="1293" spans="6:10" x14ac:dyDescent="0.25">
      <c r="F1293" s="17"/>
      <c r="G1293" s="17"/>
      <c r="H1293" s="17"/>
      <c r="J1293" s="18"/>
    </row>
    <row r="1294" spans="6:10" x14ac:dyDescent="0.25">
      <c r="F1294" s="17"/>
      <c r="G1294" s="17"/>
      <c r="H1294" s="17"/>
      <c r="J1294" s="18"/>
    </row>
    <row r="1295" spans="6:10" x14ac:dyDescent="0.25">
      <c r="F1295" s="17"/>
      <c r="G1295" s="17"/>
      <c r="H1295" s="17"/>
      <c r="J1295" s="18"/>
    </row>
    <row r="1296" spans="6:10" x14ac:dyDescent="0.25">
      <c r="F1296" s="17"/>
      <c r="G1296" s="17"/>
      <c r="H1296" s="17"/>
      <c r="J1296" s="18"/>
    </row>
    <row r="1297" spans="6:10" x14ac:dyDescent="0.25">
      <c r="F1297" s="17"/>
      <c r="G1297" s="17"/>
      <c r="H1297" s="17"/>
      <c r="J1297" s="18"/>
    </row>
    <row r="1298" spans="6:10" x14ac:dyDescent="0.25">
      <c r="F1298" s="17"/>
      <c r="G1298" s="17"/>
      <c r="H1298" s="17"/>
      <c r="J1298" s="18"/>
    </row>
    <row r="1299" spans="6:10" x14ac:dyDescent="0.25">
      <c r="F1299" s="17"/>
      <c r="G1299" s="17"/>
      <c r="H1299" s="17"/>
      <c r="J1299" s="18"/>
    </row>
    <row r="1300" spans="6:10" x14ac:dyDescent="0.25">
      <c r="F1300" s="17"/>
      <c r="G1300" s="17"/>
      <c r="H1300" s="17"/>
      <c r="J1300" s="18"/>
    </row>
    <row r="1301" spans="6:10" x14ac:dyDescent="0.25">
      <c r="F1301" s="17"/>
      <c r="G1301" s="17"/>
      <c r="H1301" s="17"/>
      <c r="J1301" s="18"/>
    </row>
    <row r="1302" spans="6:10" x14ac:dyDescent="0.25">
      <c r="F1302" s="17"/>
      <c r="G1302" s="17"/>
      <c r="H1302" s="17"/>
      <c r="J1302" s="18"/>
    </row>
    <row r="1303" spans="6:10" x14ac:dyDescent="0.25">
      <c r="F1303" s="17"/>
      <c r="G1303" s="17"/>
      <c r="H1303" s="17"/>
      <c r="J1303" s="18"/>
    </row>
    <row r="1304" spans="6:10" x14ac:dyDescent="0.25">
      <c r="F1304" s="17"/>
      <c r="G1304" s="17"/>
      <c r="H1304" s="17"/>
      <c r="J1304" s="18"/>
    </row>
    <row r="1305" spans="6:10" x14ac:dyDescent="0.25">
      <c r="F1305" s="17"/>
      <c r="G1305" s="17"/>
      <c r="H1305" s="17"/>
      <c r="J1305" s="18"/>
    </row>
    <row r="1306" spans="6:10" x14ac:dyDescent="0.25">
      <c r="F1306" s="17"/>
      <c r="G1306" s="17"/>
      <c r="H1306" s="17"/>
      <c r="J1306" s="18"/>
    </row>
    <row r="1307" spans="6:10" x14ac:dyDescent="0.25">
      <c r="F1307" s="17"/>
      <c r="G1307" s="17"/>
      <c r="H1307" s="17"/>
      <c r="J1307" s="18"/>
    </row>
    <row r="1308" spans="6:10" x14ac:dyDescent="0.25">
      <c r="F1308" s="17"/>
      <c r="G1308" s="17"/>
      <c r="H1308" s="17"/>
      <c r="J1308" s="18"/>
    </row>
    <row r="1309" spans="6:10" x14ac:dyDescent="0.25">
      <c r="F1309" s="17"/>
      <c r="G1309" s="17"/>
      <c r="H1309" s="17"/>
      <c r="J1309" s="18"/>
    </row>
    <row r="1310" spans="6:10" x14ac:dyDescent="0.25">
      <c r="F1310" s="17"/>
      <c r="G1310" s="17"/>
      <c r="H1310" s="17"/>
      <c r="J1310" s="18"/>
    </row>
    <row r="1311" spans="6:10" x14ac:dyDescent="0.25">
      <c r="F1311" s="17"/>
      <c r="G1311" s="17"/>
      <c r="H1311" s="17"/>
      <c r="J1311" s="18"/>
    </row>
    <row r="1312" spans="6:10" x14ac:dyDescent="0.25">
      <c r="F1312" s="17"/>
      <c r="G1312" s="17"/>
      <c r="H1312" s="17"/>
      <c r="J1312" s="18"/>
    </row>
    <row r="1313" spans="6:10" x14ac:dyDescent="0.25">
      <c r="F1313" s="17"/>
      <c r="G1313" s="17"/>
      <c r="H1313" s="17"/>
      <c r="J1313" s="18"/>
    </row>
    <row r="1314" spans="6:10" x14ac:dyDescent="0.25">
      <c r="F1314" s="17"/>
      <c r="G1314" s="17"/>
      <c r="H1314" s="17"/>
      <c r="J1314" s="18"/>
    </row>
    <row r="1315" spans="6:10" x14ac:dyDescent="0.25">
      <c r="F1315" s="17"/>
      <c r="G1315" s="17"/>
      <c r="H1315" s="17"/>
      <c r="J1315" s="18"/>
    </row>
    <row r="1316" spans="6:10" x14ac:dyDescent="0.25">
      <c r="F1316" s="17"/>
      <c r="G1316" s="17"/>
      <c r="H1316" s="17"/>
      <c r="J1316" s="18"/>
    </row>
    <row r="1317" spans="6:10" x14ac:dyDescent="0.25">
      <c r="F1317" s="17"/>
      <c r="G1317" s="17"/>
      <c r="H1317" s="17"/>
      <c r="J1317" s="18"/>
    </row>
    <row r="1318" spans="6:10" x14ac:dyDescent="0.25">
      <c r="F1318" s="17"/>
      <c r="G1318" s="17"/>
      <c r="H1318" s="17"/>
      <c r="J1318" s="18"/>
    </row>
    <row r="1319" spans="6:10" x14ac:dyDescent="0.25">
      <c r="F1319" s="17"/>
      <c r="G1319" s="17"/>
      <c r="H1319" s="17"/>
      <c r="J1319" s="18"/>
    </row>
    <row r="1320" spans="6:10" x14ac:dyDescent="0.25">
      <c r="F1320" s="17"/>
      <c r="G1320" s="17"/>
      <c r="H1320" s="17"/>
      <c r="J1320" s="18"/>
    </row>
    <row r="1321" spans="6:10" x14ac:dyDescent="0.25">
      <c r="F1321" s="17"/>
      <c r="G1321" s="17"/>
      <c r="H1321" s="17"/>
      <c r="J1321" s="18"/>
    </row>
    <row r="1322" spans="6:10" x14ac:dyDescent="0.25">
      <c r="F1322" s="17"/>
      <c r="G1322" s="17"/>
      <c r="H1322" s="17"/>
      <c r="J1322" s="18"/>
    </row>
    <row r="1323" spans="6:10" x14ac:dyDescent="0.25">
      <c r="F1323" s="17"/>
      <c r="G1323" s="17"/>
      <c r="H1323" s="17"/>
      <c r="J1323" s="18"/>
    </row>
    <row r="1324" spans="6:10" x14ac:dyDescent="0.25">
      <c r="F1324" s="17"/>
      <c r="G1324" s="17"/>
      <c r="H1324" s="17"/>
      <c r="J1324" s="18"/>
    </row>
    <row r="1325" spans="6:10" x14ac:dyDescent="0.25">
      <c r="F1325" s="17"/>
      <c r="G1325" s="17"/>
      <c r="H1325" s="17"/>
      <c r="J1325" s="18"/>
    </row>
    <row r="1326" spans="6:10" x14ac:dyDescent="0.25">
      <c r="F1326" s="17"/>
      <c r="G1326" s="17"/>
      <c r="H1326" s="17"/>
      <c r="J1326" s="18"/>
    </row>
    <row r="1327" spans="6:10" x14ac:dyDescent="0.25">
      <c r="F1327" s="17"/>
      <c r="G1327" s="17"/>
      <c r="H1327" s="17"/>
      <c r="J1327" s="18"/>
    </row>
    <row r="1328" spans="6:10" x14ac:dyDescent="0.25">
      <c r="F1328" s="17"/>
      <c r="G1328" s="17"/>
      <c r="H1328" s="17"/>
      <c r="J1328" s="18"/>
    </row>
    <row r="1329" spans="6:10" x14ac:dyDescent="0.25">
      <c r="F1329" s="17"/>
      <c r="G1329" s="17"/>
      <c r="H1329" s="17"/>
      <c r="J1329" s="18"/>
    </row>
    <row r="1330" spans="6:10" x14ac:dyDescent="0.25">
      <c r="F1330" s="17"/>
      <c r="G1330" s="17"/>
      <c r="H1330" s="17"/>
      <c r="J1330" s="18"/>
    </row>
    <row r="1331" spans="6:10" x14ac:dyDescent="0.25">
      <c r="F1331" s="17"/>
      <c r="G1331" s="17"/>
      <c r="H1331" s="17"/>
      <c r="J1331" s="18"/>
    </row>
    <row r="1332" spans="6:10" x14ac:dyDescent="0.25">
      <c r="F1332" s="17"/>
      <c r="G1332" s="17"/>
      <c r="H1332" s="17"/>
      <c r="J1332" s="18"/>
    </row>
    <row r="1333" spans="6:10" x14ac:dyDescent="0.25">
      <c r="F1333" s="17"/>
      <c r="G1333" s="17"/>
      <c r="H1333" s="17"/>
      <c r="J1333" s="18"/>
    </row>
    <row r="1334" spans="6:10" x14ac:dyDescent="0.25">
      <c r="F1334" s="17"/>
      <c r="G1334" s="17"/>
      <c r="H1334" s="17"/>
      <c r="J1334" s="18"/>
    </row>
    <row r="1335" spans="6:10" x14ac:dyDescent="0.25">
      <c r="F1335" s="17"/>
      <c r="G1335" s="17"/>
      <c r="H1335" s="17"/>
      <c r="J1335" s="18"/>
    </row>
    <row r="1336" spans="6:10" x14ac:dyDescent="0.25">
      <c r="F1336" s="17"/>
      <c r="G1336" s="17"/>
      <c r="H1336" s="17"/>
      <c r="J1336" s="18"/>
    </row>
    <row r="1337" spans="6:10" x14ac:dyDescent="0.25">
      <c r="F1337" s="17"/>
      <c r="G1337" s="17"/>
      <c r="H1337" s="17"/>
      <c r="J1337" s="18"/>
    </row>
    <row r="1338" spans="6:10" x14ac:dyDescent="0.25">
      <c r="F1338" s="17"/>
      <c r="G1338" s="17"/>
      <c r="H1338" s="17"/>
      <c r="J1338" s="18"/>
    </row>
    <row r="1339" spans="6:10" x14ac:dyDescent="0.25">
      <c r="F1339" s="17"/>
      <c r="G1339" s="17"/>
      <c r="H1339" s="17"/>
      <c r="J1339" s="18"/>
    </row>
    <row r="1340" spans="6:10" x14ac:dyDescent="0.25">
      <c r="F1340" s="17"/>
      <c r="G1340" s="17"/>
      <c r="H1340" s="17"/>
      <c r="J1340" s="18"/>
    </row>
    <row r="1341" spans="6:10" x14ac:dyDescent="0.25">
      <c r="F1341" s="17"/>
      <c r="G1341" s="17"/>
      <c r="H1341" s="17"/>
      <c r="J1341" s="18"/>
    </row>
    <row r="1342" spans="6:10" x14ac:dyDescent="0.25">
      <c r="F1342" s="17"/>
      <c r="G1342" s="17"/>
      <c r="H1342" s="17"/>
      <c r="J1342" s="18"/>
    </row>
    <row r="1343" spans="6:10" x14ac:dyDescent="0.25">
      <c r="F1343" s="17"/>
      <c r="G1343" s="17"/>
      <c r="H1343" s="17"/>
      <c r="J1343" s="18"/>
    </row>
    <row r="1344" spans="6:10" x14ac:dyDescent="0.25">
      <c r="F1344" s="17"/>
      <c r="G1344" s="17"/>
      <c r="H1344" s="17"/>
      <c r="J1344" s="18"/>
    </row>
    <row r="1345" spans="6:10" x14ac:dyDescent="0.25">
      <c r="F1345" s="17"/>
      <c r="G1345" s="17"/>
      <c r="H1345" s="17"/>
      <c r="J1345" s="18"/>
    </row>
    <row r="1346" spans="6:10" x14ac:dyDescent="0.25">
      <c r="F1346" s="17"/>
      <c r="G1346" s="17"/>
      <c r="H1346" s="17"/>
      <c r="J1346" s="18"/>
    </row>
    <row r="1347" spans="6:10" x14ac:dyDescent="0.25">
      <c r="F1347" s="17"/>
      <c r="G1347" s="17"/>
      <c r="H1347" s="17"/>
      <c r="J1347" s="18"/>
    </row>
    <row r="1348" spans="6:10" x14ac:dyDescent="0.25">
      <c r="F1348" s="17"/>
      <c r="G1348" s="17"/>
      <c r="H1348" s="17"/>
      <c r="J1348" s="18"/>
    </row>
    <row r="1349" spans="6:10" x14ac:dyDescent="0.25">
      <c r="F1349" s="17"/>
      <c r="G1349" s="17"/>
      <c r="H1349" s="17"/>
      <c r="J1349" s="18"/>
    </row>
    <row r="1350" spans="6:10" x14ac:dyDescent="0.25">
      <c r="F1350" s="17"/>
      <c r="G1350" s="17"/>
      <c r="H1350" s="17"/>
      <c r="J1350" s="18"/>
    </row>
    <row r="1351" spans="6:10" x14ac:dyDescent="0.25">
      <c r="F1351" s="17"/>
      <c r="G1351" s="17"/>
      <c r="H1351" s="17"/>
      <c r="J1351" s="18"/>
    </row>
    <row r="1352" spans="6:10" x14ac:dyDescent="0.25">
      <c r="F1352" s="17"/>
      <c r="G1352" s="17"/>
      <c r="H1352" s="17"/>
      <c r="J1352" s="18"/>
    </row>
    <row r="1353" spans="6:10" x14ac:dyDescent="0.25">
      <c r="F1353" s="17"/>
      <c r="G1353" s="17"/>
      <c r="H1353" s="17"/>
      <c r="J1353" s="18"/>
    </row>
    <row r="1354" spans="6:10" x14ac:dyDescent="0.25">
      <c r="F1354" s="17"/>
      <c r="G1354" s="17"/>
      <c r="H1354" s="17"/>
      <c r="J1354" s="18"/>
    </row>
    <row r="1355" spans="6:10" x14ac:dyDescent="0.25">
      <c r="F1355" s="17"/>
      <c r="G1355" s="17"/>
      <c r="H1355" s="17"/>
      <c r="J1355" s="18"/>
    </row>
    <row r="1356" spans="6:10" x14ac:dyDescent="0.25">
      <c r="F1356" s="17"/>
      <c r="G1356" s="17"/>
      <c r="H1356" s="17"/>
      <c r="J1356" s="18"/>
    </row>
    <row r="1357" spans="6:10" x14ac:dyDescent="0.25">
      <c r="F1357" s="17"/>
      <c r="G1357" s="17"/>
      <c r="H1357" s="17"/>
      <c r="J1357" s="18"/>
    </row>
    <row r="1358" spans="6:10" x14ac:dyDescent="0.25">
      <c r="F1358" s="17"/>
      <c r="G1358" s="17"/>
      <c r="H1358" s="17"/>
      <c r="J1358" s="18"/>
    </row>
    <row r="1359" spans="6:10" x14ac:dyDescent="0.25">
      <c r="F1359" s="17"/>
      <c r="G1359" s="17"/>
      <c r="H1359" s="17"/>
      <c r="J1359" s="18"/>
    </row>
    <row r="1360" spans="6:10" x14ac:dyDescent="0.25">
      <c r="F1360" s="17"/>
      <c r="G1360" s="17"/>
      <c r="H1360" s="17"/>
      <c r="J1360" s="18"/>
    </row>
    <row r="1361" spans="6:10" x14ac:dyDescent="0.25">
      <c r="F1361" s="17"/>
      <c r="G1361" s="17"/>
      <c r="H1361" s="17"/>
      <c r="J1361" s="18"/>
    </row>
    <row r="1362" spans="6:10" x14ac:dyDescent="0.25">
      <c r="F1362" s="17"/>
      <c r="G1362" s="17"/>
      <c r="H1362" s="17"/>
      <c r="J1362" s="18"/>
    </row>
    <row r="1363" spans="6:10" x14ac:dyDescent="0.25">
      <c r="F1363" s="17"/>
      <c r="G1363" s="17"/>
      <c r="H1363" s="17"/>
      <c r="J1363" s="18"/>
    </row>
    <row r="1364" spans="6:10" x14ac:dyDescent="0.25">
      <c r="F1364" s="17"/>
      <c r="G1364" s="17"/>
      <c r="H1364" s="17"/>
      <c r="J1364" s="18"/>
    </row>
    <row r="1365" spans="6:10" x14ac:dyDescent="0.25">
      <c r="F1365" s="17"/>
      <c r="G1365" s="17"/>
      <c r="H1365" s="17"/>
      <c r="J1365" s="18"/>
    </row>
    <row r="1366" spans="6:10" x14ac:dyDescent="0.25">
      <c r="F1366" s="17"/>
      <c r="G1366" s="17"/>
      <c r="H1366" s="17"/>
      <c r="J1366" s="18"/>
    </row>
    <row r="1367" spans="6:10" x14ac:dyDescent="0.25">
      <c r="F1367" s="17"/>
      <c r="G1367" s="17"/>
      <c r="H1367" s="17"/>
      <c r="J1367" s="18"/>
    </row>
    <row r="1368" spans="6:10" x14ac:dyDescent="0.25">
      <c r="F1368" s="17"/>
      <c r="G1368" s="17"/>
      <c r="H1368" s="17"/>
      <c r="J1368" s="18"/>
    </row>
    <row r="1369" spans="6:10" x14ac:dyDescent="0.25">
      <c r="F1369" s="17"/>
      <c r="G1369" s="17"/>
      <c r="H1369" s="17"/>
      <c r="J1369" s="18"/>
    </row>
    <row r="1370" spans="6:10" x14ac:dyDescent="0.25">
      <c r="F1370" s="17"/>
      <c r="G1370" s="17"/>
      <c r="H1370" s="17"/>
      <c r="J1370" s="18"/>
    </row>
    <row r="1371" spans="6:10" x14ac:dyDescent="0.25">
      <c r="F1371" s="17"/>
      <c r="G1371" s="17"/>
      <c r="H1371" s="17"/>
      <c r="J1371" s="18"/>
    </row>
    <row r="1372" spans="6:10" x14ac:dyDescent="0.25">
      <c r="F1372" s="17"/>
      <c r="G1372" s="17"/>
      <c r="H1372" s="17"/>
      <c r="J1372" s="18"/>
    </row>
    <row r="1373" spans="6:10" x14ac:dyDescent="0.25">
      <c r="F1373" s="17"/>
      <c r="G1373" s="17"/>
      <c r="H1373" s="17"/>
      <c r="J1373" s="18"/>
    </row>
    <row r="1374" spans="6:10" x14ac:dyDescent="0.25">
      <c r="F1374" s="17"/>
      <c r="G1374" s="17"/>
      <c r="H1374" s="17"/>
      <c r="J1374" s="18"/>
    </row>
    <row r="1375" spans="6:10" x14ac:dyDescent="0.25">
      <c r="F1375" s="17"/>
      <c r="G1375" s="17"/>
      <c r="H1375" s="17"/>
      <c r="J1375" s="18"/>
    </row>
    <row r="1376" spans="6:10" x14ac:dyDescent="0.25">
      <c r="F1376" s="17"/>
      <c r="G1376" s="17"/>
      <c r="H1376" s="17"/>
      <c r="J1376" s="18"/>
    </row>
    <row r="1377" spans="6:10" x14ac:dyDescent="0.25">
      <c r="F1377" s="17"/>
      <c r="G1377" s="17"/>
      <c r="H1377" s="17"/>
      <c r="J1377" s="18"/>
    </row>
    <row r="1378" spans="6:10" x14ac:dyDescent="0.25">
      <c r="F1378" s="17"/>
      <c r="G1378" s="17"/>
      <c r="H1378" s="17"/>
      <c r="J1378" s="18"/>
    </row>
    <row r="1379" spans="6:10" x14ac:dyDescent="0.25">
      <c r="F1379" s="17"/>
      <c r="G1379" s="17"/>
      <c r="H1379" s="17"/>
      <c r="J1379" s="18"/>
    </row>
    <row r="1380" spans="6:10" x14ac:dyDescent="0.25">
      <c r="F1380" s="17"/>
      <c r="G1380" s="17"/>
      <c r="H1380" s="17"/>
      <c r="J1380" s="18"/>
    </row>
    <row r="1381" spans="6:10" x14ac:dyDescent="0.25">
      <c r="F1381" s="17"/>
      <c r="G1381" s="17"/>
      <c r="H1381" s="17"/>
      <c r="J1381" s="18"/>
    </row>
    <row r="1382" spans="6:10" x14ac:dyDescent="0.25">
      <c r="F1382" s="17"/>
      <c r="G1382" s="17"/>
      <c r="H1382" s="17"/>
      <c r="J1382" s="18"/>
    </row>
    <row r="1383" spans="6:10" x14ac:dyDescent="0.25">
      <c r="F1383" s="17"/>
      <c r="G1383" s="17"/>
      <c r="H1383" s="17"/>
      <c r="J1383" s="18"/>
    </row>
    <row r="1384" spans="6:10" x14ac:dyDescent="0.25">
      <c r="F1384" s="17"/>
      <c r="G1384" s="17"/>
      <c r="H1384" s="17"/>
      <c r="J1384" s="18"/>
    </row>
    <row r="1385" spans="6:10" x14ac:dyDescent="0.25">
      <c r="F1385" s="17"/>
      <c r="G1385" s="17"/>
      <c r="H1385" s="17"/>
      <c r="J1385" s="18"/>
    </row>
    <row r="1386" spans="6:10" x14ac:dyDescent="0.25">
      <c r="F1386" s="17"/>
      <c r="G1386" s="17"/>
      <c r="H1386" s="17"/>
      <c r="J1386" s="18"/>
    </row>
    <row r="1387" spans="6:10" x14ac:dyDescent="0.25">
      <c r="F1387" s="17"/>
      <c r="G1387" s="17"/>
      <c r="H1387" s="17"/>
      <c r="J1387" s="18"/>
    </row>
    <row r="1388" spans="6:10" x14ac:dyDescent="0.25">
      <c r="F1388" s="17"/>
      <c r="G1388" s="17"/>
      <c r="H1388" s="17"/>
      <c r="J1388" s="18"/>
    </row>
    <row r="1389" spans="6:10" x14ac:dyDescent="0.25">
      <c r="F1389" s="17"/>
      <c r="G1389" s="17"/>
      <c r="H1389" s="17"/>
      <c r="J1389" s="18"/>
    </row>
    <row r="1390" spans="6:10" x14ac:dyDescent="0.25">
      <c r="F1390" s="17"/>
      <c r="G1390" s="17"/>
      <c r="H1390" s="17"/>
      <c r="J1390" s="18"/>
    </row>
    <row r="1391" spans="6:10" x14ac:dyDescent="0.25">
      <c r="F1391" s="17"/>
      <c r="G1391" s="17"/>
      <c r="H1391" s="17"/>
      <c r="J1391" s="18"/>
    </row>
    <row r="1392" spans="6:10" x14ac:dyDescent="0.25">
      <c r="F1392" s="17"/>
      <c r="G1392" s="17"/>
      <c r="H1392" s="17"/>
      <c r="J1392" s="18"/>
    </row>
    <row r="1393" spans="6:10" x14ac:dyDescent="0.25">
      <c r="F1393" s="17"/>
      <c r="G1393" s="17"/>
      <c r="H1393" s="17"/>
      <c r="J1393" s="18"/>
    </row>
    <row r="1394" spans="6:10" x14ac:dyDescent="0.25">
      <c r="F1394" s="17"/>
      <c r="G1394" s="17"/>
      <c r="H1394" s="17"/>
      <c r="J1394" s="18"/>
    </row>
    <row r="1395" spans="6:10" x14ac:dyDescent="0.25">
      <c r="F1395" s="17"/>
      <c r="G1395" s="17"/>
      <c r="H1395" s="17"/>
      <c r="J1395" s="18"/>
    </row>
    <row r="1396" spans="6:10" x14ac:dyDescent="0.25">
      <c r="F1396" s="17"/>
      <c r="G1396" s="17"/>
      <c r="H1396" s="17"/>
      <c r="J1396" s="18"/>
    </row>
    <row r="1397" spans="6:10" x14ac:dyDescent="0.25">
      <c r="F1397" s="17"/>
      <c r="G1397" s="17"/>
      <c r="H1397" s="17"/>
      <c r="J1397" s="18"/>
    </row>
    <row r="1398" spans="6:10" x14ac:dyDescent="0.25">
      <c r="F1398" s="17"/>
      <c r="G1398" s="17"/>
      <c r="H1398" s="17"/>
      <c r="J1398" s="18"/>
    </row>
    <row r="1399" spans="6:10" x14ac:dyDescent="0.25">
      <c r="F1399" s="17"/>
      <c r="G1399" s="17"/>
      <c r="H1399" s="17"/>
      <c r="J1399" s="18"/>
    </row>
    <row r="1400" spans="6:10" x14ac:dyDescent="0.25">
      <c r="F1400" s="17"/>
      <c r="G1400" s="17"/>
      <c r="H1400" s="17"/>
      <c r="J1400" s="18"/>
    </row>
    <row r="1401" spans="6:10" x14ac:dyDescent="0.25">
      <c r="F1401" s="17"/>
      <c r="G1401" s="17"/>
      <c r="H1401" s="17"/>
      <c r="J1401" s="18"/>
    </row>
    <row r="1402" spans="6:10" x14ac:dyDescent="0.25">
      <c r="F1402" s="17"/>
      <c r="G1402" s="17"/>
      <c r="H1402" s="17"/>
      <c r="J1402" s="18"/>
    </row>
    <row r="1403" spans="6:10" x14ac:dyDescent="0.25">
      <c r="F1403" s="17"/>
      <c r="G1403" s="17"/>
      <c r="H1403" s="17"/>
      <c r="J1403" s="18"/>
    </row>
    <row r="1404" spans="6:10" x14ac:dyDescent="0.25">
      <c r="F1404" s="17"/>
      <c r="G1404" s="17"/>
      <c r="H1404" s="17"/>
      <c r="J1404" s="18"/>
    </row>
    <row r="1405" spans="6:10" x14ac:dyDescent="0.25">
      <c r="F1405" s="17"/>
      <c r="G1405" s="17"/>
      <c r="H1405" s="17"/>
      <c r="J1405" s="18"/>
    </row>
    <row r="1406" spans="6:10" x14ac:dyDescent="0.25">
      <c r="F1406" s="17"/>
      <c r="G1406" s="17"/>
      <c r="H1406" s="17"/>
      <c r="J1406" s="18"/>
    </row>
    <row r="1407" spans="6:10" x14ac:dyDescent="0.25">
      <c r="F1407" s="17"/>
      <c r="G1407" s="17"/>
      <c r="H1407" s="17"/>
      <c r="J1407" s="18"/>
    </row>
    <row r="1408" spans="6:10" x14ac:dyDescent="0.25">
      <c r="F1408" s="17"/>
      <c r="G1408" s="17"/>
      <c r="H1408" s="17"/>
      <c r="J1408" s="18"/>
    </row>
    <row r="1409" spans="6:10" x14ac:dyDescent="0.25">
      <c r="F1409" s="17"/>
      <c r="G1409" s="17"/>
      <c r="H1409" s="17"/>
      <c r="J1409" s="18"/>
    </row>
    <row r="1410" spans="6:10" x14ac:dyDescent="0.25">
      <c r="F1410" s="17"/>
      <c r="G1410" s="17"/>
      <c r="H1410" s="17"/>
      <c r="J1410" s="18"/>
    </row>
    <row r="1411" spans="6:10" x14ac:dyDescent="0.25">
      <c r="F1411" s="17"/>
      <c r="G1411" s="17"/>
      <c r="H1411" s="17"/>
      <c r="J1411" s="18"/>
    </row>
    <row r="1412" spans="6:10" x14ac:dyDescent="0.25">
      <c r="F1412" s="17"/>
      <c r="G1412" s="17"/>
      <c r="H1412" s="17"/>
      <c r="J1412" s="18"/>
    </row>
    <row r="1413" spans="6:10" x14ac:dyDescent="0.25">
      <c r="F1413" s="17"/>
      <c r="G1413" s="17"/>
      <c r="H1413" s="17"/>
      <c r="J1413" s="18"/>
    </row>
    <row r="1414" spans="6:10" x14ac:dyDescent="0.25">
      <c r="F1414" s="17"/>
      <c r="G1414" s="17"/>
      <c r="H1414" s="17"/>
      <c r="J1414" s="18"/>
    </row>
    <row r="1415" spans="6:10" x14ac:dyDescent="0.25">
      <c r="F1415" s="17"/>
      <c r="G1415" s="17"/>
      <c r="H1415" s="17"/>
      <c r="J1415" s="18"/>
    </row>
    <row r="1416" spans="6:10" x14ac:dyDescent="0.25">
      <c r="F1416" s="17"/>
      <c r="G1416" s="17"/>
      <c r="H1416" s="17"/>
      <c r="J1416" s="18"/>
    </row>
    <row r="1417" spans="6:10" x14ac:dyDescent="0.25">
      <c r="F1417" s="17"/>
      <c r="G1417" s="17"/>
      <c r="H1417" s="17"/>
      <c r="J1417" s="18"/>
    </row>
    <row r="1418" spans="6:10" x14ac:dyDescent="0.25">
      <c r="F1418" s="17"/>
      <c r="G1418" s="17"/>
      <c r="H1418" s="17"/>
      <c r="J1418" s="18"/>
    </row>
    <row r="1419" spans="6:10" x14ac:dyDescent="0.25">
      <c r="F1419" s="17"/>
      <c r="G1419" s="17"/>
      <c r="H1419" s="17"/>
      <c r="J1419" s="18"/>
    </row>
    <row r="1420" spans="6:10" x14ac:dyDescent="0.25">
      <c r="F1420" s="17"/>
      <c r="G1420" s="17"/>
      <c r="H1420" s="17"/>
      <c r="J1420" s="18"/>
    </row>
    <row r="1421" spans="6:10" x14ac:dyDescent="0.25">
      <c r="F1421" s="17"/>
      <c r="G1421" s="17"/>
      <c r="H1421" s="17"/>
      <c r="J1421" s="18"/>
    </row>
    <row r="1422" spans="6:10" x14ac:dyDescent="0.25">
      <c r="F1422" s="17"/>
      <c r="G1422" s="17"/>
      <c r="H1422" s="17"/>
      <c r="J1422" s="18"/>
    </row>
    <row r="1423" spans="6:10" x14ac:dyDescent="0.25">
      <c r="F1423" s="17"/>
      <c r="G1423" s="17"/>
      <c r="H1423" s="17"/>
      <c r="J1423" s="18"/>
    </row>
    <row r="1424" spans="6:10" x14ac:dyDescent="0.25">
      <c r="F1424" s="17"/>
      <c r="G1424" s="17"/>
      <c r="H1424" s="17"/>
      <c r="J1424" s="18"/>
    </row>
    <row r="1425" spans="6:10" x14ac:dyDescent="0.25">
      <c r="F1425" s="17"/>
      <c r="G1425" s="17"/>
      <c r="H1425" s="17"/>
      <c r="J1425" s="18"/>
    </row>
    <row r="1426" spans="6:10" x14ac:dyDescent="0.25">
      <c r="F1426" s="17"/>
      <c r="G1426" s="17"/>
      <c r="H1426" s="17"/>
      <c r="J1426" s="18"/>
    </row>
    <row r="1427" spans="6:10" x14ac:dyDescent="0.25">
      <c r="F1427" s="17"/>
      <c r="G1427" s="17"/>
      <c r="H1427" s="17"/>
      <c r="J1427" s="18"/>
    </row>
    <row r="1428" spans="6:10" x14ac:dyDescent="0.25">
      <c r="F1428" s="17"/>
      <c r="G1428" s="17"/>
      <c r="H1428" s="17"/>
      <c r="J1428" s="18"/>
    </row>
    <row r="1429" spans="6:10" x14ac:dyDescent="0.25">
      <c r="F1429" s="17"/>
      <c r="G1429" s="17"/>
      <c r="H1429" s="17"/>
      <c r="J1429" s="18"/>
    </row>
    <row r="1430" spans="6:10" x14ac:dyDescent="0.25">
      <c r="F1430" s="17"/>
      <c r="G1430" s="17"/>
      <c r="H1430" s="17"/>
      <c r="J1430" s="18"/>
    </row>
    <row r="1431" spans="6:10" x14ac:dyDescent="0.25">
      <c r="F1431" s="17"/>
      <c r="G1431" s="17"/>
      <c r="H1431" s="17"/>
      <c r="J1431" s="18"/>
    </row>
    <row r="1432" spans="6:10" x14ac:dyDescent="0.25">
      <c r="F1432" s="17"/>
      <c r="G1432" s="17"/>
      <c r="H1432" s="17"/>
      <c r="J1432" s="18"/>
    </row>
    <row r="1433" spans="6:10" x14ac:dyDescent="0.25">
      <c r="F1433" s="17"/>
      <c r="G1433" s="17"/>
      <c r="H1433" s="17"/>
      <c r="J1433" s="18"/>
    </row>
    <row r="1434" spans="6:10" x14ac:dyDescent="0.25">
      <c r="F1434" s="17"/>
      <c r="G1434" s="17"/>
      <c r="H1434" s="17"/>
      <c r="J1434" s="18"/>
    </row>
    <row r="1435" spans="6:10" x14ac:dyDescent="0.25">
      <c r="F1435" s="17"/>
      <c r="G1435" s="17"/>
      <c r="H1435" s="17"/>
      <c r="J1435" s="18"/>
    </row>
    <row r="1436" spans="6:10" x14ac:dyDescent="0.25">
      <c r="F1436" s="17"/>
      <c r="G1436" s="17"/>
      <c r="H1436" s="17"/>
      <c r="J1436" s="18"/>
    </row>
    <row r="1437" spans="6:10" x14ac:dyDescent="0.25">
      <c r="F1437" s="17"/>
      <c r="G1437" s="17"/>
      <c r="H1437" s="17"/>
      <c r="J1437" s="18"/>
    </row>
    <row r="1438" spans="6:10" x14ac:dyDescent="0.25">
      <c r="F1438" s="17"/>
      <c r="G1438" s="17"/>
      <c r="H1438" s="17"/>
      <c r="J1438" s="18"/>
    </row>
    <row r="1439" spans="6:10" x14ac:dyDescent="0.25">
      <c r="F1439" s="17"/>
      <c r="G1439" s="17"/>
      <c r="H1439" s="17"/>
      <c r="J1439" s="18"/>
    </row>
    <row r="1440" spans="6:10" x14ac:dyDescent="0.25">
      <c r="F1440" s="17"/>
      <c r="G1440" s="17"/>
      <c r="H1440" s="17"/>
      <c r="J1440" s="18"/>
    </row>
    <row r="1441" spans="6:10" x14ac:dyDescent="0.25">
      <c r="F1441" s="17"/>
      <c r="G1441" s="17"/>
      <c r="H1441" s="17"/>
      <c r="J1441" s="18"/>
    </row>
    <row r="1442" spans="6:10" x14ac:dyDescent="0.25">
      <c r="F1442" s="17"/>
      <c r="G1442" s="17"/>
      <c r="H1442" s="17"/>
      <c r="J1442" s="18"/>
    </row>
    <row r="1443" spans="6:10" x14ac:dyDescent="0.25">
      <c r="F1443" s="17"/>
      <c r="G1443" s="17"/>
      <c r="H1443" s="17"/>
      <c r="J1443" s="18"/>
    </row>
    <row r="1444" spans="6:10" x14ac:dyDescent="0.25">
      <c r="F1444" s="17"/>
      <c r="G1444" s="17"/>
      <c r="H1444" s="17"/>
      <c r="J1444" s="18"/>
    </row>
    <row r="1445" spans="6:10" x14ac:dyDescent="0.25">
      <c r="F1445" s="17"/>
      <c r="G1445" s="17"/>
      <c r="H1445" s="17"/>
      <c r="J1445" s="18"/>
    </row>
    <row r="1446" spans="6:10" x14ac:dyDescent="0.25">
      <c r="F1446" s="17"/>
      <c r="G1446" s="17"/>
      <c r="H1446" s="17"/>
      <c r="J1446" s="18"/>
    </row>
    <row r="1447" spans="6:10" x14ac:dyDescent="0.25">
      <c r="F1447" s="17"/>
      <c r="G1447" s="17"/>
      <c r="H1447" s="17"/>
      <c r="J1447" s="18"/>
    </row>
    <row r="1448" spans="6:10" x14ac:dyDescent="0.25">
      <c r="F1448" s="17"/>
      <c r="G1448" s="17"/>
      <c r="H1448" s="17"/>
      <c r="J1448" s="18"/>
    </row>
    <row r="1449" spans="6:10" x14ac:dyDescent="0.25">
      <c r="F1449" s="17"/>
      <c r="G1449" s="17"/>
      <c r="H1449" s="17"/>
      <c r="J1449" s="18"/>
    </row>
    <row r="1450" spans="6:10" x14ac:dyDescent="0.25">
      <c r="F1450" s="17"/>
      <c r="G1450" s="17"/>
      <c r="H1450" s="17"/>
      <c r="J1450" s="18"/>
    </row>
    <row r="1451" spans="6:10" x14ac:dyDescent="0.25">
      <c r="F1451" s="17"/>
      <c r="G1451" s="17"/>
      <c r="H1451" s="17"/>
      <c r="J1451" s="18"/>
    </row>
    <row r="1452" spans="6:10" x14ac:dyDescent="0.25">
      <c r="F1452" s="17"/>
      <c r="G1452" s="17"/>
      <c r="H1452" s="17"/>
      <c r="J1452" s="18"/>
    </row>
    <row r="1453" spans="6:10" x14ac:dyDescent="0.25">
      <c r="F1453" s="17"/>
      <c r="G1453" s="17"/>
      <c r="H1453" s="17"/>
      <c r="J1453" s="18"/>
    </row>
    <row r="1454" spans="6:10" x14ac:dyDescent="0.25">
      <c r="F1454" s="17"/>
      <c r="G1454" s="17"/>
      <c r="H1454" s="17"/>
      <c r="J1454" s="18"/>
    </row>
    <row r="1455" spans="6:10" x14ac:dyDescent="0.25">
      <c r="F1455" s="17"/>
      <c r="G1455" s="17"/>
      <c r="H1455" s="17"/>
      <c r="J1455" s="18"/>
    </row>
    <row r="1456" spans="6:10" x14ac:dyDescent="0.25">
      <c r="F1456" s="17"/>
      <c r="G1456" s="17"/>
      <c r="H1456" s="17"/>
      <c r="J1456" s="18"/>
    </row>
    <row r="1457" spans="6:10" x14ac:dyDescent="0.25">
      <c r="F1457" s="17"/>
      <c r="G1457" s="17"/>
      <c r="H1457" s="17"/>
      <c r="J1457" s="18"/>
    </row>
    <row r="1458" spans="6:10" x14ac:dyDescent="0.25">
      <c r="F1458" s="17"/>
      <c r="G1458" s="17"/>
      <c r="H1458" s="17"/>
      <c r="J1458" s="18"/>
    </row>
    <row r="1459" spans="6:10" x14ac:dyDescent="0.25">
      <c r="F1459" s="17"/>
      <c r="G1459" s="17"/>
      <c r="H1459" s="17"/>
      <c r="J1459" s="18"/>
    </row>
    <row r="1460" spans="6:10" x14ac:dyDescent="0.25">
      <c r="F1460" s="17"/>
      <c r="G1460" s="17"/>
      <c r="H1460" s="17"/>
      <c r="J1460" s="18"/>
    </row>
    <row r="1461" spans="6:10" x14ac:dyDescent="0.25">
      <c r="F1461" s="17"/>
      <c r="G1461" s="17"/>
      <c r="H1461" s="17"/>
      <c r="J1461" s="18"/>
    </row>
    <row r="1462" spans="6:10" x14ac:dyDescent="0.25">
      <c r="F1462" s="17"/>
      <c r="G1462" s="17"/>
      <c r="H1462" s="17"/>
      <c r="J1462" s="18"/>
    </row>
    <row r="1463" spans="6:10" x14ac:dyDescent="0.25">
      <c r="F1463" s="17"/>
      <c r="G1463" s="17"/>
      <c r="H1463" s="17"/>
      <c r="J1463" s="18"/>
    </row>
    <row r="1464" spans="6:10" x14ac:dyDescent="0.25">
      <c r="F1464" s="17"/>
      <c r="G1464" s="17"/>
      <c r="H1464" s="17"/>
      <c r="J1464" s="18"/>
    </row>
    <row r="1465" spans="6:10" x14ac:dyDescent="0.25">
      <c r="F1465" s="17"/>
      <c r="G1465" s="17"/>
      <c r="H1465" s="17"/>
      <c r="J1465" s="18"/>
    </row>
    <row r="1466" spans="6:10" x14ac:dyDescent="0.25">
      <c r="F1466" s="17"/>
      <c r="G1466" s="17"/>
      <c r="H1466" s="17"/>
      <c r="J1466" s="18"/>
    </row>
    <row r="1467" spans="6:10" x14ac:dyDescent="0.25">
      <c r="F1467" s="17"/>
      <c r="G1467" s="17"/>
      <c r="H1467" s="17"/>
      <c r="J1467" s="18"/>
    </row>
    <row r="1468" spans="6:10" x14ac:dyDescent="0.25">
      <c r="F1468" s="17"/>
      <c r="G1468" s="17"/>
      <c r="H1468" s="17"/>
      <c r="J1468" s="18"/>
    </row>
    <row r="1469" spans="6:10" x14ac:dyDescent="0.25">
      <c r="F1469" s="17"/>
      <c r="G1469" s="17"/>
      <c r="H1469" s="17"/>
      <c r="J1469" s="18"/>
    </row>
    <row r="1470" spans="6:10" x14ac:dyDescent="0.25">
      <c r="F1470" s="17"/>
      <c r="G1470" s="17"/>
      <c r="H1470" s="17"/>
      <c r="J1470" s="18"/>
    </row>
    <row r="1471" spans="6:10" x14ac:dyDescent="0.25">
      <c r="F1471" s="17"/>
      <c r="G1471" s="17"/>
      <c r="H1471" s="17"/>
      <c r="J1471" s="18"/>
    </row>
    <row r="1472" spans="6:10" x14ac:dyDescent="0.25">
      <c r="F1472" s="17"/>
      <c r="G1472" s="17"/>
      <c r="H1472" s="17"/>
      <c r="J1472" s="18"/>
    </row>
    <row r="1473" spans="6:10" x14ac:dyDescent="0.25">
      <c r="F1473" s="17"/>
      <c r="G1473" s="17"/>
      <c r="H1473" s="17"/>
      <c r="J1473" s="18"/>
    </row>
    <row r="1474" spans="6:10" x14ac:dyDescent="0.25">
      <c r="F1474" s="17"/>
      <c r="G1474" s="17"/>
      <c r="H1474" s="17"/>
      <c r="J1474" s="18"/>
    </row>
    <row r="1475" spans="6:10" x14ac:dyDescent="0.25">
      <c r="F1475" s="17"/>
      <c r="G1475" s="17"/>
      <c r="H1475" s="17"/>
      <c r="J1475" s="18"/>
    </row>
    <row r="1476" spans="6:10" x14ac:dyDescent="0.25">
      <c r="F1476" s="17"/>
      <c r="G1476" s="17"/>
      <c r="H1476" s="17"/>
      <c r="J1476" s="18"/>
    </row>
    <row r="1477" spans="6:10" x14ac:dyDescent="0.25">
      <c r="F1477" s="17"/>
      <c r="G1477" s="17"/>
      <c r="H1477" s="17"/>
      <c r="J1477" s="18"/>
    </row>
    <row r="1478" spans="6:10" x14ac:dyDescent="0.25">
      <c r="F1478" s="17"/>
      <c r="G1478" s="17"/>
      <c r="H1478" s="17"/>
      <c r="J1478" s="18"/>
    </row>
    <row r="1479" spans="6:10" x14ac:dyDescent="0.25">
      <c r="F1479" s="17"/>
      <c r="G1479" s="17"/>
      <c r="H1479" s="17"/>
      <c r="J1479" s="18"/>
    </row>
    <row r="1480" spans="6:10" x14ac:dyDescent="0.25">
      <c r="F1480" s="17"/>
      <c r="G1480" s="17"/>
      <c r="H1480" s="17"/>
      <c r="J1480" s="18"/>
    </row>
    <row r="1481" spans="6:10" x14ac:dyDescent="0.25">
      <c r="F1481" s="17"/>
      <c r="G1481" s="17"/>
      <c r="H1481" s="17"/>
      <c r="J1481" s="18"/>
    </row>
    <row r="1482" spans="6:10" x14ac:dyDescent="0.25">
      <c r="F1482" s="17"/>
      <c r="G1482" s="17"/>
      <c r="H1482" s="17"/>
      <c r="J1482" s="18"/>
    </row>
    <row r="1483" spans="6:10" x14ac:dyDescent="0.25">
      <c r="F1483" s="17"/>
      <c r="G1483" s="17"/>
      <c r="H1483" s="17"/>
      <c r="J1483" s="18"/>
    </row>
    <row r="1484" spans="6:10" x14ac:dyDescent="0.25">
      <c r="F1484" s="17"/>
      <c r="G1484" s="17"/>
      <c r="H1484" s="17"/>
      <c r="J1484" s="18"/>
    </row>
    <row r="1485" spans="6:10" x14ac:dyDescent="0.25">
      <c r="F1485" s="17"/>
      <c r="G1485" s="17"/>
      <c r="H1485" s="17"/>
      <c r="J1485" s="18"/>
    </row>
    <row r="1486" spans="6:10" x14ac:dyDescent="0.25">
      <c r="F1486" s="17"/>
      <c r="G1486" s="17"/>
      <c r="H1486" s="17"/>
      <c r="J1486" s="18"/>
    </row>
    <row r="1487" spans="6:10" x14ac:dyDescent="0.25">
      <c r="F1487" s="17"/>
      <c r="G1487" s="17"/>
      <c r="H1487" s="17"/>
      <c r="J1487" s="18"/>
    </row>
    <row r="1488" spans="6:10" x14ac:dyDescent="0.25">
      <c r="F1488" s="17"/>
      <c r="G1488" s="17"/>
      <c r="H1488" s="17"/>
      <c r="J1488" s="18"/>
    </row>
    <row r="1489" spans="6:10" x14ac:dyDescent="0.25">
      <c r="F1489" s="17"/>
      <c r="G1489" s="17"/>
      <c r="H1489" s="17"/>
      <c r="J1489" s="18"/>
    </row>
    <row r="1490" spans="6:10" x14ac:dyDescent="0.25">
      <c r="F1490" s="17"/>
      <c r="G1490" s="17"/>
      <c r="H1490" s="17"/>
      <c r="J1490" s="18"/>
    </row>
    <row r="1491" spans="6:10" x14ac:dyDescent="0.25">
      <c r="F1491" s="17"/>
      <c r="G1491" s="17"/>
      <c r="H1491" s="17"/>
      <c r="J1491" s="18"/>
    </row>
    <row r="1492" spans="6:10" x14ac:dyDescent="0.25">
      <c r="F1492" s="17"/>
      <c r="G1492" s="17"/>
      <c r="H1492" s="17"/>
      <c r="J1492" s="18"/>
    </row>
    <row r="1493" spans="6:10" x14ac:dyDescent="0.25">
      <c r="F1493" s="17"/>
      <c r="G1493" s="17"/>
      <c r="H1493" s="17"/>
      <c r="J1493" s="18"/>
    </row>
    <row r="1494" spans="6:10" x14ac:dyDescent="0.25">
      <c r="F1494" s="17"/>
      <c r="G1494" s="17"/>
      <c r="H1494" s="17"/>
      <c r="J1494" s="18"/>
    </row>
    <row r="1495" spans="6:10" x14ac:dyDescent="0.25">
      <c r="F1495" s="17"/>
      <c r="G1495" s="17"/>
      <c r="H1495" s="17"/>
      <c r="J1495" s="18"/>
    </row>
    <row r="1496" spans="6:10" x14ac:dyDescent="0.25">
      <c r="F1496" s="17"/>
      <c r="G1496" s="17"/>
      <c r="H1496" s="17"/>
      <c r="J1496" s="18"/>
    </row>
    <row r="1497" spans="6:10" x14ac:dyDescent="0.25">
      <c r="F1497" s="17"/>
      <c r="G1497" s="17"/>
      <c r="H1497" s="17"/>
      <c r="J1497" s="18"/>
    </row>
    <row r="1498" spans="6:10" x14ac:dyDescent="0.25">
      <c r="F1498" s="17"/>
      <c r="G1498" s="17"/>
      <c r="H1498" s="17"/>
      <c r="J1498" s="18"/>
    </row>
    <row r="1499" spans="6:10" x14ac:dyDescent="0.25">
      <c r="F1499" s="17"/>
      <c r="G1499" s="17"/>
      <c r="H1499" s="17"/>
      <c r="J1499" s="18"/>
    </row>
    <row r="1500" spans="6:10" x14ac:dyDescent="0.25">
      <c r="F1500" s="17"/>
      <c r="G1500" s="17"/>
      <c r="H1500" s="17"/>
      <c r="J1500" s="18"/>
    </row>
    <row r="1501" spans="6:10" x14ac:dyDescent="0.25">
      <c r="F1501" s="17"/>
      <c r="G1501" s="17"/>
      <c r="H1501" s="17"/>
      <c r="J1501" s="18"/>
    </row>
    <row r="1502" spans="6:10" x14ac:dyDescent="0.25">
      <c r="F1502" s="17"/>
      <c r="G1502" s="17"/>
      <c r="H1502" s="17"/>
      <c r="J1502" s="18"/>
    </row>
    <row r="1503" spans="6:10" x14ac:dyDescent="0.25">
      <c r="F1503" s="17"/>
      <c r="G1503" s="17"/>
      <c r="H1503" s="17"/>
      <c r="J1503" s="18"/>
    </row>
    <row r="1504" spans="6:10" x14ac:dyDescent="0.25">
      <c r="F1504" s="17"/>
      <c r="G1504" s="17"/>
      <c r="H1504" s="17"/>
      <c r="J1504" s="18"/>
    </row>
    <row r="1505" spans="6:10" x14ac:dyDescent="0.25">
      <c r="F1505" s="17"/>
      <c r="G1505" s="17"/>
      <c r="H1505" s="17"/>
      <c r="J1505" s="18"/>
    </row>
    <row r="1506" spans="6:10" x14ac:dyDescent="0.25">
      <c r="F1506" s="17"/>
      <c r="G1506" s="17"/>
      <c r="H1506" s="17"/>
      <c r="J1506" s="18"/>
    </row>
    <row r="1507" spans="6:10" x14ac:dyDescent="0.25">
      <c r="F1507" s="17"/>
      <c r="G1507" s="17"/>
      <c r="H1507" s="17"/>
      <c r="J1507" s="18"/>
    </row>
    <row r="1508" spans="6:10" x14ac:dyDescent="0.25">
      <c r="F1508" s="17"/>
      <c r="G1508" s="17"/>
      <c r="H1508" s="17"/>
      <c r="J1508" s="18"/>
    </row>
    <row r="1509" spans="6:10" x14ac:dyDescent="0.25">
      <c r="F1509" s="17"/>
      <c r="G1509" s="17"/>
      <c r="H1509" s="17"/>
      <c r="J1509" s="18"/>
    </row>
    <row r="1510" spans="6:10" x14ac:dyDescent="0.25">
      <c r="F1510" s="17"/>
      <c r="G1510" s="17"/>
      <c r="H1510" s="17"/>
      <c r="J1510" s="18"/>
    </row>
    <row r="1511" spans="6:10" x14ac:dyDescent="0.25">
      <c r="F1511" s="17"/>
      <c r="G1511" s="17"/>
      <c r="H1511" s="17"/>
      <c r="J1511" s="18"/>
    </row>
    <row r="1512" spans="6:10" x14ac:dyDescent="0.25">
      <c r="F1512" s="17"/>
      <c r="G1512" s="17"/>
      <c r="H1512" s="17"/>
      <c r="J1512" s="18"/>
    </row>
    <row r="1513" spans="6:10" x14ac:dyDescent="0.25">
      <c r="F1513" s="17"/>
      <c r="G1513" s="17"/>
      <c r="H1513" s="17"/>
      <c r="J1513" s="18"/>
    </row>
    <row r="1514" spans="6:10" x14ac:dyDescent="0.25">
      <c r="F1514" s="17"/>
      <c r="G1514" s="17"/>
      <c r="H1514" s="17"/>
      <c r="J1514" s="18"/>
    </row>
    <row r="1515" spans="6:10" x14ac:dyDescent="0.25">
      <c r="F1515" s="17"/>
      <c r="G1515" s="17"/>
      <c r="H1515" s="17"/>
      <c r="J1515" s="18"/>
    </row>
    <row r="1516" spans="6:10" x14ac:dyDescent="0.25">
      <c r="F1516" s="17"/>
      <c r="G1516" s="17"/>
      <c r="H1516" s="17"/>
      <c r="J1516" s="18"/>
    </row>
    <row r="1517" spans="6:10" x14ac:dyDescent="0.25">
      <c r="F1517" s="17"/>
      <c r="G1517" s="17"/>
      <c r="H1517" s="17"/>
      <c r="J1517" s="18"/>
    </row>
    <row r="1518" spans="6:10" x14ac:dyDescent="0.25">
      <c r="F1518" s="17"/>
      <c r="G1518" s="17"/>
      <c r="H1518" s="17"/>
      <c r="J1518" s="18"/>
    </row>
    <row r="1519" spans="6:10" x14ac:dyDescent="0.25">
      <c r="F1519" s="17"/>
      <c r="G1519" s="17"/>
      <c r="H1519" s="17"/>
      <c r="J1519" s="18"/>
    </row>
    <row r="1520" spans="6:10" x14ac:dyDescent="0.25">
      <c r="F1520" s="17"/>
      <c r="G1520" s="17"/>
      <c r="H1520" s="17"/>
      <c r="J1520" s="18"/>
    </row>
    <row r="1521" spans="6:10" x14ac:dyDescent="0.25">
      <c r="F1521" s="17"/>
      <c r="G1521" s="17"/>
      <c r="H1521" s="17"/>
      <c r="J1521" s="18"/>
    </row>
    <row r="1522" spans="6:10" x14ac:dyDescent="0.25">
      <c r="F1522" s="17"/>
      <c r="G1522" s="17"/>
      <c r="H1522" s="17"/>
      <c r="J1522" s="18"/>
    </row>
    <row r="1523" spans="6:10" x14ac:dyDescent="0.25">
      <c r="F1523" s="17"/>
      <c r="G1523" s="17"/>
      <c r="H1523" s="17"/>
      <c r="J1523" s="18"/>
    </row>
    <row r="1524" spans="6:10" x14ac:dyDescent="0.25">
      <c r="F1524" s="17"/>
      <c r="G1524" s="17"/>
      <c r="H1524" s="17"/>
      <c r="J1524" s="18"/>
    </row>
    <row r="1525" spans="6:10" x14ac:dyDescent="0.25">
      <c r="F1525" s="17"/>
      <c r="G1525" s="17"/>
      <c r="H1525" s="17"/>
      <c r="J1525" s="18"/>
    </row>
    <row r="1526" spans="6:10" x14ac:dyDescent="0.25">
      <c r="F1526" s="17"/>
      <c r="G1526" s="17"/>
      <c r="H1526" s="17"/>
      <c r="J1526" s="18"/>
    </row>
    <row r="1527" spans="6:10" x14ac:dyDescent="0.25">
      <c r="F1527" s="17"/>
      <c r="G1527" s="17"/>
      <c r="H1527" s="17"/>
      <c r="J1527" s="18"/>
    </row>
    <row r="1528" spans="6:10" x14ac:dyDescent="0.25">
      <c r="F1528" s="17"/>
      <c r="G1528" s="17"/>
      <c r="H1528" s="17"/>
      <c r="J1528" s="18"/>
    </row>
    <row r="1529" spans="6:10" x14ac:dyDescent="0.25">
      <c r="F1529" s="17"/>
      <c r="G1529" s="17"/>
      <c r="H1529" s="17"/>
      <c r="J1529" s="18"/>
    </row>
    <row r="1530" spans="6:10" x14ac:dyDescent="0.25">
      <c r="F1530" s="17"/>
      <c r="G1530" s="17"/>
      <c r="H1530" s="17"/>
      <c r="J1530" s="18"/>
    </row>
    <row r="1531" spans="6:10" x14ac:dyDescent="0.25">
      <c r="F1531" s="17"/>
      <c r="G1531" s="17"/>
      <c r="H1531" s="17"/>
      <c r="J1531" s="18"/>
    </row>
    <row r="1532" spans="6:10" x14ac:dyDescent="0.25">
      <c r="F1532" s="17"/>
      <c r="G1532" s="17"/>
      <c r="H1532" s="17"/>
      <c r="J1532" s="18"/>
    </row>
    <row r="1533" spans="6:10" x14ac:dyDescent="0.25">
      <c r="F1533" s="17"/>
      <c r="G1533" s="17"/>
      <c r="H1533" s="17"/>
      <c r="J1533" s="18"/>
    </row>
    <row r="1534" spans="6:10" x14ac:dyDescent="0.25">
      <c r="F1534" s="17"/>
      <c r="G1534" s="17"/>
      <c r="H1534" s="17"/>
      <c r="J1534" s="18"/>
    </row>
    <row r="1535" spans="6:10" x14ac:dyDescent="0.25">
      <c r="F1535" s="17"/>
      <c r="G1535" s="17"/>
      <c r="H1535" s="17"/>
      <c r="J1535" s="18"/>
    </row>
    <row r="1536" spans="6:10" x14ac:dyDescent="0.25">
      <c r="F1536" s="17"/>
      <c r="G1536" s="17"/>
      <c r="H1536" s="17"/>
      <c r="J1536" s="18"/>
    </row>
    <row r="1537" spans="6:10" x14ac:dyDescent="0.25">
      <c r="F1537" s="17"/>
      <c r="G1537" s="17"/>
      <c r="H1537" s="17"/>
      <c r="J1537" s="18"/>
    </row>
    <row r="1538" spans="6:10" x14ac:dyDescent="0.25">
      <c r="F1538" s="17"/>
      <c r="G1538" s="17"/>
      <c r="H1538" s="17"/>
      <c r="J1538" s="18"/>
    </row>
    <row r="1539" spans="6:10" x14ac:dyDescent="0.25">
      <c r="F1539" s="17"/>
      <c r="G1539" s="17"/>
      <c r="H1539" s="17"/>
      <c r="J1539" s="18"/>
    </row>
    <row r="1540" spans="6:10" x14ac:dyDescent="0.25">
      <c r="F1540" s="17"/>
      <c r="G1540" s="17"/>
      <c r="H1540" s="17"/>
      <c r="J1540" s="18"/>
    </row>
    <row r="1541" spans="6:10" x14ac:dyDescent="0.25">
      <c r="F1541" s="17"/>
      <c r="G1541" s="17"/>
      <c r="H1541" s="17"/>
      <c r="J1541" s="18"/>
    </row>
    <row r="1542" spans="6:10" x14ac:dyDescent="0.25">
      <c r="F1542" s="17"/>
      <c r="G1542" s="17"/>
      <c r="H1542" s="17"/>
      <c r="J1542" s="18"/>
    </row>
    <row r="1543" spans="6:10" x14ac:dyDescent="0.25">
      <c r="F1543" s="17"/>
      <c r="G1543" s="17"/>
      <c r="H1543" s="17"/>
      <c r="J1543" s="18"/>
    </row>
    <row r="1544" spans="6:10" x14ac:dyDescent="0.25">
      <c r="F1544" s="17"/>
      <c r="G1544" s="17"/>
      <c r="H1544" s="17"/>
      <c r="J1544" s="18"/>
    </row>
    <row r="1545" spans="6:10" x14ac:dyDescent="0.25">
      <c r="F1545" s="17"/>
      <c r="G1545" s="17"/>
      <c r="H1545" s="17"/>
      <c r="J1545" s="18"/>
    </row>
    <row r="1546" spans="6:10" x14ac:dyDescent="0.25">
      <c r="F1546" s="17"/>
      <c r="G1546" s="17"/>
      <c r="H1546" s="17"/>
      <c r="J1546" s="18"/>
    </row>
    <row r="1547" spans="6:10" x14ac:dyDescent="0.25">
      <c r="F1547" s="17"/>
      <c r="G1547" s="17"/>
      <c r="H1547" s="17"/>
      <c r="J1547" s="18"/>
    </row>
    <row r="1548" spans="6:10" x14ac:dyDescent="0.25">
      <c r="F1548" s="17"/>
      <c r="G1548" s="17"/>
      <c r="H1548" s="17"/>
      <c r="J1548" s="18"/>
    </row>
    <row r="1549" spans="6:10" x14ac:dyDescent="0.25">
      <c r="F1549" s="17"/>
      <c r="G1549" s="17"/>
      <c r="H1549" s="17"/>
      <c r="J1549" s="18"/>
    </row>
    <row r="1550" spans="6:10" x14ac:dyDescent="0.25">
      <c r="F1550" s="17"/>
      <c r="G1550" s="17"/>
      <c r="H1550" s="17"/>
      <c r="J1550" s="18"/>
    </row>
    <row r="1551" spans="6:10" x14ac:dyDescent="0.25">
      <c r="F1551" s="17"/>
      <c r="G1551" s="17"/>
      <c r="H1551" s="17"/>
      <c r="J1551" s="18"/>
    </row>
    <row r="1552" spans="6:10" x14ac:dyDescent="0.25">
      <c r="F1552" s="17"/>
      <c r="G1552" s="17"/>
      <c r="H1552" s="17"/>
      <c r="J1552" s="18"/>
    </row>
    <row r="1553" spans="6:10" x14ac:dyDescent="0.25">
      <c r="F1553" s="17"/>
      <c r="G1553" s="17"/>
      <c r="H1553" s="17"/>
      <c r="J1553" s="18"/>
    </row>
    <row r="1554" spans="6:10" x14ac:dyDescent="0.25">
      <c r="F1554" s="17"/>
      <c r="G1554" s="17"/>
      <c r="H1554" s="17"/>
      <c r="J1554" s="18"/>
    </row>
    <row r="1555" spans="6:10" x14ac:dyDescent="0.25">
      <c r="F1555" s="17"/>
      <c r="G1555" s="17"/>
      <c r="H1555" s="17"/>
      <c r="J1555" s="18"/>
    </row>
    <row r="1556" spans="6:10" x14ac:dyDescent="0.25">
      <c r="F1556" s="17"/>
      <c r="G1556" s="17"/>
      <c r="H1556" s="17"/>
      <c r="J1556" s="18"/>
    </row>
    <row r="1557" spans="6:10" x14ac:dyDescent="0.25">
      <c r="F1557" s="17"/>
      <c r="G1557" s="17"/>
      <c r="H1557" s="17"/>
      <c r="J1557" s="18"/>
    </row>
    <row r="1558" spans="6:10" x14ac:dyDescent="0.25">
      <c r="F1558" s="17"/>
      <c r="G1558" s="17"/>
      <c r="H1558" s="17"/>
      <c r="J1558" s="18"/>
    </row>
    <row r="1559" spans="6:10" x14ac:dyDescent="0.25">
      <c r="F1559" s="17"/>
      <c r="G1559" s="17"/>
      <c r="H1559" s="17"/>
      <c r="J1559" s="18"/>
    </row>
    <row r="1560" spans="6:10" x14ac:dyDescent="0.25">
      <c r="F1560" s="17"/>
      <c r="G1560" s="17"/>
      <c r="H1560" s="17"/>
      <c r="J1560" s="18"/>
    </row>
    <row r="1561" spans="6:10" x14ac:dyDescent="0.25">
      <c r="F1561" s="17"/>
      <c r="G1561" s="17"/>
      <c r="H1561" s="17"/>
      <c r="J1561" s="18"/>
    </row>
    <row r="1562" spans="6:10" x14ac:dyDescent="0.25">
      <c r="F1562" s="17"/>
      <c r="G1562" s="17"/>
      <c r="H1562" s="17"/>
      <c r="J1562" s="18"/>
    </row>
    <row r="1563" spans="6:10" x14ac:dyDescent="0.25">
      <c r="F1563" s="17"/>
      <c r="G1563" s="17"/>
      <c r="H1563" s="17"/>
      <c r="J1563" s="18"/>
    </row>
    <row r="1564" spans="6:10" x14ac:dyDescent="0.25">
      <c r="F1564" s="17"/>
      <c r="G1564" s="17"/>
      <c r="H1564" s="17"/>
      <c r="J1564" s="18"/>
    </row>
    <row r="1565" spans="6:10" x14ac:dyDescent="0.25">
      <c r="F1565" s="17"/>
      <c r="G1565" s="17"/>
      <c r="H1565" s="17"/>
      <c r="J1565" s="18"/>
    </row>
    <row r="1566" spans="6:10" x14ac:dyDescent="0.25">
      <c r="F1566" s="17"/>
      <c r="G1566" s="17"/>
      <c r="H1566" s="17"/>
      <c r="J1566" s="18"/>
    </row>
    <row r="1567" spans="6:10" x14ac:dyDescent="0.25">
      <c r="F1567" s="17"/>
      <c r="G1567" s="17"/>
      <c r="H1567" s="17"/>
      <c r="J1567" s="18"/>
    </row>
    <row r="1568" spans="6:10" x14ac:dyDescent="0.25">
      <c r="F1568" s="17"/>
      <c r="G1568" s="17"/>
      <c r="H1568" s="17"/>
      <c r="J1568" s="18"/>
    </row>
    <row r="1569" spans="6:10" x14ac:dyDescent="0.25">
      <c r="F1569" s="17"/>
      <c r="G1569" s="17"/>
      <c r="H1569" s="17"/>
      <c r="J1569" s="18"/>
    </row>
    <row r="1570" spans="6:10" x14ac:dyDescent="0.25">
      <c r="F1570" s="17"/>
      <c r="G1570" s="17"/>
      <c r="H1570" s="17"/>
      <c r="J1570" s="18"/>
    </row>
    <row r="1571" spans="6:10" x14ac:dyDescent="0.25">
      <c r="F1571" s="17"/>
      <c r="G1571" s="17"/>
      <c r="H1571" s="17"/>
      <c r="J1571" s="18"/>
    </row>
    <row r="1572" spans="6:10" x14ac:dyDescent="0.25">
      <c r="F1572" s="17"/>
      <c r="G1572" s="17"/>
      <c r="H1572" s="17"/>
      <c r="J1572" s="18"/>
    </row>
    <row r="1573" spans="6:10" x14ac:dyDescent="0.25">
      <c r="F1573" s="17"/>
      <c r="G1573" s="17"/>
      <c r="H1573" s="17"/>
      <c r="J1573" s="18"/>
    </row>
    <row r="1574" spans="6:10" x14ac:dyDescent="0.25">
      <c r="F1574" s="17"/>
      <c r="G1574" s="17"/>
      <c r="H1574" s="17"/>
      <c r="J1574" s="18"/>
    </row>
    <row r="1575" spans="6:10" x14ac:dyDescent="0.25">
      <c r="F1575" s="17"/>
      <c r="G1575" s="17"/>
      <c r="H1575" s="17"/>
      <c r="J1575" s="18"/>
    </row>
    <row r="1576" spans="6:10" x14ac:dyDescent="0.25">
      <c r="F1576" s="17"/>
      <c r="G1576" s="17"/>
      <c r="H1576" s="17"/>
      <c r="J1576" s="18"/>
    </row>
    <row r="1577" spans="6:10" x14ac:dyDescent="0.25">
      <c r="F1577" s="17"/>
      <c r="G1577" s="17"/>
      <c r="H1577" s="17"/>
      <c r="J1577" s="18"/>
    </row>
    <row r="1578" spans="6:10" x14ac:dyDescent="0.25">
      <c r="F1578" s="17"/>
      <c r="G1578" s="17"/>
      <c r="H1578" s="17"/>
      <c r="J1578" s="18"/>
    </row>
    <row r="1579" spans="6:10" x14ac:dyDescent="0.25">
      <c r="F1579" s="17"/>
      <c r="G1579" s="17"/>
      <c r="H1579" s="17"/>
      <c r="J1579" s="18"/>
    </row>
    <row r="1580" spans="6:10" x14ac:dyDescent="0.25">
      <c r="F1580" s="17"/>
      <c r="G1580" s="17"/>
      <c r="H1580" s="17"/>
      <c r="J1580" s="18"/>
    </row>
    <row r="1581" spans="6:10" x14ac:dyDescent="0.25">
      <c r="F1581" s="17"/>
      <c r="G1581" s="17"/>
      <c r="H1581" s="17"/>
      <c r="J1581" s="18"/>
    </row>
    <row r="1582" spans="6:10" x14ac:dyDescent="0.25">
      <c r="F1582" s="17"/>
      <c r="G1582" s="17"/>
      <c r="H1582" s="17"/>
      <c r="J1582" s="18"/>
    </row>
    <row r="1583" spans="6:10" x14ac:dyDescent="0.25">
      <c r="F1583" s="17"/>
      <c r="G1583" s="17"/>
      <c r="H1583" s="17"/>
      <c r="J1583" s="18"/>
    </row>
    <row r="1584" spans="6:10" x14ac:dyDescent="0.25">
      <c r="F1584" s="17"/>
      <c r="G1584" s="17"/>
      <c r="H1584" s="17"/>
      <c r="J1584" s="18"/>
    </row>
    <row r="1585" spans="6:10" x14ac:dyDescent="0.25">
      <c r="F1585" s="17"/>
      <c r="G1585" s="17"/>
      <c r="H1585" s="17"/>
      <c r="J1585" s="18"/>
    </row>
    <row r="1586" spans="6:10" x14ac:dyDescent="0.25">
      <c r="F1586" s="17"/>
      <c r="G1586" s="17"/>
      <c r="H1586" s="17"/>
      <c r="J1586" s="18"/>
    </row>
    <row r="1587" spans="6:10" x14ac:dyDescent="0.25">
      <c r="F1587" s="17"/>
      <c r="G1587" s="17"/>
      <c r="H1587" s="17"/>
      <c r="J1587" s="18"/>
    </row>
    <row r="1588" spans="6:10" x14ac:dyDescent="0.25">
      <c r="F1588" s="17"/>
      <c r="G1588" s="17"/>
      <c r="H1588" s="17"/>
      <c r="J1588" s="18"/>
    </row>
    <row r="1589" spans="6:10" x14ac:dyDescent="0.25">
      <c r="F1589" s="17"/>
      <c r="G1589" s="17"/>
      <c r="H1589" s="17"/>
      <c r="J1589" s="18"/>
    </row>
    <row r="1590" spans="6:10" x14ac:dyDescent="0.25">
      <c r="F1590" s="17"/>
      <c r="G1590" s="17"/>
      <c r="H1590" s="17"/>
      <c r="J1590" s="18"/>
    </row>
    <row r="1591" spans="6:10" x14ac:dyDescent="0.25">
      <c r="F1591" s="17"/>
      <c r="G1591" s="17"/>
      <c r="H1591" s="17"/>
      <c r="J1591" s="18"/>
    </row>
    <row r="1592" spans="6:10" x14ac:dyDescent="0.25">
      <c r="F1592" s="17"/>
      <c r="G1592" s="17"/>
      <c r="H1592" s="17"/>
      <c r="J1592" s="18"/>
    </row>
    <row r="1593" spans="6:10" x14ac:dyDescent="0.25">
      <c r="F1593" s="17"/>
      <c r="G1593" s="17"/>
      <c r="H1593" s="17"/>
      <c r="J1593" s="18"/>
    </row>
    <row r="1594" spans="6:10" x14ac:dyDescent="0.25">
      <c r="F1594" s="17"/>
      <c r="G1594" s="17"/>
      <c r="H1594" s="17"/>
      <c r="J1594" s="18"/>
    </row>
    <row r="1595" spans="6:10" x14ac:dyDescent="0.25">
      <c r="F1595" s="17"/>
      <c r="G1595" s="17"/>
      <c r="H1595" s="17"/>
      <c r="J1595" s="18"/>
    </row>
    <row r="1596" spans="6:10" x14ac:dyDescent="0.25">
      <c r="F1596" s="17"/>
      <c r="G1596" s="17"/>
      <c r="H1596" s="17"/>
      <c r="J1596" s="18"/>
    </row>
    <row r="1597" spans="6:10" x14ac:dyDescent="0.25">
      <c r="F1597" s="17"/>
      <c r="G1597" s="17"/>
      <c r="H1597" s="17"/>
      <c r="J1597" s="18"/>
    </row>
    <row r="1598" spans="6:10" x14ac:dyDescent="0.25">
      <c r="F1598" s="17"/>
      <c r="G1598" s="17"/>
      <c r="H1598" s="17"/>
      <c r="J1598" s="18"/>
    </row>
    <row r="1599" spans="6:10" x14ac:dyDescent="0.25">
      <c r="F1599" s="17"/>
      <c r="G1599" s="17"/>
      <c r="H1599" s="17"/>
      <c r="J1599" s="18"/>
    </row>
    <row r="1600" spans="6:10" x14ac:dyDescent="0.25">
      <c r="F1600" s="17"/>
      <c r="G1600" s="17"/>
      <c r="H1600" s="17"/>
      <c r="J1600" s="18"/>
    </row>
    <row r="1601" spans="6:10" x14ac:dyDescent="0.25">
      <c r="F1601" s="17"/>
      <c r="G1601" s="17"/>
      <c r="H1601" s="17"/>
      <c r="J1601" s="18"/>
    </row>
    <row r="1602" spans="6:10" x14ac:dyDescent="0.25">
      <c r="F1602" s="17"/>
      <c r="G1602" s="17"/>
      <c r="H1602" s="17"/>
      <c r="J1602" s="18"/>
    </row>
    <row r="1603" spans="6:10" x14ac:dyDescent="0.25">
      <c r="F1603" s="17"/>
      <c r="G1603" s="17"/>
      <c r="H1603" s="17"/>
      <c r="J1603" s="18"/>
    </row>
    <row r="1604" spans="6:10" x14ac:dyDescent="0.25">
      <c r="F1604" s="17"/>
      <c r="G1604" s="17"/>
      <c r="H1604" s="17"/>
      <c r="J1604" s="18"/>
    </row>
    <row r="1605" spans="6:10" x14ac:dyDescent="0.25">
      <c r="F1605" s="17"/>
      <c r="G1605" s="17"/>
      <c r="H1605" s="17"/>
      <c r="J1605" s="18"/>
    </row>
    <row r="1606" spans="6:10" x14ac:dyDescent="0.25">
      <c r="F1606" s="17"/>
      <c r="G1606" s="17"/>
      <c r="H1606" s="17"/>
      <c r="J1606" s="18"/>
    </row>
    <row r="1607" spans="6:10" x14ac:dyDescent="0.25">
      <c r="F1607" s="17"/>
      <c r="G1607" s="17"/>
      <c r="H1607" s="17"/>
      <c r="J1607" s="18"/>
    </row>
    <row r="1608" spans="6:10" x14ac:dyDescent="0.25">
      <c r="F1608" s="17"/>
      <c r="G1608" s="17"/>
      <c r="H1608" s="17"/>
      <c r="J1608" s="18"/>
    </row>
    <row r="1609" spans="6:10" x14ac:dyDescent="0.25">
      <c r="F1609" s="17"/>
      <c r="G1609" s="17"/>
      <c r="H1609" s="17"/>
      <c r="J1609" s="18"/>
    </row>
    <row r="1610" spans="6:10" x14ac:dyDescent="0.25">
      <c r="F1610" s="17"/>
      <c r="G1610" s="17"/>
      <c r="H1610" s="17"/>
      <c r="J1610" s="18"/>
    </row>
    <row r="1611" spans="6:10" x14ac:dyDescent="0.25">
      <c r="F1611" s="17"/>
      <c r="G1611" s="17"/>
      <c r="H1611" s="17"/>
      <c r="J1611" s="18"/>
    </row>
    <row r="1612" spans="6:10" x14ac:dyDescent="0.25">
      <c r="F1612" s="17"/>
      <c r="G1612" s="17"/>
      <c r="H1612" s="17"/>
      <c r="J1612" s="18"/>
    </row>
    <row r="1613" spans="6:10" x14ac:dyDescent="0.25">
      <c r="F1613" s="17"/>
      <c r="G1613" s="17"/>
      <c r="H1613" s="17"/>
      <c r="J1613" s="18"/>
    </row>
    <row r="1614" spans="6:10" x14ac:dyDescent="0.25">
      <c r="F1614" s="17"/>
      <c r="G1614" s="17"/>
      <c r="H1614" s="17"/>
      <c r="J1614" s="18"/>
    </row>
    <row r="1615" spans="6:10" x14ac:dyDescent="0.25">
      <c r="F1615" s="17"/>
      <c r="G1615" s="17"/>
      <c r="H1615" s="17"/>
      <c r="J1615" s="18"/>
    </row>
    <row r="1616" spans="6:10" x14ac:dyDescent="0.25">
      <c r="F1616" s="17"/>
      <c r="G1616" s="17"/>
      <c r="H1616" s="17"/>
      <c r="J1616" s="18"/>
    </row>
    <row r="1617" spans="6:10" x14ac:dyDescent="0.25">
      <c r="F1617" s="17"/>
      <c r="G1617" s="17"/>
      <c r="H1617" s="17"/>
      <c r="J1617" s="18"/>
    </row>
    <row r="1618" spans="6:10" x14ac:dyDescent="0.25">
      <c r="F1618" s="17"/>
      <c r="G1618" s="17"/>
      <c r="H1618" s="17"/>
      <c r="J1618" s="18"/>
    </row>
    <row r="1619" spans="6:10" x14ac:dyDescent="0.25">
      <c r="F1619" s="17"/>
      <c r="G1619" s="17"/>
      <c r="H1619" s="17"/>
      <c r="J1619" s="18"/>
    </row>
    <row r="1620" spans="6:10" x14ac:dyDescent="0.25">
      <c r="F1620" s="17"/>
      <c r="G1620" s="17"/>
      <c r="H1620" s="17"/>
      <c r="J1620" s="18"/>
    </row>
    <row r="1621" spans="6:10" x14ac:dyDescent="0.25">
      <c r="F1621" s="17"/>
      <c r="G1621" s="17"/>
      <c r="H1621" s="17"/>
      <c r="J1621" s="18"/>
    </row>
    <row r="1622" spans="6:10" x14ac:dyDescent="0.25">
      <c r="F1622" s="17"/>
      <c r="G1622" s="17"/>
      <c r="H1622" s="17"/>
      <c r="J1622" s="18"/>
    </row>
    <row r="1623" spans="6:10" x14ac:dyDescent="0.25">
      <c r="F1623" s="17"/>
      <c r="G1623" s="17"/>
      <c r="H1623" s="17"/>
      <c r="J1623" s="18"/>
    </row>
    <row r="1624" spans="6:10" x14ac:dyDescent="0.25">
      <c r="F1624" s="17"/>
      <c r="G1624" s="17"/>
      <c r="H1624" s="17"/>
      <c r="J1624" s="18"/>
    </row>
    <row r="1625" spans="6:10" x14ac:dyDescent="0.25">
      <c r="F1625" s="17"/>
      <c r="G1625" s="17"/>
      <c r="H1625" s="17"/>
      <c r="J1625" s="18"/>
    </row>
    <row r="1626" spans="6:10" x14ac:dyDescent="0.25">
      <c r="F1626" s="17"/>
      <c r="G1626" s="17"/>
      <c r="H1626" s="17"/>
      <c r="J1626" s="18"/>
    </row>
    <row r="1627" spans="6:10" x14ac:dyDescent="0.25">
      <c r="F1627" s="17"/>
      <c r="G1627" s="17"/>
      <c r="H1627" s="17"/>
      <c r="J1627" s="18"/>
    </row>
    <row r="1628" spans="6:10" x14ac:dyDescent="0.25">
      <c r="F1628" s="17"/>
      <c r="G1628" s="17"/>
      <c r="H1628" s="17"/>
      <c r="J1628" s="18"/>
    </row>
    <row r="1629" spans="6:10" x14ac:dyDescent="0.25">
      <c r="F1629" s="17"/>
      <c r="G1629" s="17"/>
      <c r="H1629" s="17"/>
      <c r="J1629" s="18"/>
    </row>
    <row r="1630" spans="6:10" x14ac:dyDescent="0.25">
      <c r="F1630" s="17"/>
      <c r="G1630" s="17"/>
      <c r="H1630" s="17"/>
      <c r="J1630" s="18"/>
    </row>
    <row r="1631" spans="6:10" x14ac:dyDescent="0.25">
      <c r="F1631" s="17"/>
      <c r="G1631" s="17"/>
      <c r="H1631" s="17"/>
      <c r="J1631" s="18"/>
    </row>
    <row r="1632" spans="6:10" x14ac:dyDescent="0.25">
      <c r="F1632" s="17"/>
      <c r="G1632" s="17"/>
      <c r="H1632" s="17"/>
      <c r="J1632" s="18"/>
    </row>
    <row r="1633" spans="6:10" x14ac:dyDescent="0.25">
      <c r="F1633" s="17"/>
      <c r="G1633" s="17"/>
      <c r="H1633" s="17"/>
      <c r="J1633" s="18"/>
    </row>
    <row r="1634" spans="6:10" x14ac:dyDescent="0.25">
      <c r="F1634" s="17"/>
      <c r="G1634" s="17"/>
      <c r="H1634" s="17"/>
      <c r="J1634" s="18"/>
    </row>
    <row r="1635" spans="6:10" x14ac:dyDescent="0.25">
      <c r="F1635" s="17"/>
      <c r="G1635" s="17"/>
      <c r="H1635" s="17"/>
      <c r="J1635" s="18"/>
    </row>
    <row r="1636" spans="6:10" x14ac:dyDescent="0.25">
      <c r="F1636" s="17"/>
      <c r="G1636" s="17"/>
      <c r="H1636" s="17"/>
      <c r="J1636" s="18"/>
    </row>
    <row r="1637" spans="6:10" x14ac:dyDescent="0.25">
      <c r="F1637" s="17"/>
      <c r="G1637" s="17"/>
      <c r="H1637" s="17"/>
      <c r="J1637" s="18"/>
    </row>
    <row r="1638" spans="6:10" x14ac:dyDescent="0.25">
      <c r="F1638" s="17"/>
      <c r="G1638" s="17"/>
      <c r="H1638" s="17"/>
      <c r="J1638" s="18"/>
    </row>
    <row r="1639" spans="6:10" x14ac:dyDescent="0.25">
      <c r="F1639" s="17"/>
      <c r="G1639" s="17"/>
      <c r="H1639" s="17"/>
      <c r="J1639" s="18"/>
    </row>
    <row r="1640" spans="6:10" x14ac:dyDescent="0.25">
      <c r="F1640" s="17"/>
      <c r="G1640" s="17"/>
      <c r="H1640" s="17"/>
      <c r="J1640" s="18"/>
    </row>
    <row r="1641" spans="6:10" x14ac:dyDescent="0.25">
      <c r="F1641" s="17"/>
      <c r="G1641" s="17"/>
      <c r="H1641" s="17"/>
      <c r="J1641" s="18"/>
    </row>
    <row r="1642" spans="6:10" x14ac:dyDescent="0.25">
      <c r="F1642" s="17"/>
      <c r="G1642" s="17"/>
      <c r="H1642" s="17"/>
      <c r="J1642" s="18"/>
    </row>
    <row r="1643" spans="6:10" x14ac:dyDescent="0.25">
      <c r="F1643" s="17"/>
      <c r="G1643" s="17"/>
      <c r="H1643" s="17"/>
      <c r="J1643" s="18"/>
    </row>
    <row r="1644" spans="6:10" x14ac:dyDescent="0.25">
      <c r="F1644" s="17"/>
      <c r="G1644" s="17"/>
      <c r="H1644" s="17"/>
      <c r="J1644" s="18"/>
    </row>
    <row r="1645" spans="6:10" x14ac:dyDescent="0.25">
      <c r="F1645" s="17"/>
      <c r="G1645" s="17"/>
      <c r="H1645" s="17"/>
      <c r="J1645" s="18"/>
    </row>
    <row r="1646" spans="6:10" x14ac:dyDescent="0.25">
      <c r="F1646" s="17"/>
      <c r="G1646" s="17"/>
      <c r="H1646" s="17"/>
      <c r="J1646" s="18"/>
    </row>
    <row r="1647" spans="6:10" x14ac:dyDescent="0.25">
      <c r="F1647" s="17"/>
      <c r="G1647" s="17"/>
      <c r="H1647" s="17"/>
      <c r="J1647" s="18"/>
    </row>
    <row r="1648" spans="6:10" x14ac:dyDescent="0.25">
      <c r="F1648" s="17"/>
      <c r="G1648" s="17"/>
      <c r="H1648" s="17"/>
      <c r="J1648" s="18"/>
    </row>
    <row r="1649" spans="6:10" x14ac:dyDescent="0.25">
      <c r="F1649" s="17"/>
      <c r="G1649" s="17"/>
      <c r="H1649" s="17"/>
      <c r="J1649" s="18"/>
    </row>
    <row r="1650" spans="6:10" x14ac:dyDescent="0.25">
      <c r="F1650" s="17"/>
      <c r="G1650" s="17"/>
      <c r="H1650" s="17"/>
      <c r="J1650" s="18"/>
    </row>
    <row r="1651" spans="6:10" x14ac:dyDescent="0.25">
      <c r="F1651" s="17"/>
      <c r="G1651" s="17"/>
      <c r="H1651" s="17"/>
      <c r="J1651" s="18"/>
    </row>
    <row r="1652" spans="6:10" x14ac:dyDescent="0.25">
      <c r="F1652" s="17"/>
      <c r="G1652" s="17"/>
      <c r="H1652" s="17"/>
      <c r="J1652" s="18"/>
    </row>
    <row r="1653" spans="6:10" x14ac:dyDescent="0.25">
      <c r="F1653" s="17"/>
      <c r="G1653" s="17"/>
      <c r="H1653" s="17"/>
      <c r="J1653" s="18"/>
    </row>
    <row r="1654" spans="6:10" x14ac:dyDescent="0.25">
      <c r="F1654" s="17"/>
      <c r="G1654" s="17"/>
      <c r="H1654" s="17"/>
      <c r="J1654" s="18"/>
    </row>
    <row r="1655" spans="6:10" x14ac:dyDescent="0.25">
      <c r="F1655" s="17"/>
      <c r="G1655" s="17"/>
      <c r="H1655" s="17"/>
      <c r="J1655" s="18"/>
    </row>
    <row r="1656" spans="6:10" x14ac:dyDescent="0.25">
      <c r="F1656" s="17"/>
      <c r="G1656" s="17"/>
      <c r="H1656" s="17"/>
      <c r="J1656" s="18"/>
    </row>
    <row r="1657" spans="6:10" x14ac:dyDescent="0.25">
      <c r="F1657" s="17"/>
      <c r="G1657" s="17"/>
      <c r="H1657" s="17"/>
      <c r="J1657" s="18"/>
    </row>
    <row r="1658" spans="6:10" x14ac:dyDescent="0.25">
      <c r="F1658" s="17"/>
      <c r="G1658" s="17"/>
      <c r="H1658" s="17"/>
      <c r="J1658" s="18"/>
    </row>
    <row r="1659" spans="6:10" x14ac:dyDescent="0.25">
      <c r="F1659" s="17"/>
      <c r="G1659" s="17"/>
      <c r="H1659" s="17"/>
      <c r="J1659" s="18"/>
    </row>
    <row r="1660" spans="6:10" x14ac:dyDescent="0.25">
      <c r="F1660" s="17"/>
      <c r="G1660" s="17"/>
      <c r="H1660" s="17"/>
      <c r="J1660" s="18"/>
    </row>
    <row r="1661" spans="6:10" x14ac:dyDescent="0.25">
      <c r="F1661" s="17"/>
      <c r="G1661" s="17"/>
      <c r="H1661" s="17"/>
      <c r="J1661" s="18"/>
    </row>
    <row r="1662" spans="6:10" x14ac:dyDescent="0.25">
      <c r="F1662" s="17"/>
      <c r="G1662" s="17"/>
      <c r="H1662" s="17"/>
      <c r="J1662" s="18"/>
    </row>
    <row r="1663" spans="6:10" x14ac:dyDescent="0.25">
      <c r="F1663" s="17"/>
      <c r="G1663" s="17"/>
      <c r="H1663" s="17"/>
      <c r="J1663" s="18"/>
    </row>
    <row r="1664" spans="6:10" x14ac:dyDescent="0.25">
      <c r="F1664" s="17"/>
      <c r="G1664" s="17"/>
      <c r="H1664" s="17"/>
      <c r="J1664" s="18"/>
    </row>
    <row r="1665" spans="6:10" x14ac:dyDescent="0.25">
      <c r="F1665" s="17"/>
      <c r="G1665" s="17"/>
      <c r="H1665" s="17"/>
      <c r="J1665" s="18"/>
    </row>
    <row r="1666" spans="6:10" x14ac:dyDescent="0.25">
      <c r="F1666" s="17"/>
      <c r="G1666" s="17"/>
      <c r="H1666" s="17"/>
      <c r="J1666" s="18"/>
    </row>
    <row r="1667" spans="6:10" x14ac:dyDescent="0.25">
      <c r="F1667" s="17"/>
      <c r="G1667" s="17"/>
      <c r="H1667" s="17"/>
      <c r="J1667" s="18"/>
    </row>
    <row r="1668" spans="6:10" x14ac:dyDescent="0.25">
      <c r="F1668" s="17"/>
      <c r="G1668" s="17"/>
      <c r="H1668" s="17"/>
      <c r="J1668" s="18"/>
    </row>
    <row r="1669" spans="6:10" x14ac:dyDescent="0.25">
      <c r="F1669" s="17"/>
      <c r="G1669" s="17"/>
      <c r="H1669" s="17"/>
      <c r="J1669" s="18"/>
    </row>
    <row r="1670" spans="6:10" x14ac:dyDescent="0.25">
      <c r="F1670" s="17"/>
      <c r="G1670" s="17"/>
      <c r="H1670" s="17"/>
      <c r="J1670" s="18"/>
    </row>
    <row r="1671" spans="6:10" x14ac:dyDescent="0.25">
      <c r="F1671" s="17"/>
      <c r="G1671" s="17"/>
      <c r="H1671" s="17"/>
      <c r="J1671" s="18"/>
    </row>
    <row r="1672" spans="6:10" x14ac:dyDescent="0.25">
      <c r="F1672" s="17"/>
      <c r="G1672" s="17"/>
      <c r="H1672" s="17"/>
      <c r="J1672" s="18"/>
    </row>
    <row r="1673" spans="6:10" x14ac:dyDescent="0.25">
      <c r="F1673" s="17"/>
      <c r="G1673" s="17"/>
      <c r="H1673" s="17"/>
      <c r="J1673" s="18"/>
    </row>
    <row r="1674" spans="6:10" x14ac:dyDescent="0.25">
      <c r="F1674" s="17"/>
      <c r="G1674" s="17"/>
      <c r="H1674" s="17"/>
      <c r="J1674" s="18"/>
    </row>
    <row r="1675" spans="6:10" x14ac:dyDescent="0.25">
      <c r="F1675" s="17"/>
      <c r="G1675" s="17"/>
      <c r="H1675" s="17"/>
      <c r="J1675" s="18"/>
    </row>
    <row r="1676" spans="6:10" x14ac:dyDescent="0.25">
      <c r="F1676" s="17"/>
      <c r="G1676" s="17"/>
      <c r="H1676" s="17"/>
      <c r="J1676" s="18"/>
    </row>
    <row r="1677" spans="6:10" x14ac:dyDescent="0.25">
      <c r="F1677" s="17"/>
      <c r="G1677" s="17"/>
      <c r="H1677" s="17"/>
      <c r="J1677" s="18"/>
    </row>
    <row r="1678" spans="6:10" x14ac:dyDescent="0.25">
      <c r="F1678" s="17"/>
      <c r="G1678" s="17"/>
      <c r="H1678" s="17"/>
      <c r="J1678" s="18"/>
    </row>
    <row r="1679" spans="6:10" x14ac:dyDescent="0.25">
      <c r="F1679" s="17"/>
      <c r="G1679" s="17"/>
      <c r="H1679" s="17"/>
      <c r="J1679" s="18"/>
    </row>
    <row r="1680" spans="6:10" x14ac:dyDescent="0.25">
      <c r="F1680" s="17"/>
      <c r="G1680" s="17"/>
      <c r="H1680" s="17"/>
      <c r="J1680" s="18"/>
    </row>
    <row r="1681" spans="6:10" x14ac:dyDescent="0.25">
      <c r="F1681" s="17"/>
      <c r="G1681" s="17"/>
      <c r="H1681" s="17"/>
      <c r="J1681" s="18"/>
    </row>
    <row r="1682" spans="6:10" x14ac:dyDescent="0.25">
      <c r="F1682" s="17"/>
      <c r="G1682" s="17"/>
      <c r="H1682" s="17"/>
      <c r="J1682" s="18"/>
    </row>
    <row r="1683" spans="6:10" x14ac:dyDescent="0.25">
      <c r="F1683" s="17"/>
      <c r="G1683" s="17"/>
      <c r="H1683" s="17"/>
      <c r="J1683" s="18"/>
    </row>
    <row r="1684" spans="6:10" x14ac:dyDescent="0.25">
      <c r="F1684" s="17"/>
      <c r="G1684" s="17"/>
      <c r="H1684" s="17"/>
      <c r="J1684" s="18"/>
    </row>
    <row r="1685" spans="6:10" x14ac:dyDescent="0.25">
      <c r="F1685" s="17"/>
      <c r="G1685" s="17"/>
      <c r="H1685" s="17"/>
      <c r="J1685" s="18"/>
    </row>
    <row r="1686" spans="6:10" x14ac:dyDescent="0.25">
      <c r="F1686" s="17"/>
      <c r="G1686" s="17"/>
      <c r="H1686" s="17"/>
      <c r="J1686" s="18"/>
    </row>
    <row r="1687" spans="6:10" x14ac:dyDescent="0.25">
      <c r="F1687" s="17"/>
      <c r="G1687" s="17"/>
      <c r="H1687" s="17"/>
      <c r="J1687" s="18"/>
    </row>
    <row r="1688" spans="6:10" x14ac:dyDescent="0.25">
      <c r="F1688" s="17"/>
      <c r="G1688" s="17"/>
      <c r="H1688" s="17"/>
      <c r="J1688" s="18"/>
    </row>
    <row r="1689" spans="6:10" x14ac:dyDescent="0.25">
      <c r="F1689" s="17"/>
      <c r="G1689" s="17"/>
      <c r="H1689" s="17"/>
      <c r="J1689" s="18"/>
    </row>
    <row r="1690" spans="6:10" x14ac:dyDescent="0.25">
      <c r="F1690" s="17"/>
      <c r="G1690" s="17"/>
      <c r="H1690" s="17"/>
      <c r="J1690" s="18"/>
    </row>
    <row r="1691" spans="6:10" x14ac:dyDescent="0.25">
      <c r="F1691" s="17"/>
      <c r="G1691" s="17"/>
      <c r="H1691" s="17"/>
      <c r="J1691" s="18"/>
    </row>
    <row r="1692" spans="6:10" x14ac:dyDescent="0.25">
      <c r="F1692" s="17"/>
      <c r="G1692" s="17"/>
      <c r="H1692" s="17"/>
      <c r="J1692" s="18"/>
    </row>
    <row r="1693" spans="6:10" x14ac:dyDescent="0.25">
      <c r="F1693" s="17"/>
      <c r="G1693" s="17"/>
      <c r="H1693" s="17"/>
      <c r="J1693" s="18"/>
    </row>
    <row r="1694" spans="6:10" x14ac:dyDescent="0.25">
      <c r="F1694" s="17"/>
      <c r="G1694" s="17"/>
      <c r="H1694" s="17"/>
      <c r="J1694" s="18"/>
    </row>
    <row r="1695" spans="6:10" x14ac:dyDescent="0.25">
      <c r="F1695" s="17"/>
      <c r="G1695" s="17"/>
      <c r="H1695" s="17"/>
      <c r="J1695" s="18"/>
    </row>
    <row r="1696" spans="6:10" x14ac:dyDescent="0.25">
      <c r="F1696" s="17"/>
      <c r="G1696" s="17"/>
      <c r="H1696" s="17"/>
      <c r="J1696" s="18"/>
    </row>
    <row r="1697" spans="6:10" x14ac:dyDescent="0.25">
      <c r="F1697" s="17"/>
      <c r="G1697" s="17"/>
      <c r="H1697" s="17"/>
      <c r="J1697" s="18"/>
    </row>
    <row r="1698" spans="6:10" x14ac:dyDescent="0.25">
      <c r="F1698" s="17"/>
      <c r="G1698" s="17"/>
      <c r="H1698" s="17"/>
      <c r="J1698" s="18"/>
    </row>
    <row r="1699" spans="6:10" x14ac:dyDescent="0.25">
      <c r="F1699" s="17"/>
      <c r="G1699" s="17"/>
      <c r="H1699" s="17"/>
      <c r="J1699" s="18"/>
    </row>
    <row r="1700" spans="6:10" x14ac:dyDescent="0.25">
      <c r="F1700" s="17"/>
      <c r="G1700" s="17"/>
      <c r="H1700" s="17"/>
      <c r="J1700" s="18"/>
    </row>
    <row r="1701" spans="6:10" x14ac:dyDescent="0.25">
      <c r="F1701" s="17"/>
      <c r="G1701" s="17"/>
      <c r="H1701" s="17"/>
      <c r="J1701" s="18"/>
    </row>
    <row r="1702" spans="6:10" x14ac:dyDescent="0.25">
      <c r="F1702" s="17"/>
      <c r="G1702" s="17"/>
      <c r="H1702" s="17"/>
      <c r="J1702" s="18"/>
    </row>
    <row r="1703" spans="6:10" x14ac:dyDescent="0.25">
      <c r="F1703" s="17"/>
      <c r="G1703" s="17"/>
      <c r="H1703" s="17"/>
      <c r="J1703" s="18"/>
    </row>
    <row r="1704" spans="6:10" x14ac:dyDescent="0.25">
      <c r="F1704" s="17"/>
      <c r="G1704" s="17"/>
      <c r="H1704" s="17"/>
      <c r="J1704" s="18"/>
    </row>
    <row r="1705" spans="6:10" x14ac:dyDescent="0.25">
      <c r="F1705" s="17"/>
      <c r="G1705" s="17"/>
      <c r="H1705" s="17"/>
      <c r="J1705" s="18"/>
    </row>
    <row r="1706" spans="6:10" x14ac:dyDescent="0.25">
      <c r="F1706" s="17"/>
      <c r="G1706" s="17"/>
      <c r="H1706" s="17"/>
      <c r="J1706" s="18"/>
    </row>
    <row r="1707" spans="6:10" x14ac:dyDescent="0.25">
      <c r="F1707" s="17"/>
      <c r="G1707" s="17"/>
      <c r="H1707" s="17"/>
      <c r="J1707" s="18"/>
    </row>
    <row r="1708" spans="6:10" x14ac:dyDescent="0.25">
      <c r="F1708" s="17"/>
      <c r="G1708" s="17"/>
      <c r="H1708" s="17"/>
      <c r="J1708" s="18"/>
    </row>
    <row r="1709" spans="6:10" x14ac:dyDescent="0.25">
      <c r="F1709" s="17"/>
      <c r="G1709" s="17"/>
      <c r="H1709" s="17"/>
      <c r="J1709" s="18"/>
    </row>
    <row r="1710" spans="6:10" x14ac:dyDescent="0.25">
      <c r="F1710" s="17"/>
      <c r="G1710" s="17"/>
      <c r="H1710" s="17"/>
      <c r="J1710" s="18"/>
    </row>
    <row r="1711" spans="6:10" x14ac:dyDescent="0.25">
      <c r="F1711" s="17"/>
      <c r="G1711" s="17"/>
      <c r="H1711" s="17"/>
      <c r="J1711" s="18"/>
    </row>
    <row r="1712" spans="6:10" x14ac:dyDescent="0.25">
      <c r="F1712" s="17"/>
      <c r="G1712" s="17"/>
      <c r="H1712" s="17"/>
      <c r="J1712" s="18"/>
    </row>
    <row r="1713" spans="6:10" x14ac:dyDescent="0.25">
      <c r="F1713" s="17"/>
      <c r="G1713" s="17"/>
      <c r="H1713" s="17"/>
      <c r="J1713" s="18"/>
    </row>
    <row r="1714" spans="6:10" x14ac:dyDescent="0.25">
      <c r="F1714" s="17"/>
      <c r="G1714" s="17"/>
      <c r="H1714" s="17"/>
      <c r="J1714" s="18"/>
    </row>
    <row r="1715" spans="6:10" x14ac:dyDescent="0.25">
      <c r="F1715" s="17"/>
      <c r="G1715" s="17"/>
      <c r="H1715" s="17"/>
      <c r="J1715" s="18"/>
    </row>
    <row r="1716" spans="6:10" x14ac:dyDescent="0.25">
      <c r="F1716" s="17"/>
      <c r="G1716" s="17"/>
      <c r="H1716" s="17"/>
      <c r="J1716" s="18"/>
    </row>
    <row r="1717" spans="6:10" x14ac:dyDescent="0.25">
      <c r="F1717" s="17"/>
      <c r="G1717" s="17"/>
      <c r="H1717" s="17"/>
      <c r="J1717" s="18"/>
    </row>
    <row r="1718" spans="6:10" x14ac:dyDescent="0.25">
      <c r="F1718" s="17"/>
      <c r="G1718" s="17"/>
      <c r="H1718" s="17"/>
      <c r="J1718" s="18"/>
    </row>
    <row r="1719" spans="6:10" x14ac:dyDescent="0.25">
      <c r="F1719" s="17"/>
      <c r="G1719" s="17"/>
      <c r="H1719" s="17"/>
      <c r="J1719" s="18"/>
    </row>
    <row r="1720" spans="6:10" x14ac:dyDescent="0.25">
      <c r="F1720" s="17"/>
      <c r="G1720" s="17"/>
      <c r="H1720" s="17"/>
      <c r="J1720" s="18"/>
    </row>
    <row r="1721" spans="6:10" x14ac:dyDescent="0.25">
      <c r="F1721" s="17"/>
      <c r="G1721" s="17"/>
      <c r="H1721" s="17"/>
      <c r="J1721" s="18"/>
    </row>
    <row r="1722" spans="6:10" x14ac:dyDescent="0.25">
      <c r="F1722" s="17"/>
      <c r="G1722" s="17"/>
      <c r="H1722" s="17"/>
      <c r="J1722" s="18"/>
    </row>
    <row r="1723" spans="6:10" x14ac:dyDescent="0.25">
      <c r="F1723" s="17"/>
      <c r="G1723" s="17"/>
      <c r="H1723" s="17"/>
      <c r="J1723" s="18"/>
    </row>
    <row r="1724" spans="6:10" x14ac:dyDescent="0.25">
      <c r="F1724" s="17"/>
      <c r="G1724" s="17"/>
      <c r="H1724" s="17"/>
      <c r="J1724" s="18"/>
    </row>
    <row r="1725" spans="6:10" x14ac:dyDescent="0.25">
      <c r="F1725" s="17"/>
      <c r="G1725" s="17"/>
      <c r="H1725" s="17"/>
      <c r="J1725" s="18"/>
    </row>
    <row r="1726" spans="6:10" x14ac:dyDescent="0.25">
      <c r="F1726" s="17"/>
      <c r="G1726" s="17"/>
      <c r="H1726" s="17"/>
      <c r="J1726" s="18"/>
    </row>
    <row r="1727" spans="6:10" x14ac:dyDescent="0.25">
      <c r="F1727" s="17"/>
      <c r="G1727" s="17"/>
      <c r="H1727" s="17"/>
      <c r="J1727" s="18"/>
    </row>
    <row r="1728" spans="6:10" x14ac:dyDescent="0.25">
      <c r="F1728" s="17"/>
      <c r="G1728" s="17"/>
      <c r="H1728" s="17"/>
      <c r="J1728" s="18"/>
    </row>
    <row r="1729" spans="6:10" x14ac:dyDescent="0.25">
      <c r="F1729" s="17"/>
      <c r="G1729" s="17"/>
      <c r="H1729" s="17"/>
      <c r="J1729" s="18"/>
    </row>
    <row r="1730" spans="6:10" x14ac:dyDescent="0.25">
      <c r="F1730" s="17"/>
      <c r="G1730" s="17"/>
      <c r="H1730" s="17"/>
      <c r="J1730" s="18"/>
    </row>
    <row r="1731" spans="6:10" x14ac:dyDescent="0.25">
      <c r="F1731" s="17"/>
      <c r="G1731" s="17"/>
      <c r="H1731" s="17"/>
      <c r="J1731" s="18"/>
    </row>
    <row r="1732" spans="6:10" x14ac:dyDescent="0.25">
      <c r="F1732" s="17"/>
      <c r="G1732" s="17"/>
      <c r="H1732" s="17"/>
      <c r="J1732" s="18"/>
    </row>
    <row r="1733" spans="6:10" x14ac:dyDescent="0.25">
      <c r="F1733" s="17"/>
      <c r="G1733" s="17"/>
      <c r="H1733" s="17"/>
      <c r="J1733" s="18"/>
    </row>
    <row r="1734" spans="6:10" x14ac:dyDescent="0.25">
      <c r="F1734" s="17"/>
      <c r="G1734" s="17"/>
      <c r="H1734" s="17"/>
      <c r="J1734" s="18"/>
    </row>
    <row r="1735" spans="6:10" x14ac:dyDescent="0.25">
      <c r="F1735" s="17"/>
      <c r="G1735" s="17"/>
      <c r="H1735" s="17"/>
      <c r="J1735" s="18"/>
    </row>
    <row r="1736" spans="6:10" x14ac:dyDescent="0.25">
      <c r="F1736" s="17"/>
      <c r="G1736" s="17"/>
      <c r="H1736" s="17"/>
      <c r="J1736" s="18"/>
    </row>
    <row r="1737" spans="6:10" x14ac:dyDescent="0.25">
      <c r="F1737" s="17"/>
      <c r="G1737" s="17"/>
      <c r="H1737" s="17"/>
      <c r="J1737" s="18"/>
    </row>
    <row r="1738" spans="6:10" x14ac:dyDescent="0.25">
      <c r="F1738" s="17"/>
      <c r="G1738" s="17"/>
      <c r="H1738" s="17"/>
      <c r="J1738" s="18"/>
    </row>
    <row r="1739" spans="6:10" x14ac:dyDescent="0.25">
      <c r="F1739" s="17"/>
      <c r="G1739" s="17"/>
      <c r="H1739" s="17"/>
      <c r="J1739" s="18"/>
    </row>
    <row r="1740" spans="6:10" x14ac:dyDescent="0.25">
      <c r="F1740" s="17"/>
      <c r="G1740" s="17"/>
      <c r="H1740" s="17"/>
      <c r="J1740" s="18"/>
    </row>
    <row r="1741" spans="6:10" x14ac:dyDescent="0.25">
      <c r="F1741" s="17"/>
      <c r="G1741" s="17"/>
      <c r="H1741" s="17"/>
      <c r="J1741" s="18"/>
    </row>
    <row r="1742" spans="6:10" x14ac:dyDescent="0.25">
      <c r="F1742" s="17"/>
      <c r="G1742" s="17"/>
      <c r="H1742" s="17"/>
      <c r="J1742" s="18"/>
    </row>
    <row r="1743" spans="6:10" x14ac:dyDescent="0.25">
      <c r="F1743" s="17"/>
      <c r="G1743" s="17"/>
      <c r="H1743" s="17"/>
      <c r="J1743" s="18"/>
    </row>
    <row r="1744" spans="6:10" x14ac:dyDescent="0.25">
      <c r="F1744" s="17"/>
      <c r="G1744" s="17"/>
      <c r="H1744" s="17"/>
      <c r="J1744" s="18"/>
    </row>
    <row r="1745" spans="6:10" x14ac:dyDescent="0.25">
      <c r="F1745" s="17"/>
      <c r="G1745" s="17"/>
      <c r="H1745" s="17"/>
      <c r="J1745" s="18"/>
    </row>
    <row r="1746" spans="6:10" x14ac:dyDescent="0.25">
      <c r="F1746" s="17"/>
      <c r="G1746" s="17"/>
      <c r="H1746" s="17"/>
      <c r="J1746" s="18"/>
    </row>
    <row r="1747" spans="6:10" x14ac:dyDescent="0.25">
      <c r="F1747" s="17"/>
      <c r="G1747" s="17"/>
      <c r="H1747" s="17"/>
      <c r="J1747" s="18"/>
    </row>
    <row r="1748" spans="6:10" x14ac:dyDescent="0.25">
      <c r="F1748" s="17"/>
      <c r="G1748" s="17"/>
      <c r="H1748" s="17"/>
      <c r="J1748" s="18"/>
    </row>
    <row r="1749" spans="6:10" x14ac:dyDescent="0.25">
      <c r="F1749" s="17"/>
      <c r="G1749" s="17"/>
      <c r="H1749" s="17"/>
      <c r="J1749" s="18"/>
    </row>
    <row r="1750" spans="6:10" x14ac:dyDescent="0.25">
      <c r="F1750" s="17"/>
      <c r="G1750" s="17"/>
      <c r="H1750" s="17"/>
      <c r="J1750" s="18"/>
    </row>
    <row r="1751" spans="6:10" x14ac:dyDescent="0.25">
      <c r="F1751" s="17"/>
      <c r="G1751" s="17"/>
      <c r="H1751" s="17"/>
      <c r="J1751" s="18"/>
    </row>
    <row r="1752" spans="6:10" x14ac:dyDescent="0.25">
      <c r="F1752" s="17"/>
      <c r="G1752" s="17"/>
      <c r="H1752" s="17"/>
      <c r="J1752" s="18"/>
    </row>
    <row r="1753" spans="6:10" x14ac:dyDescent="0.25">
      <c r="F1753" s="17"/>
      <c r="G1753" s="17"/>
      <c r="H1753" s="17"/>
      <c r="J1753" s="18"/>
    </row>
    <row r="1754" spans="6:10" x14ac:dyDescent="0.25">
      <c r="F1754" s="17"/>
      <c r="G1754" s="17"/>
      <c r="H1754" s="17"/>
      <c r="J1754" s="18"/>
    </row>
    <row r="1755" spans="6:10" x14ac:dyDescent="0.25">
      <c r="F1755" s="17"/>
      <c r="G1755" s="17"/>
      <c r="H1755" s="17"/>
      <c r="J1755" s="18"/>
    </row>
    <row r="1756" spans="6:10" x14ac:dyDescent="0.25">
      <c r="F1756" s="17"/>
      <c r="G1756" s="17"/>
      <c r="H1756" s="17"/>
      <c r="J1756" s="18"/>
    </row>
    <row r="1757" spans="6:10" x14ac:dyDescent="0.25">
      <c r="F1757" s="17"/>
      <c r="G1757" s="17"/>
      <c r="H1757" s="17"/>
      <c r="J1757" s="18"/>
    </row>
    <row r="1758" spans="6:10" x14ac:dyDescent="0.25">
      <c r="F1758" s="17"/>
      <c r="G1758" s="17"/>
      <c r="H1758" s="17"/>
      <c r="J1758" s="18"/>
    </row>
    <row r="1759" spans="6:10" x14ac:dyDescent="0.25">
      <c r="F1759" s="17"/>
      <c r="G1759" s="17"/>
      <c r="H1759" s="17"/>
      <c r="J1759" s="18"/>
    </row>
    <row r="1760" spans="6:10" x14ac:dyDescent="0.25">
      <c r="F1760" s="17"/>
      <c r="G1760" s="17"/>
      <c r="H1760" s="17"/>
      <c r="J1760" s="18"/>
    </row>
    <row r="1761" spans="6:10" x14ac:dyDescent="0.25">
      <c r="F1761" s="17"/>
      <c r="G1761" s="17"/>
      <c r="H1761" s="17"/>
      <c r="J1761" s="18"/>
    </row>
    <row r="1762" spans="6:10" x14ac:dyDescent="0.25">
      <c r="F1762" s="17"/>
      <c r="G1762" s="17"/>
      <c r="H1762" s="17"/>
      <c r="J1762" s="18"/>
    </row>
    <row r="1763" spans="6:10" x14ac:dyDescent="0.25">
      <c r="F1763" s="17"/>
      <c r="G1763" s="17"/>
      <c r="H1763" s="17"/>
      <c r="J1763" s="18"/>
    </row>
    <row r="1764" spans="6:10" x14ac:dyDescent="0.25">
      <c r="F1764" s="17"/>
      <c r="G1764" s="17"/>
      <c r="H1764" s="17"/>
      <c r="J1764" s="18"/>
    </row>
    <row r="1765" spans="6:10" x14ac:dyDescent="0.25">
      <c r="F1765" s="17"/>
      <c r="G1765" s="17"/>
      <c r="H1765" s="17"/>
      <c r="J1765" s="18"/>
    </row>
    <row r="1766" spans="6:10" x14ac:dyDescent="0.25">
      <c r="F1766" s="17"/>
      <c r="G1766" s="17"/>
      <c r="H1766" s="17"/>
      <c r="J1766" s="18"/>
    </row>
    <row r="1767" spans="6:10" x14ac:dyDescent="0.25">
      <c r="F1767" s="17"/>
      <c r="G1767" s="17"/>
      <c r="H1767" s="17"/>
      <c r="J1767" s="18"/>
    </row>
    <row r="1768" spans="6:10" x14ac:dyDescent="0.25">
      <c r="F1768" s="17"/>
      <c r="G1768" s="17"/>
      <c r="H1768" s="17"/>
      <c r="J1768" s="18"/>
    </row>
    <row r="1769" spans="6:10" x14ac:dyDescent="0.25">
      <c r="F1769" s="17"/>
      <c r="G1769" s="17"/>
      <c r="H1769" s="17"/>
      <c r="J1769" s="18"/>
    </row>
    <row r="1770" spans="6:10" x14ac:dyDescent="0.25">
      <c r="F1770" s="17"/>
      <c r="G1770" s="17"/>
      <c r="H1770" s="17"/>
      <c r="J1770" s="18"/>
    </row>
    <row r="1771" spans="6:10" x14ac:dyDescent="0.25">
      <c r="F1771" s="17"/>
      <c r="G1771" s="17"/>
      <c r="H1771" s="17"/>
      <c r="J1771" s="18"/>
    </row>
    <row r="1772" spans="6:10" x14ac:dyDescent="0.25">
      <c r="F1772" s="17"/>
      <c r="G1772" s="17"/>
      <c r="H1772" s="17"/>
      <c r="J1772" s="18"/>
    </row>
    <row r="1773" spans="6:10" x14ac:dyDescent="0.25">
      <c r="F1773" s="17"/>
      <c r="G1773" s="17"/>
      <c r="H1773" s="17"/>
      <c r="J1773" s="18"/>
    </row>
    <row r="1774" spans="6:10" x14ac:dyDescent="0.25">
      <c r="F1774" s="17"/>
      <c r="G1774" s="17"/>
      <c r="H1774" s="17"/>
      <c r="J1774" s="18"/>
    </row>
    <row r="1775" spans="6:10" x14ac:dyDescent="0.25">
      <c r="F1775" s="17"/>
      <c r="G1775" s="17"/>
      <c r="H1775" s="17"/>
      <c r="J1775" s="18"/>
    </row>
    <row r="1776" spans="6:10" x14ac:dyDescent="0.25">
      <c r="F1776" s="17"/>
      <c r="G1776" s="17"/>
      <c r="H1776" s="17"/>
      <c r="J1776" s="18"/>
    </row>
    <row r="1777" spans="6:10" x14ac:dyDescent="0.25">
      <c r="F1777" s="17"/>
      <c r="G1777" s="17"/>
      <c r="H1777" s="17"/>
      <c r="J1777" s="18"/>
    </row>
    <row r="1778" spans="6:10" x14ac:dyDescent="0.25">
      <c r="F1778" s="17"/>
      <c r="G1778" s="17"/>
      <c r="H1778" s="17"/>
      <c r="J1778" s="18"/>
    </row>
    <row r="1779" spans="6:10" x14ac:dyDescent="0.25">
      <c r="F1779" s="17"/>
      <c r="G1779" s="17"/>
      <c r="H1779" s="17"/>
      <c r="J1779" s="18"/>
    </row>
    <row r="1780" spans="6:10" x14ac:dyDescent="0.25">
      <c r="F1780" s="17"/>
      <c r="G1780" s="17"/>
      <c r="H1780" s="17"/>
      <c r="J1780" s="18"/>
    </row>
    <row r="1781" spans="6:10" x14ac:dyDescent="0.25">
      <c r="F1781" s="17"/>
      <c r="G1781" s="17"/>
      <c r="H1781" s="17"/>
      <c r="J1781" s="18"/>
    </row>
    <row r="1782" spans="6:10" x14ac:dyDescent="0.25">
      <c r="F1782" s="17"/>
      <c r="G1782" s="17"/>
      <c r="H1782" s="17"/>
      <c r="J1782" s="18"/>
    </row>
    <row r="1783" spans="6:10" x14ac:dyDescent="0.25">
      <c r="F1783" s="17"/>
      <c r="G1783" s="17"/>
      <c r="H1783" s="17"/>
      <c r="J1783" s="18"/>
    </row>
    <row r="1784" spans="6:10" x14ac:dyDescent="0.25">
      <c r="F1784" s="17"/>
      <c r="G1784" s="17"/>
      <c r="H1784" s="17"/>
      <c r="J1784" s="18"/>
    </row>
    <row r="1785" spans="6:10" x14ac:dyDescent="0.25">
      <c r="F1785" s="17"/>
      <c r="G1785" s="17"/>
      <c r="H1785" s="17"/>
      <c r="J1785" s="18"/>
    </row>
    <row r="1786" spans="6:10" x14ac:dyDescent="0.25">
      <c r="F1786" s="17"/>
      <c r="G1786" s="17"/>
      <c r="H1786" s="17"/>
      <c r="J1786" s="18"/>
    </row>
    <row r="1787" spans="6:10" x14ac:dyDescent="0.25">
      <c r="F1787" s="17"/>
      <c r="G1787" s="17"/>
      <c r="H1787" s="17"/>
      <c r="J1787" s="18"/>
    </row>
    <row r="1788" spans="6:10" x14ac:dyDescent="0.25">
      <c r="F1788" s="17"/>
      <c r="G1788" s="17"/>
      <c r="H1788" s="17"/>
      <c r="J1788" s="18"/>
    </row>
    <row r="1789" spans="6:10" x14ac:dyDescent="0.25">
      <c r="F1789" s="17"/>
      <c r="G1789" s="17"/>
      <c r="H1789" s="17"/>
      <c r="J1789" s="18"/>
    </row>
    <row r="1790" spans="6:10" x14ac:dyDescent="0.25">
      <c r="F1790" s="17"/>
      <c r="G1790" s="17"/>
      <c r="H1790" s="17"/>
      <c r="J1790" s="18"/>
    </row>
    <row r="1791" spans="6:10" x14ac:dyDescent="0.25">
      <c r="F1791" s="17"/>
      <c r="G1791" s="17"/>
      <c r="H1791" s="17"/>
      <c r="J1791" s="18"/>
    </row>
    <row r="1792" spans="6:10" x14ac:dyDescent="0.25">
      <c r="F1792" s="17"/>
      <c r="G1792" s="17"/>
      <c r="H1792" s="17"/>
      <c r="J1792" s="18"/>
    </row>
    <row r="1793" spans="6:10" x14ac:dyDescent="0.25">
      <c r="F1793" s="17"/>
      <c r="G1793" s="17"/>
      <c r="H1793" s="17"/>
      <c r="J1793" s="18"/>
    </row>
    <row r="1794" spans="6:10" x14ac:dyDescent="0.25">
      <c r="F1794" s="17"/>
      <c r="G1794" s="17"/>
      <c r="H1794" s="17"/>
      <c r="J1794" s="18"/>
    </row>
    <row r="1795" spans="6:10" x14ac:dyDescent="0.25">
      <c r="F1795" s="17"/>
      <c r="G1795" s="17"/>
      <c r="H1795" s="17"/>
      <c r="J1795" s="18"/>
    </row>
    <row r="1796" spans="6:10" x14ac:dyDescent="0.25">
      <c r="F1796" s="17"/>
      <c r="G1796" s="17"/>
      <c r="H1796" s="17"/>
      <c r="J1796" s="18"/>
    </row>
    <row r="1797" spans="6:10" x14ac:dyDescent="0.25">
      <c r="F1797" s="17"/>
      <c r="G1797" s="17"/>
      <c r="H1797" s="17"/>
      <c r="J1797" s="18"/>
    </row>
    <row r="1798" spans="6:10" x14ac:dyDescent="0.25">
      <c r="F1798" s="17"/>
      <c r="G1798" s="17"/>
      <c r="H1798" s="17"/>
      <c r="J1798" s="18"/>
    </row>
    <row r="1799" spans="6:10" x14ac:dyDescent="0.25">
      <c r="F1799" s="17"/>
      <c r="G1799" s="17"/>
      <c r="H1799" s="17"/>
      <c r="J1799" s="18"/>
    </row>
    <row r="1800" spans="6:10" x14ac:dyDescent="0.25">
      <c r="F1800" s="17"/>
      <c r="G1800" s="17"/>
      <c r="H1800" s="17"/>
      <c r="J1800" s="18"/>
    </row>
    <row r="1801" spans="6:10" x14ac:dyDescent="0.25">
      <c r="F1801" s="17"/>
      <c r="G1801" s="17"/>
      <c r="H1801" s="17"/>
      <c r="J1801" s="18"/>
    </row>
    <row r="1802" spans="6:10" x14ac:dyDescent="0.25">
      <c r="F1802" s="17"/>
      <c r="G1802" s="17"/>
      <c r="H1802" s="17"/>
      <c r="J1802" s="18"/>
    </row>
    <row r="1803" spans="6:10" x14ac:dyDescent="0.25">
      <c r="F1803" s="17"/>
      <c r="G1803" s="17"/>
      <c r="H1803" s="17"/>
      <c r="J1803" s="18"/>
    </row>
    <row r="1804" spans="6:10" x14ac:dyDescent="0.25">
      <c r="F1804" s="17"/>
      <c r="G1804" s="17"/>
      <c r="H1804" s="17"/>
      <c r="J1804" s="18"/>
    </row>
    <row r="1805" spans="6:10" x14ac:dyDescent="0.25">
      <c r="F1805" s="17"/>
      <c r="G1805" s="17"/>
      <c r="H1805" s="17"/>
      <c r="J1805" s="18"/>
    </row>
    <row r="1806" spans="6:10" x14ac:dyDescent="0.25">
      <c r="F1806" s="17"/>
      <c r="G1806" s="17"/>
      <c r="H1806" s="17"/>
      <c r="J1806" s="18"/>
    </row>
    <row r="1807" spans="6:10" x14ac:dyDescent="0.25">
      <c r="F1807" s="17"/>
      <c r="G1807" s="17"/>
      <c r="H1807" s="17"/>
      <c r="J1807" s="18"/>
    </row>
    <row r="1808" spans="6:10" x14ac:dyDescent="0.25">
      <c r="F1808" s="17"/>
      <c r="G1808" s="17"/>
      <c r="H1808" s="17"/>
      <c r="J1808" s="18"/>
    </row>
    <row r="1809" spans="6:10" x14ac:dyDescent="0.25">
      <c r="F1809" s="17"/>
      <c r="G1809" s="17"/>
      <c r="H1809" s="17"/>
      <c r="J1809" s="18"/>
    </row>
    <row r="1810" spans="6:10" x14ac:dyDescent="0.25">
      <c r="F1810" s="17"/>
      <c r="G1810" s="17"/>
      <c r="H1810" s="17"/>
      <c r="J1810" s="18"/>
    </row>
    <row r="1811" spans="6:10" x14ac:dyDescent="0.25">
      <c r="F1811" s="17"/>
      <c r="G1811" s="17"/>
      <c r="H1811" s="17"/>
      <c r="J1811" s="18"/>
    </row>
    <row r="1812" spans="6:10" x14ac:dyDescent="0.25">
      <c r="F1812" s="17"/>
      <c r="G1812" s="17"/>
      <c r="H1812" s="17"/>
      <c r="J1812" s="18"/>
    </row>
    <row r="1813" spans="6:10" x14ac:dyDescent="0.25">
      <c r="F1813" s="17"/>
      <c r="G1813" s="17"/>
      <c r="H1813" s="17"/>
      <c r="J1813" s="18"/>
    </row>
    <row r="1814" spans="6:10" x14ac:dyDescent="0.25">
      <c r="F1814" s="17"/>
      <c r="G1814" s="17"/>
      <c r="H1814" s="17"/>
      <c r="J1814" s="18"/>
    </row>
    <row r="1815" spans="6:10" x14ac:dyDescent="0.25">
      <c r="F1815" s="17"/>
      <c r="G1815" s="17"/>
      <c r="H1815" s="17"/>
      <c r="J1815" s="18"/>
    </row>
    <row r="1816" spans="6:10" x14ac:dyDescent="0.25">
      <c r="F1816" s="17"/>
      <c r="G1816" s="17"/>
      <c r="H1816" s="17"/>
      <c r="J1816" s="18"/>
    </row>
    <row r="1817" spans="6:10" x14ac:dyDescent="0.25">
      <c r="F1817" s="17"/>
      <c r="G1817" s="17"/>
      <c r="H1817" s="17"/>
      <c r="J1817" s="18"/>
    </row>
    <row r="1818" spans="6:10" x14ac:dyDescent="0.25">
      <c r="F1818" s="17"/>
      <c r="G1818" s="17"/>
      <c r="H1818" s="17"/>
      <c r="J1818" s="18"/>
    </row>
    <row r="1819" spans="6:10" x14ac:dyDescent="0.25">
      <c r="F1819" s="17"/>
      <c r="G1819" s="17"/>
      <c r="H1819" s="17"/>
      <c r="J1819" s="18"/>
    </row>
    <row r="1820" spans="6:10" x14ac:dyDescent="0.25">
      <c r="F1820" s="17"/>
      <c r="G1820" s="17"/>
      <c r="H1820" s="17"/>
      <c r="J1820" s="18"/>
    </row>
    <row r="1821" spans="6:10" x14ac:dyDescent="0.25">
      <c r="F1821" s="17"/>
      <c r="G1821" s="17"/>
      <c r="H1821" s="17"/>
      <c r="J1821" s="18"/>
    </row>
    <row r="1822" spans="6:10" x14ac:dyDescent="0.25">
      <c r="F1822" s="17"/>
      <c r="G1822" s="17"/>
      <c r="H1822" s="17"/>
      <c r="J1822" s="18"/>
    </row>
    <row r="1823" spans="6:10" x14ac:dyDescent="0.25">
      <c r="F1823" s="17"/>
      <c r="G1823" s="17"/>
      <c r="H1823" s="17"/>
      <c r="J1823" s="18"/>
    </row>
    <row r="1824" spans="6:10" x14ac:dyDescent="0.25">
      <c r="F1824" s="17"/>
      <c r="G1824" s="17"/>
      <c r="H1824" s="17"/>
      <c r="J1824" s="18"/>
    </row>
    <row r="1825" spans="6:10" x14ac:dyDescent="0.25">
      <c r="F1825" s="17"/>
      <c r="G1825" s="17"/>
      <c r="H1825" s="17"/>
      <c r="J1825" s="18"/>
    </row>
    <row r="1826" spans="6:10" x14ac:dyDescent="0.25">
      <c r="F1826" s="17"/>
      <c r="G1826" s="17"/>
      <c r="H1826" s="17"/>
      <c r="J1826" s="18"/>
    </row>
    <row r="1827" spans="6:10" x14ac:dyDescent="0.25">
      <c r="F1827" s="17"/>
      <c r="G1827" s="17"/>
      <c r="H1827" s="17"/>
      <c r="J1827" s="18"/>
    </row>
    <row r="1828" spans="6:10" x14ac:dyDescent="0.25">
      <c r="F1828" s="17"/>
      <c r="G1828" s="17"/>
      <c r="H1828" s="17"/>
      <c r="J1828" s="18"/>
    </row>
    <row r="1829" spans="6:10" x14ac:dyDescent="0.25">
      <c r="F1829" s="17"/>
      <c r="G1829" s="17"/>
      <c r="H1829" s="17"/>
      <c r="J1829" s="18"/>
    </row>
    <row r="1830" spans="6:10" x14ac:dyDescent="0.25">
      <c r="F1830" s="17"/>
      <c r="G1830" s="17"/>
      <c r="H1830" s="17"/>
      <c r="J1830" s="18"/>
    </row>
    <row r="1831" spans="6:10" x14ac:dyDescent="0.25">
      <c r="F1831" s="17"/>
      <c r="G1831" s="17"/>
      <c r="H1831" s="17"/>
      <c r="J1831" s="18"/>
    </row>
    <row r="1832" spans="6:10" x14ac:dyDescent="0.25">
      <c r="F1832" s="17"/>
      <c r="G1832" s="17"/>
      <c r="H1832" s="17"/>
      <c r="J1832" s="18"/>
    </row>
    <row r="1833" spans="6:10" x14ac:dyDescent="0.25">
      <c r="F1833" s="17"/>
      <c r="G1833" s="17"/>
      <c r="H1833" s="17"/>
      <c r="J1833" s="18"/>
    </row>
    <row r="1834" spans="6:10" x14ac:dyDescent="0.25">
      <c r="F1834" s="17"/>
      <c r="G1834" s="17"/>
      <c r="H1834" s="17"/>
      <c r="J1834" s="18"/>
    </row>
    <row r="1835" spans="6:10" x14ac:dyDescent="0.25">
      <c r="F1835" s="17"/>
      <c r="G1835" s="17"/>
      <c r="H1835" s="17"/>
      <c r="J1835" s="18"/>
    </row>
    <row r="1836" spans="6:10" x14ac:dyDescent="0.25">
      <c r="F1836" s="17"/>
      <c r="G1836" s="17"/>
      <c r="H1836" s="17"/>
      <c r="J1836" s="18"/>
    </row>
    <row r="1837" spans="6:10" x14ac:dyDescent="0.25">
      <c r="F1837" s="17"/>
      <c r="G1837" s="17"/>
      <c r="H1837" s="17"/>
      <c r="J1837" s="18"/>
    </row>
    <row r="1838" spans="6:10" x14ac:dyDescent="0.25">
      <c r="F1838" s="17"/>
      <c r="G1838" s="17"/>
      <c r="H1838" s="17"/>
      <c r="J1838" s="18"/>
    </row>
    <row r="1839" spans="6:10" x14ac:dyDescent="0.25">
      <c r="F1839" s="17"/>
      <c r="G1839" s="17"/>
      <c r="H1839" s="17"/>
      <c r="J1839" s="18"/>
    </row>
    <row r="1840" spans="6:10" x14ac:dyDescent="0.25">
      <c r="F1840" s="17"/>
      <c r="G1840" s="17"/>
      <c r="H1840" s="17"/>
      <c r="J1840" s="18"/>
    </row>
    <row r="1841" spans="6:10" x14ac:dyDescent="0.25">
      <c r="F1841" s="17"/>
      <c r="G1841" s="17"/>
      <c r="H1841" s="17"/>
      <c r="J1841" s="18"/>
    </row>
    <row r="1842" spans="6:10" x14ac:dyDescent="0.25">
      <c r="F1842" s="17"/>
      <c r="G1842" s="17"/>
      <c r="H1842" s="17"/>
      <c r="J1842" s="18"/>
    </row>
    <row r="1843" spans="6:10" x14ac:dyDescent="0.25">
      <c r="F1843" s="17"/>
      <c r="G1843" s="17"/>
      <c r="H1843" s="17"/>
      <c r="J1843" s="18"/>
    </row>
    <row r="1844" spans="6:10" x14ac:dyDescent="0.25">
      <c r="F1844" s="17"/>
      <c r="G1844" s="17"/>
      <c r="H1844" s="17"/>
      <c r="J1844" s="18"/>
    </row>
    <row r="1845" spans="6:10" x14ac:dyDescent="0.25">
      <c r="F1845" s="17"/>
      <c r="G1845" s="17"/>
      <c r="H1845" s="17"/>
      <c r="J1845" s="18"/>
    </row>
    <row r="1846" spans="6:10" x14ac:dyDescent="0.25">
      <c r="F1846" s="17"/>
      <c r="G1846" s="17"/>
      <c r="H1846" s="17"/>
      <c r="J1846" s="18"/>
    </row>
    <row r="1847" spans="6:10" x14ac:dyDescent="0.25">
      <c r="F1847" s="17"/>
      <c r="G1847" s="17"/>
      <c r="H1847" s="17"/>
      <c r="J1847" s="18"/>
    </row>
    <row r="1848" spans="6:10" x14ac:dyDescent="0.25">
      <c r="F1848" s="17"/>
      <c r="G1848" s="17"/>
      <c r="H1848" s="17"/>
      <c r="J1848" s="18"/>
    </row>
    <row r="1849" spans="6:10" x14ac:dyDescent="0.25">
      <c r="F1849" s="17"/>
      <c r="G1849" s="17"/>
      <c r="H1849" s="17"/>
      <c r="J1849" s="18"/>
    </row>
    <row r="1850" spans="6:10" x14ac:dyDescent="0.25">
      <c r="F1850" s="17"/>
      <c r="G1850" s="17"/>
      <c r="H1850" s="17"/>
      <c r="J1850" s="18"/>
    </row>
    <row r="1851" spans="6:10" x14ac:dyDescent="0.25">
      <c r="F1851" s="17"/>
      <c r="G1851" s="17"/>
      <c r="H1851" s="17"/>
      <c r="J1851" s="18"/>
    </row>
    <row r="1852" spans="6:10" x14ac:dyDescent="0.25">
      <c r="F1852" s="17"/>
      <c r="G1852" s="17"/>
      <c r="H1852" s="17"/>
      <c r="J1852" s="18"/>
    </row>
    <row r="1853" spans="6:10" x14ac:dyDescent="0.25">
      <c r="F1853" s="17"/>
      <c r="G1853" s="17"/>
      <c r="H1853" s="17"/>
      <c r="J1853" s="18"/>
    </row>
    <row r="1854" spans="6:10" x14ac:dyDescent="0.25">
      <c r="F1854" s="17"/>
      <c r="G1854" s="17"/>
      <c r="H1854" s="17"/>
      <c r="J1854" s="18"/>
    </row>
    <row r="1855" spans="6:10" x14ac:dyDescent="0.25">
      <c r="F1855" s="17"/>
      <c r="G1855" s="17"/>
      <c r="H1855" s="17"/>
      <c r="J1855" s="18"/>
    </row>
    <row r="1856" spans="6:10" x14ac:dyDescent="0.25">
      <c r="F1856" s="17"/>
      <c r="G1856" s="17"/>
      <c r="H1856" s="17"/>
      <c r="J1856" s="18"/>
    </row>
    <row r="1857" spans="6:10" x14ac:dyDescent="0.25">
      <c r="F1857" s="17"/>
      <c r="G1857" s="17"/>
      <c r="H1857" s="17"/>
      <c r="J1857" s="18"/>
    </row>
    <row r="1858" spans="6:10" x14ac:dyDescent="0.25">
      <c r="F1858" s="17"/>
      <c r="G1858" s="17"/>
      <c r="H1858" s="17"/>
      <c r="J1858" s="18"/>
    </row>
    <row r="1859" spans="6:10" x14ac:dyDescent="0.25">
      <c r="F1859" s="17"/>
      <c r="G1859" s="17"/>
      <c r="H1859" s="17"/>
      <c r="J1859" s="18"/>
    </row>
    <row r="1860" spans="6:10" x14ac:dyDescent="0.25">
      <c r="F1860" s="17"/>
      <c r="G1860" s="17"/>
      <c r="H1860" s="17"/>
      <c r="J1860" s="18"/>
    </row>
    <row r="1861" spans="6:10" x14ac:dyDescent="0.25">
      <c r="F1861" s="17"/>
      <c r="G1861" s="17"/>
      <c r="H1861" s="17"/>
      <c r="J1861" s="18"/>
    </row>
    <row r="1862" spans="6:10" x14ac:dyDescent="0.25">
      <c r="F1862" s="17"/>
      <c r="G1862" s="17"/>
      <c r="H1862" s="17"/>
      <c r="J1862" s="18"/>
    </row>
    <row r="1863" spans="6:10" x14ac:dyDescent="0.25">
      <c r="F1863" s="17"/>
      <c r="G1863" s="17"/>
      <c r="H1863" s="17"/>
      <c r="J1863" s="18"/>
    </row>
    <row r="1864" spans="6:10" x14ac:dyDescent="0.25">
      <c r="F1864" s="17"/>
      <c r="G1864" s="17"/>
      <c r="H1864" s="17"/>
      <c r="J1864" s="18"/>
    </row>
    <row r="1865" spans="6:10" x14ac:dyDescent="0.25">
      <c r="F1865" s="17"/>
      <c r="G1865" s="17"/>
      <c r="H1865" s="17"/>
      <c r="J1865" s="18"/>
    </row>
    <row r="1866" spans="6:10" x14ac:dyDescent="0.25">
      <c r="F1866" s="17"/>
      <c r="G1866" s="17"/>
      <c r="H1866" s="17"/>
      <c r="J1866" s="18"/>
    </row>
    <row r="1867" spans="6:10" x14ac:dyDescent="0.25">
      <c r="F1867" s="17"/>
      <c r="G1867" s="17"/>
      <c r="H1867" s="17"/>
      <c r="J1867" s="18"/>
    </row>
    <row r="1868" spans="6:10" x14ac:dyDescent="0.25">
      <c r="F1868" s="17"/>
      <c r="G1868" s="17"/>
      <c r="H1868" s="17"/>
      <c r="J1868" s="18"/>
    </row>
    <row r="1869" spans="6:10" x14ac:dyDescent="0.25">
      <c r="F1869" s="17"/>
      <c r="G1869" s="17"/>
      <c r="H1869" s="17"/>
      <c r="J1869" s="18"/>
    </row>
    <row r="1870" spans="6:10" x14ac:dyDescent="0.25">
      <c r="F1870" s="17"/>
      <c r="G1870" s="17"/>
      <c r="H1870" s="17"/>
      <c r="J1870" s="18"/>
    </row>
    <row r="1871" spans="6:10" x14ac:dyDescent="0.25">
      <c r="F1871" s="17"/>
      <c r="G1871" s="17"/>
      <c r="H1871" s="17"/>
      <c r="J1871" s="18"/>
    </row>
    <row r="1872" spans="6:10" x14ac:dyDescent="0.25">
      <c r="F1872" s="17"/>
      <c r="G1872" s="17"/>
      <c r="H1872" s="17"/>
      <c r="J1872" s="18"/>
    </row>
    <row r="1873" spans="6:10" x14ac:dyDescent="0.25">
      <c r="F1873" s="17"/>
      <c r="G1873" s="17"/>
      <c r="H1873" s="17"/>
      <c r="J1873" s="18"/>
    </row>
    <row r="1874" spans="6:10" x14ac:dyDescent="0.25">
      <c r="F1874" s="17"/>
      <c r="G1874" s="17"/>
      <c r="H1874" s="17"/>
      <c r="J1874" s="18"/>
    </row>
    <row r="1875" spans="6:10" x14ac:dyDescent="0.25">
      <c r="F1875" s="17"/>
      <c r="G1875" s="17"/>
      <c r="H1875" s="17"/>
      <c r="J1875" s="18"/>
    </row>
    <row r="1876" spans="6:10" x14ac:dyDescent="0.25">
      <c r="F1876" s="17"/>
      <c r="G1876" s="17"/>
      <c r="H1876" s="17"/>
      <c r="J1876" s="18"/>
    </row>
    <row r="1877" spans="6:10" x14ac:dyDescent="0.25">
      <c r="F1877" s="17"/>
      <c r="G1877" s="17"/>
      <c r="H1877" s="17"/>
      <c r="J1877" s="18"/>
    </row>
    <row r="1878" spans="6:10" x14ac:dyDescent="0.25">
      <c r="F1878" s="17"/>
      <c r="G1878" s="17"/>
      <c r="H1878" s="17"/>
      <c r="J1878" s="18"/>
    </row>
    <row r="1879" spans="6:10" x14ac:dyDescent="0.25">
      <c r="F1879" s="17"/>
      <c r="G1879" s="17"/>
      <c r="H1879" s="17"/>
      <c r="J1879" s="18"/>
    </row>
    <row r="1880" spans="6:10" x14ac:dyDescent="0.25">
      <c r="F1880" s="17"/>
      <c r="G1880" s="17"/>
      <c r="H1880" s="17"/>
      <c r="J1880" s="18"/>
    </row>
    <row r="1881" spans="6:10" x14ac:dyDescent="0.25">
      <c r="F1881" s="17"/>
      <c r="G1881" s="17"/>
      <c r="H1881" s="17"/>
      <c r="J1881" s="18"/>
    </row>
    <row r="1882" spans="6:10" x14ac:dyDescent="0.25">
      <c r="F1882" s="17"/>
      <c r="G1882" s="17"/>
      <c r="H1882" s="17"/>
      <c r="J1882" s="18"/>
    </row>
    <row r="1883" spans="6:10" x14ac:dyDescent="0.25">
      <c r="F1883" s="17"/>
      <c r="G1883" s="17"/>
      <c r="H1883" s="17"/>
      <c r="J1883" s="18"/>
    </row>
    <row r="1884" spans="6:10" x14ac:dyDescent="0.25">
      <c r="F1884" s="17"/>
      <c r="G1884" s="17"/>
      <c r="H1884" s="17"/>
      <c r="J1884" s="18"/>
    </row>
    <row r="1885" spans="6:10" x14ac:dyDescent="0.25">
      <c r="F1885" s="17"/>
      <c r="G1885" s="17"/>
      <c r="H1885" s="17"/>
      <c r="J1885" s="18"/>
    </row>
    <row r="1886" spans="6:10" x14ac:dyDescent="0.25">
      <c r="F1886" s="17"/>
      <c r="G1886" s="17"/>
      <c r="H1886" s="17"/>
      <c r="J1886" s="18"/>
    </row>
    <row r="1887" spans="6:10" x14ac:dyDescent="0.25">
      <c r="F1887" s="17"/>
      <c r="G1887" s="17"/>
      <c r="H1887" s="17"/>
      <c r="J1887" s="18"/>
    </row>
    <row r="1888" spans="6:10" x14ac:dyDescent="0.25">
      <c r="F1888" s="17"/>
      <c r="G1888" s="17"/>
      <c r="H1888" s="17"/>
      <c r="J1888" s="18"/>
    </row>
    <row r="1889" spans="6:10" x14ac:dyDescent="0.25">
      <c r="F1889" s="17"/>
      <c r="G1889" s="17"/>
      <c r="H1889" s="17"/>
      <c r="J1889" s="18"/>
    </row>
    <row r="1890" spans="6:10" x14ac:dyDescent="0.25">
      <c r="F1890" s="17"/>
      <c r="G1890" s="17"/>
      <c r="H1890" s="17"/>
      <c r="J1890" s="18"/>
    </row>
    <row r="1891" spans="6:10" x14ac:dyDescent="0.25">
      <c r="F1891" s="17"/>
      <c r="G1891" s="17"/>
      <c r="H1891" s="17"/>
      <c r="J1891" s="18"/>
    </row>
    <row r="1892" spans="6:10" x14ac:dyDescent="0.25">
      <c r="F1892" s="17"/>
      <c r="G1892" s="17"/>
      <c r="H1892" s="17"/>
      <c r="J1892" s="18"/>
    </row>
    <row r="1893" spans="6:10" x14ac:dyDescent="0.25">
      <c r="F1893" s="17"/>
      <c r="G1893" s="17"/>
      <c r="H1893" s="17"/>
      <c r="J1893" s="18"/>
    </row>
    <row r="1894" spans="6:10" x14ac:dyDescent="0.25">
      <c r="F1894" s="17"/>
      <c r="G1894" s="17"/>
      <c r="H1894" s="17"/>
      <c r="J1894" s="18"/>
    </row>
    <row r="1895" spans="6:10" x14ac:dyDescent="0.25">
      <c r="F1895" s="17"/>
      <c r="G1895" s="17"/>
      <c r="H1895" s="17"/>
      <c r="J1895" s="18"/>
    </row>
    <row r="1896" spans="6:10" x14ac:dyDescent="0.25">
      <c r="F1896" s="17"/>
      <c r="G1896" s="17"/>
      <c r="H1896" s="17"/>
      <c r="J1896" s="18"/>
    </row>
    <row r="1897" spans="6:10" x14ac:dyDescent="0.25">
      <c r="F1897" s="17"/>
      <c r="G1897" s="17"/>
      <c r="H1897" s="17"/>
      <c r="J1897" s="18"/>
    </row>
    <row r="1898" spans="6:10" x14ac:dyDescent="0.25">
      <c r="F1898" s="17"/>
      <c r="G1898" s="17"/>
      <c r="H1898" s="17"/>
      <c r="J1898" s="18"/>
    </row>
    <row r="1899" spans="6:10" x14ac:dyDescent="0.25">
      <c r="F1899" s="17"/>
      <c r="G1899" s="17"/>
      <c r="H1899" s="17"/>
      <c r="J1899" s="18"/>
    </row>
    <row r="1900" spans="6:10" x14ac:dyDescent="0.25">
      <c r="F1900" s="17"/>
      <c r="G1900" s="17"/>
      <c r="H1900" s="17"/>
      <c r="J1900" s="18"/>
    </row>
    <row r="1901" spans="6:10" x14ac:dyDescent="0.25">
      <c r="F1901" s="17"/>
      <c r="G1901" s="17"/>
      <c r="H1901" s="17"/>
      <c r="J1901" s="18"/>
    </row>
    <row r="1902" spans="6:10" x14ac:dyDescent="0.25">
      <c r="F1902" s="17"/>
      <c r="G1902" s="17"/>
      <c r="H1902" s="17"/>
      <c r="J1902" s="18"/>
    </row>
    <row r="1903" spans="6:10" x14ac:dyDescent="0.25">
      <c r="F1903" s="17"/>
      <c r="G1903" s="17"/>
      <c r="H1903" s="17"/>
      <c r="J1903" s="18"/>
    </row>
    <row r="1904" spans="6:10" x14ac:dyDescent="0.25">
      <c r="F1904" s="17"/>
      <c r="G1904" s="17"/>
      <c r="H1904" s="17"/>
      <c r="J1904" s="18"/>
    </row>
    <row r="1905" spans="6:10" x14ac:dyDescent="0.25">
      <c r="F1905" s="17"/>
      <c r="G1905" s="17"/>
      <c r="H1905" s="17"/>
      <c r="J1905" s="18"/>
    </row>
    <row r="1906" spans="6:10" x14ac:dyDescent="0.25">
      <c r="F1906" s="17"/>
      <c r="G1906" s="17"/>
      <c r="H1906" s="17"/>
      <c r="J1906" s="18"/>
    </row>
    <row r="1907" spans="6:10" x14ac:dyDescent="0.25">
      <c r="F1907" s="17"/>
      <c r="G1907" s="17"/>
      <c r="H1907" s="17"/>
      <c r="J1907" s="18"/>
    </row>
    <row r="1908" spans="6:10" x14ac:dyDescent="0.25">
      <c r="F1908" s="17"/>
      <c r="G1908" s="17"/>
      <c r="H1908" s="17"/>
      <c r="J1908" s="18"/>
    </row>
    <row r="1909" spans="6:10" x14ac:dyDescent="0.25">
      <c r="F1909" s="17"/>
      <c r="G1909" s="17"/>
      <c r="H1909" s="17"/>
      <c r="J1909" s="18"/>
    </row>
    <row r="1910" spans="6:10" x14ac:dyDescent="0.25">
      <c r="F1910" s="17"/>
      <c r="G1910" s="17"/>
      <c r="H1910" s="17"/>
      <c r="J1910" s="18"/>
    </row>
    <row r="1911" spans="6:10" x14ac:dyDescent="0.25">
      <c r="F1911" s="17"/>
      <c r="G1911" s="17"/>
      <c r="H1911" s="17"/>
      <c r="J1911" s="18"/>
    </row>
    <row r="1912" spans="6:10" x14ac:dyDescent="0.25">
      <c r="F1912" s="17"/>
      <c r="G1912" s="17"/>
      <c r="H1912" s="17"/>
      <c r="J1912" s="18"/>
    </row>
    <row r="1913" spans="6:10" x14ac:dyDescent="0.25">
      <c r="F1913" s="17"/>
      <c r="G1913" s="17"/>
      <c r="H1913" s="17"/>
      <c r="J1913" s="18"/>
    </row>
    <row r="1914" spans="6:10" x14ac:dyDescent="0.25">
      <c r="F1914" s="17"/>
      <c r="G1914" s="17"/>
      <c r="H1914" s="17"/>
      <c r="J1914" s="18"/>
    </row>
    <row r="1915" spans="6:10" x14ac:dyDescent="0.25">
      <c r="F1915" s="17"/>
      <c r="G1915" s="17"/>
      <c r="H1915" s="17"/>
      <c r="J1915" s="18"/>
    </row>
    <row r="1916" spans="6:10" x14ac:dyDescent="0.25">
      <c r="F1916" s="17"/>
      <c r="G1916" s="17"/>
      <c r="H1916" s="17"/>
      <c r="J1916" s="18"/>
    </row>
    <row r="1917" spans="6:10" x14ac:dyDescent="0.25">
      <c r="F1917" s="17"/>
      <c r="G1917" s="17"/>
      <c r="H1917" s="17"/>
      <c r="J1917" s="18"/>
    </row>
    <row r="1918" spans="6:10" x14ac:dyDescent="0.25">
      <c r="F1918" s="17"/>
      <c r="G1918" s="17"/>
      <c r="H1918" s="17"/>
      <c r="J1918" s="18"/>
    </row>
    <row r="1919" spans="6:10" x14ac:dyDescent="0.25">
      <c r="F1919" s="17"/>
      <c r="G1919" s="17"/>
      <c r="H1919" s="17"/>
      <c r="J1919" s="18"/>
    </row>
    <row r="1920" spans="6:10" x14ac:dyDescent="0.25">
      <c r="F1920" s="17"/>
      <c r="G1920" s="17"/>
      <c r="H1920" s="17"/>
      <c r="J1920" s="18"/>
    </row>
    <row r="1921" spans="6:10" x14ac:dyDescent="0.25">
      <c r="F1921" s="17"/>
      <c r="G1921" s="17"/>
      <c r="H1921" s="17"/>
      <c r="J1921" s="18"/>
    </row>
    <row r="1922" spans="6:10" x14ac:dyDescent="0.25">
      <c r="F1922" s="17"/>
      <c r="G1922" s="17"/>
      <c r="H1922" s="17"/>
      <c r="J1922" s="18"/>
    </row>
    <row r="1923" spans="6:10" x14ac:dyDescent="0.25">
      <c r="F1923" s="17"/>
      <c r="G1923" s="17"/>
      <c r="H1923" s="17"/>
      <c r="J1923" s="18"/>
    </row>
    <row r="1924" spans="6:10" x14ac:dyDescent="0.25">
      <c r="F1924" s="17"/>
      <c r="G1924" s="17"/>
      <c r="H1924" s="17"/>
      <c r="J1924" s="18"/>
    </row>
    <row r="1925" spans="6:10" x14ac:dyDescent="0.25">
      <c r="F1925" s="17"/>
      <c r="G1925" s="17"/>
      <c r="H1925" s="17"/>
      <c r="J1925" s="18"/>
    </row>
    <row r="1926" spans="6:10" x14ac:dyDescent="0.25">
      <c r="F1926" s="17"/>
      <c r="G1926" s="17"/>
      <c r="H1926" s="17"/>
      <c r="J1926" s="18"/>
    </row>
    <row r="1927" spans="6:10" x14ac:dyDescent="0.25">
      <c r="F1927" s="17"/>
      <c r="G1927" s="17"/>
      <c r="H1927" s="17"/>
      <c r="J1927" s="18"/>
    </row>
    <row r="1928" spans="6:10" x14ac:dyDescent="0.25">
      <c r="F1928" s="17"/>
      <c r="G1928" s="17"/>
      <c r="H1928" s="17"/>
      <c r="J1928" s="18"/>
    </row>
    <row r="1929" spans="6:10" x14ac:dyDescent="0.25">
      <c r="F1929" s="17"/>
      <c r="G1929" s="17"/>
      <c r="H1929" s="17"/>
      <c r="J1929" s="18"/>
    </row>
    <row r="1930" spans="6:10" x14ac:dyDescent="0.25">
      <c r="F1930" s="17"/>
      <c r="G1930" s="17"/>
      <c r="H1930" s="17"/>
      <c r="J1930" s="18"/>
    </row>
    <row r="1931" spans="6:10" x14ac:dyDescent="0.25">
      <c r="F1931" s="17"/>
      <c r="G1931" s="17"/>
      <c r="H1931" s="17"/>
      <c r="J1931" s="18"/>
    </row>
    <row r="1932" spans="6:10" x14ac:dyDescent="0.25">
      <c r="F1932" s="17"/>
      <c r="G1932" s="17"/>
      <c r="H1932" s="17"/>
      <c r="J1932" s="18"/>
    </row>
    <row r="1933" spans="6:10" x14ac:dyDescent="0.25">
      <c r="F1933" s="17"/>
      <c r="G1933" s="17"/>
      <c r="H1933" s="17"/>
      <c r="J1933" s="18"/>
    </row>
    <row r="1934" spans="6:10" x14ac:dyDescent="0.25">
      <c r="F1934" s="17"/>
      <c r="G1934" s="17"/>
      <c r="H1934" s="17"/>
      <c r="J1934" s="18"/>
    </row>
    <row r="1935" spans="6:10" x14ac:dyDescent="0.25">
      <c r="F1935" s="17"/>
      <c r="G1935" s="17"/>
      <c r="H1935" s="17"/>
      <c r="J1935" s="18"/>
    </row>
    <row r="1936" spans="6:10" x14ac:dyDescent="0.25">
      <c r="F1936" s="17"/>
      <c r="G1936" s="17"/>
      <c r="H1936" s="17"/>
      <c r="J1936" s="18"/>
    </row>
    <row r="1937" spans="6:10" x14ac:dyDescent="0.25">
      <c r="F1937" s="17"/>
      <c r="G1937" s="17"/>
      <c r="H1937" s="17"/>
      <c r="J1937" s="18"/>
    </row>
    <row r="1938" spans="6:10" x14ac:dyDescent="0.25">
      <c r="F1938" s="17"/>
      <c r="G1938" s="17"/>
      <c r="H1938" s="17"/>
      <c r="J1938" s="18"/>
    </row>
    <row r="1939" spans="6:10" x14ac:dyDescent="0.25">
      <c r="F1939" s="17"/>
      <c r="G1939" s="17"/>
      <c r="H1939" s="17"/>
      <c r="J1939" s="18"/>
    </row>
    <row r="1940" spans="6:10" x14ac:dyDescent="0.25">
      <c r="F1940" s="17"/>
      <c r="G1940" s="17"/>
      <c r="H1940" s="17"/>
      <c r="J1940" s="18"/>
    </row>
    <row r="1941" spans="6:10" x14ac:dyDescent="0.25">
      <c r="F1941" s="17"/>
      <c r="G1941" s="17"/>
      <c r="H1941" s="17"/>
      <c r="J1941" s="18"/>
    </row>
    <row r="1942" spans="6:10" x14ac:dyDescent="0.25">
      <c r="F1942" s="17"/>
      <c r="G1942" s="17"/>
      <c r="H1942" s="17"/>
      <c r="J1942" s="18"/>
    </row>
    <row r="1943" spans="6:10" x14ac:dyDescent="0.25">
      <c r="F1943" s="17"/>
      <c r="G1943" s="17"/>
      <c r="H1943" s="17"/>
      <c r="J1943" s="18"/>
    </row>
    <row r="1944" spans="6:10" x14ac:dyDescent="0.25">
      <c r="F1944" s="17"/>
      <c r="G1944" s="17"/>
      <c r="H1944" s="17"/>
      <c r="J1944" s="18"/>
    </row>
    <row r="1945" spans="6:10" x14ac:dyDescent="0.25">
      <c r="F1945" s="17"/>
      <c r="G1945" s="17"/>
      <c r="H1945" s="17"/>
      <c r="J1945" s="18"/>
    </row>
    <row r="1946" spans="6:10" x14ac:dyDescent="0.25">
      <c r="F1946" s="17"/>
      <c r="G1946" s="17"/>
      <c r="H1946" s="17"/>
      <c r="J1946" s="18"/>
    </row>
    <row r="1947" spans="6:10" x14ac:dyDescent="0.25">
      <c r="F1947" s="17"/>
      <c r="G1947" s="17"/>
      <c r="H1947" s="17"/>
      <c r="J1947" s="18"/>
    </row>
    <row r="1948" spans="6:10" x14ac:dyDescent="0.25">
      <c r="F1948" s="17"/>
      <c r="G1948" s="17"/>
      <c r="H1948" s="17"/>
      <c r="J1948" s="18"/>
    </row>
    <row r="1949" spans="6:10" x14ac:dyDescent="0.25">
      <c r="F1949" s="17"/>
      <c r="G1949" s="17"/>
      <c r="H1949" s="17"/>
      <c r="J1949" s="18"/>
    </row>
    <row r="1950" spans="6:10" x14ac:dyDescent="0.25">
      <c r="F1950" s="17"/>
      <c r="G1950" s="17"/>
      <c r="H1950" s="17"/>
      <c r="J1950" s="18"/>
    </row>
    <row r="1951" spans="6:10" x14ac:dyDescent="0.25">
      <c r="F1951" s="17"/>
      <c r="G1951" s="17"/>
      <c r="H1951" s="17"/>
      <c r="J1951" s="18"/>
    </row>
    <row r="1952" spans="6:10" x14ac:dyDescent="0.25">
      <c r="F1952" s="17"/>
      <c r="G1952" s="17"/>
      <c r="H1952" s="17"/>
      <c r="J1952" s="18"/>
    </row>
    <row r="1953" spans="6:10" x14ac:dyDescent="0.25">
      <c r="F1953" s="17"/>
      <c r="G1953" s="17"/>
      <c r="H1953" s="17"/>
      <c r="J1953" s="18"/>
    </row>
    <row r="1954" spans="6:10" x14ac:dyDescent="0.25">
      <c r="F1954" s="17"/>
      <c r="G1954" s="17"/>
      <c r="H1954" s="17"/>
      <c r="J1954" s="18"/>
    </row>
    <row r="1955" spans="6:10" x14ac:dyDescent="0.25">
      <c r="F1955" s="17"/>
      <c r="G1955" s="17"/>
      <c r="H1955" s="17"/>
      <c r="J1955" s="18"/>
    </row>
    <row r="1956" spans="6:10" x14ac:dyDescent="0.25">
      <c r="F1956" s="17"/>
      <c r="G1956" s="17"/>
      <c r="H1956" s="17"/>
      <c r="J1956" s="18"/>
    </row>
    <row r="1957" spans="6:10" x14ac:dyDescent="0.25">
      <c r="F1957" s="17"/>
      <c r="G1957" s="17"/>
      <c r="H1957" s="17"/>
      <c r="J1957" s="18"/>
    </row>
    <row r="1958" spans="6:10" x14ac:dyDescent="0.25">
      <c r="F1958" s="17"/>
      <c r="G1958" s="17"/>
      <c r="H1958" s="17"/>
      <c r="J1958" s="18"/>
    </row>
    <row r="1959" spans="6:10" x14ac:dyDescent="0.25">
      <c r="F1959" s="17"/>
      <c r="G1959" s="17"/>
      <c r="H1959" s="17"/>
      <c r="J1959" s="18"/>
    </row>
    <row r="1960" spans="6:10" x14ac:dyDescent="0.25">
      <c r="F1960" s="17"/>
      <c r="G1960" s="17"/>
      <c r="H1960" s="17"/>
      <c r="J1960" s="18"/>
    </row>
    <row r="1961" spans="6:10" x14ac:dyDescent="0.25">
      <c r="F1961" s="17"/>
      <c r="G1961" s="17"/>
      <c r="H1961" s="17"/>
      <c r="J1961" s="18"/>
    </row>
    <row r="1962" spans="6:10" x14ac:dyDescent="0.25">
      <c r="F1962" s="17"/>
      <c r="G1962" s="17"/>
      <c r="H1962" s="17"/>
      <c r="J1962" s="18"/>
    </row>
    <row r="1963" spans="6:10" x14ac:dyDescent="0.25">
      <c r="F1963" s="17"/>
      <c r="G1963" s="17"/>
      <c r="H1963" s="17"/>
      <c r="J1963" s="18"/>
    </row>
    <row r="1964" spans="6:10" x14ac:dyDescent="0.25">
      <c r="F1964" s="17"/>
      <c r="G1964" s="17"/>
      <c r="H1964" s="17"/>
      <c r="J1964" s="18"/>
    </row>
    <row r="1965" spans="6:10" x14ac:dyDescent="0.25">
      <c r="F1965" s="17"/>
      <c r="G1965" s="17"/>
      <c r="H1965" s="17"/>
      <c r="J1965" s="18"/>
    </row>
    <row r="1966" spans="6:10" x14ac:dyDescent="0.25">
      <c r="F1966" s="17"/>
      <c r="G1966" s="17"/>
      <c r="H1966" s="17"/>
      <c r="J1966" s="18"/>
    </row>
    <row r="1967" spans="6:10" x14ac:dyDescent="0.25">
      <c r="F1967" s="17"/>
      <c r="G1967" s="17"/>
      <c r="H1967" s="17"/>
      <c r="J1967" s="18"/>
    </row>
    <row r="1968" spans="6:10" x14ac:dyDescent="0.25">
      <c r="F1968" s="17"/>
      <c r="G1968" s="17"/>
      <c r="H1968" s="17"/>
      <c r="J1968" s="18"/>
    </row>
    <row r="1969" spans="6:10" x14ac:dyDescent="0.25">
      <c r="F1969" s="17"/>
      <c r="G1969" s="17"/>
      <c r="H1969" s="17"/>
      <c r="J1969" s="18"/>
    </row>
    <row r="1970" spans="6:10" x14ac:dyDescent="0.25">
      <c r="F1970" s="17"/>
      <c r="G1970" s="17"/>
      <c r="H1970" s="17"/>
      <c r="J1970" s="18"/>
    </row>
    <row r="1971" spans="6:10" x14ac:dyDescent="0.25">
      <c r="F1971" s="17"/>
      <c r="G1971" s="17"/>
      <c r="H1971" s="17"/>
      <c r="J1971" s="18"/>
    </row>
    <row r="1972" spans="6:10" x14ac:dyDescent="0.25">
      <c r="F1972" s="17"/>
      <c r="G1972" s="17"/>
      <c r="H1972" s="17"/>
      <c r="J1972" s="18"/>
    </row>
    <row r="1973" spans="6:10" x14ac:dyDescent="0.25">
      <c r="F1973" s="17"/>
      <c r="G1973" s="17"/>
      <c r="H1973" s="17"/>
      <c r="J1973" s="18"/>
    </row>
    <row r="1974" spans="6:10" x14ac:dyDescent="0.25">
      <c r="F1974" s="17"/>
      <c r="G1974" s="17"/>
      <c r="H1974" s="17"/>
      <c r="J1974" s="18"/>
    </row>
    <row r="1975" spans="6:10" x14ac:dyDescent="0.25">
      <c r="F1975" s="17"/>
      <c r="G1975" s="17"/>
      <c r="H1975" s="17"/>
      <c r="J1975" s="18"/>
    </row>
    <row r="1976" spans="6:10" x14ac:dyDescent="0.25">
      <c r="F1976" s="17"/>
      <c r="G1976" s="17"/>
      <c r="H1976" s="17"/>
      <c r="J1976" s="18"/>
    </row>
    <row r="1977" spans="6:10" x14ac:dyDescent="0.25">
      <c r="F1977" s="17"/>
      <c r="G1977" s="17"/>
      <c r="H1977" s="17"/>
      <c r="J1977" s="18"/>
    </row>
    <row r="1978" spans="6:10" x14ac:dyDescent="0.25">
      <c r="F1978" s="17"/>
      <c r="G1978" s="17"/>
      <c r="H1978" s="17"/>
      <c r="J1978" s="18"/>
    </row>
    <row r="1979" spans="6:10" x14ac:dyDescent="0.25">
      <c r="F1979" s="17"/>
      <c r="G1979" s="17"/>
      <c r="H1979" s="17"/>
      <c r="J1979" s="18"/>
    </row>
    <row r="1980" spans="6:10" x14ac:dyDescent="0.25">
      <c r="F1980" s="17"/>
      <c r="G1980" s="17"/>
      <c r="H1980" s="17"/>
      <c r="J1980" s="18"/>
    </row>
    <row r="1981" spans="6:10" x14ac:dyDescent="0.25">
      <c r="F1981" s="17"/>
      <c r="G1981" s="17"/>
      <c r="H1981" s="17"/>
      <c r="J1981" s="18"/>
    </row>
    <row r="1982" spans="6:10" x14ac:dyDescent="0.25">
      <c r="F1982" s="17"/>
      <c r="G1982" s="17"/>
      <c r="H1982" s="17"/>
      <c r="J1982" s="18"/>
    </row>
    <row r="1983" spans="6:10" x14ac:dyDescent="0.25">
      <c r="F1983" s="17"/>
      <c r="G1983" s="17"/>
      <c r="H1983" s="17"/>
      <c r="J1983" s="18"/>
    </row>
    <row r="1984" spans="6:10" x14ac:dyDescent="0.25">
      <c r="F1984" s="17"/>
      <c r="G1984" s="17"/>
      <c r="H1984" s="17"/>
      <c r="J1984" s="18"/>
    </row>
    <row r="1985" spans="6:10" x14ac:dyDescent="0.25">
      <c r="F1985" s="17"/>
      <c r="G1985" s="17"/>
      <c r="H1985" s="17"/>
      <c r="J1985" s="18"/>
    </row>
    <row r="1986" spans="6:10" x14ac:dyDescent="0.25">
      <c r="F1986" s="17"/>
      <c r="G1986" s="17"/>
      <c r="H1986" s="17"/>
      <c r="J1986" s="18"/>
    </row>
    <row r="1987" spans="6:10" x14ac:dyDescent="0.25">
      <c r="F1987" s="17"/>
      <c r="G1987" s="17"/>
      <c r="H1987" s="17"/>
      <c r="J1987" s="18"/>
    </row>
    <row r="1988" spans="6:10" x14ac:dyDescent="0.25">
      <c r="F1988" s="17"/>
      <c r="G1988" s="17"/>
      <c r="H1988" s="17"/>
      <c r="J1988" s="18"/>
    </row>
    <row r="1989" spans="6:10" x14ac:dyDescent="0.25">
      <c r="F1989" s="17"/>
      <c r="G1989" s="17"/>
      <c r="H1989" s="17"/>
      <c r="J1989" s="18"/>
    </row>
    <row r="1990" spans="6:10" x14ac:dyDescent="0.25">
      <c r="F1990" s="17"/>
      <c r="G1990" s="17"/>
      <c r="H1990" s="17"/>
      <c r="J1990" s="18"/>
    </row>
    <row r="1991" spans="6:10" x14ac:dyDescent="0.25">
      <c r="F1991" s="17"/>
      <c r="G1991" s="17"/>
      <c r="H1991" s="17"/>
      <c r="J1991" s="18"/>
    </row>
    <row r="1992" spans="6:10" x14ac:dyDescent="0.25">
      <c r="F1992" s="17"/>
      <c r="G1992" s="17"/>
      <c r="H1992" s="17"/>
      <c r="J1992" s="18"/>
    </row>
    <row r="1993" spans="6:10" x14ac:dyDescent="0.25">
      <c r="F1993" s="17"/>
      <c r="G1993" s="17"/>
      <c r="H1993" s="17"/>
      <c r="J1993" s="18"/>
    </row>
    <row r="1994" spans="6:10" x14ac:dyDescent="0.25">
      <c r="F1994" s="17"/>
      <c r="G1994" s="17"/>
      <c r="H1994" s="17"/>
      <c r="J1994" s="18"/>
    </row>
    <row r="1995" spans="6:10" x14ac:dyDescent="0.25">
      <c r="F1995" s="17"/>
      <c r="G1995" s="17"/>
      <c r="H1995" s="17"/>
      <c r="J1995" s="18"/>
    </row>
    <row r="1996" spans="6:10" x14ac:dyDescent="0.25">
      <c r="F1996" s="17"/>
      <c r="G1996" s="17"/>
      <c r="H1996" s="17"/>
      <c r="J1996" s="18"/>
    </row>
    <row r="1997" spans="6:10" x14ac:dyDescent="0.25">
      <c r="F1997" s="17"/>
      <c r="G1997" s="17"/>
      <c r="H1997" s="17"/>
      <c r="J1997" s="18"/>
    </row>
    <row r="1998" spans="6:10" x14ac:dyDescent="0.25">
      <c r="F1998" s="17"/>
      <c r="G1998" s="17"/>
      <c r="H1998" s="17"/>
      <c r="J1998" s="18"/>
    </row>
    <row r="1999" spans="6:10" x14ac:dyDescent="0.25">
      <c r="F1999" s="17"/>
      <c r="G1999" s="17"/>
      <c r="H1999" s="17"/>
      <c r="J1999" s="18"/>
    </row>
    <row r="2000" spans="6:10" x14ac:dyDescent="0.25">
      <c r="F2000" s="17"/>
      <c r="G2000" s="17"/>
      <c r="H2000" s="17"/>
      <c r="J2000" s="18"/>
    </row>
    <row r="2001" spans="6:10" x14ac:dyDescent="0.25">
      <c r="F2001" s="17"/>
      <c r="G2001" s="17"/>
      <c r="H2001" s="17"/>
      <c r="J2001" s="18"/>
    </row>
    <row r="2002" spans="6:10" x14ac:dyDescent="0.25">
      <c r="F2002" s="17"/>
      <c r="G2002" s="17"/>
      <c r="H2002" s="17"/>
      <c r="J2002" s="18"/>
    </row>
    <row r="2003" spans="6:10" x14ac:dyDescent="0.25">
      <c r="F2003" s="17"/>
      <c r="G2003" s="17"/>
      <c r="H2003" s="17"/>
      <c r="J2003" s="18"/>
    </row>
    <row r="2004" spans="6:10" x14ac:dyDescent="0.25">
      <c r="F2004" s="17"/>
      <c r="G2004" s="17"/>
      <c r="H2004" s="17"/>
      <c r="J2004" s="18"/>
    </row>
    <row r="2005" spans="6:10" x14ac:dyDescent="0.25">
      <c r="F2005" s="17"/>
      <c r="G2005" s="17"/>
      <c r="H2005" s="17"/>
      <c r="J2005" s="18"/>
    </row>
    <row r="2006" spans="6:10" x14ac:dyDescent="0.25">
      <c r="F2006" s="17"/>
      <c r="G2006" s="17"/>
      <c r="H2006" s="17"/>
      <c r="J2006" s="18"/>
    </row>
    <row r="2007" spans="6:10" x14ac:dyDescent="0.25">
      <c r="F2007" s="17"/>
      <c r="G2007" s="17"/>
      <c r="H2007" s="17"/>
      <c r="J2007" s="18"/>
    </row>
    <row r="2008" spans="6:10" x14ac:dyDescent="0.25">
      <c r="F2008" s="17"/>
      <c r="G2008" s="17"/>
      <c r="H2008" s="17"/>
      <c r="J2008" s="18"/>
    </row>
    <row r="2009" spans="6:10" x14ac:dyDescent="0.25">
      <c r="F2009" s="17"/>
      <c r="G2009" s="17"/>
      <c r="H2009" s="17"/>
      <c r="J2009" s="18"/>
    </row>
    <row r="2010" spans="6:10" x14ac:dyDescent="0.25">
      <c r="F2010" s="17"/>
      <c r="G2010" s="17"/>
      <c r="H2010" s="17"/>
      <c r="J2010" s="18"/>
    </row>
    <row r="2011" spans="6:10" x14ac:dyDescent="0.25">
      <c r="F2011" s="17"/>
      <c r="G2011" s="17"/>
      <c r="H2011" s="17"/>
      <c r="J2011" s="18"/>
    </row>
    <row r="2012" spans="6:10" x14ac:dyDescent="0.25">
      <c r="F2012" s="17"/>
      <c r="G2012" s="17"/>
      <c r="H2012" s="17"/>
      <c r="J2012" s="18"/>
    </row>
    <row r="2013" spans="6:10" x14ac:dyDescent="0.25">
      <c r="F2013" s="17"/>
      <c r="G2013" s="17"/>
      <c r="H2013" s="17"/>
      <c r="J2013" s="18"/>
    </row>
    <row r="2014" spans="6:10" x14ac:dyDescent="0.25">
      <c r="F2014" s="17"/>
      <c r="G2014" s="17"/>
      <c r="H2014" s="17"/>
      <c r="J2014" s="18"/>
    </row>
    <row r="2015" spans="6:10" x14ac:dyDescent="0.25">
      <c r="F2015" s="17"/>
      <c r="G2015" s="17"/>
      <c r="H2015" s="17"/>
      <c r="J2015" s="18"/>
    </row>
    <row r="2016" spans="6:10" x14ac:dyDescent="0.25">
      <c r="F2016" s="17"/>
      <c r="G2016" s="17"/>
      <c r="H2016" s="17"/>
      <c r="J2016" s="18"/>
    </row>
    <row r="2017" spans="6:10" x14ac:dyDescent="0.25">
      <c r="F2017" s="17"/>
      <c r="G2017" s="17"/>
      <c r="H2017" s="17"/>
      <c r="J2017" s="18"/>
    </row>
    <row r="2018" spans="6:10" x14ac:dyDescent="0.25">
      <c r="F2018" s="17"/>
      <c r="G2018" s="17"/>
      <c r="H2018" s="17"/>
      <c r="J2018" s="18"/>
    </row>
    <row r="2019" spans="6:10" x14ac:dyDescent="0.25">
      <c r="F2019" s="17"/>
      <c r="G2019" s="17"/>
      <c r="H2019" s="17"/>
      <c r="J2019" s="18"/>
    </row>
    <row r="2020" spans="6:10" x14ac:dyDescent="0.25">
      <c r="F2020" s="17"/>
      <c r="G2020" s="17"/>
      <c r="H2020" s="17"/>
      <c r="J2020" s="18"/>
    </row>
    <row r="2021" spans="6:10" x14ac:dyDescent="0.25">
      <c r="F2021" s="17"/>
      <c r="G2021" s="17"/>
      <c r="H2021" s="17"/>
      <c r="J2021" s="18"/>
    </row>
    <row r="2022" spans="6:10" x14ac:dyDescent="0.25">
      <c r="F2022" s="17"/>
      <c r="G2022" s="17"/>
      <c r="H2022" s="17"/>
      <c r="J2022" s="18"/>
    </row>
    <row r="2023" spans="6:10" x14ac:dyDescent="0.25">
      <c r="F2023" s="17"/>
      <c r="G2023" s="17"/>
      <c r="H2023" s="17"/>
      <c r="J2023" s="18"/>
    </row>
    <row r="2024" spans="6:10" x14ac:dyDescent="0.25">
      <c r="F2024" s="17"/>
      <c r="G2024" s="17"/>
      <c r="H2024" s="17"/>
      <c r="J2024" s="18"/>
    </row>
    <row r="2025" spans="6:10" x14ac:dyDescent="0.25">
      <c r="F2025" s="17"/>
      <c r="G2025" s="17"/>
      <c r="H2025" s="17"/>
      <c r="J2025" s="18"/>
    </row>
    <row r="2026" spans="6:10" x14ac:dyDescent="0.25">
      <c r="F2026" s="17"/>
      <c r="G2026" s="17"/>
      <c r="H2026" s="17"/>
      <c r="J2026" s="18"/>
    </row>
    <row r="2027" spans="6:10" x14ac:dyDescent="0.25">
      <c r="F2027" s="17"/>
      <c r="G2027" s="17"/>
      <c r="H2027" s="17"/>
      <c r="J2027" s="18"/>
    </row>
    <row r="2028" spans="6:10" x14ac:dyDescent="0.25">
      <c r="F2028" s="17"/>
      <c r="G2028" s="17"/>
      <c r="H2028" s="17"/>
      <c r="J2028" s="18"/>
    </row>
    <row r="2029" spans="6:10" x14ac:dyDescent="0.25">
      <c r="F2029" s="17"/>
      <c r="G2029" s="17"/>
      <c r="H2029" s="17"/>
      <c r="J2029" s="18"/>
    </row>
    <row r="2030" spans="6:10" x14ac:dyDescent="0.25">
      <c r="F2030" s="17"/>
      <c r="G2030" s="17"/>
      <c r="H2030" s="17"/>
      <c r="J2030" s="18"/>
    </row>
    <row r="2031" spans="6:10" x14ac:dyDescent="0.25">
      <c r="F2031" s="17"/>
      <c r="G2031" s="17"/>
      <c r="H2031" s="17"/>
      <c r="J2031" s="18"/>
    </row>
    <row r="2032" spans="6:10" x14ac:dyDescent="0.25">
      <c r="F2032" s="17"/>
      <c r="G2032" s="17"/>
      <c r="H2032" s="17"/>
      <c r="J2032" s="18"/>
    </row>
    <row r="2033" spans="6:10" x14ac:dyDescent="0.25">
      <c r="F2033" s="17"/>
      <c r="G2033" s="17"/>
      <c r="H2033" s="17"/>
      <c r="J2033" s="18"/>
    </row>
    <row r="2034" spans="6:10" x14ac:dyDescent="0.25">
      <c r="F2034" s="17"/>
      <c r="G2034" s="17"/>
      <c r="H2034" s="17"/>
      <c r="J2034" s="18"/>
    </row>
    <row r="2035" spans="6:10" x14ac:dyDescent="0.25">
      <c r="F2035" s="17"/>
      <c r="G2035" s="17"/>
      <c r="H2035" s="17"/>
      <c r="J2035" s="18"/>
    </row>
    <row r="2036" spans="6:10" x14ac:dyDescent="0.25">
      <c r="F2036" s="17"/>
      <c r="G2036" s="17"/>
      <c r="H2036" s="17"/>
      <c r="J2036" s="18"/>
    </row>
    <row r="2037" spans="6:10" x14ac:dyDescent="0.25">
      <c r="F2037" s="17"/>
      <c r="G2037" s="17"/>
      <c r="H2037" s="17"/>
      <c r="J2037" s="18"/>
    </row>
    <row r="2038" spans="6:10" x14ac:dyDescent="0.25">
      <c r="F2038" s="17"/>
      <c r="G2038" s="17"/>
      <c r="H2038" s="17"/>
      <c r="J2038" s="18"/>
    </row>
    <row r="2039" spans="6:10" x14ac:dyDescent="0.25">
      <c r="F2039" s="17"/>
      <c r="G2039" s="17"/>
      <c r="H2039" s="17"/>
      <c r="J2039" s="18"/>
    </row>
    <row r="2040" spans="6:10" x14ac:dyDescent="0.25">
      <c r="F2040" s="17"/>
      <c r="G2040" s="17"/>
      <c r="H2040" s="17"/>
      <c r="J2040" s="18"/>
    </row>
    <row r="2041" spans="6:10" x14ac:dyDescent="0.25">
      <c r="F2041" s="17"/>
      <c r="G2041" s="17"/>
      <c r="H2041" s="17"/>
      <c r="J2041" s="18"/>
    </row>
    <row r="2042" spans="6:10" x14ac:dyDescent="0.25">
      <c r="F2042" s="17"/>
      <c r="G2042" s="17"/>
      <c r="H2042" s="17"/>
      <c r="J2042" s="18"/>
    </row>
    <row r="2043" spans="6:10" x14ac:dyDescent="0.25">
      <c r="F2043" s="17"/>
      <c r="G2043" s="17"/>
      <c r="H2043" s="17"/>
      <c r="J2043" s="18"/>
    </row>
    <row r="2044" spans="6:10" x14ac:dyDescent="0.25">
      <c r="F2044" s="17"/>
      <c r="G2044" s="17"/>
      <c r="H2044" s="17"/>
      <c r="J2044" s="18"/>
    </row>
    <row r="2045" spans="6:10" x14ac:dyDescent="0.25">
      <c r="F2045" s="17"/>
      <c r="G2045" s="17"/>
      <c r="H2045" s="17"/>
      <c r="J2045" s="18"/>
    </row>
    <row r="2046" spans="6:10" x14ac:dyDescent="0.25">
      <c r="F2046" s="17"/>
      <c r="G2046" s="17"/>
      <c r="H2046" s="17"/>
      <c r="J2046" s="18"/>
    </row>
    <row r="2047" spans="6:10" x14ac:dyDescent="0.25">
      <c r="F2047" s="17"/>
      <c r="G2047" s="17"/>
      <c r="H2047" s="17"/>
      <c r="J2047" s="18"/>
    </row>
    <row r="2048" spans="6:10" x14ac:dyDescent="0.25">
      <c r="F2048" s="17"/>
      <c r="G2048" s="17"/>
      <c r="H2048" s="17"/>
      <c r="J2048" s="18"/>
    </row>
    <row r="2049" spans="6:10" x14ac:dyDescent="0.25">
      <c r="F2049" s="17"/>
      <c r="G2049" s="17"/>
      <c r="H2049" s="17"/>
      <c r="J2049" s="18"/>
    </row>
    <row r="2050" spans="6:10" x14ac:dyDescent="0.25">
      <c r="F2050" s="17"/>
      <c r="G2050" s="17"/>
      <c r="H2050" s="17"/>
      <c r="J2050" s="18"/>
    </row>
    <row r="2051" spans="6:10" x14ac:dyDescent="0.25">
      <c r="F2051" s="17"/>
      <c r="G2051" s="17"/>
      <c r="H2051" s="17"/>
      <c r="J2051" s="18"/>
    </row>
    <row r="2052" spans="6:10" x14ac:dyDescent="0.25">
      <c r="F2052" s="17"/>
      <c r="G2052" s="17"/>
      <c r="H2052" s="17"/>
      <c r="J2052" s="18"/>
    </row>
    <row r="2053" spans="6:10" x14ac:dyDescent="0.25">
      <c r="F2053" s="17"/>
      <c r="G2053" s="17"/>
      <c r="H2053" s="17"/>
      <c r="J2053" s="18"/>
    </row>
    <row r="2054" spans="6:10" x14ac:dyDescent="0.25">
      <c r="F2054" s="17"/>
      <c r="G2054" s="17"/>
      <c r="H2054" s="17"/>
      <c r="J2054" s="18"/>
    </row>
    <row r="2055" spans="6:10" x14ac:dyDescent="0.25">
      <c r="F2055" s="17"/>
      <c r="G2055" s="17"/>
      <c r="H2055" s="17"/>
      <c r="J2055" s="18"/>
    </row>
    <row r="2056" spans="6:10" x14ac:dyDescent="0.25">
      <c r="F2056" s="17"/>
      <c r="G2056" s="17"/>
      <c r="H2056" s="17"/>
      <c r="J2056" s="18"/>
    </row>
    <row r="2057" spans="6:10" x14ac:dyDescent="0.25">
      <c r="F2057" s="17"/>
      <c r="G2057" s="17"/>
      <c r="H2057" s="17"/>
      <c r="J2057" s="18"/>
    </row>
    <row r="2058" spans="6:10" x14ac:dyDescent="0.25">
      <c r="F2058" s="17"/>
      <c r="G2058" s="17"/>
      <c r="H2058" s="17"/>
      <c r="J2058" s="18"/>
    </row>
    <row r="2059" spans="6:10" x14ac:dyDescent="0.25">
      <c r="F2059" s="17"/>
      <c r="G2059" s="17"/>
      <c r="H2059" s="17"/>
      <c r="J2059" s="18"/>
    </row>
    <row r="2060" spans="6:10" x14ac:dyDescent="0.25">
      <c r="F2060" s="17"/>
      <c r="G2060" s="17"/>
      <c r="H2060" s="17"/>
      <c r="J2060" s="18"/>
    </row>
    <row r="2061" spans="6:10" x14ac:dyDescent="0.25">
      <c r="F2061" s="17"/>
      <c r="G2061" s="17"/>
      <c r="H2061" s="17"/>
      <c r="J2061" s="18"/>
    </row>
    <row r="2062" spans="6:10" x14ac:dyDescent="0.25">
      <c r="F2062" s="17"/>
      <c r="G2062" s="17"/>
      <c r="H2062" s="17"/>
      <c r="J2062" s="18"/>
    </row>
    <row r="2063" spans="6:10" x14ac:dyDescent="0.25">
      <c r="F2063" s="17"/>
      <c r="G2063" s="17"/>
      <c r="H2063" s="17"/>
      <c r="J2063" s="18"/>
    </row>
    <row r="2064" spans="6:10" x14ac:dyDescent="0.25">
      <c r="F2064" s="17"/>
      <c r="G2064" s="17"/>
      <c r="H2064" s="17"/>
      <c r="J2064" s="18"/>
    </row>
    <row r="2065" spans="6:10" x14ac:dyDescent="0.25">
      <c r="F2065" s="17"/>
      <c r="G2065" s="17"/>
      <c r="H2065" s="17"/>
      <c r="J2065" s="18"/>
    </row>
    <row r="2066" spans="6:10" x14ac:dyDescent="0.25">
      <c r="F2066" s="17"/>
      <c r="G2066" s="17"/>
      <c r="H2066" s="17"/>
      <c r="J2066" s="18"/>
    </row>
    <row r="2067" spans="6:10" x14ac:dyDescent="0.25">
      <c r="F2067" s="17"/>
      <c r="G2067" s="17"/>
      <c r="H2067" s="17"/>
      <c r="J2067" s="18"/>
    </row>
    <row r="2068" spans="6:10" x14ac:dyDescent="0.25">
      <c r="F2068" s="17"/>
      <c r="G2068" s="17"/>
      <c r="H2068" s="17"/>
      <c r="J2068" s="18"/>
    </row>
    <row r="2069" spans="6:10" x14ac:dyDescent="0.25">
      <c r="F2069" s="17"/>
      <c r="G2069" s="17"/>
      <c r="H2069" s="17"/>
      <c r="J2069" s="18"/>
    </row>
    <row r="2070" spans="6:10" x14ac:dyDescent="0.25">
      <c r="F2070" s="17"/>
      <c r="G2070" s="17"/>
      <c r="H2070" s="17"/>
      <c r="J2070" s="18"/>
    </row>
    <row r="2071" spans="6:10" x14ac:dyDescent="0.25">
      <c r="F2071" s="17"/>
      <c r="G2071" s="17"/>
      <c r="H2071" s="17"/>
      <c r="J2071" s="18"/>
    </row>
    <row r="2072" spans="6:10" x14ac:dyDescent="0.25">
      <c r="F2072" s="17"/>
      <c r="G2072" s="17"/>
      <c r="H2072" s="17"/>
      <c r="J2072" s="18"/>
    </row>
    <row r="2073" spans="6:10" x14ac:dyDescent="0.25">
      <c r="F2073" s="17"/>
      <c r="G2073" s="17"/>
      <c r="H2073" s="17"/>
      <c r="J2073" s="18"/>
    </row>
    <row r="2074" spans="6:10" x14ac:dyDescent="0.25">
      <c r="F2074" s="17"/>
      <c r="G2074" s="17"/>
      <c r="H2074" s="17"/>
      <c r="J2074" s="18"/>
    </row>
    <row r="2075" spans="6:10" x14ac:dyDescent="0.25">
      <c r="F2075" s="17"/>
      <c r="G2075" s="17"/>
      <c r="H2075" s="17"/>
      <c r="J2075" s="18"/>
    </row>
    <row r="2076" spans="6:10" x14ac:dyDescent="0.25">
      <c r="F2076" s="17"/>
      <c r="G2076" s="17"/>
      <c r="H2076" s="17"/>
      <c r="J2076" s="18"/>
    </row>
    <row r="2077" spans="6:10" x14ac:dyDescent="0.25">
      <c r="F2077" s="17"/>
      <c r="G2077" s="17"/>
      <c r="H2077" s="17"/>
      <c r="J2077" s="18"/>
    </row>
    <row r="2078" spans="6:10" x14ac:dyDescent="0.25">
      <c r="F2078" s="17"/>
      <c r="G2078" s="17"/>
      <c r="H2078" s="17"/>
      <c r="J2078" s="18"/>
    </row>
    <row r="2079" spans="6:10" x14ac:dyDescent="0.25">
      <c r="F2079" s="17"/>
      <c r="G2079" s="17"/>
      <c r="H2079" s="17"/>
      <c r="J2079" s="18"/>
    </row>
    <row r="2080" spans="6:10" x14ac:dyDescent="0.25">
      <c r="F2080" s="17"/>
      <c r="G2080" s="17"/>
      <c r="H2080" s="17"/>
      <c r="J2080" s="18"/>
    </row>
    <row r="2081" spans="6:10" x14ac:dyDescent="0.25">
      <c r="F2081" s="17"/>
      <c r="G2081" s="17"/>
      <c r="H2081" s="17"/>
      <c r="J2081" s="18"/>
    </row>
    <row r="2082" spans="6:10" x14ac:dyDescent="0.25">
      <c r="F2082" s="17"/>
      <c r="G2082" s="17"/>
      <c r="H2082" s="17"/>
      <c r="J2082" s="18"/>
    </row>
    <row r="2083" spans="6:10" x14ac:dyDescent="0.25">
      <c r="F2083" s="17"/>
      <c r="G2083" s="17"/>
      <c r="H2083" s="17"/>
      <c r="J2083" s="18"/>
    </row>
    <row r="2084" spans="6:10" x14ac:dyDescent="0.25">
      <c r="F2084" s="17"/>
      <c r="G2084" s="17"/>
      <c r="H2084" s="17"/>
      <c r="J2084" s="18"/>
    </row>
    <row r="2085" spans="6:10" x14ac:dyDescent="0.25">
      <c r="F2085" s="17"/>
      <c r="G2085" s="17"/>
      <c r="H2085" s="17"/>
      <c r="J2085" s="18"/>
    </row>
    <row r="2086" spans="6:10" x14ac:dyDescent="0.25">
      <c r="F2086" s="17"/>
      <c r="G2086" s="17"/>
      <c r="H2086" s="17"/>
      <c r="J2086" s="18"/>
    </row>
    <row r="2087" spans="6:10" x14ac:dyDescent="0.25">
      <c r="F2087" s="17"/>
      <c r="G2087" s="17"/>
      <c r="H2087" s="17"/>
      <c r="J2087" s="18"/>
    </row>
    <row r="2088" spans="6:10" x14ac:dyDescent="0.25">
      <c r="F2088" s="17"/>
      <c r="G2088" s="17"/>
      <c r="H2088" s="17"/>
      <c r="J2088" s="18"/>
    </row>
    <row r="2089" spans="6:10" x14ac:dyDescent="0.25">
      <c r="F2089" s="17"/>
      <c r="G2089" s="17"/>
      <c r="H2089" s="17"/>
      <c r="J2089" s="18"/>
    </row>
    <row r="2090" spans="6:10" x14ac:dyDescent="0.25">
      <c r="F2090" s="17"/>
      <c r="G2090" s="17"/>
      <c r="H2090" s="17"/>
      <c r="J2090" s="18"/>
    </row>
    <row r="2091" spans="6:10" x14ac:dyDescent="0.25">
      <c r="F2091" s="17"/>
      <c r="G2091" s="17"/>
      <c r="H2091" s="17"/>
      <c r="J2091" s="18"/>
    </row>
    <row r="2092" spans="6:10" x14ac:dyDescent="0.25">
      <c r="F2092" s="17"/>
      <c r="G2092" s="17"/>
      <c r="H2092" s="17"/>
      <c r="J2092" s="18"/>
    </row>
    <row r="2093" spans="6:10" x14ac:dyDescent="0.25">
      <c r="F2093" s="17"/>
      <c r="G2093" s="17"/>
      <c r="H2093" s="17"/>
      <c r="J2093" s="18"/>
    </row>
    <row r="2094" spans="6:10" x14ac:dyDescent="0.25">
      <c r="F2094" s="17"/>
      <c r="G2094" s="17"/>
      <c r="H2094" s="17"/>
      <c r="J2094" s="18"/>
    </row>
    <row r="2095" spans="6:10" x14ac:dyDescent="0.25">
      <c r="F2095" s="17"/>
      <c r="G2095" s="17"/>
      <c r="H2095" s="17"/>
      <c r="J2095" s="18"/>
    </row>
    <row r="2096" spans="6:10" x14ac:dyDescent="0.25">
      <c r="F2096" s="17"/>
      <c r="G2096" s="17"/>
      <c r="H2096" s="17"/>
      <c r="J2096" s="18"/>
    </row>
    <row r="2097" spans="6:10" x14ac:dyDescent="0.25">
      <c r="F2097" s="17"/>
      <c r="G2097" s="17"/>
      <c r="H2097" s="17"/>
      <c r="J2097" s="18"/>
    </row>
    <row r="2098" spans="6:10" x14ac:dyDescent="0.25">
      <c r="F2098" s="17"/>
      <c r="G2098" s="17"/>
      <c r="H2098" s="17"/>
      <c r="J2098" s="18"/>
    </row>
    <row r="2099" spans="6:10" x14ac:dyDescent="0.25">
      <c r="F2099" s="17"/>
      <c r="G2099" s="17"/>
      <c r="H2099" s="17"/>
      <c r="J2099" s="18"/>
    </row>
    <row r="2100" spans="6:10" x14ac:dyDescent="0.25">
      <c r="F2100" s="17"/>
      <c r="G2100" s="17"/>
      <c r="H2100" s="17"/>
      <c r="J2100" s="18"/>
    </row>
    <row r="2101" spans="6:10" x14ac:dyDescent="0.25">
      <c r="F2101" s="17"/>
      <c r="G2101" s="17"/>
      <c r="H2101" s="17"/>
      <c r="J2101" s="18"/>
    </row>
    <row r="2102" spans="6:10" x14ac:dyDescent="0.25">
      <c r="F2102" s="17"/>
      <c r="G2102" s="17"/>
      <c r="H2102" s="17"/>
      <c r="J2102" s="18"/>
    </row>
    <row r="2103" spans="6:10" x14ac:dyDescent="0.25">
      <c r="F2103" s="17"/>
      <c r="G2103" s="17"/>
      <c r="H2103" s="17"/>
      <c r="J2103" s="18"/>
    </row>
    <row r="2104" spans="6:10" x14ac:dyDescent="0.25">
      <c r="F2104" s="17"/>
      <c r="G2104" s="17"/>
      <c r="H2104" s="17"/>
      <c r="J2104" s="18"/>
    </row>
    <row r="2105" spans="6:10" x14ac:dyDescent="0.25">
      <c r="F2105" s="17"/>
      <c r="G2105" s="17"/>
      <c r="H2105" s="17"/>
      <c r="J2105" s="18"/>
    </row>
    <row r="2106" spans="6:10" x14ac:dyDescent="0.25">
      <c r="F2106" s="17"/>
      <c r="G2106" s="17"/>
      <c r="H2106" s="17"/>
      <c r="J2106" s="18"/>
    </row>
    <row r="2107" spans="6:10" x14ac:dyDescent="0.25">
      <c r="F2107" s="17"/>
      <c r="G2107" s="17"/>
      <c r="H2107" s="17"/>
      <c r="J2107" s="18"/>
    </row>
    <row r="2108" spans="6:10" x14ac:dyDescent="0.25">
      <c r="F2108" s="17"/>
      <c r="G2108" s="17"/>
      <c r="H2108" s="17"/>
      <c r="J2108" s="18"/>
    </row>
    <row r="2109" spans="6:10" x14ac:dyDescent="0.25">
      <c r="F2109" s="17"/>
      <c r="G2109" s="17"/>
      <c r="H2109" s="17"/>
      <c r="J2109" s="18"/>
    </row>
    <row r="2110" spans="6:10" x14ac:dyDescent="0.25">
      <c r="F2110" s="17"/>
      <c r="G2110" s="17"/>
      <c r="H2110" s="17"/>
      <c r="J2110" s="18"/>
    </row>
    <row r="2111" spans="6:10" x14ac:dyDescent="0.25">
      <c r="F2111" s="17"/>
      <c r="G2111" s="17"/>
      <c r="H2111" s="17"/>
      <c r="J2111" s="18"/>
    </row>
    <row r="2112" spans="6:10" x14ac:dyDescent="0.25">
      <c r="F2112" s="17"/>
      <c r="G2112" s="17"/>
      <c r="H2112" s="17"/>
      <c r="J2112" s="18"/>
    </row>
    <row r="2113" spans="6:10" x14ac:dyDescent="0.25">
      <c r="F2113" s="17"/>
      <c r="G2113" s="17"/>
      <c r="H2113" s="17"/>
      <c r="J2113" s="18"/>
    </row>
    <row r="2114" spans="6:10" x14ac:dyDescent="0.25">
      <c r="F2114" s="17"/>
      <c r="G2114" s="17"/>
      <c r="H2114" s="17"/>
      <c r="J2114" s="18"/>
    </row>
    <row r="2115" spans="6:10" x14ac:dyDescent="0.25">
      <c r="F2115" s="17"/>
      <c r="G2115" s="17"/>
      <c r="H2115" s="17"/>
      <c r="J2115" s="18"/>
    </row>
    <row r="2116" spans="6:10" x14ac:dyDescent="0.25">
      <c r="F2116" s="17"/>
      <c r="G2116" s="17"/>
      <c r="H2116" s="17"/>
      <c r="J2116" s="18"/>
    </row>
    <row r="2117" spans="6:10" x14ac:dyDescent="0.25">
      <c r="F2117" s="17"/>
      <c r="G2117" s="17"/>
      <c r="H2117" s="17"/>
      <c r="J2117" s="18"/>
    </row>
    <row r="2118" spans="6:10" x14ac:dyDescent="0.25">
      <c r="F2118" s="17"/>
      <c r="G2118" s="17"/>
      <c r="H2118" s="17"/>
      <c r="J2118" s="18"/>
    </row>
    <row r="2119" spans="6:10" x14ac:dyDescent="0.25">
      <c r="F2119" s="17"/>
      <c r="G2119" s="17"/>
      <c r="H2119" s="17"/>
      <c r="J2119" s="18"/>
    </row>
    <row r="2120" spans="6:10" x14ac:dyDescent="0.25">
      <c r="F2120" s="17"/>
      <c r="G2120" s="17"/>
      <c r="H2120" s="17"/>
      <c r="J2120" s="18"/>
    </row>
    <row r="2121" spans="6:10" x14ac:dyDescent="0.25">
      <c r="F2121" s="17"/>
      <c r="G2121" s="17"/>
      <c r="H2121" s="17"/>
      <c r="J2121" s="18"/>
    </row>
    <row r="2122" spans="6:10" x14ac:dyDescent="0.25">
      <c r="F2122" s="17"/>
      <c r="G2122" s="17"/>
      <c r="H2122" s="17"/>
      <c r="J2122" s="18"/>
    </row>
    <row r="2123" spans="6:10" x14ac:dyDescent="0.25">
      <c r="F2123" s="17"/>
      <c r="G2123" s="17"/>
      <c r="H2123" s="17"/>
      <c r="J2123" s="18"/>
    </row>
    <row r="2124" spans="6:10" x14ac:dyDescent="0.25">
      <c r="F2124" s="17"/>
      <c r="G2124" s="17"/>
      <c r="H2124" s="17"/>
      <c r="J2124" s="18"/>
    </row>
    <row r="2125" spans="6:10" x14ac:dyDescent="0.25">
      <c r="F2125" s="17"/>
      <c r="G2125" s="17"/>
      <c r="H2125" s="17"/>
      <c r="J2125" s="18"/>
    </row>
    <row r="2126" spans="6:10" x14ac:dyDescent="0.25">
      <c r="F2126" s="17"/>
      <c r="G2126" s="17"/>
      <c r="H2126" s="17"/>
      <c r="J2126" s="18"/>
    </row>
    <row r="2127" spans="6:10" x14ac:dyDescent="0.25">
      <c r="F2127" s="17"/>
      <c r="G2127" s="17"/>
      <c r="H2127" s="17"/>
      <c r="J2127" s="18"/>
    </row>
    <row r="2128" spans="6:10" x14ac:dyDescent="0.25">
      <c r="F2128" s="17"/>
      <c r="G2128" s="17"/>
      <c r="H2128" s="17"/>
      <c r="J2128" s="18"/>
    </row>
    <row r="2129" spans="6:10" x14ac:dyDescent="0.25">
      <c r="F2129" s="17"/>
      <c r="G2129" s="17"/>
      <c r="H2129" s="17"/>
      <c r="J2129" s="18"/>
    </row>
    <row r="2130" spans="6:10" x14ac:dyDescent="0.25">
      <c r="F2130" s="17"/>
      <c r="G2130" s="17"/>
      <c r="H2130" s="17"/>
      <c r="J2130" s="18"/>
    </row>
    <row r="2131" spans="6:10" x14ac:dyDescent="0.25">
      <c r="F2131" s="17"/>
      <c r="G2131" s="17"/>
      <c r="H2131" s="17"/>
      <c r="J2131" s="18"/>
    </row>
    <row r="2132" spans="6:10" x14ac:dyDescent="0.25">
      <c r="F2132" s="17"/>
      <c r="G2132" s="17"/>
      <c r="H2132" s="17"/>
      <c r="J2132" s="18"/>
    </row>
    <row r="2133" spans="6:10" x14ac:dyDescent="0.25">
      <c r="F2133" s="17"/>
      <c r="G2133" s="17"/>
      <c r="H2133" s="17"/>
      <c r="J2133" s="18"/>
    </row>
    <row r="2134" spans="6:10" x14ac:dyDescent="0.25">
      <c r="F2134" s="17"/>
      <c r="G2134" s="17"/>
      <c r="H2134" s="17"/>
      <c r="J2134" s="18"/>
    </row>
    <row r="2135" spans="6:10" x14ac:dyDescent="0.25">
      <c r="F2135" s="17"/>
      <c r="G2135" s="17"/>
      <c r="H2135" s="17"/>
      <c r="J2135" s="18"/>
    </row>
    <row r="2136" spans="6:10" x14ac:dyDescent="0.25">
      <c r="F2136" s="17"/>
      <c r="G2136" s="17"/>
      <c r="H2136" s="17"/>
      <c r="J2136" s="18"/>
    </row>
    <row r="2137" spans="6:10" x14ac:dyDescent="0.25">
      <c r="F2137" s="17"/>
      <c r="G2137" s="17"/>
      <c r="H2137" s="17"/>
      <c r="J2137" s="18"/>
    </row>
    <row r="2138" spans="6:10" x14ac:dyDescent="0.25">
      <c r="F2138" s="17"/>
      <c r="G2138" s="17"/>
      <c r="H2138" s="17"/>
      <c r="J2138" s="18"/>
    </row>
    <row r="2139" spans="6:10" x14ac:dyDescent="0.25">
      <c r="F2139" s="17"/>
      <c r="G2139" s="17"/>
      <c r="H2139" s="17"/>
      <c r="J2139" s="18"/>
    </row>
    <row r="2140" spans="6:10" x14ac:dyDescent="0.25">
      <c r="F2140" s="17"/>
      <c r="G2140" s="17"/>
      <c r="H2140" s="17"/>
      <c r="J2140" s="18"/>
    </row>
    <row r="2141" spans="6:10" x14ac:dyDescent="0.25">
      <c r="F2141" s="17"/>
      <c r="G2141" s="17"/>
      <c r="H2141" s="17"/>
      <c r="J2141" s="18"/>
    </row>
    <row r="2142" spans="6:10" x14ac:dyDescent="0.25">
      <c r="F2142" s="17"/>
      <c r="G2142" s="17"/>
      <c r="H2142" s="17"/>
      <c r="J2142" s="18"/>
    </row>
    <row r="2143" spans="6:10" x14ac:dyDescent="0.25">
      <c r="F2143" s="17"/>
      <c r="G2143" s="17"/>
      <c r="H2143" s="17"/>
      <c r="J2143" s="18"/>
    </row>
    <row r="2144" spans="6:10" x14ac:dyDescent="0.25">
      <c r="F2144" s="17"/>
      <c r="G2144" s="17"/>
      <c r="H2144" s="17"/>
      <c r="J2144" s="18"/>
    </row>
    <row r="2145" spans="6:10" x14ac:dyDescent="0.25">
      <c r="F2145" s="17"/>
      <c r="G2145" s="17"/>
      <c r="H2145" s="17"/>
      <c r="J2145" s="18"/>
    </row>
    <row r="2146" spans="6:10" x14ac:dyDescent="0.25">
      <c r="F2146" s="17"/>
      <c r="G2146" s="17"/>
      <c r="H2146" s="17"/>
      <c r="J2146" s="18"/>
    </row>
    <row r="2147" spans="6:10" x14ac:dyDescent="0.25">
      <c r="F2147" s="17"/>
      <c r="G2147" s="17"/>
      <c r="H2147" s="17"/>
      <c r="J2147" s="18"/>
    </row>
    <row r="2148" spans="6:10" x14ac:dyDescent="0.25">
      <c r="F2148" s="17"/>
      <c r="G2148" s="17"/>
      <c r="H2148" s="17"/>
      <c r="J2148" s="18"/>
    </row>
    <row r="2149" spans="6:10" x14ac:dyDescent="0.25">
      <c r="F2149" s="17"/>
      <c r="G2149" s="17"/>
      <c r="H2149" s="17"/>
      <c r="J2149" s="18"/>
    </row>
    <row r="2150" spans="6:10" x14ac:dyDescent="0.25">
      <c r="F2150" s="17"/>
      <c r="G2150" s="17"/>
      <c r="H2150" s="17"/>
      <c r="J2150" s="18"/>
    </row>
    <row r="2151" spans="6:10" x14ac:dyDescent="0.25">
      <c r="F2151" s="17"/>
      <c r="G2151" s="17"/>
      <c r="H2151" s="17"/>
      <c r="J2151" s="18"/>
    </row>
    <row r="2152" spans="6:10" x14ac:dyDescent="0.25">
      <c r="F2152" s="17"/>
      <c r="G2152" s="17"/>
      <c r="H2152" s="17"/>
      <c r="J2152" s="18"/>
    </row>
    <row r="2153" spans="6:10" x14ac:dyDescent="0.25">
      <c r="F2153" s="17"/>
      <c r="G2153" s="17"/>
      <c r="H2153" s="17"/>
      <c r="J2153" s="18"/>
    </row>
    <row r="2154" spans="6:10" x14ac:dyDescent="0.25">
      <c r="F2154" s="17"/>
      <c r="G2154" s="17"/>
      <c r="H2154" s="17"/>
      <c r="J2154" s="18"/>
    </row>
    <row r="2155" spans="6:10" x14ac:dyDescent="0.25">
      <c r="F2155" s="17"/>
      <c r="G2155" s="17"/>
      <c r="H2155" s="17"/>
      <c r="J2155" s="18"/>
    </row>
    <row r="2156" spans="6:10" x14ac:dyDescent="0.25">
      <c r="F2156" s="17"/>
      <c r="G2156" s="17"/>
      <c r="H2156" s="17"/>
      <c r="J2156" s="18"/>
    </row>
    <row r="2157" spans="6:10" x14ac:dyDescent="0.25">
      <c r="F2157" s="17"/>
      <c r="G2157" s="17"/>
      <c r="H2157" s="17"/>
      <c r="J2157" s="18"/>
    </row>
    <row r="2158" spans="6:10" x14ac:dyDescent="0.25">
      <c r="F2158" s="17"/>
      <c r="G2158" s="17"/>
      <c r="H2158" s="17"/>
      <c r="J2158" s="18"/>
    </row>
    <row r="2159" spans="6:10" x14ac:dyDescent="0.25">
      <c r="F2159" s="17"/>
      <c r="G2159" s="17"/>
      <c r="H2159" s="17"/>
      <c r="J2159" s="18"/>
    </row>
    <row r="2160" spans="6:10" x14ac:dyDescent="0.25">
      <c r="F2160" s="17"/>
      <c r="G2160" s="17"/>
      <c r="H2160" s="17"/>
      <c r="J2160" s="18"/>
    </row>
    <row r="2161" spans="6:10" x14ac:dyDescent="0.25">
      <c r="F2161" s="17"/>
      <c r="G2161" s="17"/>
      <c r="H2161" s="17"/>
      <c r="J2161" s="18"/>
    </row>
    <row r="2162" spans="6:10" x14ac:dyDescent="0.25">
      <c r="F2162" s="17"/>
      <c r="G2162" s="17"/>
      <c r="H2162" s="17"/>
      <c r="J2162" s="18"/>
    </row>
    <row r="2163" spans="6:10" x14ac:dyDescent="0.25">
      <c r="F2163" s="17"/>
      <c r="G2163" s="17"/>
      <c r="H2163" s="17"/>
      <c r="J2163" s="18"/>
    </row>
    <row r="2164" spans="6:10" x14ac:dyDescent="0.25">
      <c r="F2164" s="17"/>
      <c r="G2164" s="17"/>
      <c r="H2164" s="17"/>
      <c r="J2164" s="18"/>
    </row>
    <row r="2165" spans="6:10" x14ac:dyDescent="0.25">
      <c r="F2165" s="17"/>
      <c r="G2165" s="17"/>
      <c r="H2165" s="17"/>
      <c r="J2165" s="18"/>
    </row>
    <row r="2166" spans="6:10" x14ac:dyDescent="0.25">
      <c r="F2166" s="17"/>
      <c r="G2166" s="17"/>
      <c r="H2166" s="17"/>
      <c r="J2166" s="18"/>
    </row>
    <row r="2167" spans="6:10" x14ac:dyDescent="0.25">
      <c r="F2167" s="17"/>
      <c r="G2167" s="17"/>
      <c r="H2167" s="17"/>
      <c r="J2167" s="18"/>
    </row>
    <row r="2168" spans="6:10" x14ac:dyDescent="0.25">
      <c r="F2168" s="17"/>
      <c r="G2168" s="17"/>
      <c r="H2168" s="17"/>
      <c r="J2168" s="18"/>
    </row>
    <row r="2169" spans="6:10" x14ac:dyDescent="0.25">
      <c r="F2169" s="17"/>
      <c r="G2169" s="17"/>
      <c r="H2169" s="17"/>
      <c r="J2169" s="18"/>
    </row>
    <row r="2170" spans="6:10" x14ac:dyDescent="0.25">
      <c r="F2170" s="17"/>
      <c r="G2170" s="17"/>
      <c r="H2170" s="17"/>
      <c r="J2170" s="18"/>
    </row>
    <row r="2171" spans="6:10" x14ac:dyDescent="0.25">
      <c r="F2171" s="17"/>
      <c r="G2171" s="17"/>
      <c r="H2171" s="17"/>
      <c r="J2171" s="18"/>
    </row>
    <row r="2172" spans="6:10" x14ac:dyDescent="0.25">
      <c r="F2172" s="17"/>
      <c r="G2172" s="17"/>
      <c r="H2172" s="17"/>
      <c r="J2172" s="18"/>
    </row>
    <row r="2173" spans="6:10" x14ac:dyDescent="0.25">
      <c r="F2173" s="17"/>
      <c r="G2173" s="17"/>
      <c r="H2173" s="17"/>
      <c r="J2173" s="18"/>
    </row>
    <row r="2174" spans="6:10" x14ac:dyDescent="0.25">
      <c r="F2174" s="17"/>
      <c r="G2174" s="17"/>
      <c r="H2174" s="17"/>
      <c r="J2174" s="18"/>
    </row>
    <row r="2175" spans="6:10" x14ac:dyDescent="0.25">
      <c r="F2175" s="17"/>
      <c r="G2175" s="17"/>
      <c r="H2175" s="17"/>
      <c r="J2175" s="18"/>
    </row>
    <row r="2176" spans="6:10" x14ac:dyDescent="0.25">
      <c r="F2176" s="17"/>
      <c r="G2176" s="17"/>
      <c r="H2176" s="17"/>
      <c r="J2176" s="18"/>
    </row>
    <row r="2177" spans="6:10" x14ac:dyDescent="0.25">
      <c r="F2177" s="17"/>
      <c r="G2177" s="17"/>
      <c r="H2177" s="17"/>
      <c r="J2177" s="18"/>
    </row>
    <row r="2178" spans="6:10" x14ac:dyDescent="0.25">
      <c r="F2178" s="17"/>
      <c r="G2178" s="17"/>
      <c r="H2178" s="17"/>
      <c r="J2178" s="18"/>
    </row>
    <row r="2179" spans="6:10" x14ac:dyDescent="0.25">
      <c r="F2179" s="17"/>
      <c r="G2179" s="17"/>
      <c r="H2179" s="17"/>
      <c r="J2179" s="18"/>
    </row>
    <row r="2180" spans="6:10" x14ac:dyDescent="0.25">
      <c r="F2180" s="17"/>
      <c r="G2180" s="17"/>
      <c r="H2180" s="17"/>
      <c r="J2180" s="18"/>
    </row>
    <row r="2181" spans="6:10" x14ac:dyDescent="0.25">
      <c r="F2181" s="17"/>
      <c r="G2181" s="17"/>
      <c r="H2181" s="17"/>
      <c r="J2181" s="18"/>
    </row>
    <row r="2182" spans="6:10" x14ac:dyDescent="0.25">
      <c r="F2182" s="17"/>
      <c r="G2182" s="17"/>
      <c r="H2182" s="17"/>
      <c r="J2182" s="18"/>
    </row>
    <row r="2183" spans="6:10" x14ac:dyDescent="0.25">
      <c r="F2183" s="17"/>
      <c r="G2183" s="17"/>
      <c r="H2183" s="17"/>
      <c r="J2183" s="18"/>
    </row>
    <row r="2184" spans="6:10" x14ac:dyDescent="0.25">
      <c r="F2184" s="17"/>
      <c r="G2184" s="17"/>
      <c r="H2184" s="17"/>
      <c r="J2184" s="18"/>
    </row>
    <row r="2185" spans="6:10" x14ac:dyDescent="0.25">
      <c r="F2185" s="17"/>
      <c r="G2185" s="17"/>
      <c r="H2185" s="17"/>
      <c r="J2185" s="18"/>
    </row>
    <row r="2186" spans="6:10" x14ac:dyDescent="0.25">
      <c r="F2186" s="17"/>
      <c r="G2186" s="17"/>
      <c r="H2186" s="17"/>
      <c r="J2186" s="18"/>
    </row>
    <row r="2187" spans="6:10" x14ac:dyDescent="0.25">
      <c r="F2187" s="17"/>
      <c r="G2187" s="17"/>
      <c r="H2187" s="17"/>
      <c r="J2187" s="18"/>
    </row>
    <row r="2188" spans="6:10" x14ac:dyDescent="0.25">
      <c r="F2188" s="17"/>
      <c r="G2188" s="17"/>
      <c r="H2188" s="17"/>
      <c r="J2188" s="18"/>
    </row>
    <row r="2189" spans="6:10" x14ac:dyDescent="0.25">
      <c r="F2189" s="17"/>
      <c r="G2189" s="17"/>
      <c r="H2189" s="17"/>
      <c r="J2189" s="18"/>
    </row>
    <row r="2190" spans="6:10" x14ac:dyDescent="0.25">
      <c r="F2190" s="17"/>
      <c r="G2190" s="17"/>
      <c r="H2190" s="17"/>
      <c r="J2190" s="18"/>
    </row>
    <row r="2191" spans="6:10" x14ac:dyDescent="0.25">
      <c r="F2191" s="17"/>
      <c r="G2191" s="17"/>
      <c r="H2191" s="17"/>
      <c r="J2191" s="18"/>
    </row>
    <row r="2192" spans="6:10" x14ac:dyDescent="0.25">
      <c r="F2192" s="17"/>
      <c r="G2192" s="17"/>
      <c r="H2192" s="17"/>
      <c r="J2192" s="18"/>
    </row>
    <row r="2193" spans="6:10" x14ac:dyDescent="0.25">
      <c r="F2193" s="17"/>
      <c r="G2193" s="17"/>
      <c r="H2193" s="17"/>
      <c r="J2193" s="18"/>
    </row>
    <row r="2194" spans="6:10" x14ac:dyDescent="0.25">
      <c r="F2194" s="17"/>
      <c r="G2194" s="17"/>
      <c r="H2194" s="17"/>
      <c r="J2194" s="18"/>
    </row>
    <row r="2195" spans="6:10" x14ac:dyDescent="0.25">
      <c r="F2195" s="17"/>
      <c r="G2195" s="17"/>
      <c r="H2195" s="17"/>
      <c r="J2195" s="18"/>
    </row>
    <row r="2196" spans="6:10" x14ac:dyDescent="0.25">
      <c r="F2196" s="17"/>
      <c r="G2196" s="17"/>
      <c r="H2196" s="17"/>
      <c r="J2196" s="18"/>
    </row>
    <row r="2197" spans="6:10" x14ac:dyDescent="0.25">
      <c r="F2197" s="17"/>
      <c r="G2197" s="17"/>
      <c r="H2197" s="17"/>
      <c r="J2197" s="18"/>
    </row>
    <row r="2198" spans="6:10" x14ac:dyDescent="0.25">
      <c r="F2198" s="17"/>
      <c r="G2198" s="17"/>
      <c r="H2198" s="17"/>
      <c r="J2198" s="18"/>
    </row>
    <row r="2199" spans="6:10" x14ac:dyDescent="0.25">
      <c r="F2199" s="17"/>
      <c r="G2199" s="17"/>
      <c r="H2199" s="17"/>
      <c r="J2199" s="18"/>
    </row>
    <row r="2200" spans="6:10" x14ac:dyDescent="0.25">
      <c r="F2200" s="17"/>
      <c r="G2200" s="17"/>
      <c r="H2200" s="17"/>
      <c r="J2200" s="18"/>
    </row>
    <row r="2201" spans="6:10" x14ac:dyDescent="0.25">
      <c r="F2201" s="17"/>
      <c r="G2201" s="17"/>
      <c r="H2201" s="17"/>
      <c r="J2201" s="18"/>
    </row>
    <row r="2202" spans="6:10" x14ac:dyDescent="0.25">
      <c r="F2202" s="17"/>
      <c r="G2202" s="17"/>
      <c r="H2202" s="17"/>
      <c r="J2202" s="18"/>
    </row>
    <row r="2203" spans="6:10" x14ac:dyDescent="0.25">
      <c r="F2203" s="17"/>
      <c r="G2203" s="17"/>
      <c r="H2203" s="17"/>
      <c r="J2203" s="18"/>
    </row>
    <row r="2204" spans="6:10" x14ac:dyDescent="0.25">
      <c r="F2204" s="17"/>
      <c r="G2204" s="17"/>
      <c r="H2204" s="17"/>
      <c r="J2204" s="18"/>
    </row>
    <row r="2205" spans="6:10" x14ac:dyDescent="0.25">
      <c r="F2205" s="17"/>
      <c r="G2205" s="17"/>
      <c r="H2205" s="17"/>
      <c r="J2205" s="18"/>
    </row>
    <row r="2206" spans="6:10" x14ac:dyDescent="0.25">
      <c r="F2206" s="17"/>
      <c r="G2206" s="17"/>
      <c r="H2206" s="17"/>
      <c r="J2206" s="18"/>
    </row>
    <row r="2207" spans="6:10" x14ac:dyDescent="0.25">
      <c r="F2207" s="17"/>
      <c r="G2207" s="17"/>
      <c r="H2207" s="17"/>
      <c r="J2207" s="18"/>
    </row>
    <row r="2208" spans="6:10" x14ac:dyDescent="0.25">
      <c r="F2208" s="17"/>
      <c r="G2208" s="17"/>
      <c r="H2208" s="17"/>
      <c r="J2208" s="18"/>
    </row>
    <row r="2209" spans="6:10" x14ac:dyDescent="0.25">
      <c r="F2209" s="17"/>
      <c r="G2209" s="17"/>
      <c r="H2209" s="17"/>
      <c r="J2209" s="18"/>
    </row>
    <row r="2210" spans="6:10" x14ac:dyDescent="0.25">
      <c r="F2210" s="17"/>
      <c r="G2210" s="17"/>
      <c r="H2210" s="17"/>
      <c r="J2210" s="18"/>
    </row>
    <row r="2211" spans="6:10" x14ac:dyDescent="0.25">
      <c r="F2211" s="17"/>
      <c r="G2211" s="17"/>
      <c r="H2211" s="17"/>
      <c r="J2211" s="18"/>
    </row>
    <row r="2212" spans="6:10" x14ac:dyDescent="0.25">
      <c r="F2212" s="17"/>
      <c r="G2212" s="17"/>
      <c r="H2212" s="17"/>
      <c r="J2212" s="18"/>
    </row>
    <row r="2213" spans="6:10" x14ac:dyDescent="0.25">
      <c r="F2213" s="17"/>
      <c r="G2213" s="17"/>
      <c r="H2213" s="17"/>
      <c r="J2213" s="18"/>
    </row>
    <row r="2214" spans="6:10" x14ac:dyDescent="0.25">
      <c r="F2214" s="17"/>
      <c r="G2214" s="17"/>
      <c r="H2214" s="17"/>
      <c r="J2214" s="18"/>
    </row>
    <row r="2215" spans="6:10" x14ac:dyDescent="0.25">
      <c r="F2215" s="17"/>
      <c r="G2215" s="17"/>
      <c r="H2215" s="17"/>
      <c r="J2215" s="18"/>
    </row>
    <row r="2216" spans="6:10" x14ac:dyDescent="0.25">
      <c r="F2216" s="17"/>
      <c r="G2216" s="17"/>
      <c r="H2216" s="17"/>
      <c r="J2216" s="18"/>
    </row>
    <row r="2217" spans="6:10" x14ac:dyDescent="0.25">
      <c r="F2217" s="17"/>
      <c r="G2217" s="17"/>
      <c r="H2217" s="17"/>
      <c r="J2217" s="18"/>
    </row>
    <row r="2218" spans="6:10" x14ac:dyDescent="0.25">
      <c r="F2218" s="17"/>
      <c r="G2218" s="17"/>
      <c r="H2218" s="17"/>
      <c r="J2218" s="18"/>
    </row>
    <row r="2219" spans="6:10" x14ac:dyDescent="0.25">
      <c r="F2219" s="17"/>
      <c r="G2219" s="17"/>
      <c r="H2219" s="17"/>
      <c r="J2219" s="18"/>
    </row>
    <row r="2220" spans="6:10" x14ac:dyDescent="0.25">
      <c r="F2220" s="17"/>
      <c r="G2220" s="17"/>
      <c r="H2220" s="17"/>
      <c r="J2220" s="18"/>
    </row>
    <row r="2221" spans="6:10" x14ac:dyDescent="0.25">
      <c r="F2221" s="17"/>
      <c r="G2221" s="17"/>
      <c r="H2221" s="17"/>
      <c r="J2221" s="18"/>
    </row>
    <row r="2222" spans="6:10" x14ac:dyDescent="0.25">
      <c r="F2222" s="17"/>
      <c r="G2222" s="17"/>
      <c r="H2222" s="17"/>
      <c r="J2222" s="18"/>
    </row>
    <row r="2223" spans="6:10" x14ac:dyDescent="0.25">
      <c r="F2223" s="17"/>
      <c r="G2223" s="17"/>
      <c r="H2223" s="17"/>
      <c r="J2223" s="18"/>
    </row>
    <row r="2224" spans="6:10" x14ac:dyDescent="0.25">
      <c r="F2224" s="17"/>
      <c r="G2224" s="17"/>
      <c r="H2224" s="17"/>
      <c r="J2224" s="18"/>
    </row>
    <row r="2225" spans="6:10" x14ac:dyDescent="0.25">
      <c r="F2225" s="17"/>
      <c r="G2225" s="17"/>
      <c r="H2225" s="17"/>
      <c r="J2225" s="18"/>
    </row>
    <row r="2226" spans="6:10" x14ac:dyDescent="0.25">
      <c r="F2226" s="17"/>
      <c r="G2226" s="17"/>
      <c r="H2226" s="17"/>
      <c r="J2226" s="18"/>
    </row>
    <row r="2227" spans="6:10" x14ac:dyDescent="0.25">
      <c r="F2227" s="17"/>
      <c r="G2227" s="17"/>
      <c r="H2227" s="17"/>
      <c r="J2227" s="18"/>
    </row>
    <row r="2228" spans="6:10" x14ac:dyDescent="0.25">
      <c r="F2228" s="17"/>
      <c r="G2228" s="17"/>
      <c r="H2228" s="17"/>
      <c r="J2228" s="18"/>
    </row>
    <row r="2229" spans="6:10" x14ac:dyDescent="0.25">
      <c r="F2229" s="17"/>
      <c r="G2229" s="17"/>
      <c r="H2229" s="17"/>
      <c r="J2229" s="18"/>
    </row>
    <row r="2230" spans="6:10" x14ac:dyDescent="0.25">
      <c r="F2230" s="17"/>
      <c r="G2230" s="17"/>
      <c r="H2230" s="17"/>
      <c r="J2230" s="18"/>
    </row>
    <row r="2231" spans="6:10" x14ac:dyDescent="0.25">
      <c r="F2231" s="17"/>
      <c r="G2231" s="17"/>
      <c r="H2231" s="17"/>
      <c r="J2231" s="18"/>
    </row>
    <row r="2232" spans="6:10" x14ac:dyDescent="0.25">
      <c r="F2232" s="17"/>
      <c r="G2232" s="17"/>
      <c r="H2232" s="17"/>
      <c r="J2232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D0D7-5591-47DD-BD4E-0842A6DB01A3}">
  <dimension ref="A1:M2231"/>
  <sheetViews>
    <sheetView workbookViewId="0">
      <selection activeCell="I9" sqref="I9"/>
    </sheetView>
  </sheetViews>
  <sheetFormatPr defaultRowHeight="12.5" x14ac:dyDescent="0.25"/>
  <cols>
    <col min="1" max="2" width="10.7265625" customWidth="1"/>
    <col min="3" max="3" width="9.81640625" bestFit="1" customWidth="1"/>
    <col min="6" max="6" width="12.453125" bestFit="1" customWidth="1"/>
    <col min="7" max="7" width="12.36328125" bestFit="1" customWidth="1"/>
    <col min="11" max="11" width="10.08984375" bestFit="1" customWidth="1"/>
    <col min="13" max="13" width="11.81640625" bestFit="1" customWidth="1"/>
  </cols>
  <sheetData>
    <row r="1" spans="1:13" x14ac:dyDescent="0.25">
      <c r="A1" t="s">
        <v>65</v>
      </c>
      <c r="E1" t="s">
        <v>30</v>
      </c>
      <c r="F1" s="19">
        <v>99.550800833312607</v>
      </c>
      <c r="G1" s="18">
        <v>1.0000000000000001E-5</v>
      </c>
      <c r="K1" s="18"/>
    </row>
    <row r="2" spans="1:13" x14ac:dyDescent="0.25">
      <c r="A2" t="s">
        <v>28</v>
      </c>
      <c r="C2">
        <v>120000000</v>
      </c>
      <c r="E2" t="s">
        <v>31</v>
      </c>
      <c r="F2" s="19">
        <v>78028.174842135224</v>
      </c>
      <c r="G2" s="18">
        <v>1.0000000000000001E-5</v>
      </c>
    </row>
    <row r="3" spans="1:13" x14ac:dyDescent="0.25">
      <c r="E3" t="s">
        <v>37</v>
      </c>
      <c r="F3" s="19">
        <v>1.0756239222111106</v>
      </c>
      <c r="G3" s="18">
        <v>0</v>
      </c>
    </row>
    <row r="4" spans="1:13" x14ac:dyDescent="0.25">
      <c r="E4" t="s">
        <v>49</v>
      </c>
      <c r="F4" s="19">
        <v>1.0409495208165978</v>
      </c>
      <c r="G4" s="18"/>
    </row>
    <row r="5" spans="1:13" x14ac:dyDescent="0.25">
      <c r="E5" t="s">
        <v>52</v>
      </c>
      <c r="F5" s="12">
        <f>SUM(F8:F22)</f>
        <v>-1063302.1236150051</v>
      </c>
    </row>
    <row r="6" spans="1:13" x14ac:dyDescent="0.25">
      <c r="B6" s="11" t="s">
        <v>53</v>
      </c>
    </row>
    <row r="7" spans="1:13" x14ac:dyDescent="0.25">
      <c r="A7" s="11" t="s">
        <v>54</v>
      </c>
      <c r="B7" s="11" t="s">
        <v>55</v>
      </c>
      <c r="C7" s="11" t="s">
        <v>56</v>
      </c>
      <c r="E7" s="11" t="s">
        <v>38</v>
      </c>
      <c r="F7" s="11" t="s">
        <v>32</v>
      </c>
      <c r="G7" s="11" t="s">
        <v>34</v>
      </c>
      <c r="H7" t="s">
        <v>48</v>
      </c>
      <c r="I7" s="11" t="s">
        <v>41</v>
      </c>
      <c r="K7" s="11" t="s">
        <v>0</v>
      </c>
      <c r="L7" t="s">
        <v>71</v>
      </c>
      <c r="M7" s="11" t="s">
        <v>72</v>
      </c>
    </row>
    <row r="8" spans="1:13" x14ac:dyDescent="0.25">
      <c r="A8">
        <v>1</v>
      </c>
      <c r="B8">
        <v>12252</v>
      </c>
      <c r="C8">
        <v>12252</v>
      </c>
      <c r="E8" s="17">
        <f>1-(F$2/(F$2+I8))^F$1</f>
        <v>1.2750097758216228E-3</v>
      </c>
      <c r="F8" s="12">
        <f>C8*LN(E8)</f>
        <v>-81657.147158219479</v>
      </c>
      <c r="G8" s="18">
        <f t="shared" ref="G8" si="0">C$2*E8</f>
        <v>153001.17309859474</v>
      </c>
      <c r="H8">
        <v>0</v>
      </c>
      <c r="I8">
        <f>EXP($F$4*H8)</f>
        <v>1</v>
      </c>
      <c r="K8" s="2">
        <v>43876</v>
      </c>
      <c r="L8">
        <v>12252</v>
      </c>
      <c r="M8">
        <v>153001.17309859474</v>
      </c>
    </row>
    <row r="9" spans="1:13" x14ac:dyDescent="0.25">
      <c r="A9">
        <v>2</v>
      </c>
      <c r="B9">
        <v>25444</v>
      </c>
      <c r="C9">
        <v>13192</v>
      </c>
      <c r="E9" s="17">
        <f t="shared" ref="E9:E48" si="1">1-(F$2/(F$2+I9))^F$1</f>
        <v>2.6853366668939671E-3</v>
      </c>
      <c r="F9" s="12">
        <f t="shared" ref="F9:F48" si="2">C9*LN(E9-E8)</f>
        <v>-86591.414212343676</v>
      </c>
      <c r="G9" s="18">
        <f>C$2*(E9)</f>
        <v>322240.40002727607</v>
      </c>
      <c r="H9">
        <v>0</v>
      </c>
      <c r="I9">
        <f>I8+EXP($F$4*H9)*(A9^$F$3-A8^$F$3)</f>
        <v>2.1076333628775386</v>
      </c>
      <c r="K9" s="2">
        <v>43877</v>
      </c>
      <c r="L9">
        <v>25444</v>
      </c>
      <c r="M9">
        <v>322240.40002727607</v>
      </c>
    </row>
    <row r="10" spans="1:13" x14ac:dyDescent="0.25">
      <c r="A10">
        <v>3</v>
      </c>
      <c r="B10">
        <v>38118</v>
      </c>
      <c r="C10">
        <v>12674</v>
      </c>
      <c r="E10" s="17">
        <f t="shared" si="1"/>
        <v>4.1503476271829154E-3</v>
      </c>
      <c r="F10" s="12">
        <f t="shared" si="2"/>
        <v>-82709.162243529907</v>
      </c>
      <c r="G10" s="18">
        <f t="shared" ref="G10:G48" si="3">C$2*(E10)</f>
        <v>498041.71526194987</v>
      </c>
      <c r="H10">
        <v>0</v>
      </c>
      <c r="I10">
        <f t="shared" ref="I10:I48" si="4">I9+EXP($F$4*H10)*(A10^$F$3-A9^$F$3)</f>
        <v>3.2598906729993864</v>
      </c>
      <c r="K10" s="2">
        <v>43878</v>
      </c>
      <c r="L10">
        <v>38118</v>
      </c>
      <c r="M10">
        <v>498041.71526194987</v>
      </c>
    </row>
    <row r="11" spans="1:13" x14ac:dyDescent="0.25">
      <c r="A11">
        <v>4</v>
      </c>
      <c r="B11">
        <v>49763</v>
      </c>
      <c r="C11">
        <v>11645</v>
      </c>
      <c r="E11" s="17">
        <f t="shared" si="1"/>
        <v>5.6512046407234395E-3</v>
      </c>
      <c r="F11" s="12">
        <f t="shared" si="2"/>
        <v>-75712.517657968361</v>
      </c>
      <c r="G11" s="18">
        <f t="shared" si="3"/>
        <v>678144.55688681279</v>
      </c>
      <c r="H11">
        <v>0</v>
      </c>
      <c r="I11">
        <f t="shared" si="4"/>
        <v>4.4421183923144811</v>
      </c>
      <c r="K11" s="2">
        <v>43879</v>
      </c>
      <c r="L11">
        <v>49763</v>
      </c>
      <c r="M11">
        <v>678144.55688681279</v>
      </c>
    </row>
    <row r="12" spans="1:13" x14ac:dyDescent="0.25">
      <c r="A12">
        <v>5</v>
      </c>
      <c r="B12">
        <v>62122</v>
      </c>
      <c r="C12">
        <v>12359</v>
      </c>
      <c r="E12" s="17">
        <f t="shared" si="1"/>
        <v>7.1786527284528612E-3</v>
      </c>
      <c r="F12">
        <f t="shared" si="2"/>
        <v>-80137.694541479737</v>
      </c>
      <c r="G12" s="18">
        <f t="shared" si="3"/>
        <v>861438.32741434337</v>
      </c>
      <c r="H12">
        <v>0</v>
      </c>
      <c r="I12">
        <f t="shared" si="4"/>
        <v>5.6471439395553862</v>
      </c>
      <c r="K12" s="2">
        <v>43880</v>
      </c>
      <c r="L12">
        <v>62122</v>
      </c>
      <c r="M12">
        <v>861438.32741434337</v>
      </c>
    </row>
    <row r="13" spans="1:13" x14ac:dyDescent="0.25">
      <c r="A13">
        <v>6</v>
      </c>
      <c r="B13">
        <v>74178</v>
      </c>
      <c r="C13">
        <v>12056</v>
      </c>
      <c r="E13" s="17">
        <f t="shared" si="1"/>
        <v>8.7271068893689518E-3</v>
      </c>
      <c r="F13" s="12">
        <f t="shared" si="2"/>
        <v>-78008.325831897775</v>
      </c>
      <c r="G13" s="18">
        <f t="shared" si="3"/>
        <v>1047252.8267242742</v>
      </c>
      <c r="H13">
        <v>0</v>
      </c>
      <c r="I13">
        <f t="shared" si="4"/>
        <v>6.8706543417468184</v>
      </c>
      <c r="K13" s="2">
        <v>43881</v>
      </c>
      <c r="L13">
        <v>74178</v>
      </c>
      <c r="M13">
        <v>1047252.8267242742</v>
      </c>
    </row>
    <row r="14" spans="1:13" x14ac:dyDescent="0.25">
      <c r="A14">
        <v>7</v>
      </c>
      <c r="B14">
        <v>85366</v>
      </c>
      <c r="C14">
        <v>11188</v>
      </c>
      <c r="E14" s="17">
        <f t="shared" si="1"/>
        <v>1.0292804194967253E-2</v>
      </c>
      <c r="F14" s="12">
        <f t="shared" si="2"/>
        <v>-72268.035617360452</v>
      </c>
      <c r="G14" s="18">
        <f t="shared" si="3"/>
        <v>1235136.5033960703</v>
      </c>
      <c r="H14">
        <v>0</v>
      </c>
      <c r="I14">
        <f t="shared" si="4"/>
        <v>8.1097537733512883</v>
      </c>
      <c r="K14" s="2">
        <v>43882</v>
      </c>
      <c r="L14">
        <v>85366</v>
      </c>
      <c r="M14">
        <v>1235136.5033960703</v>
      </c>
    </row>
    <row r="15" spans="1:13" x14ac:dyDescent="0.25">
      <c r="A15">
        <v>8</v>
      </c>
      <c r="B15">
        <v>97575</v>
      </c>
      <c r="C15">
        <v>12209</v>
      </c>
      <c r="E15" s="17">
        <f t="shared" si="1"/>
        <v>4.3612154996760188E-2</v>
      </c>
      <c r="F15" s="12">
        <f t="shared" si="2"/>
        <v>-41530.341288989279</v>
      </c>
      <c r="G15" s="18">
        <f t="shared" si="3"/>
        <v>5233458.5996112227</v>
      </c>
      <c r="H15">
        <v>2.9444389791664403</v>
      </c>
      <c r="I15">
        <f t="shared" si="4"/>
        <v>34.958959859264496</v>
      </c>
      <c r="K15" s="2">
        <v>43883</v>
      </c>
      <c r="L15">
        <v>97575</v>
      </c>
      <c r="M15">
        <v>5233458.5996112227</v>
      </c>
    </row>
    <row r="16" spans="1:13" x14ac:dyDescent="0.25">
      <c r="A16">
        <v>9</v>
      </c>
      <c r="B16">
        <v>109348</v>
      </c>
      <c r="C16">
        <v>11773</v>
      </c>
      <c r="E16" s="17">
        <f t="shared" si="1"/>
        <v>4.5153175493339304E-2</v>
      </c>
      <c r="F16" s="12">
        <f t="shared" si="2"/>
        <v>-76233.829597058822</v>
      </c>
      <c r="G16" s="18">
        <f t="shared" si="3"/>
        <v>5418381.0592007162</v>
      </c>
      <c r="H16">
        <v>0</v>
      </c>
      <c r="I16">
        <f t="shared" si="4"/>
        <v>36.223490133678958</v>
      </c>
      <c r="K16" s="2">
        <v>43884</v>
      </c>
      <c r="L16">
        <v>109348</v>
      </c>
      <c r="M16">
        <v>5418381.0592007162</v>
      </c>
    </row>
    <row r="17" spans="1:13" x14ac:dyDescent="0.25">
      <c r="A17">
        <v>10</v>
      </c>
      <c r="B17">
        <v>121475</v>
      </c>
      <c r="C17">
        <v>12127</v>
      </c>
      <c r="E17" s="17">
        <f t="shared" si="1"/>
        <v>4.6704685368338605E-2</v>
      </c>
      <c r="F17" s="12">
        <f t="shared" si="2"/>
        <v>-78443.823403539151</v>
      </c>
      <c r="G17" s="18">
        <f t="shared" si="3"/>
        <v>5604562.2442006329</v>
      </c>
      <c r="H17">
        <v>0</v>
      </c>
      <c r="I17">
        <f t="shared" si="4"/>
        <v>37.498711905749197</v>
      </c>
      <c r="K17" s="2">
        <v>43885</v>
      </c>
      <c r="L17">
        <v>121475</v>
      </c>
      <c r="M17">
        <v>5604562.2442006329</v>
      </c>
    </row>
    <row r="18" spans="1:13" x14ac:dyDescent="0.25">
      <c r="A18">
        <v>11</v>
      </c>
      <c r="B18">
        <v>134058</v>
      </c>
      <c r="C18">
        <v>12583</v>
      </c>
      <c r="E18" s="17">
        <f t="shared" si="1"/>
        <v>7.7829173700909693E-2</v>
      </c>
      <c r="F18" s="12">
        <f t="shared" si="2"/>
        <v>-43659.994653248206</v>
      </c>
      <c r="G18" s="18">
        <f t="shared" si="3"/>
        <v>9339500.8441091627</v>
      </c>
      <c r="H18">
        <v>2.8903717578961645</v>
      </c>
      <c r="I18">
        <f t="shared" si="4"/>
        <v>63.533294800565152</v>
      </c>
      <c r="K18" s="2">
        <v>43886</v>
      </c>
      <c r="L18">
        <v>134058</v>
      </c>
      <c r="M18">
        <v>9339500.8441091627</v>
      </c>
    </row>
    <row r="19" spans="1:13" x14ac:dyDescent="0.25">
      <c r="A19">
        <v>12</v>
      </c>
      <c r="B19">
        <v>146934</v>
      </c>
      <c r="C19">
        <v>12876</v>
      </c>
      <c r="E19" s="17">
        <f t="shared" si="1"/>
        <v>7.934886206096825E-2</v>
      </c>
      <c r="F19" s="12">
        <f t="shared" si="2"/>
        <v>-83555.582889549376</v>
      </c>
      <c r="G19" s="18">
        <f t="shared" si="3"/>
        <v>9521863.4473161902</v>
      </c>
      <c r="H19">
        <v>0</v>
      </c>
      <c r="I19">
        <f t="shared" si="4"/>
        <v>64.827088444592789</v>
      </c>
      <c r="K19" s="2">
        <v>43887</v>
      </c>
      <c r="L19">
        <v>146934</v>
      </c>
      <c r="M19">
        <v>9521863.4473161902</v>
      </c>
    </row>
    <row r="20" spans="1:13" x14ac:dyDescent="0.25">
      <c r="A20">
        <v>13</v>
      </c>
      <c r="B20">
        <v>158808</v>
      </c>
      <c r="C20">
        <v>11874</v>
      </c>
      <c r="E20" s="17">
        <f t="shared" si="1"/>
        <v>8.916183637596431E-2</v>
      </c>
      <c r="F20" s="12">
        <f t="shared" si="2"/>
        <v>-54905.968028234041</v>
      </c>
      <c r="G20" s="18">
        <f t="shared" si="3"/>
        <v>10699420.365115717</v>
      </c>
      <c r="H20">
        <v>1.791759469228055</v>
      </c>
      <c r="I20">
        <f t="shared" si="4"/>
        <v>73.233703508327892</v>
      </c>
      <c r="K20" s="2">
        <v>43888</v>
      </c>
      <c r="L20">
        <v>158808</v>
      </c>
      <c r="M20">
        <v>10699420.365115717</v>
      </c>
    </row>
    <row r="21" spans="1:13" x14ac:dyDescent="0.25">
      <c r="A21">
        <v>14</v>
      </c>
      <c r="B21">
        <v>170440</v>
      </c>
      <c r="C21">
        <v>11632</v>
      </c>
      <c r="E21" s="17">
        <f t="shared" si="1"/>
        <v>9.0680966001890906E-2</v>
      </c>
      <c r="F21" s="12">
        <f t="shared" si="2"/>
        <v>-75487.233349890797</v>
      </c>
      <c r="G21" s="18">
        <f t="shared" si="3"/>
        <v>10881715.920226909</v>
      </c>
      <c r="H21">
        <v>0</v>
      </c>
      <c r="I21">
        <f t="shared" si="4"/>
        <v>74.543288779315731</v>
      </c>
      <c r="K21" s="2">
        <v>43889</v>
      </c>
      <c r="L21">
        <v>170440</v>
      </c>
      <c r="M21">
        <v>10881715.920226909</v>
      </c>
    </row>
    <row r="22" spans="1:13" x14ac:dyDescent="0.25">
      <c r="A22">
        <v>15</v>
      </c>
      <c r="B22">
        <v>181769</v>
      </c>
      <c r="C22">
        <v>11329</v>
      </c>
      <c r="E22" s="17">
        <f t="shared" si="1"/>
        <v>0.10048078985309195</v>
      </c>
      <c r="F22" s="12">
        <f t="shared" si="2"/>
        <v>-52401.053141695833</v>
      </c>
      <c r="G22" s="18">
        <f t="shared" si="3"/>
        <v>12057694.782371033</v>
      </c>
      <c r="H22">
        <v>1.791759469228055</v>
      </c>
      <c r="I22">
        <f t="shared" si="4"/>
        <v>83.04483281331207</v>
      </c>
      <c r="K22" s="2">
        <v>43890</v>
      </c>
      <c r="L22">
        <v>181769</v>
      </c>
      <c r="M22">
        <v>12057694.782371033</v>
      </c>
    </row>
    <row r="23" spans="1:13" x14ac:dyDescent="0.25">
      <c r="A23">
        <v>16</v>
      </c>
      <c r="B23">
        <v>193246</v>
      </c>
      <c r="C23">
        <v>11477</v>
      </c>
      <c r="E23" s="17">
        <f t="shared" si="1"/>
        <v>0.10522881921057581</v>
      </c>
      <c r="F23" s="12">
        <f t="shared" si="2"/>
        <v>-61402.244030726215</v>
      </c>
      <c r="G23" s="18">
        <f t="shared" si="3"/>
        <v>12627458.305269096</v>
      </c>
      <c r="H23">
        <v>1.0986122886681098</v>
      </c>
      <c r="I23">
        <f t="shared" si="4"/>
        <v>87.197545445066226</v>
      </c>
      <c r="K23" s="2">
        <v>43891</v>
      </c>
      <c r="L23">
        <v>193246</v>
      </c>
      <c r="M23">
        <v>12627458.305269096</v>
      </c>
    </row>
    <row r="24" spans="1:13" x14ac:dyDescent="0.25">
      <c r="A24">
        <v>17</v>
      </c>
      <c r="B24">
        <v>206253</v>
      </c>
      <c r="C24">
        <v>13007</v>
      </c>
      <c r="E24" s="17">
        <f t="shared" si="1"/>
        <v>0.13885508384200607</v>
      </c>
      <c r="F24" s="12">
        <f t="shared" si="2"/>
        <v>-44125.568949662542</v>
      </c>
      <c r="G24" s="18">
        <f t="shared" si="3"/>
        <v>16662610.061040727</v>
      </c>
      <c r="H24">
        <v>2.9957322735539909</v>
      </c>
      <c r="I24">
        <f t="shared" si="4"/>
        <v>117.26061118648072</v>
      </c>
      <c r="K24" s="2">
        <v>43892</v>
      </c>
      <c r="L24">
        <v>206253</v>
      </c>
      <c r="M24">
        <v>16662610.061040727</v>
      </c>
    </row>
    <row r="25" spans="1:13" x14ac:dyDescent="0.25">
      <c r="A25">
        <v>18</v>
      </c>
      <c r="B25">
        <v>221451</v>
      </c>
      <c r="C25">
        <v>15198</v>
      </c>
      <c r="E25" s="17">
        <f t="shared" si="1"/>
        <v>0.16140430786357884</v>
      </c>
      <c r="F25" s="12">
        <f t="shared" si="2"/>
        <v>-57631.646192052845</v>
      </c>
      <c r="G25" s="18">
        <f t="shared" si="3"/>
        <v>19368516.943629462</v>
      </c>
      <c r="H25">
        <v>2.6390573296152584</v>
      </c>
      <c r="I25">
        <f t="shared" si="4"/>
        <v>138.09214093605857</v>
      </c>
      <c r="K25" s="2">
        <v>43893</v>
      </c>
      <c r="L25">
        <v>221451</v>
      </c>
      <c r="M25">
        <v>19368516.943629462</v>
      </c>
    </row>
    <row r="26" spans="1:13" x14ac:dyDescent="0.25">
      <c r="A26">
        <v>19</v>
      </c>
      <c r="B26">
        <v>239764</v>
      </c>
      <c r="C26">
        <v>18313</v>
      </c>
      <c r="E26" s="17">
        <f t="shared" si="1"/>
        <v>0.19640997467846477</v>
      </c>
      <c r="F26" s="12">
        <f t="shared" si="2"/>
        <v>-61389.668574494302</v>
      </c>
      <c r="G26" s="18">
        <f t="shared" si="3"/>
        <v>23569196.961415771</v>
      </c>
      <c r="H26">
        <v>3.0910424533583161</v>
      </c>
      <c r="I26">
        <f t="shared" si="4"/>
        <v>171.5793920033517</v>
      </c>
      <c r="K26" s="2">
        <v>43894</v>
      </c>
      <c r="L26">
        <v>239764</v>
      </c>
      <c r="M26">
        <v>23569196.961415771</v>
      </c>
    </row>
    <row r="27" spans="1:13" x14ac:dyDescent="0.25">
      <c r="A27">
        <v>20</v>
      </c>
      <c r="B27">
        <v>255514</v>
      </c>
      <c r="C27">
        <v>15750</v>
      </c>
      <c r="E27" s="17">
        <f t="shared" si="1"/>
        <v>0.24872170195659571</v>
      </c>
      <c r="F27" s="12">
        <f t="shared" si="2"/>
        <v>-46470.921558198694</v>
      </c>
      <c r="G27" s="18">
        <f t="shared" si="3"/>
        <v>29846604.234791484</v>
      </c>
      <c r="H27">
        <v>3.5263605246161616</v>
      </c>
      <c r="I27">
        <f t="shared" si="4"/>
        <v>224.47344513389299</v>
      </c>
      <c r="K27" s="2">
        <v>43895</v>
      </c>
      <c r="L27">
        <v>255514</v>
      </c>
      <c r="M27">
        <v>29846604.234791484</v>
      </c>
    </row>
    <row r="28" spans="1:13" x14ac:dyDescent="0.25">
      <c r="A28">
        <v>21</v>
      </c>
      <c r="B28">
        <v>269597</v>
      </c>
      <c r="C28">
        <v>14083</v>
      </c>
      <c r="E28" s="17">
        <f t="shared" si="1"/>
        <v>0.35443613206536595</v>
      </c>
      <c r="F28" s="12">
        <f t="shared" si="2"/>
        <v>-31644.696414953087</v>
      </c>
      <c r="G28" s="18">
        <f t="shared" si="3"/>
        <v>42532335.847843915</v>
      </c>
      <c r="H28">
        <v>4.3040650932041702</v>
      </c>
      <c r="I28">
        <f t="shared" si="4"/>
        <v>343.77147643324412</v>
      </c>
      <c r="K28" s="2">
        <v>43896</v>
      </c>
      <c r="L28">
        <v>269597</v>
      </c>
      <c r="M28">
        <v>42532335.847843915</v>
      </c>
    </row>
    <row r="29" spans="1:13" x14ac:dyDescent="0.25">
      <c r="A29">
        <v>22</v>
      </c>
      <c r="B29">
        <v>282373</v>
      </c>
      <c r="C29">
        <v>12776</v>
      </c>
      <c r="E29" s="17">
        <f t="shared" si="1"/>
        <v>0.48123227044809957</v>
      </c>
      <c r="F29" s="12">
        <f t="shared" si="2"/>
        <v>-26384.671862917196</v>
      </c>
      <c r="G29" s="18">
        <f t="shared" si="3"/>
        <v>57747872.453771949</v>
      </c>
      <c r="H29">
        <v>4.6539603501575231</v>
      </c>
      <c r="I29">
        <f t="shared" si="4"/>
        <v>516.108254900367</v>
      </c>
      <c r="K29" s="2">
        <v>43897</v>
      </c>
      <c r="L29">
        <v>282373</v>
      </c>
      <c r="M29">
        <v>57747872.453771949</v>
      </c>
    </row>
    <row r="30" spans="1:13" x14ac:dyDescent="0.25">
      <c r="A30">
        <v>23</v>
      </c>
      <c r="B30">
        <v>295077</v>
      </c>
      <c r="C30">
        <v>12704</v>
      </c>
      <c r="E30" s="17">
        <f t="shared" si="1"/>
        <v>0.57412027242804498</v>
      </c>
      <c r="F30" s="12">
        <f t="shared" si="2"/>
        <v>-30189.287493209107</v>
      </c>
      <c r="G30" s="18">
        <f t="shared" si="3"/>
        <v>68894432.691365391</v>
      </c>
      <c r="H30">
        <v>4.5538768916005408</v>
      </c>
      <c r="I30">
        <f t="shared" si="4"/>
        <v>671.92916558916977</v>
      </c>
      <c r="K30" s="2">
        <v>43898</v>
      </c>
      <c r="L30">
        <v>295077</v>
      </c>
      <c r="M30">
        <v>68894432.691365391</v>
      </c>
    </row>
    <row r="31" spans="1:13" x14ac:dyDescent="0.25">
      <c r="A31">
        <v>24</v>
      </c>
      <c r="B31">
        <v>309342</v>
      </c>
      <c r="C31">
        <v>14265</v>
      </c>
      <c r="E31" s="17">
        <f t="shared" si="1"/>
        <v>0.66966782637112776</v>
      </c>
      <c r="F31" s="12">
        <f t="shared" si="2"/>
        <v>-33496.091687568609</v>
      </c>
      <c r="G31" s="18">
        <f t="shared" si="3"/>
        <v>80360139.164535329</v>
      </c>
      <c r="H31">
        <v>4.7957905455967413</v>
      </c>
      <c r="I31">
        <f t="shared" si="4"/>
        <v>873.03196872139165</v>
      </c>
      <c r="K31" s="2">
        <v>43899</v>
      </c>
      <c r="L31">
        <v>309342</v>
      </c>
      <c r="M31">
        <v>80360139.164535329</v>
      </c>
    </row>
    <row r="32" spans="1:13" x14ac:dyDescent="0.25">
      <c r="A32">
        <v>25</v>
      </c>
      <c r="B32">
        <v>324475</v>
      </c>
      <c r="C32">
        <v>15133</v>
      </c>
      <c r="E32" s="17">
        <f t="shared" si="1"/>
        <v>0.78480264635889863</v>
      </c>
      <c r="F32" s="12">
        <f t="shared" si="2"/>
        <v>-32712.271991543395</v>
      </c>
      <c r="G32" s="18">
        <f t="shared" si="3"/>
        <v>94176317.563067839</v>
      </c>
      <c r="H32">
        <v>5.2983173665480363</v>
      </c>
      <c r="I32">
        <f t="shared" si="4"/>
        <v>1213.4155506267125</v>
      </c>
      <c r="K32" s="2">
        <v>43900</v>
      </c>
      <c r="L32">
        <v>324475</v>
      </c>
      <c r="M32">
        <v>94176317.563067839</v>
      </c>
    </row>
    <row r="33" spans="1:13" x14ac:dyDescent="0.25">
      <c r="A33">
        <v>26</v>
      </c>
      <c r="B33">
        <v>343476</v>
      </c>
      <c r="C33">
        <v>19001</v>
      </c>
      <c r="E33" s="17">
        <f t="shared" si="1"/>
        <v>0.88031913948729024</v>
      </c>
      <c r="F33" s="12">
        <f t="shared" si="2"/>
        <v>-44623.018982687478</v>
      </c>
      <c r="G33" s="18">
        <f t="shared" si="3"/>
        <v>105638296.73847483</v>
      </c>
      <c r="H33">
        <v>5.602118820879701</v>
      </c>
      <c r="I33">
        <f t="shared" si="4"/>
        <v>1681.8240961359261</v>
      </c>
      <c r="K33" s="2">
        <v>43901</v>
      </c>
      <c r="L33">
        <v>343476</v>
      </c>
      <c r="M33">
        <v>105638296.73847483</v>
      </c>
    </row>
    <row r="34" spans="1:13" x14ac:dyDescent="0.25">
      <c r="A34">
        <v>27</v>
      </c>
      <c r="B34">
        <v>364165</v>
      </c>
      <c r="C34">
        <v>20689</v>
      </c>
      <c r="E34" s="17">
        <f t="shared" si="1"/>
        <v>0.9356740923393958</v>
      </c>
      <c r="F34" s="12">
        <f t="shared" si="2"/>
        <v>-59873.74134658886</v>
      </c>
      <c r="G34" s="18">
        <f t="shared" si="3"/>
        <v>112280891.0807275</v>
      </c>
      <c r="H34">
        <v>5.6594822157596214</v>
      </c>
      <c r="I34">
        <f t="shared" si="4"/>
        <v>2180.5030834779918</v>
      </c>
      <c r="K34" s="2">
        <v>43902</v>
      </c>
      <c r="L34">
        <v>364165</v>
      </c>
      <c r="M34">
        <v>112280891.0807275</v>
      </c>
    </row>
    <row r="35" spans="1:13" x14ac:dyDescent="0.25">
      <c r="A35">
        <v>28</v>
      </c>
      <c r="B35">
        <v>389866</v>
      </c>
      <c r="C35">
        <v>25701</v>
      </c>
      <c r="E35" s="17">
        <f t="shared" si="1"/>
        <v>0.96999006550057865</v>
      </c>
      <c r="F35" s="12">
        <f t="shared" si="2"/>
        <v>-86667.481769201564</v>
      </c>
      <c r="G35" s="18">
        <f t="shared" si="3"/>
        <v>116398807.86006944</v>
      </c>
      <c r="H35">
        <v>5.8607862234658654</v>
      </c>
      <c r="I35">
        <f t="shared" si="4"/>
        <v>2797.1591190417948</v>
      </c>
      <c r="K35" s="2">
        <v>43903</v>
      </c>
      <c r="L35">
        <v>389866</v>
      </c>
      <c r="M35">
        <v>116398807.86006944</v>
      </c>
    </row>
    <row r="36" spans="1:13" x14ac:dyDescent="0.25">
      <c r="A36">
        <v>29</v>
      </c>
      <c r="B36">
        <v>423545</v>
      </c>
      <c r="C36">
        <v>33679</v>
      </c>
      <c r="E36" s="17">
        <f t="shared" si="1"/>
        <v>0.99020443044163908</v>
      </c>
      <c r="F36" s="12">
        <f t="shared" si="2"/>
        <v>-131393.96377983838</v>
      </c>
      <c r="G36" s="18">
        <f t="shared" si="3"/>
        <v>118824531.65299669</v>
      </c>
      <c r="H36">
        <v>6.2363695902037044</v>
      </c>
      <c r="I36">
        <f t="shared" si="4"/>
        <v>3711.2921622431409</v>
      </c>
      <c r="K36" s="2">
        <v>43904</v>
      </c>
      <c r="L36">
        <v>423545</v>
      </c>
      <c r="M36">
        <v>118824531.65299669</v>
      </c>
    </row>
    <row r="37" spans="1:13" x14ac:dyDescent="0.25">
      <c r="A37">
        <v>30</v>
      </c>
      <c r="B37">
        <v>462088</v>
      </c>
      <c r="C37">
        <v>38543</v>
      </c>
      <c r="E37" s="17">
        <f t="shared" si="1"/>
        <v>0.99823161165439855</v>
      </c>
      <c r="F37" s="12">
        <f t="shared" si="2"/>
        <v>-185966.96265967735</v>
      </c>
      <c r="G37" s="18">
        <f t="shared" si="3"/>
        <v>119787793.39852783</v>
      </c>
      <c r="H37">
        <v>6.6554403503676474</v>
      </c>
      <c r="I37">
        <f t="shared" si="4"/>
        <v>5129.0272211804113</v>
      </c>
      <c r="K37" s="2">
        <v>43905</v>
      </c>
      <c r="L37">
        <v>462088</v>
      </c>
      <c r="M37">
        <v>119787793.39852783</v>
      </c>
    </row>
    <row r="38" spans="1:13" x14ac:dyDescent="0.25">
      <c r="A38">
        <v>31</v>
      </c>
      <c r="B38">
        <v>504410</v>
      </c>
      <c r="C38">
        <v>42322</v>
      </c>
      <c r="E38" s="17">
        <f t="shared" si="1"/>
        <v>0.99970483793411302</v>
      </c>
      <c r="F38" s="12">
        <f t="shared" si="2"/>
        <v>-275952.1592434487</v>
      </c>
      <c r="G38" s="18">
        <f t="shared" si="3"/>
        <v>119964580.55209357</v>
      </c>
      <c r="H38">
        <v>6.7129562006770698</v>
      </c>
      <c r="I38">
        <f t="shared" si="4"/>
        <v>6638.0358724223261</v>
      </c>
      <c r="K38" s="2">
        <v>43906</v>
      </c>
      <c r="L38">
        <v>504410</v>
      </c>
      <c r="M38">
        <v>119964580.55209357</v>
      </c>
    </row>
    <row r="39" spans="1:13" x14ac:dyDescent="0.25">
      <c r="A39">
        <v>32</v>
      </c>
      <c r="B39">
        <v>550845</v>
      </c>
      <c r="C39">
        <v>46435</v>
      </c>
      <c r="E39" s="17">
        <f t="shared" si="1"/>
        <v>0.99995605119102404</v>
      </c>
      <c r="F39" s="12">
        <f t="shared" si="2"/>
        <v>-384909.38975246943</v>
      </c>
      <c r="G39" s="18">
        <f t="shared" si="3"/>
        <v>119994726.14292288</v>
      </c>
      <c r="H39">
        <v>6.7878449823095792</v>
      </c>
      <c r="I39">
        <f t="shared" si="4"/>
        <v>8273.3717988413791</v>
      </c>
      <c r="K39" s="2">
        <v>43907</v>
      </c>
      <c r="L39">
        <v>550845</v>
      </c>
      <c r="M39">
        <v>119994726.14292288</v>
      </c>
    </row>
    <row r="40" spans="1:13" x14ac:dyDescent="0.25">
      <c r="A40">
        <v>33</v>
      </c>
      <c r="B40">
        <v>599856</v>
      </c>
      <c r="C40">
        <v>49011</v>
      </c>
      <c r="E40" s="17">
        <f t="shared" si="1"/>
        <v>0.99999901577240891</v>
      </c>
      <c r="F40" s="12">
        <f t="shared" si="2"/>
        <v>-492812.19552940037</v>
      </c>
      <c r="G40" s="18">
        <f t="shared" si="3"/>
        <v>119999881.89268906</v>
      </c>
      <c r="H40">
        <v>7.4764723811639051</v>
      </c>
      <c r="I40">
        <f t="shared" si="4"/>
        <v>11630.339919234228</v>
      </c>
      <c r="K40" s="2">
        <v>43908</v>
      </c>
      <c r="L40">
        <v>599856</v>
      </c>
      <c r="M40">
        <v>119999881.89268906</v>
      </c>
    </row>
    <row r="41" spans="1:13" x14ac:dyDescent="0.25">
      <c r="A41">
        <v>34</v>
      </c>
      <c r="B41">
        <v>652812</v>
      </c>
      <c r="C41">
        <v>52956</v>
      </c>
      <c r="E41" s="17">
        <f t="shared" si="1"/>
        <v>0.99999999811462559</v>
      </c>
      <c r="F41" s="12">
        <f t="shared" si="2"/>
        <v>-732557.61694139475</v>
      </c>
      <c r="G41" s="18">
        <f t="shared" si="3"/>
        <v>119999999.77375507</v>
      </c>
      <c r="H41">
        <v>8.0023595462527073</v>
      </c>
      <c r="I41">
        <f t="shared" si="4"/>
        <v>17447.150989976042</v>
      </c>
      <c r="K41" s="2">
        <v>43909</v>
      </c>
      <c r="L41">
        <v>652812</v>
      </c>
      <c r="M41">
        <v>119999999.77375507</v>
      </c>
    </row>
    <row r="42" spans="1:13" x14ac:dyDescent="0.25">
      <c r="A42">
        <v>35</v>
      </c>
      <c r="B42">
        <v>706104</v>
      </c>
      <c r="C42">
        <v>53292</v>
      </c>
      <c r="E42" s="17">
        <f t="shared" si="1"/>
        <v>0.99999999999986677</v>
      </c>
      <c r="F42" s="12">
        <f t="shared" si="2"/>
        <v>-1070594.1832862757</v>
      </c>
      <c r="G42" s="18">
        <f t="shared" si="3"/>
        <v>119999999.99998401</v>
      </c>
      <c r="H42">
        <v>8.4836364078873938</v>
      </c>
      <c r="I42">
        <f t="shared" si="4"/>
        <v>27068.280262168126</v>
      </c>
      <c r="K42" s="2">
        <v>43910</v>
      </c>
      <c r="L42">
        <v>706104</v>
      </c>
      <c r="M42">
        <v>119999999.99998401</v>
      </c>
    </row>
    <row r="43" spans="1:13" x14ac:dyDescent="0.25">
      <c r="A43">
        <v>36</v>
      </c>
      <c r="B43">
        <v>764726</v>
      </c>
      <c r="C43">
        <v>58622</v>
      </c>
      <c r="E43" s="17">
        <f t="shared" si="1"/>
        <v>1</v>
      </c>
      <c r="F43" s="12">
        <f t="shared" si="2"/>
        <v>-1737950.2387287449</v>
      </c>
      <c r="G43" s="18">
        <f t="shared" si="3"/>
        <v>120000000</v>
      </c>
      <c r="H43">
        <v>8.5893277891754369</v>
      </c>
      <c r="I43">
        <f t="shared" si="4"/>
        <v>37831.578171171815</v>
      </c>
      <c r="K43" s="2">
        <v>43911</v>
      </c>
      <c r="L43">
        <v>764726</v>
      </c>
      <c r="M43">
        <v>120000000</v>
      </c>
    </row>
    <row r="44" spans="1:13" x14ac:dyDescent="0.25">
      <c r="A44">
        <v>37</v>
      </c>
      <c r="B44">
        <v>829532</v>
      </c>
      <c r="C44">
        <v>64806</v>
      </c>
      <c r="E44" s="17">
        <f t="shared" si="1"/>
        <v>1</v>
      </c>
      <c r="F44" s="12" t="e">
        <f t="shared" si="2"/>
        <v>#NUM!</v>
      </c>
      <c r="G44" s="18">
        <f t="shared" si="3"/>
        <v>120000000</v>
      </c>
      <c r="H44">
        <v>8.8710842639783536</v>
      </c>
      <c r="I44">
        <f t="shared" si="4"/>
        <v>52293.761508388117</v>
      </c>
      <c r="K44" s="2">
        <v>43912</v>
      </c>
      <c r="L44">
        <v>829532</v>
      </c>
      <c r="M44">
        <v>120000000</v>
      </c>
    </row>
    <row r="45" spans="1:13" x14ac:dyDescent="0.25">
      <c r="A45">
        <v>38</v>
      </c>
      <c r="B45">
        <v>899615</v>
      </c>
      <c r="C45">
        <v>70083</v>
      </c>
      <c r="E45" s="17">
        <f t="shared" si="1"/>
        <v>1</v>
      </c>
      <c r="F45" s="12" t="e">
        <f t="shared" si="2"/>
        <v>#NUM!</v>
      </c>
      <c r="G45" s="18">
        <f t="shared" si="3"/>
        <v>120000000</v>
      </c>
      <c r="H45">
        <v>9.0429862423040142</v>
      </c>
      <c r="I45">
        <f t="shared" si="4"/>
        <v>69625.208699331037</v>
      </c>
      <c r="K45" s="2">
        <v>43913</v>
      </c>
      <c r="L45">
        <v>899615</v>
      </c>
      <c r="M45">
        <v>120000000</v>
      </c>
    </row>
    <row r="46" spans="1:13" x14ac:dyDescent="0.25">
      <c r="A46">
        <v>39</v>
      </c>
      <c r="B46">
        <v>971725</v>
      </c>
      <c r="C46">
        <v>72110</v>
      </c>
      <c r="E46" s="17">
        <f t="shared" si="1"/>
        <v>1</v>
      </c>
      <c r="F46" s="12" t="e">
        <f t="shared" si="2"/>
        <v>#NUM!</v>
      </c>
      <c r="G46" s="18">
        <f t="shared" si="3"/>
        <v>120000000</v>
      </c>
      <c r="H46">
        <v>9.3268781882241338</v>
      </c>
      <c r="I46">
        <f t="shared" si="4"/>
        <v>92961.976113440891</v>
      </c>
      <c r="K46" s="2">
        <v>43914</v>
      </c>
      <c r="L46">
        <v>971725</v>
      </c>
      <c r="M46">
        <v>120000000</v>
      </c>
    </row>
    <row r="47" spans="1:13" x14ac:dyDescent="0.25">
      <c r="A47">
        <v>40</v>
      </c>
      <c r="B47">
        <v>1046353</v>
      </c>
      <c r="C47">
        <v>74628</v>
      </c>
      <c r="E47" s="17">
        <f t="shared" si="1"/>
        <v>1</v>
      </c>
      <c r="F47" s="12" t="e">
        <f t="shared" si="2"/>
        <v>#NUM!</v>
      </c>
      <c r="G47" s="18">
        <f t="shared" si="3"/>
        <v>120000000</v>
      </c>
      <c r="H47">
        <v>9.0812562185646453</v>
      </c>
      <c r="I47">
        <f t="shared" si="4"/>
        <v>111068.80810677972</v>
      </c>
      <c r="K47" s="2">
        <v>43915</v>
      </c>
      <c r="L47">
        <v>1046353</v>
      </c>
      <c r="M47">
        <v>120000000</v>
      </c>
    </row>
    <row r="48" spans="1:13" x14ac:dyDescent="0.25">
      <c r="A48">
        <v>41</v>
      </c>
      <c r="B48">
        <v>1122496</v>
      </c>
      <c r="C48">
        <v>76143</v>
      </c>
      <c r="E48" s="17">
        <f t="shared" si="1"/>
        <v>1</v>
      </c>
      <c r="F48" s="12" t="e">
        <f t="shared" si="2"/>
        <v>#NUM!</v>
      </c>
      <c r="G48" s="18">
        <f t="shared" si="3"/>
        <v>120000000</v>
      </c>
      <c r="H48">
        <v>9.544166252942194</v>
      </c>
      <c r="I48">
        <f t="shared" si="4"/>
        <v>140440.9329884726</v>
      </c>
      <c r="K48" s="2">
        <v>43916</v>
      </c>
      <c r="L48">
        <v>1122496</v>
      </c>
      <c r="M48">
        <v>120000000</v>
      </c>
    </row>
    <row r="49" spans="1:7" x14ac:dyDescent="0.25">
      <c r="A49" t="s">
        <v>57</v>
      </c>
      <c r="B49">
        <v>120000000</v>
      </c>
      <c r="C49">
        <v>118877504</v>
      </c>
      <c r="E49" s="17"/>
      <c r="G49" s="18"/>
    </row>
    <row r="50" spans="1:7" ht="22" customHeight="1" x14ac:dyDescent="0.25">
      <c r="E50" s="17"/>
      <c r="G50" s="18"/>
    </row>
    <row r="51" spans="1:7" x14ac:dyDescent="0.25">
      <c r="E51" s="17"/>
      <c r="G51" s="18"/>
    </row>
    <row r="52" spans="1:7" x14ac:dyDescent="0.25">
      <c r="E52" s="17"/>
      <c r="G52" s="18"/>
    </row>
    <row r="53" spans="1:7" x14ac:dyDescent="0.25">
      <c r="E53" s="17"/>
      <c r="G53" s="18"/>
    </row>
    <row r="54" spans="1:7" x14ac:dyDescent="0.25">
      <c r="E54" s="17"/>
      <c r="G54" s="18"/>
    </row>
    <row r="55" spans="1:7" x14ac:dyDescent="0.25">
      <c r="E55" s="17"/>
      <c r="G55" s="18"/>
    </row>
    <row r="56" spans="1:7" x14ac:dyDescent="0.25">
      <c r="E56" s="17"/>
      <c r="G56" s="18"/>
    </row>
    <row r="57" spans="1:7" x14ac:dyDescent="0.25">
      <c r="E57" s="17"/>
      <c r="G57" s="18"/>
    </row>
    <row r="58" spans="1:7" x14ac:dyDescent="0.25">
      <c r="E58" s="17"/>
      <c r="G58" s="18"/>
    </row>
    <row r="59" spans="1:7" x14ac:dyDescent="0.25">
      <c r="E59" s="17"/>
      <c r="G59" s="18"/>
    </row>
    <row r="60" spans="1:7" x14ac:dyDescent="0.25">
      <c r="E60" s="17"/>
      <c r="G60" s="18"/>
    </row>
    <row r="61" spans="1:7" x14ac:dyDescent="0.25">
      <c r="E61" s="17"/>
      <c r="G61" s="18"/>
    </row>
    <row r="62" spans="1:7" x14ac:dyDescent="0.25">
      <c r="E62" s="17"/>
      <c r="G62" s="18"/>
    </row>
    <row r="63" spans="1:7" x14ac:dyDescent="0.25">
      <c r="E63" s="17"/>
      <c r="G63" s="18"/>
    </row>
    <row r="64" spans="1:7" x14ac:dyDescent="0.25">
      <c r="E64" s="17"/>
      <c r="G64" s="18"/>
    </row>
    <row r="65" spans="5:7" x14ac:dyDescent="0.25">
      <c r="E65" s="17"/>
      <c r="G65" s="18"/>
    </row>
    <row r="66" spans="5:7" x14ac:dyDescent="0.25">
      <c r="E66" s="17"/>
      <c r="G66" s="18"/>
    </row>
    <row r="67" spans="5:7" x14ac:dyDescent="0.25">
      <c r="E67" s="17"/>
      <c r="G67" s="18"/>
    </row>
    <row r="68" spans="5:7" x14ac:dyDescent="0.25">
      <c r="E68" s="17"/>
      <c r="G68" s="18"/>
    </row>
    <row r="69" spans="5:7" x14ac:dyDescent="0.25">
      <c r="E69" s="17"/>
      <c r="G69" s="18"/>
    </row>
    <row r="70" spans="5:7" x14ac:dyDescent="0.25">
      <c r="E70" s="17"/>
      <c r="G70" s="18"/>
    </row>
    <row r="71" spans="5:7" x14ac:dyDescent="0.25">
      <c r="E71" s="17"/>
      <c r="G71" s="18"/>
    </row>
    <row r="72" spans="5:7" x14ac:dyDescent="0.25">
      <c r="E72" s="17"/>
      <c r="G72" s="18"/>
    </row>
    <row r="73" spans="5:7" x14ac:dyDescent="0.25">
      <c r="E73" s="17"/>
      <c r="G73" s="18"/>
    </row>
    <row r="74" spans="5:7" x14ac:dyDescent="0.25">
      <c r="E74" s="17"/>
      <c r="G74" s="18"/>
    </row>
    <row r="75" spans="5:7" x14ac:dyDescent="0.25">
      <c r="E75" s="17"/>
      <c r="G75" s="18"/>
    </row>
    <row r="76" spans="5:7" x14ac:dyDescent="0.25">
      <c r="E76" s="17"/>
      <c r="G76" s="18"/>
    </row>
    <row r="77" spans="5:7" x14ac:dyDescent="0.25">
      <c r="E77" s="17"/>
      <c r="G77" s="18"/>
    </row>
    <row r="78" spans="5:7" x14ac:dyDescent="0.25">
      <c r="E78" s="17"/>
      <c r="G78" s="18"/>
    </row>
    <row r="79" spans="5:7" x14ac:dyDescent="0.25">
      <c r="E79" s="17"/>
      <c r="G79" s="18"/>
    </row>
    <row r="80" spans="5:7" x14ac:dyDescent="0.25">
      <c r="E80" s="17"/>
      <c r="G80" s="18"/>
    </row>
    <row r="81" spans="5:7" x14ac:dyDescent="0.25">
      <c r="E81" s="17"/>
      <c r="G81" s="18"/>
    </row>
    <row r="82" spans="5:7" x14ac:dyDescent="0.25">
      <c r="E82" s="17"/>
      <c r="G82" s="18"/>
    </row>
    <row r="83" spans="5:7" x14ac:dyDescent="0.25">
      <c r="E83" s="17"/>
      <c r="G83" s="18"/>
    </row>
    <row r="84" spans="5:7" x14ac:dyDescent="0.25">
      <c r="E84" s="17"/>
      <c r="G84" s="18"/>
    </row>
    <row r="85" spans="5:7" x14ac:dyDescent="0.25">
      <c r="E85" s="17"/>
      <c r="G85" s="18"/>
    </row>
    <row r="86" spans="5:7" x14ac:dyDescent="0.25">
      <c r="E86" s="17"/>
      <c r="G86" s="18"/>
    </row>
    <row r="87" spans="5:7" x14ac:dyDescent="0.25">
      <c r="E87" s="17"/>
      <c r="G87" s="18"/>
    </row>
    <row r="88" spans="5:7" x14ac:dyDescent="0.25">
      <c r="E88" s="17"/>
      <c r="G88" s="18"/>
    </row>
    <row r="89" spans="5:7" x14ac:dyDescent="0.25">
      <c r="E89" s="17"/>
      <c r="G89" s="18"/>
    </row>
    <row r="90" spans="5:7" x14ac:dyDescent="0.25">
      <c r="E90" s="17"/>
      <c r="G90" s="18"/>
    </row>
    <row r="91" spans="5:7" x14ac:dyDescent="0.25">
      <c r="E91" s="17"/>
      <c r="G91" s="18"/>
    </row>
    <row r="92" spans="5:7" x14ac:dyDescent="0.25">
      <c r="E92" s="17"/>
      <c r="G92" s="18"/>
    </row>
    <row r="93" spans="5:7" x14ac:dyDescent="0.25">
      <c r="E93" s="17"/>
      <c r="G93" s="18"/>
    </row>
    <row r="94" spans="5:7" x14ac:dyDescent="0.25">
      <c r="E94" s="17"/>
      <c r="G94" s="18"/>
    </row>
    <row r="95" spans="5:7" x14ac:dyDescent="0.25">
      <c r="E95" s="17"/>
      <c r="G95" s="18"/>
    </row>
    <row r="96" spans="5:7" x14ac:dyDescent="0.25">
      <c r="E96" s="17"/>
      <c r="G96" s="18"/>
    </row>
    <row r="97" spans="5:7" x14ac:dyDescent="0.25">
      <c r="E97" s="17"/>
      <c r="G97" s="18"/>
    </row>
    <row r="98" spans="5:7" x14ac:dyDescent="0.25">
      <c r="E98" s="17"/>
      <c r="G98" s="18"/>
    </row>
    <row r="99" spans="5:7" x14ac:dyDescent="0.25">
      <c r="E99" s="17"/>
      <c r="G99" s="18"/>
    </row>
    <row r="100" spans="5:7" x14ac:dyDescent="0.25">
      <c r="E100" s="17"/>
      <c r="G100" s="18"/>
    </row>
    <row r="101" spans="5:7" x14ac:dyDescent="0.25">
      <c r="E101" s="17"/>
      <c r="G101" s="18"/>
    </row>
    <row r="102" spans="5:7" x14ac:dyDescent="0.25">
      <c r="E102" s="17"/>
      <c r="G102" s="18"/>
    </row>
    <row r="103" spans="5:7" x14ac:dyDescent="0.25">
      <c r="E103" s="17"/>
      <c r="G103" s="18"/>
    </row>
    <row r="104" spans="5:7" x14ac:dyDescent="0.25">
      <c r="E104" s="17"/>
      <c r="G104" s="18"/>
    </row>
    <row r="105" spans="5:7" x14ac:dyDescent="0.25">
      <c r="E105" s="17"/>
      <c r="G105" s="18"/>
    </row>
    <row r="106" spans="5:7" x14ac:dyDescent="0.25">
      <c r="E106" s="17"/>
      <c r="G106" s="18"/>
    </row>
    <row r="107" spans="5:7" x14ac:dyDescent="0.25">
      <c r="E107" s="17"/>
      <c r="G107" s="18"/>
    </row>
    <row r="108" spans="5:7" x14ac:dyDescent="0.25">
      <c r="E108" s="17"/>
      <c r="G108" s="18"/>
    </row>
    <row r="109" spans="5:7" x14ac:dyDescent="0.25">
      <c r="E109" s="17"/>
      <c r="G109" s="18"/>
    </row>
    <row r="110" spans="5:7" x14ac:dyDescent="0.25">
      <c r="E110" s="17"/>
      <c r="G110" s="18"/>
    </row>
    <row r="111" spans="5:7" x14ac:dyDescent="0.25">
      <c r="E111" s="17"/>
      <c r="G111" s="18"/>
    </row>
    <row r="112" spans="5:7" x14ac:dyDescent="0.25">
      <c r="E112" s="17"/>
      <c r="G112" s="18"/>
    </row>
    <row r="113" spans="5:7" x14ac:dyDescent="0.25">
      <c r="E113" s="17"/>
      <c r="G113" s="18"/>
    </row>
    <row r="114" spans="5:7" x14ac:dyDescent="0.25">
      <c r="E114" s="17"/>
      <c r="G114" s="18"/>
    </row>
    <row r="115" spans="5:7" x14ac:dyDescent="0.25">
      <c r="E115" s="17"/>
      <c r="G115" s="18"/>
    </row>
    <row r="116" spans="5:7" x14ac:dyDescent="0.25">
      <c r="E116" s="17"/>
      <c r="G116" s="18"/>
    </row>
    <row r="117" spans="5:7" x14ac:dyDescent="0.25">
      <c r="E117" s="17"/>
      <c r="G117" s="18"/>
    </row>
    <row r="118" spans="5:7" x14ac:dyDescent="0.25">
      <c r="E118" s="17"/>
      <c r="G118" s="18"/>
    </row>
    <row r="119" spans="5:7" x14ac:dyDescent="0.25">
      <c r="E119" s="17"/>
      <c r="G119" s="18"/>
    </row>
    <row r="120" spans="5:7" x14ac:dyDescent="0.25">
      <c r="E120" s="17"/>
      <c r="G120" s="18"/>
    </row>
    <row r="121" spans="5:7" x14ac:dyDescent="0.25">
      <c r="E121" s="17"/>
      <c r="G121" s="18"/>
    </row>
    <row r="122" spans="5:7" x14ac:dyDescent="0.25">
      <c r="E122" s="17"/>
      <c r="G122" s="18"/>
    </row>
    <row r="123" spans="5:7" x14ac:dyDescent="0.25">
      <c r="E123" s="17"/>
      <c r="G123" s="18"/>
    </row>
    <row r="124" spans="5:7" x14ac:dyDescent="0.25">
      <c r="E124" s="17"/>
      <c r="G124" s="18"/>
    </row>
    <row r="125" spans="5:7" x14ac:dyDescent="0.25">
      <c r="E125" s="17"/>
      <c r="G125" s="18"/>
    </row>
    <row r="126" spans="5:7" x14ac:dyDescent="0.25">
      <c r="E126" s="17"/>
      <c r="G126" s="18"/>
    </row>
    <row r="127" spans="5:7" x14ac:dyDescent="0.25">
      <c r="E127" s="17"/>
      <c r="G127" s="18"/>
    </row>
    <row r="128" spans="5:7" x14ac:dyDescent="0.25">
      <c r="E128" s="17"/>
      <c r="G128" s="18"/>
    </row>
    <row r="129" spans="5:7" x14ac:dyDescent="0.25">
      <c r="E129" s="17"/>
      <c r="G129" s="18"/>
    </row>
    <row r="130" spans="5:7" x14ac:dyDescent="0.25">
      <c r="E130" s="17"/>
      <c r="G130" s="18"/>
    </row>
    <row r="131" spans="5:7" x14ac:dyDescent="0.25">
      <c r="E131" s="17"/>
      <c r="G131" s="18"/>
    </row>
    <row r="132" spans="5:7" x14ac:dyDescent="0.25">
      <c r="E132" s="17"/>
      <c r="G132" s="18"/>
    </row>
    <row r="133" spans="5:7" x14ac:dyDescent="0.25">
      <c r="E133" s="17"/>
      <c r="G133" s="18"/>
    </row>
    <row r="134" spans="5:7" x14ac:dyDescent="0.25">
      <c r="E134" s="17"/>
      <c r="G134" s="18"/>
    </row>
    <row r="135" spans="5:7" x14ac:dyDescent="0.25">
      <c r="E135" s="17"/>
      <c r="G135" s="18"/>
    </row>
    <row r="136" spans="5:7" x14ac:dyDescent="0.25">
      <c r="E136" s="17"/>
      <c r="G136" s="18"/>
    </row>
    <row r="137" spans="5:7" x14ac:dyDescent="0.25">
      <c r="E137" s="17"/>
      <c r="G137" s="18"/>
    </row>
    <row r="138" spans="5:7" x14ac:dyDescent="0.25">
      <c r="E138" s="17"/>
      <c r="G138" s="18"/>
    </row>
    <row r="139" spans="5:7" x14ac:dyDescent="0.25">
      <c r="E139" s="17"/>
      <c r="G139" s="18"/>
    </row>
    <row r="140" spans="5:7" x14ac:dyDescent="0.25">
      <c r="E140" s="17"/>
      <c r="G140" s="18"/>
    </row>
    <row r="141" spans="5:7" x14ac:dyDescent="0.25">
      <c r="E141" s="17"/>
      <c r="G141" s="18"/>
    </row>
    <row r="142" spans="5:7" x14ac:dyDescent="0.25">
      <c r="E142" s="17"/>
      <c r="G142" s="18"/>
    </row>
    <row r="143" spans="5:7" x14ac:dyDescent="0.25">
      <c r="E143" s="17"/>
      <c r="G143" s="18"/>
    </row>
    <row r="144" spans="5:7" x14ac:dyDescent="0.25">
      <c r="E144" s="17"/>
      <c r="G144" s="18"/>
    </row>
    <row r="145" spans="5:7" x14ac:dyDescent="0.25">
      <c r="E145" s="17"/>
      <c r="G145" s="18"/>
    </row>
    <row r="146" spans="5:7" x14ac:dyDescent="0.25">
      <c r="E146" s="17"/>
      <c r="G146" s="18"/>
    </row>
    <row r="147" spans="5:7" x14ac:dyDescent="0.25">
      <c r="E147" s="17"/>
      <c r="G147" s="18"/>
    </row>
    <row r="148" spans="5:7" x14ac:dyDescent="0.25">
      <c r="E148" s="17"/>
      <c r="G148" s="18"/>
    </row>
    <row r="149" spans="5:7" x14ac:dyDescent="0.25">
      <c r="E149" s="17"/>
      <c r="G149" s="18"/>
    </row>
    <row r="150" spans="5:7" x14ac:dyDescent="0.25">
      <c r="E150" s="17"/>
      <c r="G150" s="18"/>
    </row>
    <row r="151" spans="5:7" x14ac:dyDescent="0.25">
      <c r="E151" s="17"/>
      <c r="G151" s="18"/>
    </row>
    <row r="152" spans="5:7" x14ac:dyDescent="0.25">
      <c r="E152" s="17"/>
      <c r="G152" s="18"/>
    </row>
    <row r="153" spans="5:7" x14ac:dyDescent="0.25">
      <c r="E153" s="17"/>
      <c r="G153" s="18"/>
    </row>
    <row r="154" spans="5:7" x14ac:dyDescent="0.25">
      <c r="E154" s="17"/>
      <c r="G154" s="18"/>
    </row>
    <row r="155" spans="5:7" x14ac:dyDescent="0.25">
      <c r="E155" s="17"/>
      <c r="G155" s="18"/>
    </row>
    <row r="156" spans="5:7" x14ac:dyDescent="0.25">
      <c r="E156" s="17"/>
      <c r="G156" s="18"/>
    </row>
    <row r="157" spans="5:7" x14ac:dyDescent="0.25">
      <c r="E157" s="17"/>
      <c r="G157" s="18"/>
    </row>
    <row r="158" spans="5:7" x14ac:dyDescent="0.25">
      <c r="E158" s="17"/>
      <c r="G158" s="18"/>
    </row>
    <row r="159" spans="5:7" x14ac:dyDescent="0.25">
      <c r="E159" s="17"/>
      <c r="G159" s="18"/>
    </row>
    <row r="160" spans="5:7" x14ac:dyDescent="0.25">
      <c r="E160" s="17"/>
      <c r="G160" s="18"/>
    </row>
    <row r="161" spans="5:7" x14ac:dyDescent="0.25">
      <c r="E161" s="17"/>
      <c r="G161" s="18"/>
    </row>
    <row r="162" spans="5:7" x14ac:dyDescent="0.25">
      <c r="E162" s="17"/>
      <c r="G162" s="18"/>
    </row>
    <row r="163" spans="5:7" x14ac:dyDescent="0.25">
      <c r="E163" s="17"/>
      <c r="G163" s="18"/>
    </row>
    <row r="164" spans="5:7" x14ac:dyDescent="0.25">
      <c r="E164" s="17"/>
      <c r="G164" s="18"/>
    </row>
    <row r="165" spans="5:7" x14ac:dyDescent="0.25">
      <c r="E165" s="17"/>
      <c r="G165" s="18"/>
    </row>
    <row r="166" spans="5:7" x14ac:dyDescent="0.25">
      <c r="E166" s="17"/>
      <c r="G166" s="18"/>
    </row>
    <row r="167" spans="5:7" x14ac:dyDescent="0.25">
      <c r="E167" s="17"/>
      <c r="G167" s="18"/>
    </row>
    <row r="168" spans="5:7" x14ac:dyDescent="0.25">
      <c r="E168" s="17"/>
      <c r="G168" s="18"/>
    </row>
    <row r="169" spans="5:7" x14ac:dyDescent="0.25">
      <c r="E169" s="17"/>
      <c r="G169" s="18"/>
    </row>
    <row r="170" spans="5:7" x14ac:dyDescent="0.25">
      <c r="E170" s="17"/>
      <c r="G170" s="18"/>
    </row>
    <row r="171" spans="5:7" x14ac:dyDescent="0.25">
      <c r="E171" s="17"/>
      <c r="G171" s="18"/>
    </row>
    <row r="172" spans="5:7" x14ac:dyDescent="0.25">
      <c r="E172" s="17"/>
      <c r="G172" s="18"/>
    </row>
    <row r="173" spans="5:7" x14ac:dyDescent="0.25">
      <c r="E173" s="17"/>
      <c r="G173" s="18"/>
    </row>
    <row r="174" spans="5:7" x14ac:dyDescent="0.25">
      <c r="E174" s="17"/>
      <c r="G174" s="18"/>
    </row>
    <row r="175" spans="5:7" x14ac:dyDescent="0.25">
      <c r="E175" s="17"/>
      <c r="G175" s="18"/>
    </row>
    <row r="176" spans="5:7" x14ac:dyDescent="0.25">
      <c r="E176" s="17"/>
      <c r="G176" s="18"/>
    </row>
    <row r="177" spans="5:7" x14ac:dyDescent="0.25">
      <c r="E177" s="17"/>
      <c r="G177" s="18"/>
    </row>
    <row r="178" spans="5:7" x14ac:dyDescent="0.25">
      <c r="E178" s="17"/>
      <c r="G178" s="18"/>
    </row>
    <row r="179" spans="5:7" x14ac:dyDescent="0.25">
      <c r="E179" s="17"/>
      <c r="G179" s="18"/>
    </row>
    <row r="180" spans="5:7" x14ac:dyDescent="0.25">
      <c r="E180" s="17"/>
      <c r="G180" s="18"/>
    </row>
    <row r="181" spans="5:7" x14ac:dyDescent="0.25">
      <c r="E181" s="17"/>
      <c r="G181" s="18"/>
    </row>
    <row r="182" spans="5:7" x14ac:dyDescent="0.25">
      <c r="E182" s="17"/>
      <c r="G182" s="18"/>
    </row>
    <row r="183" spans="5:7" x14ac:dyDescent="0.25">
      <c r="E183" s="17"/>
      <c r="G183" s="18"/>
    </row>
    <row r="184" spans="5:7" x14ac:dyDescent="0.25">
      <c r="E184" s="17"/>
      <c r="G184" s="18"/>
    </row>
    <row r="185" spans="5:7" x14ac:dyDescent="0.25">
      <c r="E185" s="17"/>
      <c r="G185" s="18"/>
    </row>
    <row r="186" spans="5:7" x14ac:dyDescent="0.25">
      <c r="E186" s="17"/>
      <c r="G186" s="18"/>
    </row>
    <row r="187" spans="5:7" x14ac:dyDescent="0.25">
      <c r="E187" s="17"/>
      <c r="G187" s="18"/>
    </row>
    <row r="188" spans="5:7" x14ac:dyDescent="0.25">
      <c r="E188" s="17"/>
      <c r="G188" s="18"/>
    </row>
    <row r="189" spans="5:7" x14ac:dyDescent="0.25">
      <c r="E189" s="17"/>
      <c r="G189" s="18"/>
    </row>
    <row r="190" spans="5:7" x14ac:dyDescent="0.25">
      <c r="E190" s="17"/>
      <c r="G190" s="18"/>
    </row>
    <row r="191" spans="5:7" x14ac:dyDescent="0.25">
      <c r="E191" s="17"/>
      <c r="G191" s="18"/>
    </row>
    <row r="192" spans="5:7" x14ac:dyDescent="0.25">
      <c r="E192" s="17"/>
      <c r="G192" s="18"/>
    </row>
    <row r="193" spans="5:7" x14ac:dyDescent="0.25">
      <c r="E193" s="17"/>
      <c r="G193" s="18"/>
    </row>
    <row r="194" spans="5:7" x14ac:dyDescent="0.25">
      <c r="E194" s="17"/>
      <c r="G194" s="18"/>
    </row>
    <row r="195" spans="5:7" x14ac:dyDescent="0.25">
      <c r="E195" s="17"/>
      <c r="G195" s="18"/>
    </row>
    <row r="196" spans="5:7" x14ac:dyDescent="0.25">
      <c r="E196" s="17"/>
      <c r="G196" s="18"/>
    </row>
    <row r="197" spans="5:7" x14ac:dyDescent="0.25">
      <c r="E197" s="17"/>
      <c r="G197" s="18"/>
    </row>
    <row r="198" spans="5:7" x14ac:dyDescent="0.25">
      <c r="E198" s="17"/>
      <c r="G198" s="18"/>
    </row>
    <row r="199" spans="5:7" x14ac:dyDescent="0.25">
      <c r="E199" s="17"/>
      <c r="G199" s="18"/>
    </row>
    <row r="200" spans="5:7" x14ac:dyDescent="0.25">
      <c r="E200" s="17"/>
      <c r="G200" s="18"/>
    </row>
    <row r="201" spans="5:7" x14ac:dyDescent="0.25">
      <c r="E201" s="17"/>
      <c r="G201" s="18"/>
    </row>
    <row r="202" spans="5:7" x14ac:dyDescent="0.25">
      <c r="E202" s="17"/>
      <c r="G202" s="18"/>
    </row>
    <row r="203" spans="5:7" x14ac:dyDescent="0.25">
      <c r="E203" s="17"/>
      <c r="G203" s="18"/>
    </row>
    <row r="204" spans="5:7" x14ac:dyDescent="0.25">
      <c r="E204" s="17"/>
      <c r="G204" s="18"/>
    </row>
    <row r="205" spans="5:7" x14ac:dyDescent="0.25">
      <c r="E205" s="17"/>
      <c r="G205" s="18"/>
    </row>
    <row r="206" spans="5:7" x14ac:dyDescent="0.25">
      <c r="E206" s="17"/>
      <c r="G206" s="18"/>
    </row>
    <row r="207" spans="5:7" x14ac:dyDescent="0.25">
      <c r="E207" s="17"/>
      <c r="G207" s="18"/>
    </row>
    <row r="208" spans="5:7" x14ac:dyDescent="0.25">
      <c r="E208" s="17"/>
      <c r="G208" s="18"/>
    </row>
    <row r="209" spans="5:7" x14ac:dyDescent="0.25">
      <c r="E209" s="17"/>
      <c r="G209" s="18"/>
    </row>
    <row r="210" spans="5:7" x14ac:dyDescent="0.25">
      <c r="E210" s="17"/>
      <c r="G210" s="18"/>
    </row>
    <row r="211" spans="5:7" x14ac:dyDescent="0.25">
      <c r="E211" s="17"/>
      <c r="G211" s="18"/>
    </row>
    <row r="212" spans="5:7" x14ac:dyDescent="0.25">
      <c r="E212" s="17"/>
      <c r="G212" s="18"/>
    </row>
    <row r="213" spans="5:7" x14ac:dyDescent="0.25">
      <c r="E213" s="17"/>
      <c r="G213" s="18"/>
    </row>
    <row r="214" spans="5:7" x14ac:dyDescent="0.25">
      <c r="E214" s="17"/>
      <c r="G214" s="18"/>
    </row>
    <row r="215" spans="5:7" x14ac:dyDescent="0.25">
      <c r="E215" s="17"/>
      <c r="G215" s="18"/>
    </row>
    <row r="216" spans="5:7" x14ac:dyDescent="0.25">
      <c r="E216" s="17"/>
      <c r="G216" s="18"/>
    </row>
    <row r="217" spans="5:7" x14ac:dyDescent="0.25">
      <c r="E217" s="17"/>
      <c r="G217" s="18"/>
    </row>
    <row r="218" spans="5:7" x14ac:dyDescent="0.25">
      <c r="E218" s="17"/>
      <c r="G218" s="18"/>
    </row>
    <row r="219" spans="5:7" x14ac:dyDescent="0.25">
      <c r="E219" s="17"/>
      <c r="G219" s="18"/>
    </row>
    <row r="220" spans="5:7" x14ac:dyDescent="0.25">
      <c r="E220" s="17"/>
      <c r="G220" s="18"/>
    </row>
    <row r="221" spans="5:7" x14ac:dyDescent="0.25">
      <c r="E221" s="17"/>
      <c r="G221" s="18"/>
    </row>
    <row r="222" spans="5:7" x14ac:dyDescent="0.25">
      <c r="E222" s="17"/>
      <c r="G222" s="18"/>
    </row>
    <row r="223" spans="5:7" x14ac:dyDescent="0.25">
      <c r="E223" s="17"/>
      <c r="G223" s="18"/>
    </row>
    <row r="224" spans="5:7" x14ac:dyDescent="0.25">
      <c r="E224" s="17"/>
      <c r="G224" s="18"/>
    </row>
    <row r="225" spans="5:7" x14ac:dyDescent="0.25">
      <c r="E225" s="17"/>
      <c r="G225" s="18"/>
    </row>
    <row r="226" spans="5:7" x14ac:dyDescent="0.25">
      <c r="E226" s="17"/>
      <c r="G226" s="18"/>
    </row>
    <row r="227" spans="5:7" x14ac:dyDescent="0.25">
      <c r="E227" s="17"/>
      <c r="G227" s="18"/>
    </row>
    <row r="228" spans="5:7" x14ac:dyDescent="0.25">
      <c r="E228" s="17"/>
      <c r="G228" s="18"/>
    </row>
    <row r="229" spans="5:7" x14ac:dyDescent="0.25">
      <c r="E229" s="17"/>
      <c r="G229" s="18"/>
    </row>
    <row r="230" spans="5:7" x14ac:dyDescent="0.25">
      <c r="E230" s="17"/>
      <c r="G230" s="18"/>
    </row>
    <row r="231" spans="5:7" x14ac:dyDescent="0.25">
      <c r="E231" s="17"/>
      <c r="G231" s="18"/>
    </row>
    <row r="232" spans="5:7" x14ac:dyDescent="0.25">
      <c r="E232" s="17"/>
      <c r="G232" s="18"/>
    </row>
    <row r="233" spans="5:7" x14ac:dyDescent="0.25">
      <c r="E233" s="17"/>
      <c r="G233" s="18"/>
    </row>
    <row r="234" spans="5:7" x14ac:dyDescent="0.25">
      <c r="E234" s="17"/>
      <c r="G234" s="18"/>
    </row>
    <row r="235" spans="5:7" x14ac:dyDescent="0.25">
      <c r="E235" s="17"/>
      <c r="G235" s="18"/>
    </row>
    <row r="236" spans="5:7" x14ac:dyDescent="0.25">
      <c r="E236" s="17"/>
      <c r="G236" s="18"/>
    </row>
    <row r="237" spans="5:7" x14ac:dyDescent="0.25">
      <c r="E237" s="17"/>
      <c r="G237" s="18"/>
    </row>
    <row r="238" spans="5:7" x14ac:dyDescent="0.25">
      <c r="E238" s="17"/>
      <c r="G238" s="18"/>
    </row>
    <row r="239" spans="5:7" x14ac:dyDescent="0.25">
      <c r="E239" s="17"/>
      <c r="G239" s="18"/>
    </row>
    <row r="240" spans="5:7" x14ac:dyDescent="0.25">
      <c r="E240" s="17"/>
      <c r="G240" s="18"/>
    </row>
    <row r="241" spans="5:7" x14ac:dyDescent="0.25">
      <c r="E241" s="17"/>
      <c r="G241" s="18"/>
    </row>
    <row r="242" spans="5:7" x14ac:dyDescent="0.25">
      <c r="E242" s="17"/>
      <c r="G242" s="18"/>
    </row>
    <row r="243" spans="5:7" x14ac:dyDescent="0.25">
      <c r="E243" s="17"/>
      <c r="G243" s="18"/>
    </row>
    <row r="244" spans="5:7" x14ac:dyDescent="0.25">
      <c r="E244" s="17"/>
      <c r="G244" s="18"/>
    </row>
    <row r="245" spans="5:7" x14ac:dyDescent="0.25">
      <c r="E245" s="17"/>
      <c r="G245" s="18"/>
    </row>
    <row r="246" spans="5:7" x14ac:dyDescent="0.25">
      <c r="E246" s="17"/>
      <c r="G246" s="18"/>
    </row>
    <row r="247" spans="5:7" x14ac:dyDescent="0.25">
      <c r="E247" s="17"/>
      <c r="G247" s="18"/>
    </row>
    <row r="248" spans="5:7" x14ac:dyDescent="0.25">
      <c r="E248" s="17"/>
      <c r="G248" s="18"/>
    </row>
    <row r="249" spans="5:7" x14ac:dyDescent="0.25">
      <c r="E249" s="17"/>
      <c r="G249" s="18"/>
    </row>
    <row r="250" spans="5:7" x14ac:dyDescent="0.25">
      <c r="E250" s="17"/>
      <c r="G250" s="18"/>
    </row>
    <row r="251" spans="5:7" x14ac:dyDescent="0.25">
      <c r="E251" s="17"/>
      <c r="G251" s="18"/>
    </row>
    <row r="252" spans="5:7" x14ac:dyDescent="0.25">
      <c r="E252" s="17"/>
      <c r="G252" s="18"/>
    </row>
    <row r="253" spans="5:7" x14ac:dyDescent="0.25">
      <c r="E253" s="17"/>
      <c r="G253" s="18"/>
    </row>
    <row r="254" spans="5:7" x14ac:dyDescent="0.25">
      <c r="E254" s="17"/>
      <c r="G254" s="18"/>
    </row>
    <row r="255" spans="5:7" x14ac:dyDescent="0.25">
      <c r="E255" s="17"/>
      <c r="G255" s="18"/>
    </row>
    <row r="256" spans="5:7" x14ac:dyDescent="0.25">
      <c r="E256" s="17"/>
      <c r="G256" s="18"/>
    </row>
    <row r="257" spans="5:7" x14ac:dyDescent="0.25">
      <c r="E257" s="17"/>
      <c r="G257" s="18"/>
    </row>
    <row r="258" spans="5:7" x14ac:dyDescent="0.25">
      <c r="E258" s="17"/>
      <c r="G258" s="18"/>
    </row>
    <row r="259" spans="5:7" x14ac:dyDescent="0.25">
      <c r="E259" s="17"/>
      <c r="G259" s="18"/>
    </row>
    <row r="260" spans="5:7" x14ac:dyDescent="0.25">
      <c r="E260" s="17"/>
      <c r="G260" s="18"/>
    </row>
    <row r="261" spans="5:7" x14ac:dyDescent="0.25">
      <c r="E261" s="17"/>
      <c r="G261" s="18"/>
    </row>
    <row r="262" spans="5:7" x14ac:dyDescent="0.25">
      <c r="E262" s="17"/>
      <c r="G262" s="18"/>
    </row>
    <row r="263" spans="5:7" x14ac:dyDescent="0.25">
      <c r="E263" s="17"/>
      <c r="G263" s="18"/>
    </row>
    <row r="264" spans="5:7" x14ac:dyDescent="0.25">
      <c r="E264" s="17"/>
      <c r="G264" s="18"/>
    </row>
    <row r="265" spans="5:7" x14ac:dyDescent="0.25">
      <c r="E265" s="17"/>
      <c r="G265" s="18"/>
    </row>
    <row r="266" spans="5:7" x14ac:dyDescent="0.25">
      <c r="E266" s="17"/>
      <c r="G266" s="18"/>
    </row>
    <row r="267" spans="5:7" x14ac:dyDescent="0.25">
      <c r="E267" s="17"/>
      <c r="G267" s="18"/>
    </row>
    <row r="268" spans="5:7" x14ac:dyDescent="0.25">
      <c r="E268" s="17"/>
      <c r="G268" s="18"/>
    </row>
    <row r="269" spans="5:7" x14ac:dyDescent="0.25">
      <c r="E269" s="17"/>
      <c r="G269" s="18"/>
    </row>
    <row r="270" spans="5:7" x14ac:dyDescent="0.25">
      <c r="E270" s="17"/>
      <c r="G270" s="18"/>
    </row>
    <row r="271" spans="5:7" x14ac:dyDescent="0.25">
      <c r="E271" s="17"/>
      <c r="G271" s="18"/>
    </row>
    <row r="272" spans="5:7" x14ac:dyDescent="0.25">
      <c r="E272" s="17"/>
      <c r="G272" s="18"/>
    </row>
    <row r="273" spans="5:7" x14ac:dyDescent="0.25">
      <c r="E273" s="17"/>
      <c r="G273" s="18"/>
    </row>
    <row r="274" spans="5:7" x14ac:dyDescent="0.25">
      <c r="E274" s="17"/>
      <c r="G274" s="18"/>
    </row>
    <row r="275" spans="5:7" x14ac:dyDescent="0.25">
      <c r="E275" s="17"/>
      <c r="G275" s="18"/>
    </row>
    <row r="276" spans="5:7" x14ac:dyDescent="0.25">
      <c r="E276" s="17"/>
      <c r="G276" s="18"/>
    </row>
    <row r="277" spans="5:7" x14ac:dyDescent="0.25">
      <c r="E277" s="17"/>
      <c r="G277" s="18"/>
    </row>
    <row r="278" spans="5:7" x14ac:dyDescent="0.25">
      <c r="E278" s="17"/>
      <c r="G278" s="18"/>
    </row>
    <row r="279" spans="5:7" x14ac:dyDescent="0.25">
      <c r="E279" s="17"/>
      <c r="G279" s="18"/>
    </row>
    <row r="280" spans="5:7" x14ac:dyDescent="0.25">
      <c r="E280" s="17"/>
      <c r="G280" s="18"/>
    </row>
    <row r="281" spans="5:7" x14ac:dyDescent="0.25">
      <c r="E281" s="17"/>
      <c r="G281" s="18"/>
    </row>
    <row r="282" spans="5:7" x14ac:dyDescent="0.25">
      <c r="E282" s="17"/>
      <c r="G282" s="18"/>
    </row>
    <row r="283" spans="5:7" x14ac:dyDescent="0.25">
      <c r="E283" s="17"/>
      <c r="G283" s="18"/>
    </row>
    <row r="284" spans="5:7" x14ac:dyDescent="0.25">
      <c r="E284" s="17"/>
      <c r="G284" s="18"/>
    </row>
    <row r="285" spans="5:7" x14ac:dyDescent="0.25">
      <c r="E285" s="17"/>
      <c r="G285" s="18"/>
    </row>
    <row r="286" spans="5:7" x14ac:dyDescent="0.25">
      <c r="E286" s="17"/>
      <c r="G286" s="18"/>
    </row>
    <row r="287" spans="5:7" x14ac:dyDescent="0.25">
      <c r="E287" s="17"/>
      <c r="G287" s="18"/>
    </row>
    <row r="288" spans="5:7" x14ac:dyDescent="0.25">
      <c r="E288" s="17"/>
      <c r="G288" s="18"/>
    </row>
    <row r="289" spans="5:7" x14ac:dyDescent="0.25">
      <c r="E289" s="17"/>
      <c r="G289" s="18"/>
    </row>
    <row r="290" spans="5:7" x14ac:dyDescent="0.25">
      <c r="E290" s="17"/>
      <c r="G290" s="18"/>
    </row>
    <row r="291" spans="5:7" x14ac:dyDescent="0.25">
      <c r="E291" s="17"/>
      <c r="G291" s="18"/>
    </row>
    <row r="292" spans="5:7" x14ac:dyDescent="0.25">
      <c r="E292" s="17"/>
      <c r="G292" s="18"/>
    </row>
    <row r="293" spans="5:7" x14ac:dyDescent="0.25">
      <c r="E293" s="17"/>
      <c r="G293" s="18"/>
    </row>
    <row r="294" spans="5:7" x14ac:dyDescent="0.25">
      <c r="E294" s="17"/>
      <c r="G294" s="18"/>
    </row>
    <row r="295" spans="5:7" x14ac:dyDescent="0.25">
      <c r="E295" s="17"/>
      <c r="G295" s="18"/>
    </row>
    <row r="296" spans="5:7" x14ac:dyDescent="0.25">
      <c r="E296" s="17"/>
      <c r="G296" s="18"/>
    </row>
    <row r="297" spans="5:7" x14ac:dyDescent="0.25">
      <c r="E297" s="17"/>
      <c r="G297" s="18"/>
    </row>
    <row r="298" spans="5:7" x14ac:dyDescent="0.25">
      <c r="E298" s="17"/>
      <c r="G298" s="18"/>
    </row>
    <row r="299" spans="5:7" x14ac:dyDescent="0.25">
      <c r="E299" s="17"/>
      <c r="G299" s="18"/>
    </row>
    <row r="300" spans="5:7" x14ac:dyDescent="0.25">
      <c r="E300" s="17"/>
      <c r="G300" s="18"/>
    </row>
    <row r="301" spans="5:7" x14ac:dyDescent="0.25">
      <c r="E301" s="17"/>
      <c r="G301" s="18"/>
    </row>
    <row r="302" spans="5:7" x14ac:dyDescent="0.25">
      <c r="E302" s="17"/>
      <c r="G302" s="18"/>
    </row>
    <row r="303" spans="5:7" x14ac:dyDescent="0.25">
      <c r="E303" s="17"/>
      <c r="G303" s="18"/>
    </row>
    <row r="304" spans="5:7" x14ac:dyDescent="0.25">
      <c r="E304" s="17"/>
      <c r="G304" s="18"/>
    </row>
    <row r="305" spans="5:7" x14ac:dyDescent="0.25">
      <c r="E305" s="17"/>
      <c r="G305" s="18"/>
    </row>
    <row r="306" spans="5:7" x14ac:dyDescent="0.25">
      <c r="E306" s="17"/>
      <c r="G306" s="18"/>
    </row>
    <row r="307" spans="5:7" x14ac:dyDescent="0.25">
      <c r="E307" s="17"/>
      <c r="G307" s="18"/>
    </row>
    <row r="308" spans="5:7" x14ac:dyDescent="0.25">
      <c r="E308" s="17"/>
      <c r="G308" s="18"/>
    </row>
    <row r="309" spans="5:7" x14ac:dyDescent="0.25">
      <c r="E309" s="17"/>
      <c r="G309" s="18"/>
    </row>
    <row r="310" spans="5:7" x14ac:dyDescent="0.25">
      <c r="E310" s="17"/>
      <c r="G310" s="18"/>
    </row>
    <row r="311" spans="5:7" x14ac:dyDescent="0.25">
      <c r="E311" s="17"/>
      <c r="G311" s="18"/>
    </row>
    <row r="312" spans="5:7" x14ac:dyDescent="0.25">
      <c r="E312" s="17"/>
      <c r="G312" s="18"/>
    </row>
    <row r="313" spans="5:7" x14ac:dyDescent="0.25">
      <c r="E313" s="17"/>
      <c r="G313" s="18"/>
    </row>
    <row r="314" spans="5:7" x14ac:dyDescent="0.25">
      <c r="E314" s="17"/>
      <c r="G314" s="18"/>
    </row>
    <row r="315" spans="5:7" x14ac:dyDescent="0.25">
      <c r="E315" s="17"/>
      <c r="G315" s="18"/>
    </row>
    <row r="316" spans="5:7" x14ac:dyDescent="0.25">
      <c r="E316" s="17"/>
      <c r="G316" s="18"/>
    </row>
    <row r="317" spans="5:7" x14ac:dyDescent="0.25">
      <c r="E317" s="17"/>
      <c r="G317" s="18"/>
    </row>
    <row r="318" spans="5:7" x14ac:dyDescent="0.25">
      <c r="E318" s="17"/>
      <c r="G318" s="18"/>
    </row>
    <row r="319" spans="5:7" x14ac:dyDescent="0.25">
      <c r="E319" s="17"/>
      <c r="G319" s="18"/>
    </row>
    <row r="320" spans="5:7" x14ac:dyDescent="0.25">
      <c r="E320" s="17"/>
      <c r="G320" s="18"/>
    </row>
    <row r="321" spans="5:7" x14ac:dyDescent="0.25">
      <c r="E321" s="17"/>
      <c r="G321" s="18"/>
    </row>
    <row r="322" spans="5:7" x14ac:dyDescent="0.25">
      <c r="E322" s="17"/>
      <c r="G322" s="18"/>
    </row>
    <row r="323" spans="5:7" x14ac:dyDescent="0.25">
      <c r="E323" s="17"/>
      <c r="G323" s="18"/>
    </row>
    <row r="324" spans="5:7" x14ac:dyDescent="0.25">
      <c r="E324" s="17"/>
      <c r="G324" s="18"/>
    </row>
    <row r="325" spans="5:7" x14ac:dyDescent="0.25">
      <c r="E325" s="17"/>
      <c r="G325" s="18"/>
    </row>
    <row r="326" spans="5:7" x14ac:dyDescent="0.25">
      <c r="E326" s="17"/>
      <c r="G326" s="18"/>
    </row>
    <row r="327" spans="5:7" x14ac:dyDescent="0.25">
      <c r="E327" s="17"/>
      <c r="G327" s="18"/>
    </row>
    <row r="328" spans="5:7" x14ac:dyDescent="0.25">
      <c r="E328" s="17"/>
      <c r="G328" s="18"/>
    </row>
    <row r="329" spans="5:7" x14ac:dyDescent="0.25">
      <c r="E329" s="17"/>
      <c r="G329" s="18"/>
    </row>
    <row r="330" spans="5:7" x14ac:dyDescent="0.25">
      <c r="E330" s="17"/>
      <c r="G330" s="18"/>
    </row>
    <row r="331" spans="5:7" x14ac:dyDescent="0.25">
      <c r="E331" s="17"/>
      <c r="G331" s="18"/>
    </row>
    <row r="332" spans="5:7" x14ac:dyDescent="0.25">
      <c r="E332" s="17"/>
      <c r="G332" s="18"/>
    </row>
    <row r="333" spans="5:7" x14ac:dyDescent="0.25">
      <c r="E333" s="17"/>
      <c r="G333" s="18"/>
    </row>
    <row r="334" spans="5:7" x14ac:dyDescent="0.25">
      <c r="E334" s="17"/>
      <c r="G334" s="18"/>
    </row>
    <row r="335" spans="5:7" x14ac:dyDescent="0.25">
      <c r="E335" s="17"/>
      <c r="G335" s="18"/>
    </row>
    <row r="336" spans="5:7" x14ac:dyDescent="0.25">
      <c r="E336" s="17"/>
      <c r="G336" s="18"/>
    </row>
    <row r="337" spans="5:7" x14ac:dyDescent="0.25">
      <c r="E337" s="17"/>
      <c r="G337" s="18"/>
    </row>
    <row r="338" spans="5:7" x14ac:dyDescent="0.25">
      <c r="E338" s="17"/>
      <c r="G338" s="18"/>
    </row>
    <row r="339" spans="5:7" x14ac:dyDescent="0.25">
      <c r="E339" s="17"/>
      <c r="G339" s="18"/>
    </row>
    <row r="340" spans="5:7" x14ac:dyDescent="0.25">
      <c r="E340" s="17"/>
      <c r="G340" s="18"/>
    </row>
    <row r="341" spans="5:7" x14ac:dyDescent="0.25">
      <c r="E341" s="17"/>
      <c r="G341" s="18"/>
    </row>
    <row r="342" spans="5:7" x14ac:dyDescent="0.25">
      <c r="E342" s="17"/>
      <c r="G342" s="18"/>
    </row>
    <row r="343" spans="5:7" x14ac:dyDescent="0.25">
      <c r="E343" s="17"/>
      <c r="G343" s="18"/>
    </row>
    <row r="344" spans="5:7" x14ac:dyDescent="0.25">
      <c r="E344" s="17"/>
      <c r="G344" s="18"/>
    </row>
    <row r="345" spans="5:7" x14ac:dyDescent="0.25">
      <c r="E345" s="17"/>
      <c r="G345" s="18"/>
    </row>
    <row r="346" spans="5:7" x14ac:dyDescent="0.25">
      <c r="E346" s="17"/>
      <c r="G346" s="18"/>
    </row>
    <row r="347" spans="5:7" x14ac:dyDescent="0.25">
      <c r="E347" s="17"/>
      <c r="G347" s="18"/>
    </row>
    <row r="348" spans="5:7" x14ac:dyDescent="0.25">
      <c r="E348" s="17"/>
      <c r="G348" s="18"/>
    </row>
    <row r="349" spans="5:7" x14ac:dyDescent="0.25">
      <c r="E349" s="17"/>
      <c r="G349" s="18"/>
    </row>
    <row r="350" spans="5:7" x14ac:dyDescent="0.25">
      <c r="E350" s="17"/>
      <c r="G350" s="18"/>
    </row>
    <row r="351" spans="5:7" x14ac:dyDescent="0.25">
      <c r="E351" s="17"/>
      <c r="G351" s="18"/>
    </row>
    <row r="352" spans="5:7" x14ac:dyDescent="0.25">
      <c r="E352" s="17"/>
      <c r="G352" s="18"/>
    </row>
    <row r="353" spans="5:7" x14ac:dyDescent="0.25">
      <c r="E353" s="17"/>
      <c r="G353" s="18"/>
    </row>
    <row r="354" spans="5:7" x14ac:dyDescent="0.25">
      <c r="E354" s="17"/>
      <c r="G354" s="18"/>
    </row>
    <row r="355" spans="5:7" x14ac:dyDescent="0.25">
      <c r="E355" s="17"/>
      <c r="G355" s="18"/>
    </row>
    <row r="356" spans="5:7" x14ac:dyDescent="0.25">
      <c r="E356" s="17"/>
      <c r="G356" s="18"/>
    </row>
    <row r="357" spans="5:7" x14ac:dyDescent="0.25">
      <c r="E357" s="17"/>
      <c r="G357" s="18"/>
    </row>
    <row r="358" spans="5:7" x14ac:dyDescent="0.25">
      <c r="E358" s="17"/>
      <c r="G358" s="18"/>
    </row>
    <row r="359" spans="5:7" x14ac:dyDescent="0.25">
      <c r="E359" s="17"/>
      <c r="G359" s="18"/>
    </row>
    <row r="360" spans="5:7" x14ac:dyDescent="0.25">
      <c r="E360" s="17"/>
      <c r="G360" s="18"/>
    </row>
    <row r="361" spans="5:7" x14ac:dyDescent="0.25">
      <c r="E361" s="17"/>
      <c r="G361" s="18"/>
    </row>
    <row r="362" spans="5:7" x14ac:dyDescent="0.25">
      <c r="E362" s="17"/>
      <c r="G362" s="18"/>
    </row>
    <row r="363" spans="5:7" x14ac:dyDescent="0.25">
      <c r="E363" s="17"/>
      <c r="G363" s="18"/>
    </row>
    <row r="364" spans="5:7" x14ac:dyDescent="0.25">
      <c r="E364" s="17"/>
      <c r="G364" s="18"/>
    </row>
    <row r="365" spans="5:7" x14ac:dyDescent="0.25">
      <c r="E365" s="17"/>
      <c r="G365" s="18"/>
    </row>
    <row r="366" spans="5:7" x14ac:dyDescent="0.25">
      <c r="E366" s="17"/>
      <c r="G366" s="18"/>
    </row>
    <row r="367" spans="5:7" x14ac:dyDescent="0.25">
      <c r="E367" s="17"/>
      <c r="G367" s="18"/>
    </row>
    <row r="368" spans="5:7" x14ac:dyDescent="0.25">
      <c r="E368" s="17"/>
      <c r="G368" s="18"/>
    </row>
    <row r="369" spans="5:7" x14ac:dyDescent="0.25">
      <c r="E369" s="17"/>
      <c r="G369" s="18"/>
    </row>
    <row r="370" spans="5:7" x14ac:dyDescent="0.25">
      <c r="E370" s="17"/>
      <c r="G370" s="18"/>
    </row>
    <row r="371" spans="5:7" x14ac:dyDescent="0.25">
      <c r="E371" s="17"/>
      <c r="G371" s="18"/>
    </row>
    <row r="372" spans="5:7" x14ac:dyDescent="0.25">
      <c r="E372" s="17"/>
      <c r="G372" s="18"/>
    </row>
    <row r="373" spans="5:7" x14ac:dyDescent="0.25">
      <c r="E373" s="17"/>
      <c r="G373" s="18"/>
    </row>
    <row r="374" spans="5:7" x14ac:dyDescent="0.25">
      <c r="E374" s="17"/>
      <c r="G374" s="18"/>
    </row>
    <row r="375" spans="5:7" x14ac:dyDescent="0.25">
      <c r="E375" s="17"/>
      <c r="G375" s="18"/>
    </row>
    <row r="376" spans="5:7" x14ac:dyDescent="0.25">
      <c r="E376" s="17"/>
      <c r="G376" s="18"/>
    </row>
    <row r="377" spans="5:7" x14ac:dyDescent="0.25">
      <c r="E377" s="17"/>
      <c r="G377" s="18"/>
    </row>
    <row r="378" spans="5:7" x14ac:dyDescent="0.25">
      <c r="E378" s="17"/>
      <c r="G378" s="18"/>
    </row>
    <row r="379" spans="5:7" x14ac:dyDescent="0.25">
      <c r="E379" s="17"/>
      <c r="G379" s="18"/>
    </row>
    <row r="380" spans="5:7" x14ac:dyDescent="0.25">
      <c r="E380" s="17"/>
      <c r="G380" s="18"/>
    </row>
    <row r="381" spans="5:7" x14ac:dyDescent="0.25">
      <c r="E381" s="17"/>
      <c r="G381" s="18"/>
    </row>
    <row r="382" spans="5:7" x14ac:dyDescent="0.25">
      <c r="E382" s="17"/>
      <c r="G382" s="18"/>
    </row>
    <row r="383" spans="5:7" x14ac:dyDescent="0.25">
      <c r="E383" s="17"/>
      <c r="G383" s="18"/>
    </row>
    <row r="384" spans="5:7" x14ac:dyDescent="0.25">
      <c r="E384" s="17"/>
      <c r="G384" s="18"/>
    </row>
    <row r="385" spans="5:7" x14ac:dyDescent="0.25">
      <c r="E385" s="17"/>
      <c r="G385" s="18"/>
    </row>
    <row r="386" spans="5:7" x14ac:dyDescent="0.25">
      <c r="E386" s="17"/>
      <c r="G386" s="18"/>
    </row>
    <row r="387" spans="5:7" x14ac:dyDescent="0.25">
      <c r="E387" s="17"/>
      <c r="G387" s="18"/>
    </row>
    <row r="388" spans="5:7" x14ac:dyDescent="0.25">
      <c r="E388" s="17"/>
      <c r="G388" s="18"/>
    </row>
    <row r="389" spans="5:7" x14ac:dyDescent="0.25">
      <c r="E389" s="17"/>
      <c r="G389" s="18"/>
    </row>
    <row r="390" spans="5:7" x14ac:dyDescent="0.25">
      <c r="E390" s="17"/>
      <c r="G390" s="18"/>
    </row>
    <row r="391" spans="5:7" x14ac:dyDescent="0.25">
      <c r="E391" s="17"/>
      <c r="G391" s="18"/>
    </row>
    <row r="392" spans="5:7" x14ac:dyDescent="0.25">
      <c r="E392" s="17"/>
      <c r="G392" s="18"/>
    </row>
    <row r="393" spans="5:7" x14ac:dyDescent="0.25">
      <c r="E393" s="17"/>
      <c r="G393" s="18"/>
    </row>
    <row r="394" spans="5:7" x14ac:dyDescent="0.25">
      <c r="E394" s="17"/>
      <c r="G394" s="18"/>
    </row>
    <row r="395" spans="5:7" x14ac:dyDescent="0.25">
      <c r="E395" s="17"/>
      <c r="G395" s="18"/>
    </row>
    <row r="396" spans="5:7" x14ac:dyDescent="0.25">
      <c r="E396" s="17"/>
      <c r="G396" s="18"/>
    </row>
    <row r="397" spans="5:7" x14ac:dyDescent="0.25">
      <c r="E397" s="17"/>
      <c r="G397" s="18"/>
    </row>
    <row r="398" spans="5:7" x14ac:dyDescent="0.25">
      <c r="E398" s="17"/>
      <c r="G398" s="18"/>
    </row>
    <row r="399" spans="5:7" x14ac:dyDescent="0.25">
      <c r="E399" s="17"/>
      <c r="G399" s="18"/>
    </row>
    <row r="400" spans="5:7" x14ac:dyDescent="0.25">
      <c r="E400" s="17"/>
      <c r="G400" s="18"/>
    </row>
    <row r="401" spans="5:7" x14ac:dyDescent="0.25">
      <c r="E401" s="17"/>
      <c r="G401" s="18"/>
    </row>
    <row r="402" spans="5:7" x14ac:dyDescent="0.25">
      <c r="E402" s="17"/>
      <c r="G402" s="18"/>
    </row>
    <row r="403" spans="5:7" x14ac:dyDescent="0.25">
      <c r="E403" s="17"/>
      <c r="G403" s="18"/>
    </row>
    <row r="404" spans="5:7" x14ac:dyDescent="0.25">
      <c r="E404" s="17"/>
      <c r="G404" s="18"/>
    </row>
    <row r="405" spans="5:7" x14ac:dyDescent="0.25">
      <c r="E405" s="17"/>
      <c r="G405" s="18"/>
    </row>
    <row r="406" spans="5:7" x14ac:dyDescent="0.25">
      <c r="E406" s="17"/>
      <c r="G406" s="18"/>
    </row>
    <row r="407" spans="5:7" x14ac:dyDescent="0.25">
      <c r="E407" s="17"/>
      <c r="G407" s="18"/>
    </row>
    <row r="408" spans="5:7" x14ac:dyDescent="0.25">
      <c r="E408" s="17"/>
      <c r="G408" s="18"/>
    </row>
    <row r="409" spans="5:7" x14ac:dyDescent="0.25">
      <c r="E409" s="17"/>
      <c r="G409" s="18"/>
    </row>
    <row r="410" spans="5:7" x14ac:dyDescent="0.25">
      <c r="E410" s="17"/>
      <c r="G410" s="18"/>
    </row>
    <row r="411" spans="5:7" x14ac:dyDescent="0.25">
      <c r="E411" s="17"/>
      <c r="G411" s="18"/>
    </row>
    <row r="412" spans="5:7" x14ac:dyDescent="0.25">
      <c r="E412" s="17"/>
      <c r="G412" s="18"/>
    </row>
    <row r="413" spans="5:7" x14ac:dyDescent="0.25">
      <c r="E413" s="17"/>
      <c r="G413" s="18"/>
    </row>
    <row r="414" spans="5:7" x14ac:dyDescent="0.25">
      <c r="E414" s="17"/>
      <c r="G414" s="18"/>
    </row>
    <row r="415" spans="5:7" x14ac:dyDescent="0.25">
      <c r="E415" s="17"/>
      <c r="G415" s="18"/>
    </row>
    <row r="416" spans="5:7" x14ac:dyDescent="0.25">
      <c r="E416" s="17"/>
      <c r="G416" s="18"/>
    </row>
    <row r="417" spans="5:7" x14ac:dyDescent="0.25">
      <c r="E417" s="17"/>
      <c r="G417" s="18"/>
    </row>
    <row r="418" spans="5:7" x14ac:dyDescent="0.25">
      <c r="E418" s="17"/>
      <c r="G418" s="18"/>
    </row>
    <row r="419" spans="5:7" x14ac:dyDescent="0.25">
      <c r="E419" s="17"/>
      <c r="G419" s="18"/>
    </row>
    <row r="420" spans="5:7" x14ac:dyDescent="0.25">
      <c r="E420" s="17"/>
      <c r="G420" s="18"/>
    </row>
    <row r="421" spans="5:7" x14ac:dyDescent="0.25">
      <c r="E421" s="17"/>
      <c r="G421" s="18"/>
    </row>
    <row r="422" spans="5:7" x14ac:dyDescent="0.25">
      <c r="E422" s="17"/>
      <c r="G422" s="18"/>
    </row>
    <row r="423" spans="5:7" x14ac:dyDescent="0.25">
      <c r="E423" s="17"/>
      <c r="G423" s="18"/>
    </row>
    <row r="424" spans="5:7" x14ac:dyDescent="0.25">
      <c r="E424" s="17"/>
      <c r="G424" s="18"/>
    </row>
    <row r="425" spans="5:7" x14ac:dyDescent="0.25">
      <c r="E425" s="17"/>
      <c r="G425" s="18"/>
    </row>
    <row r="426" spans="5:7" x14ac:dyDescent="0.25">
      <c r="E426" s="17"/>
      <c r="G426" s="18"/>
    </row>
    <row r="427" spans="5:7" x14ac:dyDescent="0.25">
      <c r="E427" s="17"/>
      <c r="G427" s="18"/>
    </row>
    <row r="428" spans="5:7" x14ac:dyDescent="0.25">
      <c r="E428" s="17"/>
      <c r="G428" s="18"/>
    </row>
    <row r="429" spans="5:7" x14ac:dyDescent="0.25">
      <c r="E429" s="17"/>
      <c r="G429" s="18"/>
    </row>
    <row r="430" spans="5:7" x14ac:dyDescent="0.25">
      <c r="E430" s="17"/>
      <c r="G430" s="18"/>
    </row>
    <row r="431" spans="5:7" x14ac:dyDescent="0.25">
      <c r="E431" s="17"/>
      <c r="G431" s="18"/>
    </row>
    <row r="432" spans="5:7" x14ac:dyDescent="0.25">
      <c r="E432" s="17"/>
      <c r="G432" s="18"/>
    </row>
    <row r="433" spans="5:7" x14ac:dyDescent="0.25">
      <c r="E433" s="17"/>
      <c r="G433" s="18"/>
    </row>
    <row r="434" spans="5:7" x14ac:dyDescent="0.25">
      <c r="E434" s="17"/>
      <c r="G434" s="18"/>
    </row>
    <row r="435" spans="5:7" x14ac:dyDescent="0.25">
      <c r="E435" s="17"/>
      <c r="G435" s="18"/>
    </row>
    <row r="436" spans="5:7" x14ac:dyDescent="0.25">
      <c r="E436" s="17"/>
      <c r="G436" s="18"/>
    </row>
    <row r="437" spans="5:7" x14ac:dyDescent="0.25">
      <c r="E437" s="17"/>
      <c r="G437" s="18"/>
    </row>
    <row r="438" spans="5:7" x14ac:dyDescent="0.25">
      <c r="E438" s="17"/>
      <c r="G438" s="18"/>
    </row>
    <row r="439" spans="5:7" x14ac:dyDescent="0.25">
      <c r="E439" s="17"/>
      <c r="G439" s="18"/>
    </row>
    <row r="440" spans="5:7" x14ac:dyDescent="0.25">
      <c r="E440" s="17"/>
      <c r="G440" s="18"/>
    </row>
    <row r="441" spans="5:7" x14ac:dyDescent="0.25">
      <c r="E441" s="17"/>
      <c r="G441" s="18"/>
    </row>
    <row r="442" spans="5:7" x14ac:dyDescent="0.25">
      <c r="E442" s="17"/>
      <c r="G442" s="18"/>
    </row>
    <row r="443" spans="5:7" x14ac:dyDescent="0.25">
      <c r="E443" s="17"/>
      <c r="G443" s="18"/>
    </row>
    <row r="444" spans="5:7" x14ac:dyDescent="0.25">
      <c r="E444" s="17"/>
      <c r="G444" s="18"/>
    </row>
    <row r="445" spans="5:7" x14ac:dyDescent="0.25">
      <c r="E445" s="17"/>
      <c r="G445" s="18"/>
    </row>
    <row r="446" spans="5:7" x14ac:dyDescent="0.25">
      <c r="E446" s="17"/>
      <c r="G446" s="18"/>
    </row>
    <row r="447" spans="5:7" x14ac:dyDescent="0.25">
      <c r="E447" s="17"/>
      <c r="G447" s="18"/>
    </row>
    <row r="448" spans="5:7" x14ac:dyDescent="0.25">
      <c r="E448" s="17"/>
      <c r="G448" s="18"/>
    </row>
    <row r="449" spans="5:7" x14ac:dyDescent="0.25">
      <c r="E449" s="17"/>
      <c r="G449" s="18"/>
    </row>
    <row r="450" spans="5:7" x14ac:dyDescent="0.25">
      <c r="E450" s="17"/>
      <c r="G450" s="18"/>
    </row>
    <row r="451" spans="5:7" x14ac:dyDescent="0.25">
      <c r="E451" s="17"/>
      <c r="G451" s="18"/>
    </row>
    <row r="452" spans="5:7" x14ac:dyDescent="0.25">
      <c r="E452" s="17"/>
      <c r="G452" s="18"/>
    </row>
    <row r="453" spans="5:7" x14ac:dyDescent="0.25">
      <c r="E453" s="17"/>
      <c r="G453" s="18"/>
    </row>
    <row r="454" spans="5:7" x14ac:dyDescent="0.25">
      <c r="E454" s="17"/>
      <c r="G454" s="18"/>
    </row>
    <row r="455" spans="5:7" x14ac:dyDescent="0.25">
      <c r="E455" s="17"/>
      <c r="G455" s="18"/>
    </row>
    <row r="456" spans="5:7" x14ac:dyDescent="0.25">
      <c r="E456" s="17"/>
      <c r="G456" s="18"/>
    </row>
    <row r="457" spans="5:7" x14ac:dyDescent="0.25">
      <c r="E457" s="17"/>
      <c r="G457" s="18"/>
    </row>
    <row r="458" spans="5:7" x14ac:dyDescent="0.25">
      <c r="E458" s="17"/>
      <c r="G458" s="18"/>
    </row>
    <row r="459" spans="5:7" x14ac:dyDescent="0.25">
      <c r="E459" s="17"/>
      <c r="G459" s="18"/>
    </row>
    <row r="460" spans="5:7" x14ac:dyDescent="0.25">
      <c r="E460" s="17"/>
      <c r="G460" s="18"/>
    </row>
    <row r="461" spans="5:7" x14ac:dyDescent="0.25">
      <c r="E461" s="17"/>
      <c r="G461" s="18"/>
    </row>
    <row r="462" spans="5:7" x14ac:dyDescent="0.25">
      <c r="E462" s="17"/>
      <c r="G462" s="18"/>
    </row>
    <row r="463" spans="5:7" x14ac:dyDescent="0.25">
      <c r="E463" s="17"/>
      <c r="G463" s="18"/>
    </row>
    <row r="464" spans="5:7" x14ac:dyDescent="0.25">
      <c r="E464" s="17"/>
      <c r="G464" s="18"/>
    </row>
    <row r="465" spans="5:7" x14ac:dyDescent="0.25">
      <c r="E465" s="17"/>
      <c r="G465" s="18"/>
    </row>
    <row r="466" spans="5:7" x14ac:dyDescent="0.25">
      <c r="E466" s="17"/>
      <c r="G466" s="18"/>
    </row>
    <row r="467" spans="5:7" x14ac:dyDescent="0.25">
      <c r="E467" s="17"/>
      <c r="G467" s="18"/>
    </row>
    <row r="468" spans="5:7" x14ac:dyDescent="0.25">
      <c r="E468" s="17"/>
      <c r="G468" s="18"/>
    </row>
    <row r="469" spans="5:7" x14ac:dyDescent="0.25">
      <c r="E469" s="17"/>
      <c r="G469" s="18"/>
    </row>
    <row r="470" spans="5:7" x14ac:dyDescent="0.25">
      <c r="E470" s="17"/>
      <c r="G470" s="18"/>
    </row>
    <row r="471" spans="5:7" x14ac:dyDescent="0.25">
      <c r="E471" s="17"/>
      <c r="G471" s="18"/>
    </row>
    <row r="472" spans="5:7" x14ac:dyDescent="0.25">
      <c r="E472" s="17"/>
      <c r="G472" s="18"/>
    </row>
    <row r="473" spans="5:7" x14ac:dyDescent="0.25">
      <c r="E473" s="17"/>
      <c r="G473" s="18"/>
    </row>
    <row r="474" spans="5:7" x14ac:dyDescent="0.25">
      <c r="E474" s="17"/>
      <c r="G474" s="18"/>
    </row>
    <row r="475" spans="5:7" x14ac:dyDescent="0.25">
      <c r="E475" s="17"/>
      <c r="G475" s="18"/>
    </row>
    <row r="476" spans="5:7" x14ac:dyDescent="0.25">
      <c r="E476" s="17"/>
      <c r="G476" s="18"/>
    </row>
    <row r="477" spans="5:7" x14ac:dyDescent="0.25">
      <c r="E477" s="17"/>
      <c r="G477" s="18"/>
    </row>
    <row r="478" spans="5:7" x14ac:dyDescent="0.25">
      <c r="E478" s="17"/>
      <c r="G478" s="18"/>
    </row>
    <row r="479" spans="5:7" x14ac:dyDescent="0.25">
      <c r="E479" s="17"/>
      <c r="G479" s="18"/>
    </row>
    <row r="480" spans="5:7" x14ac:dyDescent="0.25">
      <c r="E480" s="17"/>
      <c r="G480" s="18"/>
    </row>
    <row r="481" spans="5:7" x14ac:dyDescent="0.25">
      <c r="E481" s="17"/>
      <c r="G481" s="18"/>
    </row>
    <row r="482" spans="5:7" x14ac:dyDescent="0.25">
      <c r="E482" s="17"/>
      <c r="G482" s="18"/>
    </row>
    <row r="483" spans="5:7" x14ac:dyDescent="0.25">
      <c r="E483" s="17"/>
      <c r="G483" s="18"/>
    </row>
    <row r="484" spans="5:7" x14ac:dyDescent="0.25">
      <c r="E484" s="17"/>
      <c r="G484" s="18"/>
    </row>
    <row r="485" spans="5:7" x14ac:dyDescent="0.25">
      <c r="E485" s="17"/>
      <c r="G485" s="18"/>
    </row>
    <row r="486" spans="5:7" x14ac:dyDescent="0.25">
      <c r="E486" s="17"/>
      <c r="G486" s="18"/>
    </row>
    <row r="487" spans="5:7" x14ac:dyDescent="0.25">
      <c r="E487" s="17"/>
      <c r="G487" s="18"/>
    </row>
    <row r="488" spans="5:7" x14ac:dyDescent="0.25">
      <c r="E488" s="17"/>
      <c r="G488" s="18"/>
    </row>
    <row r="489" spans="5:7" x14ac:dyDescent="0.25">
      <c r="E489" s="17"/>
      <c r="G489" s="18"/>
    </row>
    <row r="490" spans="5:7" x14ac:dyDescent="0.25">
      <c r="E490" s="17"/>
      <c r="G490" s="18"/>
    </row>
    <row r="491" spans="5:7" x14ac:dyDescent="0.25">
      <c r="E491" s="17"/>
      <c r="G491" s="18"/>
    </row>
    <row r="492" spans="5:7" x14ac:dyDescent="0.25">
      <c r="E492" s="17"/>
      <c r="G492" s="18"/>
    </row>
    <row r="493" spans="5:7" x14ac:dyDescent="0.25">
      <c r="E493" s="17"/>
      <c r="G493" s="18"/>
    </row>
    <row r="494" spans="5:7" x14ac:dyDescent="0.25">
      <c r="E494" s="17"/>
      <c r="G494" s="18"/>
    </row>
    <row r="495" spans="5:7" x14ac:dyDescent="0.25">
      <c r="E495" s="17"/>
      <c r="G495" s="18"/>
    </row>
    <row r="496" spans="5:7" x14ac:dyDescent="0.25">
      <c r="E496" s="17"/>
      <c r="G496" s="18"/>
    </row>
    <row r="497" spans="5:7" x14ac:dyDescent="0.25">
      <c r="E497" s="17"/>
      <c r="G497" s="18"/>
    </row>
    <row r="498" spans="5:7" x14ac:dyDescent="0.25">
      <c r="E498" s="17"/>
      <c r="G498" s="18"/>
    </row>
    <row r="499" spans="5:7" x14ac:dyDescent="0.25">
      <c r="E499" s="17"/>
      <c r="G499" s="18"/>
    </row>
    <row r="500" spans="5:7" x14ac:dyDescent="0.25">
      <c r="E500" s="17"/>
      <c r="G500" s="18"/>
    </row>
    <row r="501" spans="5:7" x14ac:dyDescent="0.25">
      <c r="E501" s="17"/>
      <c r="G501" s="18"/>
    </row>
    <row r="502" spans="5:7" x14ac:dyDescent="0.25">
      <c r="E502" s="17"/>
      <c r="G502" s="18"/>
    </row>
    <row r="503" spans="5:7" x14ac:dyDescent="0.25">
      <c r="E503" s="17"/>
      <c r="G503" s="18"/>
    </row>
    <row r="504" spans="5:7" x14ac:dyDescent="0.25">
      <c r="E504" s="17"/>
      <c r="G504" s="18"/>
    </row>
    <row r="505" spans="5:7" x14ac:dyDescent="0.25">
      <c r="E505" s="17"/>
      <c r="G505" s="18"/>
    </row>
    <row r="506" spans="5:7" x14ac:dyDescent="0.25">
      <c r="E506" s="17"/>
      <c r="G506" s="18"/>
    </row>
    <row r="507" spans="5:7" x14ac:dyDescent="0.25">
      <c r="E507" s="17"/>
      <c r="G507" s="18"/>
    </row>
    <row r="508" spans="5:7" x14ac:dyDescent="0.25">
      <c r="E508" s="17"/>
      <c r="G508" s="18"/>
    </row>
    <row r="509" spans="5:7" x14ac:dyDescent="0.25">
      <c r="E509" s="17"/>
      <c r="G509" s="18"/>
    </row>
    <row r="510" spans="5:7" x14ac:dyDescent="0.25">
      <c r="E510" s="17"/>
      <c r="G510" s="18"/>
    </row>
    <row r="511" spans="5:7" x14ac:dyDescent="0.25">
      <c r="E511" s="17"/>
      <c r="G511" s="18"/>
    </row>
    <row r="512" spans="5:7" x14ac:dyDescent="0.25">
      <c r="E512" s="17"/>
      <c r="G512" s="18"/>
    </row>
    <row r="513" spans="5:7" x14ac:dyDescent="0.25">
      <c r="E513" s="17"/>
      <c r="G513" s="18"/>
    </row>
    <row r="514" spans="5:7" x14ac:dyDescent="0.25">
      <c r="E514" s="17"/>
      <c r="G514" s="18"/>
    </row>
    <row r="515" spans="5:7" x14ac:dyDescent="0.25">
      <c r="E515" s="17"/>
      <c r="G515" s="18"/>
    </row>
    <row r="516" spans="5:7" x14ac:dyDescent="0.25">
      <c r="E516" s="17"/>
      <c r="G516" s="18"/>
    </row>
    <row r="517" spans="5:7" x14ac:dyDescent="0.25">
      <c r="E517" s="17"/>
      <c r="G517" s="18"/>
    </row>
    <row r="518" spans="5:7" x14ac:dyDescent="0.25">
      <c r="E518" s="17"/>
      <c r="G518" s="18"/>
    </row>
    <row r="519" spans="5:7" x14ac:dyDescent="0.25">
      <c r="E519" s="17"/>
      <c r="G519" s="18"/>
    </row>
    <row r="520" spans="5:7" x14ac:dyDescent="0.25">
      <c r="E520" s="17"/>
      <c r="G520" s="18"/>
    </row>
    <row r="521" spans="5:7" x14ac:dyDescent="0.25">
      <c r="E521" s="17"/>
      <c r="G521" s="18"/>
    </row>
    <row r="522" spans="5:7" x14ac:dyDescent="0.25">
      <c r="E522" s="17"/>
      <c r="G522" s="18"/>
    </row>
    <row r="523" spans="5:7" x14ac:dyDescent="0.25">
      <c r="E523" s="17"/>
      <c r="G523" s="18"/>
    </row>
    <row r="524" spans="5:7" x14ac:dyDescent="0.25">
      <c r="E524" s="17"/>
      <c r="G524" s="18"/>
    </row>
    <row r="525" spans="5:7" x14ac:dyDescent="0.25">
      <c r="E525" s="17"/>
      <c r="G525" s="18"/>
    </row>
    <row r="526" spans="5:7" x14ac:dyDescent="0.25">
      <c r="E526" s="17"/>
      <c r="G526" s="18"/>
    </row>
    <row r="527" spans="5:7" x14ac:dyDescent="0.25">
      <c r="E527" s="17"/>
      <c r="G527" s="18"/>
    </row>
    <row r="528" spans="5:7" x14ac:dyDescent="0.25">
      <c r="E528" s="17"/>
      <c r="G528" s="18"/>
    </row>
    <row r="529" spans="5:7" x14ac:dyDescent="0.25">
      <c r="E529" s="17"/>
      <c r="G529" s="18"/>
    </row>
    <row r="530" spans="5:7" x14ac:dyDescent="0.25">
      <c r="E530" s="17"/>
      <c r="G530" s="18"/>
    </row>
    <row r="531" spans="5:7" x14ac:dyDescent="0.25">
      <c r="E531" s="17"/>
      <c r="G531" s="18"/>
    </row>
    <row r="532" spans="5:7" x14ac:dyDescent="0.25">
      <c r="E532" s="17"/>
      <c r="G532" s="18"/>
    </row>
    <row r="533" spans="5:7" x14ac:dyDescent="0.25">
      <c r="E533" s="17"/>
      <c r="G533" s="18"/>
    </row>
    <row r="534" spans="5:7" x14ac:dyDescent="0.25">
      <c r="E534" s="17"/>
      <c r="G534" s="18"/>
    </row>
    <row r="535" spans="5:7" x14ac:dyDescent="0.25">
      <c r="E535" s="17"/>
      <c r="G535" s="18"/>
    </row>
    <row r="536" spans="5:7" x14ac:dyDescent="0.25">
      <c r="E536" s="17"/>
      <c r="G536" s="18"/>
    </row>
    <row r="537" spans="5:7" x14ac:dyDescent="0.25">
      <c r="E537" s="17"/>
      <c r="G537" s="18"/>
    </row>
    <row r="538" spans="5:7" x14ac:dyDescent="0.25">
      <c r="E538" s="17"/>
      <c r="G538" s="18"/>
    </row>
    <row r="539" spans="5:7" x14ac:dyDescent="0.25">
      <c r="E539" s="17"/>
      <c r="G539" s="18"/>
    </row>
    <row r="540" spans="5:7" x14ac:dyDescent="0.25">
      <c r="E540" s="17"/>
      <c r="G540" s="18"/>
    </row>
    <row r="541" spans="5:7" x14ac:dyDescent="0.25">
      <c r="E541" s="17"/>
      <c r="G541" s="18"/>
    </row>
    <row r="542" spans="5:7" x14ac:dyDescent="0.25">
      <c r="E542" s="17"/>
      <c r="G542" s="18"/>
    </row>
    <row r="543" spans="5:7" x14ac:dyDescent="0.25">
      <c r="E543" s="17"/>
      <c r="G543" s="18"/>
    </row>
    <row r="544" spans="5:7" x14ac:dyDescent="0.25">
      <c r="E544" s="17"/>
      <c r="G544" s="18"/>
    </row>
    <row r="545" spans="5:7" x14ac:dyDescent="0.25">
      <c r="E545" s="17"/>
      <c r="G545" s="18"/>
    </row>
    <row r="546" spans="5:7" x14ac:dyDescent="0.25">
      <c r="E546" s="17"/>
      <c r="G546" s="18"/>
    </row>
    <row r="547" spans="5:7" x14ac:dyDescent="0.25">
      <c r="E547" s="17"/>
      <c r="G547" s="18"/>
    </row>
    <row r="548" spans="5:7" x14ac:dyDescent="0.25">
      <c r="E548" s="17"/>
      <c r="G548" s="18"/>
    </row>
    <row r="549" spans="5:7" x14ac:dyDescent="0.25">
      <c r="E549" s="17"/>
      <c r="G549" s="18"/>
    </row>
    <row r="550" spans="5:7" x14ac:dyDescent="0.25">
      <c r="E550" s="17"/>
      <c r="G550" s="18"/>
    </row>
    <row r="551" spans="5:7" x14ac:dyDescent="0.25">
      <c r="E551" s="17"/>
      <c r="G551" s="18"/>
    </row>
    <row r="552" spans="5:7" x14ac:dyDescent="0.25">
      <c r="E552" s="17"/>
      <c r="G552" s="18"/>
    </row>
    <row r="553" spans="5:7" x14ac:dyDescent="0.25">
      <c r="E553" s="17"/>
      <c r="G553" s="18"/>
    </row>
    <row r="554" spans="5:7" x14ac:dyDescent="0.25">
      <c r="E554" s="17"/>
      <c r="G554" s="18"/>
    </row>
    <row r="555" spans="5:7" x14ac:dyDescent="0.25">
      <c r="E555" s="17"/>
      <c r="G555" s="18"/>
    </row>
    <row r="556" spans="5:7" x14ac:dyDescent="0.25">
      <c r="E556" s="17"/>
      <c r="G556" s="18"/>
    </row>
    <row r="557" spans="5:7" x14ac:dyDescent="0.25">
      <c r="E557" s="17"/>
      <c r="G557" s="18"/>
    </row>
    <row r="558" spans="5:7" x14ac:dyDescent="0.25">
      <c r="E558" s="17"/>
      <c r="G558" s="18"/>
    </row>
    <row r="559" spans="5:7" x14ac:dyDescent="0.25">
      <c r="E559" s="17"/>
      <c r="G559" s="18"/>
    </row>
    <row r="560" spans="5:7" x14ac:dyDescent="0.25">
      <c r="E560" s="17"/>
      <c r="G560" s="18"/>
    </row>
    <row r="561" spans="5:7" x14ac:dyDescent="0.25">
      <c r="E561" s="17"/>
      <c r="G561" s="18"/>
    </row>
    <row r="562" spans="5:7" x14ac:dyDescent="0.25">
      <c r="E562" s="17"/>
      <c r="G562" s="18"/>
    </row>
    <row r="563" spans="5:7" x14ac:dyDescent="0.25">
      <c r="E563" s="17"/>
      <c r="G563" s="18"/>
    </row>
    <row r="564" spans="5:7" x14ac:dyDescent="0.25">
      <c r="E564" s="17"/>
      <c r="G564" s="18"/>
    </row>
    <row r="565" spans="5:7" x14ac:dyDescent="0.25">
      <c r="E565" s="17"/>
      <c r="G565" s="18"/>
    </row>
    <row r="566" spans="5:7" x14ac:dyDescent="0.25">
      <c r="E566" s="17"/>
      <c r="G566" s="18"/>
    </row>
    <row r="567" spans="5:7" x14ac:dyDescent="0.25">
      <c r="E567" s="17"/>
      <c r="G567" s="18"/>
    </row>
    <row r="568" spans="5:7" x14ac:dyDescent="0.25">
      <c r="E568" s="17"/>
      <c r="G568" s="18"/>
    </row>
    <row r="569" spans="5:7" x14ac:dyDescent="0.25">
      <c r="E569" s="17"/>
      <c r="G569" s="18"/>
    </row>
    <row r="570" spans="5:7" x14ac:dyDescent="0.25">
      <c r="E570" s="17"/>
      <c r="G570" s="18"/>
    </row>
    <row r="571" spans="5:7" x14ac:dyDescent="0.25">
      <c r="E571" s="17"/>
      <c r="G571" s="18"/>
    </row>
    <row r="572" spans="5:7" x14ac:dyDescent="0.25">
      <c r="E572" s="17"/>
      <c r="G572" s="18"/>
    </row>
    <row r="573" spans="5:7" x14ac:dyDescent="0.25">
      <c r="E573" s="17"/>
      <c r="G573" s="18"/>
    </row>
    <row r="574" spans="5:7" x14ac:dyDescent="0.25">
      <c r="E574" s="17"/>
      <c r="G574" s="18"/>
    </row>
    <row r="575" spans="5:7" x14ac:dyDescent="0.25">
      <c r="E575" s="17"/>
      <c r="G575" s="18"/>
    </row>
    <row r="576" spans="5:7" x14ac:dyDescent="0.25">
      <c r="E576" s="17"/>
      <c r="G576" s="18"/>
    </row>
    <row r="577" spans="5:7" x14ac:dyDescent="0.25">
      <c r="E577" s="17"/>
      <c r="G577" s="18"/>
    </row>
    <row r="578" spans="5:7" x14ac:dyDescent="0.25">
      <c r="E578" s="17"/>
      <c r="G578" s="18"/>
    </row>
    <row r="579" spans="5:7" x14ac:dyDescent="0.25">
      <c r="E579" s="17"/>
      <c r="G579" s="18"/>
    </row>
    <row r="580" spans="5:7" x14ac:dyDescent="0.25">
      <c r="E580" s="17"/>
      <c r="G580" s="18"/>
    </row>
    <row r="581" spans="5:7" x14ac:dyDescent="0.25">
      <c r="E581" s="17"/>
      <c r="G581" s="18"/>
    </row>
    <row r="582" spans="5:7" x14ac:dyDescent="0.25">
      <c r="E582" s="17"/>
      <c r="G582" s="18"/>
    </row>
    <row r="583" spans="5:7" x14ac:dyDescent="0.25">
      <c r="E583" s="17"/>
      <c r="G583" s="18"/>
    </row>
    <row r="584" spans="5:7" x14ac:dyDescent="0.25">
      <c r="E584" s="17"/>
      <c r="G584" s="18"/>
    </row>
    <row r="585" spans="5:7" x14ac:dyDescent="0.25">
      <c r="E585" s="17"/>
      <c r="G585" s="18"/>
    </row>
    <row r="586" spans="5:7" x14ac:dyDescent="0.25">
      <c r="E586" s="17"/>
      <c r="G586" s="18"/>
    </row>
    <row r="587" spans="5:7" x14ac:dyDescent="0.25">
      <c r="E587" s="17"/>
      <c r="G587" s="18"/>
    </row>
    <row r="588" spans="5:7" x14ac:dyDescent="0.25">
      <c r="E588" s="17"/>
      <c r="G588" s="18"/>
    </row>
    <row r="589" spans="5:7" x14ac:dyDescent="0.25">
      <c r="E589" s="17"/>
      <c r="G589" s="18"/>
    </row>
    <row r="590" spans="5:7" x14ac:dyDescent="0.25">
      <c r="E590" s="17"/>
      <c r="G590" s="18"/>
    </row>
    <row r="591" spans="5:7" x14ac:dyDescent="0.25">
      <c r="E591" s="17"/>
      <c r="G591" s="18"/>
    </row>
    <row r="592" spans="5:7" x14ac:dyDescent="0.25">
      <c r="E592" s="17"/>
      <c r="G592" s="18"/>
    </row>
    <row r="593" spans="5:7" x14ac:dyDescent="0.25">
      <c r="E593" s="17"/>
      <c r="G593" s="18"/>
    </row>
    <row r="594" spans="5:7" x14ac:dyDescent="0.25">
      <c r="E594" s="17"/>
      <c r="G594" s="18"/>
    </row>
    <row r="595" spans="5:7" x14ac:dyDescent="0.25">
      <c r="E595" s="17"/>
      <c r="G595" s="18"/>
    </row>
    <row r="596" spans="5:7" x14ac:dyDescent="0.25">
      <c r="E596" s="17"/>
      <c r="G596" s="18"/>
    </row>
    <row r="597" spans="5:7" x14ac:dyDescent="0.25">
      <c r="E597" s="17"/>
      <c r="G597" s="18"/>
    </row>
    <row r="598" spans="5:7" x14ac:dyDescent="0.25">
      <c r="E598" s="17"/>
      <c r="G598" s="18"/>
    </row>
    <row r="599" spans="5:7" x14ac:dyDescent="0.25">
      <c r="E599" s="17"/>
      <c r="G599" s="18"/>
    </row>
    <row r="600" spans="5:7" x14ac:dyDescent="0.25">
      <c r="E600" s="17"/>
      <c r="G600" s="18"/>
    </row>
    <row r="601" spans="5:7" x14ac:dyDescent="0.25">
      <c r="E601" s="17"/>
      <c r="G601" s="18"/>
    </row>
    <row r="602" spans="5:7" x14ac:dyDescent="0.25">
      <c r="E602" s="17"/>
      <c r="G602" s="18"/>
    </row>
    <row r="603" spans="5:7" x14ac:dyDescent="0.25">
      <c r="E603" s="17"/>
      <c r="G603" s="18"/>
    </row>
    <row r="604" spans="5:7" x14ac:dyDescent="0.25">
      <c r="E604" s="17"/>
      <c r="G604" s="18"/>
    </row>
    <row r="605" spans="5:7" x14ac:dyDescent="0.25">
      <c r="E605" s="17"/>
      <c r="G605" s="18"/>
    </row>
    <row r="606" spans="5:7" x14ac:dyDescent="0.25">
      <c r="E606" s="17"/>
      <c r="G606" s="18"/>
    </row>
    <row r="607" spans="5:7" x14ac:dyDescent="0.25">
      <c r="E607" s="17"/>
      <c r="G607" s="18"/>
    </row>
    <row r="608" spans="5:7" x14ac:dyDescent="0.25">
      <c r="E608" s="17"/>
      <c r="G608" s="18"/>
    </row>
    <row r="609" spans="5:7" x14ac:dyDescent="0.25">
      <c r="E609" s="17"/>
      <c r="G609" s="18"/>
    </row>
    <row r="610" spans="5:7" x14ac:dyDescent="0.25">
      <c r="E610" s="17"/>
      <c r="G610" s="18"/>
    </row>
    <row r="611" spans="5:7" x14ac:dyDescent="0.25">
      <c r="E611" s="17"/>
      <c r="G611" s="18"/>
    </row>
    <row r="612" spans="5:7" x14ac:dyDescent="0.25">
      <c r="E612" s="17"/>
      <c r="G612" s="18"/>
    </row>
    <row r="613" spans="5:7" x14ac:dyDescent="0.25">
      <c r="E613" s="17"/>
      <c r="G613" s="18"/>
    </row>
    <row r="614" spans="5:7" x14ac:dyDescent="0.25">
      <c r="E614" s="17"/>
      <c r="G614" s="18"/>
    </row>
    <row r="615" spans="5:7" x14ac:dyDescent="0.25">
      <c r="E615" s="17"/>
      <c r="G615" s="18"/>
    </row>
    <row r="616" spans="5:7" x14ac:dyDescent="0.25">
      <c r="E616" s="17"/>
      <c r="G616" s="18"/>
    </row>
    <row r="617" spans="5:7" x14ac:dyDescent="0.25">
      <c r="E617" s="17"/>
      <c r="G617" s="18"/>
    </row>
    <row r="618" spans="5:7" x14ac:dyDescent="0.25">
      <c r="E618" s="17"/>
      <c r="G618" s="18"/>
    </row>
    <row r="619" spans="5:7" x14ac:dyDescent="0.25">
      <c r="E619" s="17"/>
      <c r="G619" s="18"/>
    </row>
    <row r="620" spans="5:7" x14ac:dyDescent="0.25">
      <c r="E620" s="17"/>
      <c r="G620" s="18"/>
    </row>
    <row r="621" spans="5:7" x14ac:dyDescent="0.25">
      <c r="E621" s="17"/>
      <c r="G621" s="18"/>
    </row>
    <row r="622" spans="5:7" x14ac:dyDescent="0.25">
      <c r="E622" s="17"/>
      <c r="G622" s="18"/>
    </row>
    <row r="623" spans="5:7" x14ac:dyDescent="0.25">
      <c r="E623" s="17"/>
      <c r="G623" s="18"/>
    </row>
    <row r="624" spans="5:7" x14ac:dyDescent="0.25">
      <c r="E624" s="17"/>
      <c r="G624" s="18"/>
    </row>
    <row r="625" spans="5:7" x14ac:dyDescent="0.25">
      <c r="E625" s="17"/>
      <c r="G625" s="18"/>
    </row>
    <row r="626" spans="5:7" x14ac:dyDescent="0.25">
      <c r="E626" s="17"/>
      <c r="G626" s="18"/>
    </row>
    <row r="627" spans="5:7" x14ac:dyDescent="0.25">
      <c r="E627" s="17"/>
      <c r="G627" s="18"/>
    </row>
    <row r="628" spans="5:7" x14ac:dyDescent="0.25">
      <c r="E628" s="17"/>
      <c r="G628" s="18"/>
    </row>
    <row r="629" spans="5:7" x14ac:dyDescent="0.25">
      <c r="E629" s="17"/>
      <c r="G629" s="18"/>
    </row>
    <row r="630" spans="5:7" x14ac:dyDescent="0.25">
      <c r="E630" s="17"/>
      <c r="G630" s="18"/>
    </row>
    <row r="631" spans="5:7" x14ac:dyDescent="0.25">
      <c r="E631" s="17"/>
      <c r="G631" s="18"/>
    </row>
    <row r="632" spans="5:7" x14ac:dyDescent="0.25">
      <c r="E632" s="17"/>
      <c r="G632" s="18"/>
    </row>
    <row r="633" spans="5:7" x14ac:dyDescent="0.25">
      <c r="E633" s="17"/>
      <c r="G633" s="18"/>
    </row>
    <row r="634" spans="5:7" x14ac:dyDescent="0.25">
      <c r="E634" s="17"/>
      <c r="G634" s="18"/>
    </row>
    <row r="635" spans="5:7" x14ac:dyDescent="0.25">
      <c r="E635" s="17"/>
      <c r="G635" s="18"/>
    </row>
    <row r="636" spans="5:7" x14ac:dyDescent="0.25">
      <c r="E636" s="17"/>
      <c r="G636" s="18"/>
    </row>
    <row r="637" spans="5:7" x14ac:dyDescent="0.25">
      <c r="E637" s="17"/>
      <c r="G637" s="18"/>
    </row>
    <row r="638" spans="5:7" x14ac:dyDescent="0.25">
      <c r="E638" s="17"/>
      <c r="G638" s="18"/>
    </row>
    <row r="639" spans="5:7" x14ac:dyDescent="0.25">
      <c r="E639" s="17"/>
      <c r="G639" s="18"/>
    </row>
    <row r="640" spans="5:7" x14ac:dyDescent="0.25">
      <c r="E640" s="17"/>
      <c r="G640" s="18"/>
    </row>
    <row r="641" spans="5:7" x14ac:dyDescent="0.25">
      <c r="E641" s="17"/>
      <c r="G641" s="18"/>
    </row>
    <row r="642" spans="5:7" x14ac:dyDescent="0.25">
      <c r="E642" s="17"/>
      <c r="G642" s="18"/>
    </row>
    <row r="643" spans="5:7" x14ac:dyDescent="0.25">
      <c r="E643" s="17"/>
      <c r="G643" s="18"/>
    </row>
    <row r="644" spans="5:7" x14ac:dyDescent="0.25">
      <c r="E644" s="17"/>
      <c r="G644" s="18"/>
    </row>
    <row r="645" spans="5:7" x14ac:dyDescent="0.25">
      <c r="E645" s="17"/>
      <c r="G645" s="18"/>
    </row>
    <row r="646" spans="5:7" x14ac:dyDescent="0.25">
      <c r="E646" s="17"/>
      <c r="G646" s="18"/>
    </row>
    <row r="647" spans="5:7" x14ac:dyDescent="0.25">
      <c r="E647" s="17"/>
      <c r="G647" s="18"/>
    </row>
    <row r="648" spans="5:7" x14ac:dyDescent="0.25">
      <c r="E648" s="17"/>
      <c r="G648" s="18"/>
    </row>
    <row r="649" spans="5:7" x14ac:dyDescent="0.25">
      <c r="E649" s="17"/>
      <c r="G649" s="18"/>
    </row>
    <row r="650" spans="5:7" x14ac:dyDescent="0.25">
      <c r="E650" s="17"/>
      <c r="G650" s="18"/>
    </row>
    <row r="651" spans="5:7" x14ac:dyDescent="0.25">
      <c r="E651" s="17"/>
      <c r="G651" s="18"/>
    </row>
    <row r="652" spans="5:7" x14ac:dyDescent="0.25">
      <c r="E652" s="17"/>
      <c r="G652" s="18"/>
    </row>
    <row r="653" spans="5:7" x14ac:dyDescent="0.25">
      <c r="E653" s="17"/>
      <c r="G653" s="18"/>
    </row>
    <row r="654" spans="5:7" x14ac:dyDescent="0.25">
      <c r="E654" s="17"/>
      <c r="G654" s="18"/>
    </row>
    <row r="655" spans="5:7" x14ac:dyDescent="0.25">
      <c r="E655" s="17"/>
      <c r="G655" s="18"/>
    </row>
    <row r="656" spans="5:7" x14ac:dyDescent="0.25">
      <c r="E656" s="17"/>
      <c r="G656" s="18"/>
    </row>
    <row r="657" spans="5:7" x14ac:dyDescent="0.25">
      <c r="E657" s="17"/>
      <c r="G657" s="18"/>
    </row>
    <row r="658" spans="5:7" x14ac:dyDescent="0.25">
      <c r="E658" s="17"/>
      <c r="G658" s="18"/>
    </row>
    <row r="659" spans="5:7" x14ac:dyDescent="0.25">
      <c r="E659" s="17"/>
      <c r="G659" s="18"/>
    </row>
    <row r="660" spans="5:7" x14ac:dyDescent="0.25">
      <c r="E660" s="17"/>
      <c r="G660" s="18"/>
    </row>
    <row r="661" spans="5:7" x14ac:dyDescent="0.25">
      <c r="E661" s="17"/>
      <c r="G661" s="18"/>
    </row>
    <row r="662" spans="5:7" x14ac:dyDescent="0.25">
      <c r="E662" s="17"/>
      <c r="G662" s="18"/>
    </row>
    <row r="663" spans="5:7" x14ac:dyDescent="0.25">
      <c r="E663" s="17"/>
      <c r="G663" s="18"/>
    </row>
    <row r="664" spans="5:7" x14ac:dyDescent="0.25">
      <c r="E664" s="17"/>
      <c r="G664" s="18"/>
    </row>
    <row r="665" spans="5:7" x14ac:dyDescent="0.25">
      <c r="E665" s="17"/>
      <c r="G665" s="18"/>
    </row>
    <row r="666" spans="5:7" x14ac:dyDescent="0.25">
      <c r="E666" s="17"/>
      <c r="G666" s="18"/>
    </row>
    <row r="667" spans="5:7" x14ac:dyDescent="0.25">
      <c r="E667" s="17"/>
      <c r="G667" s="18"/>
    </row>
    <row r="668" spans="5:7" x14ac:dyDescent="0.25">
      <c r="E668" s="17"/>
      <c r="G668" s="18"/>
    </row>
    <row r="669" spans="5:7" x14ac:dyDescent="0.25">
      <c r="E669" s="17"/>
      <c r="G669" s="18"/>
    </row>
    <row r="670" spans="5:7" x14ac:dyDescent="0.25">
      <c r="E670" s="17"/>
      <c r="G670" s="18"/>
    </row>
    <row r="671" spans="5:7" x14ac:dyDescent="0.25">
      <c r="E671" s="17"/>
      <c r="G671" s="18"/>
    </row>
    <row r="672" spans="5:7" x14ac:dyDescent="0.25">
      <c r="E672" s="17"/>
      <c r="G672" s="18"/>
    </row>
    <row r="673" spans="5:7" x14ac:dyDescent="0.25">
      <c r="E673" s="17"/>
      <c r="G673" s="18"/>
    </row>
    <row r="674" spans="5:7" x14ac:dyDescent="0.25">
      <c r="E674" s="17"/>
      <c r="G674" s="18"/>
    </row>
    <row r="675" spans="5:7" x14ac:dyDescent="0.25">
      <c r="E675" s="17"/>
      <c r="G675" s="18"/>
    </row>
    <row r="676" spans="5:7" x14ac:dyDescent="0.25">
      <c r="E676" s="17"/>
      <c r="G676" s="18"/>
    </row>
    <row r="677" spans="5:7" x14ac:dyDescent="0.25">
      <c r="E677" s="17"/>
      <c r="G677" s="18"/>
    </row>
    <row r="678" spans="5:7" x14ac:dyDescent="0.25">
      <c r="E678" s="17"/>
      <c r="G678" s="18"/>
    </row>
    <row r="679" spans="5:7" x14ac:dyDescent="0.25">
      <c r="E679" s="17"/>
      <c r="G679" s="18"/>
    </row>
    <row r="680" spans="5:7" x14ac:dyDescent="0.25">
      <c r="E680" s="17"/>
      <c r="G680" s="18"/>
    </row>
    <row r="681" spans="5:7" x14ac:dyDescent="0.25">
      <c r="E681" s="17"/>
      <c r="G681" s="18"/>
    </row>
    <row r="682" spans="5:7" x14ac:dyDescent="0.25">
      <c r="E682" s="17"/>
      <c r="G682" s="18"/>
    </row>
    <row r="683" spans="5:7" x14ac:dyDescent="0.25">
      <c r="E683" s="17"/>
      <c r="G683" s="18"/>
    </row>
    <row r="684" spans="5:7" x14ac:dyDescent="0.25">
      <c r="E684" s="17"/>
      <c r="G684" s="18"/>
    </row>
    <row r="685" spans="5:7" x14ac:dyDescent="0.25">
      <c r="E685" s="17"/>
      <c r="G685" s="18"/>
    </row>
    <row r="686" spans="5:7" x14ac:dyDescent="0.25">
      <c r="E686" s="17"/>
      <c r="G686" s="18"/>
    </row>
    <row r="687" spans="5:7" x14ac:dyDescent="0.25">
      <c r="E687" s="17"/>
      <c r="G687" s="18"/>
    </row>
    <row r="688" spans="5:7" x14ac:dyDescent="0.25">
      <c r="E688" s="17"/>
      <c r="G688" s="18"/>
    </row>
    <row r="689" spans="5:7" x14ac:dyDescent="0.25">
      <c r="E689" s="17"/>
      <c r="G689" s="18"/>
    </row>
    <row r="690" spans="5:7" x14ac:dyDescent="0.25">
      <c r="E690" s="17"/>
      <c r="G690" s="18"/>
    </row>
    <row r="691" spans="5:7" x14ac:dyDescent="0.25">
      <c r="E691" s="17"/>
      <c r="G691" s="18"/>
    </row>
    <row r="692" spans="5:7" x14ac:dyDescent="0.25">
      <c r="E692" s="17"/>
      <c r="G692" s="18"/>
    </row>
    <row r="693" spans="5:7" x14ac:dyDescent="0.25">
      <c r="E693" s="17"/>
      <c r="G693" s="18"/>
    </row>
    <row r="694" spans="5:7" x14ac:dyDescent="0.25">
      <c r="E694" s="17"/>
      <c r="G694" s="18"/>
    </row>
    <row r="695" spans="5:7" x14ac:dyDescent="0.25">
      <c r="E695" s="17"/>
      <c r="G695" s="18"/>
    </row>
    <row r="696" spans="5:7" x14ac:dyDescent="0.25">
      <c r="E696" s="17"/>
      <c r="G696" s="18"/>
    </row>
    <row r="697" spans="5:7" x14ac:dyDescent="0.25">
      <c r="E697" s="17"/>
      <c r="G697" s="18"/>
    </row>
    <row r="698" spans="5:7" x14ac:dyDescent="0.25">
      <c r="E698" s="17"/>
      <c r="G698" s="18"/>
    </row>
    <row r="699" spans="5:7" x14ac:dyDescent="0.25">
      <c r="E699" s="17"/>
      <c r="G699" s="18"/>
    </row>
    <row r="700" spans="5:7" x14ac:dyDescent="0.25">
      <c r="E700" s="17"/>
      <c r="G700" s="18"/>
    </row>
    <row r="701" spans="5:7" x14ac:dyDescent="0.25">
      <c r="E701" s="17"/>
      <c r="G701" s="18"/>
    </row>
    <row r="702" spans="5:7" x14ac:dyDescent="0.25">
      <c r="E702" s="17"/>
      <c r="G702" s="18"/>
    </row>
    <row r="703" spans="5:7" x14ac:dyDescent="0.25">
      <c r="E703" s="17"/>
      <c r="G703" s="18"/>
    </row>
    <row r="704" spans="5:7" x14ac:dyDescent="0.25">
      <c r="E704" s="17"/>
      <c r="G704" s="18"/>
    </row>
    <row r="705" spans="5:7" x14ac:dyDescent="0.25">
      <c r="E705" s="17"/>
      <c r="G705" s="18"/>
    </row>
    <row r="706" spans="5:7" x14ac:dyDescent="0.25">
      <c r="E706" s="17"/>
      <c r="G706" s="18"/>
    </row>
    <row r="707" spans="5:7" x14ac:dyDescent="0.25">
      <c r="E707" s="17"/>
      <c r="G707" s="18"/>
    </row>
    <row r="708" spans="5:7" x14ac:dyDescent="0.25">
      <c r="E708" s="17"/>
      <c r="G708" s="18"/>
    </row>
    <row r="709" spans="5:7" x14ac:dyDescent="0.25">
      <c r="E709" s="17"/>
      <c r="G709" s="18"/>
    </row>
    <row r="710" spans="5:7" x14ac:dyDescent="0.25">
      <c r="E710" s="17"/>
      <c r="G710" s="18"/>
    </row>
    <row r="711" spans="5:7" x14ac:dyDescent="0.25">
      <c r="E711" s="17"/>
      <c r="G711" s="18"/>
    </row>
    <row r="712" spans="5:7" x14ac:dyDescent="0.25">
      <c r="E712" s="17"/>
      <c r="G712" s="18"/>
    </row>
    <row r="713" spans="5:7" x14ac:dyDescent="0.25">
      <c r="E713" s="17"/>
      <c r="G713" s="18"/>
    </row>
    <row r="714" spans="5:7" x14ac:dyDescent="0.25">
      <c r="E714" s="17"/>
      <c r="G714" s="18"/>
    </row>
    <row r="715" spans="5:7" x14ac:dyDescent="0.25">
      <c r="E715" s="17"/>
      <c r="G715" s="18"/>
    </row>
    <row r="716" spans="5:7" x14ac:dyDescent="0.25">
      <c r="E716" s="17"/>
      <c r="G716" s="18"/>
    </row>
    <row r="717" spans="5:7" x14ac:dyDescent="0.25">
      <c r="E717" s="17"/>
      <c r="G717" s="18"/>
    </row>
    <row r="718" spans="5:7" x14ac:dyDescent="0.25">
      <c r="E718" s="17"/>
      <c r="G718" s="18"/>
    </row>
    <row r="719" spans="5:7" x14ac:dyDescent="0.25">
      <c r="E719" s="17"/>
      <c r="G719" s="18"/>
    </row>
    <row r="720" spans="5:7" x14ac:dyDescent="0.25">
      <c r="E720" s="17"/>
      <c r="G720" s="18"/>
    </row>
    <row r="721" spans="5:7" x14ac:dyDescent="0.25">
      <c r="E721" s="17"/>
      <c r="G721" s="18"/>
    </row>
    <row r="722" spans="5:7" x14ac:dyDescent="0.25">
      <c r="E722" s="17"/>
      <c r="G722" s="18"/>
    </row>
    <row r="723" spans="5:7" x14ac:dyDescent="0.25">
      <c r="E723" s="17"/>
      <c r="G723" s="18"/>
    </row>
    <row r="724" spans="5:7" x14ac:dyDescent="0.25">
      <c r="E724" s="17"/>
      <c r="G724" s="18"/>
    </row>
    <row r="725" spans="5:7" x14ac:dyDescent="0.25">
      <c r="E725" s="17"/>
      <c r="G725" s="18"/>
    </row>
    <row r="726" spans="5:7" x14ac:dyDescent="0.25">
      <c r="E726" s="17"/>
      <c r="G726" s="18"/>
    </row>
    <row r="727" spans="5:7" x14ac:dyDescent="0.25">
      <c r="E727" s="17"/>
      <c r="G727" s="18"/>
    </row>
    <row r="728" spans="5:7" x14ac:dyDescent="0.25">
      <c r="E728" s="17"/>
      <c r="G728" s="18"/>
    </row>
    <row r="729" spans="5:7" x14ac:dyDescent="0.25">
      <c r="E729" s="17"/>
      <c r="G729" s="18"/>
    </row>
    <row r="730" spans="5:7" x14ac:dyDescent="0.25">
      <c r="E730" s="17"/>
      <c r="G730" s="18"/>
    </row>
    <row r="731" spans="5:7" x14ac:dyDescent="0.25">
      <c r="E731" s="17"/>
      <c r="G731" s="18"/>
    </row>
    <row r="732" spans="5:7" x14ac:dyDescent="0.25">
      <c r="E732" s="17"/>
      <c r="G732" s="18"/>
    </row>
    <row r="733" spans="5:7" x14ac:dyDescent="0.25">
      <c r="E733" s="17"/>
      <c r="G733" s="18"/>
    </row>
    <row r="734" spans="5:7" x14ac:dyDescent="0.25">
      <c r="E734" s="17"/>
      <c r="G734" s="18"/>
    </row>
    <row r="735" spans="5:7" x14ac:dyDescent="0.25">
      <c r="E735" s="17"/>
      <c r="G735" s="18"/>
    </row>
    <row r="736" spans="5:7" x14ac:dyDescent="0.25">
      <c r="E736" s="17"/>
      <c r="G736" s="18"/>
    </row>
    <row r="737" spans="5:7" x14ac:dyDescent="0.25">
      <c r="E737" s="17"/>
      <c r="G737" s="18"/>
    </row>
    <row r="738" spans="5:7" x14ac:dyDescent="0.25">
      <c r="E738" s="17"/>
      <c r="G738" s="18"/>
    </row>
    <row r="739" spans="5:7" x14ac:dyDescent="0.25">
      <c r="E739" s="17"/>
      <c r="G739" s="18"/>
    </row>
    <row r="740" spans="5:7" x14ac:dyDescent="0.25">
      <c r="E740" s="17"/>
      <c r="G740" s="18"/>
    </row>
    <row r="741" spans="5:7" x14ac:dyDescent="0.25">
      <c r="E741" s="17"/>
      <c r="G741" s="18"/>
    </row>
    <row r="742" spans="5:7" x14ac:dyDescent="0.25">
      <c r="E742" s="17"/>
      <c r="G742" s="18"/>
    </row>
    <row r="743" spans="5:7" x14ac:dyDescent="0.25">
      <c r="E743" s="17"/>
      <c r="G743" s="18"/>
    </row>
    <row r="744" spans="5:7" x14ac:dyDescent="0.25">
      <c r="E744" s="17"/>
      <c r="G744" s="18"/>
    </row>
    <row r="745" spans="5:7" x14ac:dyDescent="0.25">
      <c r="E745" s="17"/>
      <c r="G745" s="18"/>
    </row>
    <row r="746" spans="5:7" x14ac:dyDescent="0.25">
      <c r="E746" s="17"/>
      <c r="G746" s="18"/>
    </row>
    <row r="747" spans="5:7" x14ac:dyDescent="0.25">
      <c r="E747" s="17"/>
      <c r="G747" s="18"/>
    </row>
    <row r="748" spans="5:7" x14ac:dyDescent="0.25">
      <c r="E748" s="17"/>
      <c r="G748" s="18"/>
    </row>
    <row r="749" spans="5:7" x14ac:dyDescent="0.25">
      <c r="E749" s="17"/>
      <c r="G749" s="18"/>
    </row>
    <row r="750" spans="5:7" x14ac:dyDescent="0.25">
      <c r="E750" s="17"/>
      <c r="G750" s="18"/>
    </row>
    <row r="751" spans="5:7" x14ac:dyDescent="0.25">
      <c r="E751" s="17"/>
      <c r="G751" s="18"/>
    </row>
    <row r="752" spans="5:7" x14ac:dyDescent="0.25">
      <c r="E752" s="17"/>
      <c r="G752" s="18"/>
    </row>
    <row r="753" spans="5:7" x14ac:dyDescent="0.25">
      <c r="E753" s="17"/>
      <c r="G753" s="18"/>
    </row>
    <row r="754" spans="5:7" x14ac:dyDescent="0.25">
      <c r="E754" s="17"/>
      <c r="G754" s="18"/>
    </row>
    <row r="755" spans="5:7" x14ac:dyDescent="0.25">
      <c r="E755" s="17"/>
      <c r="G755" s="18"/>
    </row>
    <row r="756" spans="5:7" x14ac:dyDescent="0.25">
      <c r="E756" s="17"/>
      <c r="G756" s="18"/>
    </row>
    <row r="757" spans="5:7" x14ac:dyDescent="0.25">
      <c r="E757" s="17"/>
      <c r="G757" s="18"/>
    </row>
    <row r="758" spans="5:7" x14ac:dyDescent="0.25">
      <c r="E758" s="17"/>
      <c r="G758" s="18"/>
    </row>
    <row r="759" spans="5:7" x14ac:dyDescent="0.25">
      <c r="E759" s="17"/>
      <c r="G759" s="18"/>
    </row>
    <row r="760" spans="5:7" x14ac:dyDescent="0.25">
      <c r="E760" s="17"/>
      <c r="G760" s="18"/>
    </row>
    <row r="761" spans="5:7" x14ac:dyDescent="0.25">
      <c r="E761" s="17"/>
      <c r="G761" s="18"/>
    </row>
    <row r="762" spans="5:7" x14ac:dyDescent="0.25">
      <c r="E762" s="17"/>
      <c r="G762" s="18"/>
    </row>
    <row r="763" spans="5:7" x14ac:dyDescent="0.25">
      <c r="E763" s="17"/>
      <c r="G763" s="18"/>
    </row>
    <row r="764" spans="5:7" x14ac:dyDescent="0.25">
      <c r="E764" s="17"/>
      <c r="G764" s="18"/>
    </row>
    <row r="765" spans="5:7" x14ac:dyDescent="0.25">
      <c r="E765" s="17"/>
      <c r="G765" s="18"/>
    </row>
    <row r="766" spans="5:7" x14ac:dyDescent="0.25">
      <c r="E766" s="17"/>
      <c r="G766" s="18"/>
    </row>
    <row r="767" spans="5:7" x14ac:dyDescent="0.25">
      <c r="E767" s="17"/>
      <c r="G767" s="18"/>
    </row>
    <row r="768" spans="5:7" x14ac:dyDescent="0.25">
      <c r="E768" s="17"/>
      <c r="G768" s="18"/>
    </row>
    <row r="769" spans="5:7" x14ac:dyDescent="0.25">
      <c r="E769" s="17"/>
      <c r="G769" s="18"/>
    </row>
    <row r="770" spans="5:7" x14ac:dyDescent="0.25">
      <c r="E770" s="17"/>
      <c r="G770" s="18"/>
    </row>
    <row r="771" spans="5:7" x14ac:dyDescent="0.25">
      <c r="E771" s="17"/>
      <c r="G771" s="18"/>
    </row>
    <row r="772" spans="5:7" x14ac:dyDescent="0.25">
      <c r="E772" s="17"/>
      <c r="G772" s="18"/>
    </row>
    <row r="773" spans="5:7" x14ac:dyDescent="0.25">
      <c r="E773" s="17"/>
      <c r="G773" s="18"/>
    </row>
    <row r="774" spans="5:7" x14ac:dyDescent="0.25">
      <c r="E774" s="17"/>
      <c r="G774" s="18"/>
    </row>
    <row r="775" spans="5:7" x14ac:dyDescent="0.25">
      <c r="E775" s="17"/>
      <c r="G775" s="18"/>
    </row>
    <row r="776" spans="5:7" x14ac:dyDescent="0.25">
      <c r="E776" s="17"/>
      <c r="G776" s="18"/>
    </row>
    <row r="777" spans="5:7" x14ac:dyDescent="0.25">
      <c r="E777" s="17"/>
      <c r="G777" s="18"/>
    </row>
    <row r="778" spans="5:7" x14ac:dyDescent="0.25">
      <c r="E778" s="17"/>
      <c r="G778" s="18"/>
    </row>
    <row r="779" spans="5:7" x14ac:dyDescent="0.25">
      <c r="E779" s="17"/>
      <c r="G779" s="18"/>
    </row>
    <row r="780" spans="5:7" x14ac:dyDescent="0.25">
      <c r="E780" s="17"/>
      <c r="G780" s="18"/>
    </row>
    <row r="781" spans="5:7" x14ac:dyDescent="0.25">
      <c r="E781" s="17"/>
      <c r="G781" s="18"/>
    </row>
    <row r="782" spans="5:7" x14ac:dyDescent="0.25">
      <c r="E782" s="17"/>
      <c r="G782" s="18"/>
    </row>
    <row r="783" spans="5:7" x14ac:dyDescent="0.25">
      <c r="E783" s="17"/>
      <c r="G783" s="18"/>
    </row>
    <row r="784" spans="5:7" x14ac:dyDescent="0.25">
      <c r="E784" s="17"/>
      <c r="G784" s="18"/>
    </row>
    <row r="785" spans="5:7" x14ac:dyDescent="0.25">
      <c r="E785" s="17"/>
      <c r="G785" s="18"/>
    </row>
    <row r="786" spans="5:7" x14ac:dyDescent="0.25">
      <c r="E786" s="17"/>
      <c r="G786" s="18"/>
    </row>
    <row r="787" spans="5:7" x14ac:dyDescent="0.25">
      <c r="E787" s="17"/>
      <c r="G787" s="18"/>
    </row>
    <row r="788" spans="5:7" x14ac:dyDescent="0.25">
      <c r="E788" s="17"/>
      <c r="G788" s="18"/>
    </row>
    <row r="789" spans="5:7" x14ac:dyDescent="0.25">
      <c r="E789" s="17"/>
      <c r="G789" s="18"/>
    </row>
    <row r="790" spans="5:7" x14ac:dyDescent="0.25">
      <c r="E790" s="17"/>
      <c r="G790" s="18"/>
    </row>
    <row r="791" spans="5:7" x14ac:dyDescent="0.25">
      <c r="E791" s="17"/>
      <c r="G791" s="18"/>
    </row>
    <row r="792" spans="5:7" x14ac:dyDescent="0.25">
      <c r="E792" s="17"/>
      <c r="G792" s="18"/>
    </row>
    <row r="793" spans="5:7" x14ac:dyDescent="0.25">
      <c r="E793" s="17"/>
      <c r="G793" s="18"/>
    </row>
    <row r="794" spans="5:7" x14ac:dyDescent="0.25">
      <c r="E794" s="17"/>
      <c r="G794" s="18"/>
    </row>
    <row r="795" spans="5:7" x14ac:dyDescent="0.25">
      <c r="E795" s="17"/>
      <c r="G795" s="18"/>
    </row>
    <row r="796" spans="5:7" x14ac:dyDescent="0.25">
      <c r="E796" s="17"/>
      <c r="G796" s="18"/>
    </row>
    <row r="797" spans="5:7" x14ac:dyDescent="0.25">
      <c r="E797" s="17"/>
      <c r="G797" s="18"/>
    </row>
    <row r="798" spans="5:7" x14ac:dyDescent="0.25">
      <c r="E798" s="17"/>
      <c r="G798" s="18"/>
    </row>
    <row r="799" spans="5:7" x14ac:dyDescent="0.25">
      <c r="E799" s="17"/>
      <c r="G799" s="18"/>
    </row>
    <row r="800" spans="5:7" x14ac:dyDescent="0.25">
      <c r="E800" s="17"/>
      <c r="G800" s="18"/>
    </row>
    <row r="801" spans="5:7" x14ac:dyDescent="0.25">
      <c r="E801" s="17"/>
      <c r="G801" s="18"/>
    </row>
    <row r="802" spans="5:7" x14ac:dyDescent="0.25">
      <c r="E802" s="17"/>
      <c r="G802" s="18"/>
    </row>
    <row r="803" spans="5:7" x14ac:dyDescent="0.25">
      <c r="E803" s="17"/>
      <c r="G803" s="18"/>
    </row>
    <row r="804" spans="5:7" x14ac:dyDescent="0.25">
      <c r="E804" s="17"/>
      <c r="G804" s="18"/>
    </row>
    <row r="805" spans="5:7" x14ac:dyDescent="0.25">
      <c r="E805" s="17"/>
      <c r="G805" s="18"/>
    </row>
    <row r="806" spans="5:7" x14ac:dyDescent="0.25">
      <c r="E806" s="17"/>
      <c r="G806" s="18"/>
    </row>
    <row r="807" spans="5:7" x14ac:dyDescent="0.25">
      <c r="E807" s="17"/>
      <c r="G807" s="18"/>
    </row>
    <row r="808" spans="5:7" x14ac:dyDescent="0.25">
      <c r="E808" s="17"/>
      <c r="G808" s="18"/>
    </row>
    <row r="809" spans="5:7" x14ac:dyDescent="0.25">
      <c r="E809" s="17"/>
      <c r="G809" s="18"/>
    </row>
    <row r="810" spans="5:7" x14ac:dyDescent="0.25">
      <c r="E810" s="17"/>
      <c r="G810" s="18"/>
    </row>
    <row r="811" spans="5:7" x14ac:dyDescent="0.25">
      <c r="E811" s="17"/>
      <c r="G811" s="18"/>
    </row>
    <row r="812" spans="5:7" x14ac:dyDescent="0.25">
      <c r="E812" s="17"/>
      <c r="G812" s="18"/>
    </row>
    <row r="813" spans="5:7" x14ac:dyDescent="0.25">
      <c r="E813" s="17"/>
      <c r="G813" s="18"/>
    </row>
    <row r="814" spans="5:7" x14ac:dyDescent="0.25">
      <c r="E814" s="17"/>
      <c r="G814" s="18"/>
    </row>
    <row r="815" spans="5:7" x14ac:dyDescent="0.25">
      <c r="E815" s="17"/>
      <c r="G815" s="18"/>
    </row>
    <row r="816" spans="5:7" x14ac:dyDescent="0.25">
      <c r="E816" s="17"/>
      <c r="G816" s="18"/>
    </row>
    <row r="817" spans="5:7" x14ac:dyDescent="0.25">
      <c r="E817" s="17"/>
      <c r="G817" s="18"/>
    </row>
    <row r="818" spans="5:7" x14ac:dyDescent="0.25">
      <c r="E818" s="17"/>
      <c r="G818" s="18"/>
    </row>
    <row r="819" spans="5:7" x14ac:dyDescent="0.25">
      <c r="E819" s="17"/>
      <c r="G819" s="18"/>
    </row>
    <row r="820" spans="5:7" x14ac:dyDescent="0.25">
      <c r="E820" s="17"/>
      <c r="G820" s="18"/>
    </row>
    <row r="821" spans="5:7" x14ac:dyDescent="0.25">
      <c r="E821" s="17"/>
      <c r="G821" s="18"/>
    </row>
    <row r="822" spans="5:7" x14ac:dyDescent="0.25">
      <c r="E822" s="17"/>
      <c r="G822" s="18"/>
    </row>
    <row r="823" spans="5:7" x14ac:dyDescent="0.25">
      <c r="E823" s="17"/>
      <c r="G823" s="18"/>
    </row>
    <row r="824" spans="5:7" x14ac:dyDescent="0.25">
      <c r="E824" s="17"/>
      <c r="G824" s="18"/>
    </row>
    <row r="825" spans="5:7" x14ac:dyDescent="0.25">
      <c r="E825" s="17"/>
      <c r="G825" s="18"/>
    </row>
    <row r="826" spans="5:7" x14ac:dyDescent="0.25">
      <c r="E826" s="17"/>
      <c r="G826" s="18"/>
    </row>
    <row r="827" spans="5:7" x14ac:dyDescent="0.25">
      <c r="E827" s="17"/>
      <c r="G827" s="18"/>
    </row>
    <row r="828" spans="5:7" x14ac:dyDescent="0.25">
      <c r="E828" s="17"/>
      <c r="G828" s="18"/>
    </row>
    <row r="829" spans="5:7" x14ac:dyDescent="0.25">
      <c r="E829" s="17"/>
      <c r="G829" s="18"/>
    </row>
    <row r="830" spans="5:7" x14ac:dyDescent="0.25">
      <c r="E830" s="17"/>
      <c r="G830" s="18"/>
    </row>
    <row r="831" spans="5:7" x14ac:dyDescent="0.25">
      <c r="E831" s="17"/>
      <c r="G831" s="18"/>
    </row>
    <row r="832" spans="5:7" x14ac:dyDescent="0.25">
      <c r="E832" s="17"/>
      <c r="G832" s="18"/>
    </row>
    <row r="833" spans="5:7" x14ac:dyDescent="0.25">
      <c r="E833" s="17"/>
      <c r="G833" s="18"/>
    </row>
    <row r="834" spans="5:7" x14ac:dyDescent="0.25">
      <c r="E834" s="17"/>
      <c r="G834" s="18"/>
    </row>
    <row r="835" spans="5:7" x14ac:dyDescent="0.25">
      <c r="E835" s="17"/>
      <c r="G835" s="18"/>
    </row>
    <row r="836" spans="5:7" x14ac:dyDescent="0.25">
      <c r="E836" s="17"/>
      <c r="G836" s="18"/>
    </row>
    <row r="837" spans="5:7" x14ac:dyDescent="0.25">
      <c r="E837" s="17"/>
      <c r="G837" s="18"/>
    </row>
    <row r="838" spans="5:7" x14ac:dyDescent="0.25">
      <c r="E838" s="17"/>
      <c r="G838" s="18"/>
    </row>
    <row r="839" spans="5:7" x14ac:dyDescent="0.25">
      <c r="E839" s="17"/>
      <c r="G839" s="18"/>
    </row>
    <row r="840" spans="5:7" x14ac:dyDescent="0.25">
      <c r="E840" s="17"/>
      <c r="G840" s="18"/>
    </row>
    <row r="841" spans="5:7" x14ac:dyDescent="0.25">
      <c r="E841" s="17"/>
      <c r="G841" s="18"/>
    </row>
    <row r="842" spans="5:7" x14ac:dyDescent="0.25">
      <c r="E842" s="17"/>
      <c r="G842" s="18"/>
    </row>
    <row r="843" spans="5:7" x14ac:dyDescent="0.25">
      <c r="E843" s="17"/>
      <c r="G843" s="18"/>
    </row>
    <row r="844" spans="5:7" x14ac:dyDescent="0.25">
      <c r="E844" s="17"/>
      <c r="G844" s="18"/>
    </row>
    <row r="845" spans="5:7" x14ac:dyDescent="0.25">
      <c r="E845" s="17"/>
      <c r="G845" s="18"/>
    </row>
    <row r="846" spans="5:7" x14ac:dyDescent="0.25">
      <c r="E846" s="17"/>
      <c r="G846" s="18"/>
    </row>
    <row r="847" spans="5:7" x14ac:dyDescent="0.25">
      <c r="E847" s="17"/>
      <c r="G847" s="18"/>
    </row>
    <row r="848" spans="5:7" x14ac:dyDescent="0.25">
      <c r="E848" s="17"/>
      <c r="G848" s="18"/>
    </row>
    <row r="849" spans="5:7" x14ac:dyDescent="0.25">
      <c r="E849" s="17"/>
      <c r="G849" s="18"/>
    </row>
    <row r="850" spans="5:7" x14ac:dyDescent="0.25">
      <c r="E850" s="17"/>
      <c r="G850" s="18"/>
    </row>
    <row r="851" spans="5:7" x14ac:dyDescent="0.25">
      <c r="E851" s="17"/>
      <c r="G851" s="18"/>
    </row>
    <row r="852" spans="5:7" x14ac:dyDescent="0.25">
      <c r="E852" s="17"/>
      <c r="G852" s="18"/>
    </row>
    <row r="853" spans="5:7" x14ac:dyDescent="0.25">
      <c r="E853" s="17"/>
      <c r="G853" s="18"/>
    </row>
    <row r="854" spans="5:7" x14ac:dyDescent="0.25">
      <c r="E854" s="17"/>
      <c r="G854" s="18"/>
    </row>
    <row r="855" spans="5:7" x14ac:dyDescent="0.25">
      <c r="E855" s="17"/>
      <c r="G855" s="18"/>
    </row>
    <row r="856" spans="5:7" x14ac:dyDescent="0.25">
      <c r="E856" s="17"/>
      <c r="G856" s="18"/>
    </row>
    <row r="857" spans="5:7" x14ac:dyDescent="0.25">
      <c r="E857" s="17"/>
      <c r="G857" s="18"/>
    </row>
    <row r="858" spans="5:7" x14ac:dyDescent="0.25">
      <c r="E858" s="17"/>
      <c r="G858" s="18"/>
    </row>
    <row r="859" spans="5:7" x14ac:dyDescent="0.25">
      <c r="E859" s="17"/>
      <c r="G859" s="18"/>
    </row>
    <row r="860" spans="5:7" x14ac:dyDescent="0.25">
      <c r="E860" s="17"/>
      <c r="G860" s="18"/>
    </row>
    <row r="861" spans="5:7" x14ac:dyDescent="0.25">
      <c r="E861" s="17"/>
      <c r="G861" s="18"/>
    </row>
    <row r="862" spans="5:7" x14ac:dyDescent="0.25">
      <c r="E862" s="17"/>
      <c r="G862" s="18"/>
    </row>
    <row r="863" spans="5:7" x14ac:dyDescent="0.25">
      <c r="E863" s="17"/>
      <c r="G863" s="18"/>
    </row>
    <row r="864" spans="5:7" x14ac:dyDescent="0.25">
      <c r="E864" s="17"/>
      <c r="G864" s="18"/>
    </row>
    <row r="865" spans="5:7" x14ac:dyDescent="0.25">
      <c r="E865" s="17"/>
      <c r="G865" s="18"/>
    </row>
    <row r="866" spans="5:7" x14ac:dyDescent="0.25">
      <c r="E866" s="17"/>
      <c r="G866" s="18"/>
    </row>
    <row r="867" spans="5:7" x14ac:dyDescent="0.25">
      <c r="E867" s="17"/>
      <c r="G867" s="18"/>
    </row>
    <row r="868" spans="5:7" x14ac:dyDescent="0.25">
      <c r="E868" s="17"/>
      <c r="G868" s="18"/>
    </row>
    <row r="869" spans="5:7" x14ac:dyDescent="0.25">
      <c r="E869" s="17"/>
      <c r="G869" s="18"/>
    </row>
    <row r="870" spans="5:7" x14ac:dyDescent="0.25">
      <c r="E870" s="17"/>
      <c r="G870" s="18"/>
    </row>
    <row r="871" spans="5:7" x14ac:dyDescent="0.25">
      <c r="E871" s="17"/>
      <c r="G871" s="18"/>
    </row>
    <row r="872" spans="5:7" x14ac:dyDescent="0.25">
      <c r="E872" s="17"/>
      <c r="G872" s="18"/>
    </row>
    <row r="873" spans="5:7" x14ac:dyDescent="0.25">
      <c r="E873" s="17"/>
      <c r="G873" s="18"/>
    </row>
    <row r="874" spans="5:7" x14ac:dyDescent="0.25">
      <c r="E874" s="17"/>
      <c r="G874" s="18"/>
    </row>
    <row r="875" spans="5:7" x14ac:dyDescent="0.25">
      <c r="E875" s="17"/>
      <c r="G875" s="18"/>
    </row>
    <row r="876" spans="5:7" x14ac:dyDescent="0.25">
      <c r="E876" s="17"/>
      <c r="G876" s="18"/>
    </row>
    <row r="877" spans="5:7" x14ac:dyDescent="0.25">
      <c r="E877" s="17"/>
      <c r="G877" s="18"/>
    </row>
    <row r="878" spans="5:7" x14ac:dyDescent="0.25">
      <c r="E878" s="17"/>
      <c r="G878" s="18"/>
    </row>
    <row r="879" spans="5:7" x14ac:dyDescent="0.25">
      <c r="E879" s="17"/>
      <c r="G879" s="18"/>
    </row>
    <row r="880" spans="5:7" x14ac:dyDescent="0.25">
      <c r="E880" s="17"/>
      <c r="G880" s="18"/>
    </row>
    <row r="881" spans="5:7" x14ac:dyDescent="0.25">
      <c r="E881" s="17"/>
      <c r="G881" s="18"/>
    </row>
    <row r="882" spans="5:7" x14ac:dyDescent="0.25">
      <c r="E882" s="17"/>
      <c r="G882" s="18"/>
    </row>
    <row r="883" spans="5:7" x14ac:dyDescent="0.25">
      <c r="E883" s="17"/>
      <c r="G883" s="18"/>
    </row>
    <row r="884" spans="5:7" x14ac:dyDescent="0.25">
      <c r="E884" s="17"/>
      <c r="G884" s="18"/>
    </row>
    <row r="885" spans="5:7" x14ac:dyDescent="0.25">
      <c r="E885" s="17"/>
      <c r="G885" s="18"/>
    </row>
    <row r="886" spans="5:7" x14ac:dyDescent="0.25">
      <c r="E886" s="17"/>
      <c r="G886" s="18"/>
    </row>
    <row r="887" spans="5:7" x14ac:dyDescent="0.25">
      <c r="E887" s="17"/>
      <c r="G887" s="18"/>
    </row>
    <row r="888" spans="5:7" x14ac:dyDescent="0.25">
      <c r="E888" s="17"/>
      <c r="G888" s="18"/>
    </row>
    <row r="889" spans="5:7" x14ac:dyDescent="0.25">
      <c r="E889" s="17"/>
      <c r="G889" s="18"/>
    </row>
    <row r="890" spans="5:7" x14ac:dyDescent="0.25">
      <c r="E890" s="17"/>
      <c r="G890" s="18"/>
    </row>
    <row r="891" spans="5:7" x14ac:dyDescent="0.25">
      <c r="E891" s="17"/>
      <c r="G891" s="18"/>
    </row>
    <row r="892" spans="5:7" x14ac:dyDescent="0.25">
      <c r="E892" s="17"/>
      <c r="G892" s="18"/>
    </row>
    <row r="893" spans="5:7" x14ac:dyDescent="0.25">
      <c r="E893" s="17"/>
      <c r="G893" s="18"/>
    </row>
    <row r="894" spans="5:7" x14ac:dyDescent="0.25">
      <c r="E894" s="17"/>
      <c r="G894" s="18"/>
    </row>
    <row r="895" spans="5:7" x14ac:dyDescent="0.25">
      <c r="E895" s="17"/>
      <c r="G895" s="18"/>
    </row>
    <row r="896" spans="5:7" x14ac:dyDescent="0.25">
      <c r="E896" s="17"/>
      <c r="G896" s="18"/>
    </row>
    <row r="897" spans="5:7" x14ac:dyDescent="0.25">
      <c r="E897" s="17"/>
      <c r="G897" s="18"/>
    </row>
    <row r="898" spans="5:7" x14ac:dyDescent="0.25">
      <c r="E898" s="17"/>
      <c r="G898" s="18"/>
    </row>
    <row r="899" spans="5:7" x14ac:dyDescent="0.25">
      <c r="E899" s="17"/>
      <c r="G899" s="18"/>
    </row>
    <row r="900" spans="5:7" x14ac:dyDescent="0.25">
      <c r="E900" s="17"/>
      <c r="G900" s="18"/>
    </row>
    <row r="901" spans="5:7" x14ac:dyDescent="0.25">
      <c r="E901" s="17"/>
      <c r="G901" s="18"/>
    </row>
    <row r="902" spans="5:7" x14ac:dyDescent="0.25">
      <c r="E902" s="17"/>
      <c r="G902" s="18"/>
    </row>
    <row r="903" spans="5:7" x14ac:dyDescent="0.25">
      <c r="E903" s="17"/>
      <c r="G903" s="18"/>
    </row>
    <row r="904" spans="5:7" x14ac:dyDescent="0.25">
      <c r="E904" s="17"/>
      <c r="G904" s="18"/>
    </row>
    <row r="905" spans="5:7" x14ac:dyDescent="0.25">
      <c r="E905" s="17"/>
      <c r="G905" s="18"/>
    </row>
    <row r="906" spans="5:7" x14ac:dyDescent="0.25">
      <c r="E906" s="17"/>
      <c r="G906" s="18"/>
    </row>
    <row r="907" spans="5:7" x14ac:dyDescent="0.25">
      <c r="E907" s="17"/>
      <c r="G907" s="18"/>
    </row>
    <row r="908" spans="5:7" x14ac:dyDescent="0.25">
      <c r="E908" s="17"/>
      <c r="G908" s="18"/>
    </row>
    <row r="909" spans="5:7" x14ac:dyDescent="0.25">
      <c r="E909" s="17"/>
      <c r="G909" s="18"/>
    </row>
    <row r="910" spans="5:7" x14ac:dyDescent="0.25">
      <c r="E910" s="17"/>
      <c r="G910" s="18"/>
    </row>
    <row r="911" spans="5:7" x14ac:dyDescent="0.25">
      <c r="E911" s="17"/>
      <c r="G911" s="18"/>
    </row>
    <row r="912" spans="5:7" x14ac:dyDescent="0.25">
      <c r="E912" s="17"/>
      <c r="G912" s="18"/>
    </row>
    <row r="913" spans="5:7" x14ac:dyDescent="0.25">
      <c r="E913" s="17"/>
      <c r="G913" s="18"/>
    </row>
    <row r="914" spans="5:7" x14ac:dyDescent="0.25">
      <c r="E914" s="17"/>
      <c r="G914" s="18"/>
    </row>
    <row r="915" spans="5:7" x14ac:dyDescent="0.25">
      <c r="E915" s="17"/>
      <c r="G915" s="18"/>
    </row>
    <row r="916" spans="5:7" x14ac:dyDescent="0.25">
      <c r="E916" s="17"/>
      <c r="G916" s="18"/>
    </row>
    <row r="917" spans="5:7" x14ac:dyDescent="0.25">
      <c r="E917" s="17"/>
      <c r="G917" s="18"/>
    </row>
    <row r="918" spans="5:7" x14ac:dyDescent="0.25">
      <c r="E918" s="17"/>
      <c r="G918" s="18"/>
    </row>
    <row r="919" spans="5:7" x14ac:dyDescent="0.25">
      <c r="E919" s="17"/>
      <c r="G919" s="18"/>
    </row>
    <row r="920" spans="5:7" x14ac:dyDescent="0.25">
      <c r="E920" s="17"/>
      <c r="G920" s="18"/>
    </row>
    <row r="921" spans="5:7" x14ac:dyDescent="0.25">
      <c r="E921" s="17"/>
      <c r="G921" s="18"/>
    </row>
    <row r="922" spans="5:7" x14ac:dyDescent="0.25">
      <c r="E922" s="17"/>
      <c r="G922" s="18"/>
    </row>
    <row r="923" spans="5:7" x14ac:dyDescent="0.25">
      <c r="E923" s="17"/>
      <c r="G923" s="18"/>
    </row>
    <row r="924" spans="5:7" x14ac:dyDescent="0.25">
      <c r="E924" s="17"/>
      <c r="G924" s="18"/>
    </row>
    <row r="925" spans="5:7" x14ac:dyDescent="0.25">
      <c r="E925" s="17"/>
      <c r="G925" s="18"/>
    </row>
    <row r="926" spans="5:7" x14ac:dyDescent="0.25">
      <c r="E926" s="17"/>
      <c r="G926" s="18"/>
    </row>
    <row r="927" spans="5:7" x14ac:dyDescent="0.25">
      <c r="E927" s="17"/>
      <c r="G927" s="18"/>
    </row>
    <row r="928" spans="5:7" x14ac:dyDescent="0.25">
      <c r="E928" s="17"/>
      <c r="G928" s="18"/>
    </row>
    <row r="929" spans="5:7" x14ac:dyDescent="0.25">
      <c r="E929" s="17"/>
      <c r="G929" s="18"/>
    </row>
    <row r="930" spans="5:7" x14ac:dyDescent="0.25">
      <c r="E930" s="17"/>
      <c r="G930" s="18"/>
    </row>
    <row r="931" spans="5:7" x14ac:dyDescent="0.25">
      <c r="E931" s="17"/>
      <c r="G931" s="18"/>
    </row>
    <row r="932" spans="5:7" x14ac:dyDescent="0.25">
      <c r="E932" s="17"/>
      <c r="G932" s="18"/>
    </row>
    <row r="933" spans="5:7" x14ac:dyDescent="0.25">
      <c r="E933" s="17"/>
      <c r="G933" s="18"/>
    </row>
    <row r="934" spans="5:7" x14ac:dyDescent="0.25">
      <c r="E934" s="17"/>
      <c r="G934" s="18"/>
    </row>
    <row r="935" spans="5:7" x14ac:dyDescent="0.25">
      <c r="E935" s="17"/>
      <c r="G935" s="18"/>
    </row>
    <row r="936" spans="5:7" x14ac:dyDescent="0.25">
      <c r="E936" s="17"/>
      <c r="G936" s="18"/>
    </row>
    <row r="937" spans="5:7" x14ac:dyDescent="0.25">
      <c r="E937" s="17"/>
      <c r="G937" s="18"/>
    </row>
    <row r="938" spans="5:7" x14ac:dyDescent="0.25">
      <c r="E938" s="17"/>
      <c r="G938" s="18"/>
    </row>
    <row r="939" spans="5:7" x14ac:dyDescent="0.25">
      <c r="E939" s="17"/>
      <c r="G939" s="18"/>
    </row>
    <row r="940" spans="5:7" x14ac:dyDescent="0.25">
      <c r="E940" s="17"/>
      <c r="G940" s="18"/>
    </row>
    <row r="941" spans="5:7" x14ac:dyDescent="0.25">
      <c r="E941" s="17"/>
      <c r="G941" s="18"/>
    </row>
    <row r="942" spans="5:7" x14ac:dyDescent="0.25">
      <c r="E942" s="17"/>
      <c r="G942" s="18"/>
    </row>
    <row r="943" spans="5:7" x14ac:dyDescent="0.25">
      <c r="E943" s="17"/>
      <c r="G943" s="18"/>
    </row>
    <row r="944" spans="5:7" x14ac:dyDescent="0.25">
      <c r="E944" s="17"/>
      <c r="G944" s="18"/>
    </row>
    <row r="945" spans="5:7" x14ac:dyDescent="0.25">
      <c r="E945" s="17"/>
      <c r="G945" s="18"/>
    </row>
    <row r="946" spans="5:7" x14ac:dyDescent="0.25">
      <c r="E946" s="17"/>
      <c r="G946" s="18"/>
    </row>
    <row r="947" spans="5:7" x14ac:dyDescent="0.25">
      <c r="E947" s="17"/>
      <c r="G947" s="18"/>
    </row>
    <row r="948" spans="5:7" x14ac:dyDescent="0.25">
      <c r="E948" s="17"/>
      <c r="G948" s="18"/>
    </row>
    <row r="949" spans="5:7" x14ac:dyDescent="0.25">
      <c r="E949" s="17"/>
      <c r="G949" s="18"/>
    </row>
    <row r="950" spans="5:7" x14ac:dyDescent="0.25">
      <c r="E950" s="17"/>
      <c r="G950" s="18"/>
    </row>
    <row r="951" spans="5:7" x14ac:dyDescent="0.25">
      <c r="E951" s="17"/>
      <c r="G951" s="18"/>
    </row>
    <row r="952" spans="5:7" x14ac:dyDescent="0.25">
      <c r="E952" s="17"/>
      <c r="G952" s="18"/>
    </row>
    <row r="953" spans="5:7" x14ac:dyDescent="0.25">
      <c r="E953" s="17"/>
      <c r="G953" s="18"/>
    </row>
    <row r="954" spans="5:7" x14ac:dyDescent="0.25">
      <c r="E954" s="17"/>
      <c r="G954" s="18"/>
    </row>
    <row r="955" spans="5:7" x14ac:dyDescent="0.25">
      <c r="E955" s="17"/>
      <c r="G955" s="18"/>
    </row>
    <row r="956" spans="5:7" x14ac:dyDescent="0.25">
      <c r="E956" s="17"/>
      <c r="G956" s="18"/>
    </row>
    <row r="957" spans="5:7" x14ac:dyDescent="0.25">
      <c r="E957" s="17"/>
      <c r="G957" s="18"/>
    </row>
    <row r="958" spans="5:7" x14ac:dyDescent="0.25">
      <c r="E958" s="17"/>
      <c r="G958" s="18"/>
    </row>
    <row r="959" spans="5:7" x14ac:dyDescent="0.25">
      <c r="E959" s="17"/>
      <c r="G959" s="18"/>
    </row>
    <row r="960" spans="5:7" x14ac:dyDescent="0.25">
      <c r="E960" s="17"/>
      <c r="G960" s="18"/>
    </row>
    <row r="961" spans="5:7" x14ac:dyDescent="0.25">
      <c r="E961" s="17"/>
      <c r="G961" s="18"/>
    </row>
    <row r="962" spans="5:7" x14ac:dyDescent="0.25">
      <c r="E962" s="17"/>
      <c r="G962" s="18"/>
    </row>
    <row r="963" spans="5:7" x14ac:dyDescent="0.25">
      <c r="E963" s="17"/>
      <c r="G963" s="18"/>
    </row>
    <row r="964" spans="5:7" x14ac:dyDescent="0.25">
      <c r="E964" s="17"/>
      <c r="G964" s="18"/>
    </row>
    <row r="965" spans="5:7" x14ac:dyDescent="0.25">
      <c r="E965" s="17"/>
      <c r="G965" s="18"/>
    </row>
    <row r="966" spans="5:7" x14ac:dyDescent="0.25">
      <c r="E966" s="17"/>
      <c r="G966" s="18"/>
    </row>
    <row r="967" spans="5:7" x14ac:dyDescent="0.25">
      <c r="E967" s="17"/>
      <c r="G967" s="18"/>
    </row>
    <row r="968" spans="5:7" x14ac:dyDescent="0.25">
      <c r="E968" s="17"/>
      <c r="G968" s="18"/>
    </row>
    <row r="969" spans="5:7" x14ac:dyDescent="0.25">
      <c r="E969" s="17"/>
      <c r="G969" s="18"/>
    </row>
    <row r="970" spans="5:7" x14ac:dyDescent="0.25">
      <c r="E970" s="17"/>
      <c r="G970" s="18"/>
    </row>
    <row r="971" spans="5:7" x14ac:dyDescent="0.25">
      <c r="E971" s="17"/>
      <c r="G971" s="18"/>
    </row>
    <row r="972" spans="5:7" x14ac:dyDescent="0.25">
      <c r="E972" s="17"/>
      <c r="G972" s="18"/>
    </row>
    <row r="973" spans="5:7" x14ac:dyDescent="0.25">
      <c r="E973" s="17"/>
      <c r="G973" s="18"/>
    </row>
    <row r="974" spans="5:7" x14ac:dyDescent="0.25">
      <c r="E974" s="17"/>
      <c r="G974" s="18"/>
    </row>
    <row r="975" spans="5:7" x14ac:dyDescent="0.25">
      <c r="E975" s="17"/>
      <c r="G975" s="18"/>
    </row>
    <row r="976" spans="5:7" x14ac:dyDescent="0.25">
      <c r="E976" s="17"/>
      <c r="G976" s="18"/>
    </row>
    <row r="977" spans="5:7" x14ac:dyDescent="0.25">
      <c r="E977" s="17"/>
      <c r="G977" s="18"/>
    </row>
    <row r="978" spans="5:7" x14ac:dyDescent="0.25">
      <c r="E978" s="17"/>
      <c r="G978" s="18"/>
    </row>
    <row r="979" spans="5:7" x14ac:dyDescent="0.25">
      <c r="E979" s="17"/>
      <c r="G979" s="18"/>
    </row>
    <row r="980" spans="5:7" x14ac:dyDescent="0.25">
      <c r="E980" s="17"/>
      <c r="G980" s="18"/>
    </row>
    <row r="981" spans="5:7" x14ac:dyDescent="0.25">
      <c r="E981" s="17"/>
      <c r="G981" s="18"/>
    </row>
    <row r="982" spans="5:7" x14ac:dyDescent="0.25">
      <c r="E982" s="17"/>
      <c r="G982" s="18"/>
    </row>
    <row r="983" spans="5:7" x14ac:dyDescent="0.25">
      <c r="E983" s="17"/>
      <c r="G983" s="18"/>
    </row>
    <row r="984" spans="5:7" x14ac:dyDescent="0.25">
      <c r="E984" s="17"/>
      <c r="G984" s="18"/>
    </row>
    <row r="985" spans="5:7" x14ac:dyDescent="0.25">
      <c r="E985" s="17"/>
      <c r="G985" s="18"/>
    </row>
    <row r="986" spans="5:7" x14ac:dyDescent="0.25">
      <c r="E986" s="17"/>
      <c r="G986" s="18"/>
    </row>
    <row r="987" spans="5:7" x14ac:dyDescent="0.25">
      <c r="E987" s="17"/>
      <c r="G987" s="18"/>
    </row>
    <row r="988" spans="5:7" x14ac:dyDescent="0.25">
      <c r="E988" s="17"/>
      <c r="G988" s="18"/>
    </row>
    <row r="989" spans="5:7" x14ac:dyDescent="0.25">
      <c r="E989" s="17"/>
      <c r="G989" s="18"/>
    </row>
    <row r="990" spans="5:7" x14ac:dyDescent="0.25">
      <c r="E990" s="17"/>
      <c r="G990" s="18"/>
    </row>
    <row r="991" spans="5:7" x14ac:dyDescent="0.25">
      <c r="E991" s="17"/>
      <c r="G991" s="18"/>
    </row>
    <row r="992" spans="5:7" x14ac:dyDescent="0.25">
      <c r="E992" s="17"/>
      <c r="G992" s="18"/>
    </row>
    <row r="993" spans="5:7" x14ac:dyDescent="0.25">
      <c r="E993" s="17"/>
      <c r="G993" s="18"/>
    </row>
    <row r="994" spans="5:7" x14ac:dyDescent="0.25">
      <c r="E994" s="17"/>
      <c r="G994" s="18"/>
    </row>
    <row r="995" spans="5:7" x14ac:dyDescent="0.25">
      <c r="E995" s="17"/>
      <c r="G995" s="18"/>
    </row>
    <row r="996" spans="5:7" x14ac:dyDescent="0.25">
      <c r="E996" s="17"/>
      <c r="G996" s="18"/>
    </row>
    <row r="997" spans="5:7" x14ac:dyDescent="0.25">
      <c r="E997" s="17"/>
      <c r="G997" s="18"/>
    </row>
    <row r="998" spans="5:7" x14ac:dyDescent="0.25">
      <c r="E998" s="17"/>
      <c r="G998" s="18"/>
    </row>
    <row r="999" spans="5:7" x14ac:dyDescent="0.25">
      <c r="E999" s="17"/>
      <c r="G999" s="18"/>
    </row>
    <row r="1000" spans="5:7" x14ac:dyDescent="0.25">
      <c r="E1000" s="17"/>
      <c r="G1000" s="18"/>
    </row>
    <row r="1001" spans="5:7" x14ac:dyDescent="0.25">
      <c r="E1001" s="17"/>
      <c r="G1001" s="18"/>
    </row>
    <row r="1002" spans="5:7" x14ac:dyDescent="0.25">
      <c r="E1002" s="17"/>
      <c r="G1002" s="18"/>
    </row>
    <row r="1003" spans="5:7" x14ac:dyDescent="0.25">
      <c r="E1003" s="17"/>
      <c r="G1003" s="18"/>
    </row>
    <row r="1004" spans="5:7" x14ac:dyDescent="0.25">
      <c r="E1004" s="17"/>
      <c r="G1004" s="18"/>
    </row>
    <row r="1005" spans="5:7" x14ac:dyDescent="0.25">
      <c r="E1005" s="17"/>
      <c r="G1005" s="18"/>
    </row>
    <row r="1006" spans="5:7" x14ac:dyDescent="0.25">
      <c r="E1006" s="17"/>
      <c r="G1006" s="18"/>
    </row>
    <row r="1007" spans="5:7" x14ac:dyDescent="0.25">
      <c r="E1007" s="17"/>
      <c r="G1007" s="18"/>
    </row>
    <row r="1008" spans="5:7" x14ac:dyDescent="0.25">
      <c r="E1008" s="17"/>
      <c r="G1008" s="18"/>
    </row>
    <row r="1009" spans="5:7" x14ac:dyDescent="0.25">
      <c r="E1009" s="17"/>
      <c r="G1009" s="18"/>
    </row>
    <row r="1010" spans="5:7" x14ac:dyDescent="0.25">
      <c r="E1010" s="17"/>
      <c r="G1010" s="18"/>
    </row>
    <row r="1011" spans="5:7" x14ac:dyDescent="0.25">
      <c r="E1011" s="17"/>
      <c r="G1011" s="18"/>
    </row>
    <row r="1012" spans="5:7" x14ac:dyDescent="0.25">
      <c r="E1012" s="17"/>
      <c r="G1012" s="18"/>
    </row>
    <row r="1013" spans="5:7" x14ac:dyDescent="0.25">
      <c r="E1013" s="17"/>
      <c r="G1013" s="18"/>
    </row>
    <row r="1014" spans="5:7" x14ac:dyDescent="0.25">
      <c r="E1014" s="17"/>
      <c r="G1014" s="18"/>
    </row>
    <row r="1015" spans="5:7" x14ac:dyDescent="0.25">
      <c r="E1015" s="17"/>
      <c r="G1015" s="18"/>
    </row>
    <row r="1016" spans="5:7" x14ac:dyDescent="0.25">
      <c r="E1016" s="17"/>
      <c r="G1016" s="18"/>
    </row>
    <row r="1017" spans="5:7" x14ac:dyDescent="0.25">
      <c r="E1017" s="17"/>
      <c r="G1017" s="18"/>
    </row>
    <row r="1018" spans="5:7" x14ac:dyDescent="0.25">
      <c r="E1018" s="17"/>
      <c r="G1018" s="18"/>
    </row>
    <row r="1019" spans="5:7" x14ac:dyDescent="0.25">
      <c r="E1019" s="17"/>
      <c r="G1019" s="18"/>
    </row>
    <row r="1020" spans="5:7" x14ac:dyDescent="0.25">
      <c r="E1020" s="17"/>
      <c r="G1020" s="18"/>
    </row>
    <row r="1021" spans="5:7" x14ac:dyDescent="0.25">
      <c r="E1021" s="17"/>
      <c r="G1021" s="18"/>
    </row>
    <row r="1022" spans="5:7" x14ac:dyDescent="0.25">
      <c r="E1022" s="17"/>
      <c r="G1022" s="18"/>
    </row>
    <row r="1023" spans="5:7" x14ac:dyDescent="0.25">
      <c r="E1023" s="17"/>
      <c r="G1023" s="18"/>
    </row>
    <row r="1024" spans="5:7" x14ac:dyDescent="0.25">
      <c r="E1024" s="17"/>
      <c r="G1024" s="18"/>
    </row>
    <row r="1025" spans="5:7" x14ac:dyDescent="0.25">
      <c r="E1025" s="17"/>
      <c r="G1025" s="18"/>
    </row>
    <row r="1026" spans="5:7" x14ac:dyDescent="0.25">
      <c r="E1026" s="17"/>
      <c r="G1026" s="18"/>
    </row>
    <row r="1027" spans="5:7" x14ac:dyDescent="0.25">
      <c r="E1027" s="17"/>
      <c r="G1027" s="18"/>
    </row>
    <row r="1028" spans="5:7" x14ac:dyDescent="0.25">
      <c r="E1028" s="17"/>
      <c r="G1028" s="18"/>
    </row>
    <row r="1029" spans="5:7" x14ac:dyDescent="0.25">
      <c r="E1029" s="17"/>
      <c r="G1029" s="18"/>
    </row>
    <row r="1030" spans="5:7" x14ac:dyDescent="0.25">
      <c r="E1030" s="17"/>
      <c r="G1030" s="18"/>
    </row>
    <row r="1031" spans="5:7" x14ac:dyDescent="0.25">
      <c r="E1031" s="17"/>
      <c r="G1031" s="18"/>
    </row>
    <row r="1032" spans="5:7" x14ac:dyDescent="0.25">
      <c r="E1032" s="17"/>
      <c r="G1032" s="18"/>
    </row>
    <row r="1033" spans="5:7" x14ac:dyDescent="0.25">
      <c r="E1033" s="17"/>
      <c r="G1033" s="18"/>
    </row>
    <row r="1034" spans="5:7" x14ac:dyDescent="0.25">
      <c r="E1034" s="17"/>
      <c r="G1034" s="18"/>
    </row>
    <row r="1035" spans="5:7" x14ac:dyDescent="0.25">
      <c r="E1035" s="17"/>
      <c r="G1035" s="18"/>
    </row>
    <row r="1036" spans="5:7" x14ac:dyDescent="0.25">
      <c r="E1036" s="17"/>
      <c r="G1036" s="18"/>
    </row>
    <row r="1037" spans="5:7" x14ac:dyDescent="0.25">
      <c r="E1037" s="17"/>
      <c r="G1037" s="18"/>
    </row>
    <row r="1038" spans="5:7" x14ac:dyDescent="0.25">
      <c r="E1038" s="17"/>
      <c r="G1038" s="18"/>
    </row>
    <row r="1039" spans="5:7" x14ac:dyDescent="0.25">
      <c r="E1039" s="17"/>
      <c r="G1039" s="18"/>
    </row>
    <row r="1040" spans="5:7" x14ac:dyDescent="0.25">
      <c r="E1040" s="17"/>
      <c r="G1040" s="18"/>
    </row>
    <row r="1041" spans="5:7" x14ac:dyDescent="0.25">
      <c r="E1041" s="17"/>
      <c r="G1041" s="18"/>
    </row>
    <row r="1042" spans="5:7" x14ac:dyDescent="0.25">
      <c r="E1042" s="17"/>
      <c r="G1042" s="18"/>
    </row>
    <row r="1043" spans="5:7" x14ac:dyDescent="0.25">
      <c r="E1043" s="17"/>
      <c r="G1043" s="18"/>
    </row>
    <row r="1044" spans="5:7" x14ac:dyDescent="0.25">
      <c r="E1044" s="17"/>
      <c r="G1044" s="18"/>
    </row>
    <row r="1045" spans="5:7" x14ac:dyDescent="0.25">
      <c r="E1045" s="17"/>
      <c r="G1045" s="18"/>
    </row>
    <row r="1046" spans="5:7" x14ac:dyDescent="0.25">
      <c r="E1046" s="17"/>
      <c r="G1046" s="18"/>
    </row>
    <row r="1047" spans="5:7" x14ac:dyDescent="0.25">
      <c r="E1047" s="17"/>
      <c r="G1047" s="18"/>
    </row>
    <row r="1048" spans="5:7" x14ac:dyDescent="0.25">
      <c r="E1048" s="17"/>
      <c r="G1048" s="18"/>
    </row>
    <row r="1049" spans="5:7" x14ac:dyDescent="0.25">
      <c r="E1049" s="17"/>
      <c r="G1049" s="18"/>
    </row>
    <row r="1050" spans="5:7" x14ac:dyDescent="0.25">
      <c r="E1050" s="17"/>
      <c r="G1050" s="18"/>
    </row>
    <row r="1051" spans="5:7" x14ac:dyDescent="0.25">
      <c r="E1051" s="17"/>
      <c r="G1051" s="18"/>
    </row>
    <row r="1052" spans="5:7" x14ac:dyDescent="0.25">
      <c r="E1052" s="17"/>
      <c r="G1052" s="18"/>
    </row>
    <row r="1053" spans="5:7" x14ac:dyDescent="0.25">
      <c r="E1053" s="17"/>
      <c r="G1053" s="18"/>
    </row>
    <row r="1054" spans="5:7" x14ac:dyDescent="0.25">
      <c r="E1054" s="17"/>
      <c r="G1054" s="18"/>
    </row>
    <row r="1055" spans="5:7" x14ac:dyDescent="0.25">
      <c r="E1055" s="17"/>
      <c r="G1055" s="18"/>
    </row>
    <row r="1056" spans="5:7" x14ac:dyDescent="0.25">
      <c r="E1056" s="17"/>
      <c r="G1056" s="18"/>
    </row>
    <row r="1057" spans="5:7" x14ac:dyDescent="0.25">
      <c r="E1057" s="17"/>
      <c r="G1057" s="18"/>
    </row>
    <row r="1058" spans="5:7" x14ac:dyDescent="0.25">
      <c r="E1058" s="17"/>
      <c r="G1058" s="18"/>
    </row>
    <row r="1059" spans="5:7" x14ac:dyDescent="0.25">
      <c r="E1059" s="17"/>
      <c r="G1059" s="18"/>
    </row>
    <row r="1060" spans="5:7" x14ac:dyDescent="0.25">
      <c r="E1060" s="17"/>
      <c r="G1060" s="18"/>
    </row>
    <row r="1061" spans="5:7" x14ac:dyDescent="0.25">
      <c r="E1061" s="17"/>
      <c r="G1061" s="18"/>
    </row>
    <row r="1062" spans="5:7" x14ac:dyDescent="0.25">
      <c r="E1062" s="17"/>
      <c r="G1062" s="18"/>
    </row>
    <row r="1063" spans="5:7" x14ac:dyDescent="0.25">
      <c r="E1063" s="17"/>
      <c r="G1063" s="18"/>
    </row>
    <row r="1064" spans="5:7" x14ac:dyDescent="0.25">
      <c r="E1064" s="17"/>
      <c r="G1064" s="18"/>
    </row>
    <row r="1065" spans="5:7" x14ac:dyDescent="0.25">
      <c r="E1065" s="17"/>
      <c r="G1065" s="18"/>
    </row>
    <row r="1066" spans="5:7" x14ac:dyDescent="0.25">
      <c r="E1066" s="17"/>
      <c r="G1066" s="18"/>
    </row>
    <row r="1067" spans="5:7" x14ac:dyDescent="0.25">
      <c r="E1067" s="17"/>
      <c r="G1067" s="18"/>
    </row>
    <row r="1068" spans="5:7" x14ac:dyDescent="0.25">
      <c r="E1068" s="17"/>
      <c r="G1068" s="18"/>
    </row>
    <row r="1069" spans="5:7" x14ac:dyDescent="0.25">
      <c r="E1069" s="17"/>
      <c r="G1069" s="18"/>
    </row>
    <row r="1070" spans="5:7" x14ac:dyDescent="0.25">
      <c r="E1070" s="17"/>
      <c r="G1070" s="18"/>
    </row>
    <row r="1071" spans="5:7" x14ac:dyDescent="0.25">
      <c r="E1071" s="17"/>
      <c r="G1071" s="18"/>
    </row>
    <row r="1072" spans="5:7" x14ac:dyDescent="0.25">
      <c r="E1072" s="17"/>
      <c r="G1072" s="18"/>
    </row>
    <row r="1073" spans="5:7" x14ac:dyDescent="0.25">
      <c r="E1073" s="17"/>
      <c r="G1073" s="18"/>
    </row>
    <row r="1074" spans="5:7" x14ac:dyDescent="0.25">
      <c r="E1074" s="17"/>
      <c r="G1074" s="18"/>
    </row>
    <row r="1075" spans="5:7" x14ac:dyDescent="0.25">
      <c r="E1075" s="17"/>
      <c r="G1075" s="18"/>
    </row>
    <row r="1076" spans="5:7" x14ac:dyDescent="0.25">
      <c r="E1076" s="17"/>
      <c r="G1076" s="18"/>
    </row>
    <row r="1077" spans="5:7" x14ac:dyDescent="0.25">
      <c r="E1077" s="17"/>
      <c r="G1077" s="18"/>
    </row>
    <row r="1078" spans="5:7" x14ac:dyDescent="0.25">
      <c r="E1078" s="17"/>
      <c r="G1078" s="18"/>
    </row>
    <row r="1079" spans="5:7" x14ac:dyDescent="0.25">
      <c r="E1079" s="17"/>
      <c r="G1079" s="18"/>
    </row>
    <row r="1080" spans="5:7" x14ac:dyDescent="0.25">
      <c r="E1080" s="17"/>
      <c r="G1080" s="18"/>
    </row>
    <row r="1081" spans="5:7" x14ac:dyDescent="0.25">
      <c r="E1081" s="17"/>
      <c r="G1081" s="18"/>
    </row>
    <row r="1082" spans="5:7" x14ac:dyDescent="0.25">
      <c r="E1082" s="17"/>
      <c r="G1082" s="18"/>
    </row>
    <row r="1083" spans="5:7" x14ac:dyDescent="0.25">
      <c r="E1083" s="17"/>
      <c r="G1083" s="18"/>
    </row>
    <row r="1084" spans="5:7" x14ac:dyDescent="0.25">
      <c r="E1084" s="17"/>
      <c r="G1084" s="18"/>
    </row>
    <row r="1085" spans="5:7" x14ac:dyDescent="0.25">
      <c r="E1085" s="17"/>
      <c r="G1085" s="18"/>
    </row>
    <row r="1086" spans="5:7" x14ac:dyDescent="0.25">
      <c r="E1086" s="17"/>
      <c r="G1086" s="18"/>
    </row>
    <row r="1087" spans="5:7" x14ac:dyDescent="0.25">
      <c r="E1087" s="17"/>
      <c r="G1087" s="18"/>
    </row>
    <row r="1088" spans="5:7" x14ac:dyDescent="0.25">
      <c r="E1088" s="17"/>
      <c r="G1088" s="18"/>
    </row>
    <row r="1089" spans="5:7" x14ac:dyDescent="0.25">
      <c r="E1089" s="17"/>
      <c r="G1089" s="18"/>
    </row>
    <row r="1090" spans="5:7" x14ac:dyDescent="0.25">
      <c r="E1090" s="17"/>
      <c r="G1090" s="18"/>
    </row>
    <row r="1091" spans="5:7" x14ac:dyDescent="0.25">
      <c r="E1091" s="17"/>
      <c r="G1091" s="18"/>
    </row>
    <row r="1092" spans="5:7" x14ac:dyDescent="0.25">
      <c r="E1092" s="17"/>
      <c r="G1092" s="18"/>
    </row>
    <row r="1093" spans="5:7" x14ac:dyDescent="0.25">
      <c r="E1093" s="17"/>
      <c r="G1093" s="18"/>
    </row>
    <row r="1094" spans="5:7" x14ac:dyDescent="0.25">
      <c r="E1094" s="17"/>
      <c r="G1094" s="18"/>
    </row>
    <row r="1095" spans="5:7" x14ac:dyDescent="0.25">
      <c r="E1095" s="17"/>
      <c r="G1095" s="18"/>
    </row>
    <row r="1096" spans="5:7" x14ac:dyDescent="0.25">
      <c r="E1096" s="17"/>
      <c r="G1096" s="18"/>
    </row>
    <row r="1097" spans="5:7" x14ac:dyDescent="0.25">
      <c r="E1097" s="17"/>
      <c r="G1097" s="18"/>
    </row>
    <row r="1098" spans="5:7" x14ac:dyDescent="0.25">
      <c r="E1098" s="17"/>
      <c r="G1098" s="18"/>
    </row>
    <row r="1099" spans="5:7" x14ac:dyDescent="0.25">
      <c r="E1099" s="17"/>
      <c r="G1099" s="18"/>
    </row>
    <row r="1100" spans="5:7" x14ac:dyDescent="0.25">
      <c r="E1100" s="17"/>
      <c r="G1100" s="18"/>
    </row>
    <row r="1101" spans="5:7" x14ac:dyDescent="0.25">
      <c r="E1101" s="17"/>
      <c r="G1101" s="18"/>
    </row>
    <row r="1102" spans="5:7" x14ac:dyDescent="0.25">
      <c r="E1102" s="17"/>
      <c r="G1102" s="18"/>
    </row>
    <row r="1103" spans="5:7" x14ac:dyDescent="0.25">
      <c r="E1103" s="17"/>
      <c r="G1103" s="18"/>
    </row>
    <row r="1104" spans="5:7" x14ac:dyDescent="0.25">
      <c r="E1104" s="17"/>
      <c r="G1104" s="18"/>
    </row>
    <row r="1105" spans="5:7" x14ac:dyDescent="0.25">
      <c r="E1105" s="17"/>
      <c r="G1105" s="18"/>
    </row>
    <row r="1106" spans="5:7" x14ac:dyDescent="0.25">
      <c r="E1106" s="17"/>
      <c r="G1106" s="18"/>
    </row>
    <row r="1107" spans="5:7" x14ac:dyDescent="0.25">
      <c r="E1107" s="17"/>
      <c r="G1107" s="18"/>
    </row>
    <row r="1108" spans="5:7" x14ac:dyDescent="0.25">
      <c r="E1108" s="17"/>
      <c r="G1108" s="18"/>
    </row>
    <row r="1109" spans="5:7" x14ac:dyDescent="0.25">
      <c r="E1109" s="17"/>
      <c r="G1109" s="18"/>
    </row>
    <row r="1110" spans="5:7" x14ac:dyDescent="0.25">
      <c r="E1110" s="17"/>
      <c r="G1110" s="18"/>
    </row>
    <row r="1111" spans="5:7" x14ac:dyDescent="0.25">
      <c r="E1111" s="17"/>
      <c r="G1111" s="18"/>
    </row>
    <row r="1112" spans="5:7" x14ac:dyDescent="0.25">
      <c r="E1112" s="17"/>
      <c r="G1112" s="18"/>
    </row>
    <row r="1113" spans="5:7" x14ac:dyDescent="0.25">
      <c r="E1113" s="17"/>
      <c r="G1113" s="18"/>
    </row>
    <row r="1114" spans="5:7" x14ac:dyDescent="0.25">
      <c r="E1114" s="17"/>
      <c r="G1114" s="18"/>
    </row>
    <row r="1115" spans="5:7" x14ac:dyDescent="0.25">
      <c r="E1115" s="17"/>
      <c r="G1115" s="18"/>
    </row>
    <row r="1116" spans="5:7" x14ac:dyDescent="0.25">
      <c r="E1116" s="17"/>
      <c r="G1116" s="18"/>
    </row>
    <row r="1117" spans="5:7" x14ac:dyDescent="0.25">
      <c r="E1117" s="17"/>
      <c r="G1117" s="18"/>
    </row>
    <row r="1118" spans="5:7" x14ac:dyDescent="0.25">
      <c r="E1118" s="17"/>
      <c r="G1118" s="18"/>
    </row>
    <row r="1119" spans="5:7" x14ac:dyDescent="0.25">
      <c r="E1119" s="17"/>
      <c r="G1119" s="18"/>
    </row>
    <row r="1120" spans="5:7" x14ac:dyDescent="0.25">
      <c r="E1120" s="17"/>
      <c r="G1120" s="18"/>
    </row>
    <row r="1121" spans="5:7" x14ac:dyDescent="0.25">
      <c r="E1121" s="17"/>
      <c r="G1121" s="18"/>
    </row>
    <row r="1122" spans="5:7" x14ac:dyDescent="0.25">
      <c r="E1122" s="17"/>
      <c r="G1122" s="18"/>
    </row>
    <row r="1123" spans="5:7" x14ac:dyDescent="0.25">
      <c r="E1123" s="17"/>
      <c r="G1123" s="18"/>
    </row>
    <row r="1124" spans="5:7" x14ac:dyDescent="0.25">
      <c r="E1124" s="17"/>
      <c r="G1124" s="18"/>
    </row>
    <row r="1125" spans="5:7" x14ac:dyDescent="0.25">
      <c r="E1125" s="17"/>
      <c r="G1125" s="18"/>
    </row>
    <row r="1126" spans="5:7" x14ac:dyDescent="0.25">
      <c r="E1126" s="17"/>
      <c r="G1126" s="18"/>
    </row>
    <row r="1127" spans="5:7" x14ac:dyDescent="0.25">
      <c r="E1127" s="17"/>
      <c r="G1127" s="18"/>
    </row>
    <row r="1128" spans="5:7" x14ac:dyDescent="0.25">
      <c r="E1128" s="17"/>
      <c r="G1128" s="18"/>
    </row>
    <row r="1129" spans="5:7" x14ac:dyDescent="0.25">
      <c r="E1129" s="17"/>
      <c r="G1129" s="18"/>
    </row>
    <row r="1130" spans="5:7" x14ac:dyDescent="0.25">
      <c r="E1130" s="17"/>
      <c r="G1130" s="18"/>
    </row>
    <row r="1131" spans="5:7" x14ac:dyDescent="0.25">
      <c r="E1131" s="17"/>
      <c r="G1131" s="18"/>
    </row>
    <row r="1132" spans="5:7" x14ac:dyDescent="0.25">
      <c r="E1132" s="17"/>
      <c r="G1132" s="18"/>
    </row>
    <row r="1133" spans="5:7" x14ac:dyDescent="0.25">
      <c r="E1133" s="17"/>
      <c r="G1133" s="18"/>
    </row>
    <row r="1134" spans="5:7" x14ac:dyDescent="0.25">
      <c r="E1134" s="17"/>
      <c r="G1134" s="18"/>
    </row>
    <row r="1135" spans="5:7" x14ac:dyDescent="0.25">
      <c r="E1135" s="17"/>
      <c r="G1135" s="18"/>
    </row>
    <row r="1136" spans="5:7" x14ac:dyDescent="0.25">
      <c r="E1136" s="17"/>
      <c r="G1136" s="18"/>
    </row>
    <row r="1137" spans="5:7" x14ac:dyDescent="0.25">
      <c r="E1137" s="17"/>
      <c r="G1137" s="18"/>
    </row>
    <row r="1138" spans="5:7" x14ac:dyDescent="0.25">
      <c r="E1138" s="17"/>
      <c r="G1138" s="18"/>
    </row>
    <row r="1139" spans="5:7" x14ac:dyDescent="0.25">
      <c r="E1139" s="17"/>
      <c r="G1139" s="18"/>
    </row>
    <row r="1140" spans="5:7" x14ac:dyDescent="0.25">
      <c r="E1140" s="17"/>
      <c r="G1140" s="18"/>
    </row>
    <row r="1141" spans="5:7" x14ac:dyDescent="0.25">
      <c r="E1141" s="17"/>
      <c r="G1141" s="18"/>
    </row>
    <row r="1142" spans="5:7" x14ac:dyDescent="0.25">
      <c r="E1142" s="17"/>
      <c r="G1142" s="18"/>
    </row>
    <row r="1143" spans="5:7" x14ac:dyDescent="0.25">
      <c r="E1143" s="17"/>
      <c r="G1143" s="18"/>
    </row>
    <row r="1144" spans="5:7" x14ac:dyDescent="0.25">
      <c r="E1144" s="17"/>
      <c r="G1144" s="18"/>
    </row>
    <row r="1145" spans="5:7" x14ac:dyDescent="0.25">
      <c r="E1145" s="17"/>
      <c r="G1145" s="18"/>
    </row>
    <row r="1146" spans="5:7" x14ac:dyDescent="0.25">
      <c r="E1146" s="17"/>
      <c r="G1146" s="18"/>
    </row>
    <row r="1147" spans="5:7" x14ac:dyDescent="0.25">
      <c r="E1147" s="17"/>
      <c r="G1147" s="18"/>
    </row>
    <row r="1148" spans="5:7" x14ac:dyDescent="0.25">
      <c r="E1148" s="17"/>
      <c r="G1148" s="18"/>
    </row>
    <row r="1149" spans="5:7" x14ac:dyDescent="0.25">
      <c r="E1149" s="17"/>
      <c r="G1149" s="18"/>
    </row>
    <row r="1150" spans="5:7" x14ac:dyDescent="0.25">
      <c r="E1150" s="17"/>
      <c r="G1150" s="18"/>
    </row>
    <row r="1151" spans="5:7" x14ac:dyDescent="0.25">
      <c r="E1151" s="17"/>
      <c r="G1151" s="18"/>
    </row>
    <row r="1152" spans="5:7" x14ac:dyDescent="0.25">
      <c r="E1152" s="17"/>
      <c r="G1152" s="18"/>
    </row>
    <row r="1153" spans="5:7" x14ac:dyDescent="0.25">
      <c r="E1153" s="17"/>
      <c r="G1153" s="18"/>
    </row>
    <row r="1154" spans="5:7" x14ac:dyDescent="0.25">
      <c r="E1154" s="17"/>
      <c r="G1154" s="18"/>
    </row>
    <row r="1155" spans="5:7" x14ac:dyDescent="0.25">
      <c r="E1155" s="17"/>
      <c r="G1155" s="18"/>
    </row>
    <row r="1156" spans="5:7" x14ac:dyDescent="0.25">
      <c r="E1156" s="17"/>
      <c r="G1156" s="18"/>
    </row>
    <row r="1157" spans="5:7" x14ac:dyDescent="0.25">
      <c r="E1157" s="17"/>
      <c r="G1157" s="18"/>
    </row>
    <row r="1158" spans="5:7" x14ac:dyDescent="0.25">
      <c r="E1158" s="17"/>
      <c r="G1158" s="18"/>
    </row>
    <row r="1159" spans="5:7" x14ac:dyDescent="0.25">
      <c r="E1159" s="17"/>
      <c r="G1159" s="18"/>
    </row>
    <row r="1160" spans="5:7" x14ac:dyDescent="0.25">
      <c r="E1160" s="17"/>
      <c r="G1160" s="18"/>
    </row>
    <row r="1161" spans="5:7" x14ac:dyDescent="0.25">
      <c r="E1161" s="17"/>
      <c r="G1161" s="18"/>
    </row>
    <row r="1162" spans="5:7" x14ac:dyDescent="0.25">
      <c r="E1162" s="17"/>
      <c r="G1162" s="18"/>
    </row>
    <row r="1163" spans="5:7" x14ac:dyDescent="0.25">
      <c r="E1163" s="17"/>
      <c r="G1163" s="18"/>
    </row>
    <row r="1164" spans="5:7" x14ac:dyDescent="0.25">
      <c r="E1164" s="17"/>
      <c r="G1164" s="18"/>
    </row>
    <row r="1165" spans="5:7" x14ac:dyDescent="0.25">
      <c r="E1165" s="17"/>
      <c r="G1165" s="18"/>
    </row>
    <row r="1166" spans="5:7" x14ac:dyDescent="0.25">
      <c r="E1166" s="17"/>
      <c r="G1166" s="18"/>
    </row>
    <row r="1167" spans="5:7" x14ac:dyDescent="0.25">
      <c r="E1167" s="17"/>
      <c r="G1167" s="18"/>
    </row>
    <row r="1168" spans="5:7" x14ac:dyDescent="0.25">
      <c r="E1168" s="17"/>
      <c r="G1168" s="18"/>
    </row>
    <row r="1169" spans="5:7" x14ac:dyDescent="0.25">
      <c r="E1169" s="17"/>
      <c r="G1169" s="18"/>
    </row>
    <row r="1170" spans="5:7" x14ac:dyDescent="0.25">
      <c r="E1170" s="17"/>
      <c r="G1170" s="18"/>
    </row>
    <row r="1171" spans="5:7" x14ac:dyDescent="0.25">
      <c r="E1171" s="17"/>
      <c r="G1171" s="18"/>
    </row>
    <row r="1172" spans="5:7" x14ac:dyDescent="0.25">
      <c r="E1172" s="17"/>
      <c r="G1172" s="18"/>
    </row>
    <row r="1173" spans="5:7" x14ac:dyDescent="0.25">
      <c r="E1173" s="17"/>
      <c r="G1173" s="18"/>
    </row>
    <row r="1174" spans="5:7" x14ac:dyDescent="0.25">
      <c r="E1174" s="17"/>
      <c r="G1174" s="18"/>
    </row>
    <row r="1175" spans="5:7" x14ac:dyDescent="0.25">
      <c r="E1175" s="17"/>
      <c r="G1175" s="18"/>
    </row>
    <row r="1176" spans="5:7" x14ac:dyDescent="0.25">
      <c r="E1176" s="17"/>
      <c r="G1176" s="18"/>
    </row>
    <row r="1177" spans="5:7" x14ac:dyDescent="0.25">
      <c r="E1177" s="17"/>
      <c r="G1177" s="18"/>
    </row>
    <row r="1178" spans="5:7" x14ac:dyDescent="0.25">
      <c r="E1178" s="17"/>
      <c r="G1178" s="18"/>
    </row>
    <row r="1179" spans="5:7" x14ac:dyDescent="0.25">
      <c r="E1179" s="17"/>
      <c r="G1179" s="18"/>
    </row>
    <row r="1180" spans="5:7" x14ac:dyDescent="0.25">
      <c r="E1180" s="17"/>
      <c r="G1180" s="18"/>
    </row>
    <row r="1181" spans="5:7" x14ac:dyDescent="0.25">
      <c r="E1181" s="17"/>
      <c r="G1181" s="18"/>
    </row>
    <row r="1182" spans="5:7" x14ac:dyDescent="0.25">
      <c r="E1182" s="17"/>
      <c r="G1182" s="18"/>
    </row>
    <row r="1183" spans="5:7" x14ac:dyDescent="0.25">
      <c r="E1183" s="17"/>
      <c r="G1183" s="18"/>
    </row>
    <row r="1184" spans="5:7" x14ac:dyDescent="0.25">
      <c r="E1184" s="17"/>
      <c r="G1184" s="18"/>
    </row>
    <row r="1185" spans="5:7" x14ac:dyDescent="0.25">
      <c r="E1185" s="17"/>
      <c r="G1185" s="18"/>
    </row>
    <row r="1186" spans="5:7" x14ac:dyDescent="0.25">
      <c r="E1186" s="17"/>
      <c r="G1186" s="18"/>
    </row>
    <row r="1187" spans="5:7" x14ac:dyDescent="0.25">
      <c r="E1187" s="17"/>
      <c r="G1187" s="18"/>
    </row>
    <row r="1188" spans="5:7" x14ac:dyDescent="0.25">
      <c r="E1188" s="17"/>
      <c r="G1188" s="18"/>
    </row>
    <row r="1189" spans="5:7" x14ac:dyDescent="0.25">
      <c r="E1189" s="17"/>
      <c r="G1189" s="18"/>
    </row>
    <row r="1190" spans="5:7" x14ac:dyDescent="0.25">
      <c r="E1190" s="17"/>
      <c r="G1190" s="18"/>
    </row>
    <row r="1191" spans="5:7" x14ac:dyDescent="0.25">
      <c r="E1191" s="17"/>
      <c r="G1191" s="18"/>
    </row>
    <row r="1192" spans="5:7" x14ac:dyDescent="0.25">
      <c r="E1192" s="17"/>
      <c r="G1192" s="18"/>
    </row>
    <row r="1193" spans="5:7" x14ac:dyDescent="0.25">
      <c r="E1193" s="17"/>
      <c r="G1193" s="18"/>
    </row>
    <row r="1194" spans="5:7" x14ac:dyDescent="0.25">
      <c r="E1194" s="17"/>
      <c r="G1194" s="18"/>
    </row>
    <row r="1195" spans="5:7" x14ac:dyDescent="0.25">
      <c r="E1195" s="17"/>
      <c r="G1195" s="18"/>
    </row>
    <row r="1196" spans="5:7" x14ac:dyDescent="0.25">
      <c r="E1196" s="17"/>
      <c r="G1196" s="18"/>
    </row>
    <row r="1197" spans="5:7" x14ac:dyDescent="0.25">
      <c r="E1197" s="17"/>
      <c r="G1197" s="18"/>
    </row>
    <row r="1198" spans="5:7" x14ac:dyDescent="0.25">
      <c r="E1198" s="17"/>
      <c r="G1198" s="18"/>
    </row>
    <row r="1199" spans="5:7" x14ac:dyDescent="0.25">
      <c r="E1199" s="17"/>
      <c r="G1199" s="18"/>
    </row>
    <row r="1200" spans="5:7" x14ac:dyDescent="0.25">
      <c r="E1200" s="17"/>
      <c r="G1200" s="18"/>
    </row>
    <row r="1201" spans="5:7" x14ac:dyDescent="0.25">
      <c r="E1201" s="17"/>
      <c r="G1201" s="18"/>
    </row>
    <row r="1202" spans="5:7" x14ac:dyDescent="0.25">
      <c r="E1202" s="17"/>
      <c r="G1202" s="18"/>
    </row>
    <row r="1203" spans="5:7" x14ac:dyDescent="0.25">
      <c r="E1203" s="17"/>
      <c r="G1203" s="18"/>
    </row>
    <row r="1204" spans="5:7" x14ac:dyDescent="0.25">
      <c r="E1204" s="17"/>
      <c r="G1204" s="18"/>
    </row>
    <row r="1205" spans="5:7" x14ac:dyDescent="0.25">
      <c r="E1205" s="17"/>
      <c r="G1205" s="18"/>
    </row>
    <row r="1206" spans="5:7" x14ac:dyDescent="0.25">
      <c r="E1206" s="17"/>
      <c r="G1206" s="18"/>
    </row>
    <row r="1207" spans="5:7" x14ac:dyDescent="0.25">
      <c r="E1207" s="17"/>
      <c r="G1207" s="18"/>
    </row>
    <row r="1208" spans="5:7" x14ac:dyDescent="0.25">
      <c r="E1208" s="17"/>
      <c r="G1208" s="18"/>
    </row>
    <row r="1209" spans="5:7" x14ac:dyDescent="0.25">
      <c r="E1209" s="17"/>
      <c r="G1209" s="18"/>
    </row>
    <row r="1210" spans="5:7" x14ac:dyDescent="0.25">
      <c r="E1210" s="17"/>
      <c r="G1210" s="18"/>
    </row>
    <row r="1211" spans="5:7" x14ac:dyDescent="0.25">
      <c r="E1211" s="17"/>
      <c r="G1211" s="18"/>
    </row>
    <row r="1212" spans="5:7" x14ac:dyDescent="0.25">
      <c r="E1212" s="17"/>
      <c r="G1212" s="18"/>
    </row>
    <row r="1213" spans="5:7" x14ac:dyDescent="0.25">
      <c r="E1213" s="17"/>
      <c r="G1213" s="18"/>
    </row>
    <row r="1214" spans="5:7" x14ac:dyDescent="0.25">
      <c r="E1214" s="17"/>
      <c r="G1214" s="18"/>
    </row>
    <row r="1215" spans="5:7" x14ac:dyDescent="0.25">
      <c r="E1215" s="17"/>
      <c r="G1215" s="18"/>
    </row>
    <row r="1216" spans="5:7" x14ac:dyDescent="0.25">
      <c r="E1216" s="17"/>
      <c r="G1216" s="18"/>
    </row>
    <row r="1217" spans="5:7" x14ac:dyDescent="0.25">
      <c r="E1217" s="17"/>
      <c r="G1217" s="18"/>
    </row>
    <row r="1218" spans="5:7" x14ac:dyDescent="0.25">
      <c r="E1218" s="17"/>
      <c r="G1218" s="18"/>
    </row>
    <row r="1219" spans="5:7" x14ac:dyDescent="0.25">
      <c r="E1219" s="17"/>
      <c r="G1219" s="18"/>
    </row>
    <row r="1220" spans="5:7" x14ac:dyDescent="0.25">
      <c r="E1220" s="17"/>
      <c r="G1220" s="18"/>
    </row>
    <row r="1221" spans="5:7" x14ac:dyDescent="0.25">
      <c r="E1221" s="17"/>
      <c r="G1221" s="18"/>
    </row>
    <row r="1222" spans="5:7" x14ac:dyDescent="0.25">
      <c r="E1222" s="17"/>
      <c r="G1222" s="18"/>
    </row>
    <row r="1223" spans="5:7" x14ac:dyDescent="0.25">
      <c r="E1223" s="17"/>
      <c r="G1223" s="18"/>
    </row>
    <row r="1224" spans="5:7" x14ac:dyDescent="0.25">
      <c r="E1224" s="17"/>
      <c r="G1224" s="18"/>
    </row>
    <row r="1225" spans="5:7" x14ac:dyDescent="0.25">
      <c r="E1225" s="17"/>
      <c r="G1225" s="18"/>
    </row>
    <row r="1226" spans="5:7" x14ac:dyDescent="0.25">
      <c r="E1226" s="17"/>
      <c r="G1226" s="18"/>
    </row>
    <row r="1227" spans="5:7" x14ac:dyDescent="0.25">
      <c r="E1227" s="17"/>
      <c r="G1227" s="18"/>
    </row>
    <row r="1228" spans="5:7" x14ac:dyDescent="0.25">
      <c r="E1228" s="17"/>
      <c r="G1228" s="18"/>
    </row>
    <row r="1229" spans="5:7" x14ac:dyDescent="0.25">
      <c r="E1229" s="17"/>
      <c r="G1229" s="18"/>
    </row>
    <row r="1230" spans="5:7" x14ac:dyDescent="0.25">
      <c r="E1230" s="17"/>
      <c r="G1230" s="18"/>
    </row>
    <row r="1231" spans="5:7" x14ac:dyDescent="0.25">
      <c r="E1231" s="17"/>
      <c r="G1231" s="18"/>
    </row>
    <row r="1232" spans="5:7" x14ac:dyDescent="0.25">
      <c r="E1232" s="17"/>
      <c r="G1232" s="18"/>
    </row>
    <row r="1233" spans="5:7" x14ac:dyDescent="0.25">
      <c r="E1233" s="17"/>
      <c r="G1233" s="18"/>
    </row>
    <row r="1234" spans="5:7" x14ac:dyDescent="0.25">
      <c r="E1234" s="17"/>
      <c r="G1234" s="18"/>
    </row>
    <row r="1235" spans="5:7" x14ac:dyDescent="0.25">
      <c r="E1235" s="17"/>
      <c r="G1235" s="18"/>
    </row>
    <row r="1236" spans="5:7" x14ac:dyDescent="0.25">
      <c r="E1236" s="17"/>
      <c r="G1236" s="18"/>
    </row>
    <row r="1237" spans="5:7" x14ac:dyDescent="0.25">
      <c r="E1237" s="17"/>
      <c r="G1237" s="18"/>
    </row>
    <row r="1238" spans="5:7" x14ac:dyDescent="0.25">
      <c r="E1238" s="17"/>
      <c r="G1238" s="18"/>
    </row>
    <row r="1239" spans="5:7" x14ac:dyDescent="0.25">
      <c r="E1239" s="17"/>
      <c r="G1239" s="18"/>
    </row>
    <row r="1240" spans="5:7" x14ac:dyDescent="0.25">
      <c r="E1240" s="17"/>
      <c r="G1240" s="18"/>
    </row>
    <row r="1241" spans="5:7" x14ac:dyDescent="0.25">
      <c r="E1241" s="17"/>
      <c r="G1241" s="18"/>
    </row>
    <row r="1242" spans="5:7" x14ac:dyDescent="0.25">
      <c r="E1242" s="17"/>
      <c r="G1242" s="18"/>
    </row>
    <row r="1243" spans="5:7" x14ac:dyDescent="0.25">
      <c r="E1243" s="17"/>
      <c r="G1243" s="18"/>
    </row>
    <row r="1244" spans="5:7" x14ac:dyDescent="0.25">
      <c r="E1244" s="17"/>
      <c r="G1244" s="18"/>
    </row>
    <row r="1245" spans="5:7" x14ac:dyDescent="0.25">
      <c r="E1245" s="17"/>
      <c r="G1245" s="18"/>
    </row>
    <row r="1246" spans="5:7" x14ac:dyDescent="0.25">
      <c r="E1246" s="17"/>
      <c r="G1246" s="18"/>
    </row>
    <row r="1247" spans="5:7" x14ac:dyDescent="0.25">
      <c r="E1247" s="17"/>
      <c r="G1247" s="18"/>
    </row>
    <row r="1248" spans="5:7" x14ac:dyDescent="0.25">
      <c r="E1248" s="17"/>
      <c r="G1248" s="18"/>
    </row>
    <row r="1249" spans="5:7" x14ac:dyDescent="0.25">
      <c r="E1249" s="17"/>
      <c r="G1249" s="18"/>
    </row>
    <row r="1250" spans="5:7" x14ac:dyDescent="0.25">
      <c r="E1250" s="17"/>
      <c r="G1250" s="18"/>
    </row>
    <row r="1251" spans="5:7" x14ac:dyDescent="0.25">
      <c r="E1251" s="17"/>
      <c r="G1251" s="18"/>
    </row>
    <row r="1252" spans="5:7" x14ac:dyDescent="0.25">
      <c r="E1252" s="17"/>
      <c r="G1252" s="18"/>
    </row>
    <row r="1253" spans="5:7" x14ac:dyDescent="0.25">
      <c r="E1253" s="17"/>
      <c r="G1253" s="18"/>
    </row>
    <row r="1254" spans="5:7" x14ac:dyDescent="0.25">
      <c r="E1254" s="17"/>
      <c r="G1254" s="18"/>
    </row>
    <row r="1255" spans="5:7" x14ac:dyDescent="0.25">
      <c r="E1255" s="17"/>
      <c r="G1255" s="18"/>
    </row>
    <row r="1256" spans="5:7" x14ac:dyDescent="0.25">
      <c r="E1256" s="17"/>
      <c r="G1256" s="18"/>
    </row>
    <row r="1257" spans="5:7" x14ac:dyDescent="0.25">
      <c r="E1257" s="17"/>
      <c r="G1257" s="18"/>
    </row>
    <row r="1258" spans="5:7" x14ac:dyDescent="0.25">
      <c r="E1258" s="17"/>
      <c r="G1258" s="18"/>
    </row>
    <row r="1259" spans="5:7" x14ac:dyDescent="0.25">
      <c r="E1259" s="17"/>
      <c r="G1259" s="18"/>
    </row>
    <row r="1260" spans="5:7" x14ac:dyDescent="0.25">
      <c r="E1260" s="17"/>
      <c r="G1260" s="18"/>
    </row>
    <row r="1261" spans="5:7" x14ac:dyDescent="0.25">
      <c r="E1261" s="17"/>
      <c r="G1261" s="18"/>
    </row>
    <row r="1262" spans="5:7" x14ac:dyDescent="0.25">
      <c r="E1262" s="17"/>
      <c r="G1262" s="18"/>
    </row>
    <row r="1263" spans="5:7" x14ac:dyDescent="0.25">
      <c r="E1263" s="17"/>
      <c r="G1263" s="18"/>
    </row>
    <row r="1264" spans="5:7" x14ac:dyDescent="0.25">
      <c r="E1264" s="17"/>
      <c r="G1264" s="18"/>
    </row>
    <row r="1265" spans="5:7" x14ac:dyDescent="0.25">
      <c r="E1265" s="17"/>
      <c r="G1265" s="18"/>
    </row>
    <row r="1266" spans="5:7" x14ac:dyDescent="0.25">
      <c r="E1266" s="17"/>
      <c r="G1266" s="18"/>
    </row>
    <row r="1267" spans="5:7" x14ac:dyDescent="0.25">
      <c r="E1267" s="17"/>
      <c r="G1267" s="18"/>
    </row>
    <row r="1268" spans="5:7" x14ac:dyDescent="0.25">
      <c r="E1268" s="17"/>
      <c r="G1268" s="18"/>
    </row>
    <row r="1269" spans="5:7" x14ac:dyDescent="0.25">
      <c r="E1269" s="17"/>
      <c r="G1269" s="18"/>
    </row>
    <row r="1270" spans="5:7" x14ac:dyDescent="0.25">
      <c r="E1270" s="17"/>
      <c r="G1270" s="18"/>
    </row>
    <row r="1271" spans="5:7" x14ac:dyDescent="0.25">
      <c r="E1271" s="17"/>
      <c r="G1271" s="18"/>
    </row>
    <row r="1272" spans="5:7" x14ac:dyDescent="0.25">
      <c r="E1272" s="17"/>
      <c r="G1272" s="18"/>
    </row>
    <row r="1273" spans="5:7" x14ac:dyDescent="0.25">
      <c r="E1273" s="17"/>
      <c r="G1273" s="18"/>
    </row>
    <row r="1274" spans="5:7" x14ac:dyDescent="0.25">
      <c r="E1274" s="17"/>
      <c r="G1274" s="18"/>
    </row>
    <row r="1275" spans="5:7" x14ac:dyDescent="0.25">
      <c r="E1275" s="17"/>
      <c r="G1275" s="18"/>
    </row>
    <row r="1276" spans="5:7" x14ac:dyDescent="0.25">
      <c r="E1276" s="17"/>
      <c r="G1276" s="18"/>
    </row>
    <row r="1277" spans="5:7" x14ac:dyDescent="0.25">
      <c r="E1277" s="17"/>
      <c r="G1277" s="18"/>
    </row>
    <row r="1278" spans="5:7" x14ac:dyDescent="0.25">
      <c r="E1278" s="17"/>
      <c r="G1278" s="18"/>
    </row>
    <row r="1279" spans="5:7" x14ac:dyDescent="0.25">
      <c r="E1279" s="17"/>
      <c r="G1279" s="18"/>
    </row>
    <row r="1280" spans="5:7" x14ac:dyDescent="0.25">
      <c r="E1280" s="17"/>
      <c r="G1280" s="18"/>
    </row>
    <row r="1281" spans="5:7" x14ac:dyDescent="0.25">
      <c r="E1281" s="17"/>
      <c r="G1281" s="18"/>
    </row>
    <row r="1282" spans="5:7" x14ac:dyDescent="0.25">
      <c r="E1282" s="17"/>
      <c r="G1282" s="18"/>
    </row>
    <row r="1283" spans="5:7" x14ac:dyDescent="0.25">
      <c r="E1283" s="17"/>
      <c r="G1283" s="18"/>
    </row>
    <row r="1284" spans="5:7" x14ac:dyDescent="0.25">
      <c r="E1284" s="17"/>
      <c r="G1284" s="18"/>
    </row>
    <row r="1285" spans="5:7" x14ac:dyDescent="0.25">
      <c r="E1285" s="17"/>
      <c r="G1285" s="18"/>
    </row>
    <row r="1286" spans="5:7" x14ac:dyDescent="0.25">
      <c r="E1286" s="17"/>
      <c r="G1286" s="18"/>
    </row>
    <row r="1287" spans="5:7" x14ac:dyDescent="0.25">
      <c r="E1287" s="17"/>
      <c r="G1287" s="18"/>
    </row>
    <row r="1288" spans="5:7" x14ac:dyDescent="0.25">
      <c r="E1288" s="17"/>
      <c r="G1288" s="18"/>
    </row>
    <row r="1289" spans="5:7" x14ac:dyDescent="0.25">
      <c r="E1289" s="17"/>
      <c r="G1289" s="18"/>
    </row>
    <row r="1290" spans="5:7" x14ac:dyDescent="0.25">
      <c r="E1290" s="17"/>
      <c r="G1290" s="18"/>
    </row>
    <row r="1291" spans="5:7" x14ac:dyDescent="0.25">
      <c r="E1291" s="17"/>
      <c r="G1291" s="18"/>
    </row>
    <row r="1292" spans="5:7" x14ac:dyDescent="0.25">
      <c r="E1292" s="17"/>
      <c r="G1292" s="18"/>
    </row>
    <row r="1293" spans="5:7" x14ac:dyDescent="0.25">
      <c r="E1293" s="17"/>
      <c r="G1293" s="18"/>
    </row>
    <row r="1294" spans="5:7" x14ac:dyDescent="0.25">
      <c r="E1294" s="17"/>
      <c r="G1294" s="18"/>
    </row>
    <row r="1295" spans="5:7" x14ac:dyDescent="0.25">
      <c r="E1295" s="17"/>
      <c r="G1295" s="18"/>
    </row>
    <row r="1296" spans="5:7" x14ac:dyDescent="0.25">
      <c r="E1296" s="17"/>
      <c r="G1296" s="18"/>
    </row>
    <row r="1297" spans="5:7" x14ac:dyDescent="0.25">
      <c r="E1297" s="17"/>
      <c r="G1297" s="18"/>
    </row>
    <row r="1298" spans="5:7" x14ac:dyDescent="0.25">
      <c r="E1298" s="17"/>
      <c r="G1298" s="18"/>
    </row>
    <row r="1299" spans="5:7" x14ac:dyDescent="0.25">
      <c r="E1299" s="17"/>
      <c r="G1299" s="18"/>
    </row>
    <row r="1300" spans="5:7" x14ac:dyDescent="0.25">
      <c r="E1300" s="17"/>
      <c r="G1300" s="18"/>
    </row>
    <row r="1301" spans="5:7" x14ac:dyDescent="0.25">
      <c r="E1301" s="17"/>
      <c r="G1301" s="18"/>
    </row>
    <row r="1302" spans="5:7" x14ac:dyDescent="0.25">
      <c r="E1302" s="17"/>
      <c r="G1302" s="18"/>
    </row>
    <row r="1303" spans="5:7" x14ac:dyDescent="0.25">
      <c r="E1303" s="17"/>
      <c r="G1303" s="18"/>
    </row>
    <row r="1304" spans="5:7" x14ac:dyDescent="0.25">
      <c r="E1304" s="17"/>
      <c r="G1304" s="18"/>
    </row>
    <row r="1305" spans="5:7" x14ac:dyDescent="0.25">
      <c r="E1305" s="17"/>
      <c r="G1305" s="18"/>
    </row>
    <row r="1306" spans="5:7" x14ac:dyDescent="0.25">
      <c r="E1306" s="17"/>
      <c r="G1306" s="18"/>
    </row>
    <row r="1307" spans="5:7" x14ac:dyDescent="0.25">
      <c r="E1307" s="17"/>
      <c r="G1307" s="18"/>
    </row>
    <row r="1308" spans="5:7" x14ac:dyDescent="0.25">
      <c r="E1308" s="17"/>
      <c r="G1308" s="18"/>
    </row>
    <row r="1309" spans="5:7" x14ac:dyDescent="0.25">
      <c r="E1309" s="17"/>
      <c r="G1309" s="18"/>
    </row>
    <row r="1310" spans="5:7" x14ac:dyDescent="0.25">
      <c r="E1310" s="17"/>
      <c r="G1310" s="18"/>
    </row>
    <row r="1311" spans="5:7" x14ac:dyDescent="0.25">
      <c r="E1311" s="17"/>
      <c r="G1311" s="18"/>
    </row>
    <row r="1312" spans="5:7" x14ac:dyDescent="0.25">
      <c r="E1312" s="17"/>
      <c r="G1312" s="18"/>
    </row>
    <row r="1313" spans="5:7" x14ac:dyDescent="0.25">
      <c r="E1313" s="17"/>
      <c r="G1313" s="18"/>
    </row>
    <row r="1314" spans="5:7" x14ac:dyDescent="0.25">
      <c r="E1314" s="17"/>
      <c r="G1314" s="18"/>
    </row>
    <row r="1315" spans="5:7" x14ac:dyDescent="0.25">
      <c r="E1315" s="17"/>
      <c r="G1315" s="18"/>
    </row>
    <row r="1316" spans="5:7" x14ac:dyDescent="0.25">
      <c r="E1316" s="17"/>
      <c r="G1316" s="18"/>
    </row>
    <row r="1317" spans="5:7" x14ac:dyDescent="0.25">
      <c r="E1317" s="17"/>
      <c r="G1317" s="18"/>
    </row>
    <row r="1318" spans="5:7" x14ac:dyDescent="0.25">
      <c r="E1318" s="17"/>
      <c r="G1318" s="18"/>
    </row>
    <row r="1319" spans="5:7" x14ac:dyDescent="0.25">
      <c r="E1319" s="17"/>
      <c r="G1319" s="18"/>
    </row>
    <row r="1320" spans="5:7" x14ac:dyDescent="0.25">
      <c r="E1320" s="17"/>
      <c r="G1320" s="18"/>
    </row>
    <row r="1321" spans="5:7" x14ac:dyDescent="0.25">
      <c r="E1321" s="17"/>
      <c r="G1321" s="18"/>
    </row>
    <row r="1322" spans="5:7" x14ac:dyDescent="0.25">
      <c r="E1322" s="17"/>
      <c r="G1322" s="18"/>
    </row>
    <row r="1323" spans="5:7" x14ac:dyDescent="0.25">
      <c r="E1323" s="17"/>
      <c r="G1323" s="18"/>
    </row>
    <row r="1324" spans="5:7" x14ac:dyDescent="0.25">
      <c r="E1324" s="17"/>
      <c r="G1324" s="18"/>
    </row>
    <row r="1325" spans="5:7" x14ac:dyDescent="0.25">
      <c r="E1325" s="17"/>
      <c r="G1325" s="18"/>
    </row>
    <row r="1326" spans="5:7" x14ac:dyDescent="0.25">
      <c r="E1326" s="17"/>
      <c r="G1326" s="18"/>
    </row>
    <row r="1327" spans="5:7" x14ac:dyDescent="0.25">
      <c r="E1327" s="17"/>
      <c r="G1327" s="18"/>
    </row>
    <row r="1328" spans="5:7" x14ac:dyDescent="0.25">
      <c r="E1328" s="17"/>
      <c r="G1328" s="18"/>
    </row>
    <row r="1329" spans="5:7" x14ac:dyDescent="0.25">
      <c r="E1329" s="17"/>
      <c r="G1329" s="18"/>
    </row>
    <row r="1330" spans="5:7" x14ac:dyDescent="0.25">
      <c r="E1330" s="17"/>
      <c r="G1330" s="18"/>
    </row>
    <row r="1331" spans="5:7" x14ac:dyDescent="0.25">
      <c r="E1331" s="17"/>
      <c r="G1331" s="18"/>
    </row>
    <row r="1332" spans="5:7" x14ac:dyDescent="0.25">
      <c r="E1332" s="17"/>
      <c r="G1332" s="18"/>
    </row>
    <row r="1333" spans="5:7" x14ac:dyDescent="0.25">
      <c r="E1333" s="17"/>
      <c r="G1333" s="18"/>
    </row>
    <row r="1334" spans="5:7" x14ac:dyDescent="0.25">
      <c r="E1334" s="17"/>
      <c r="G1334" s="18"/>
    </row>
    <row r="1335" spans="5:7" x14ac:dyDescent="0.25">
      <c r="E1335" s="17"/>
      <c r="G1335" s="18"/>
    </row>
    <row r="1336" spans="5:7" x14ac:dyDescent="0.25">
      <c r="E1336" s="17"/>
      <c r="G1336" s="18"/>
    </row>
    <row r="1337" spans="5:7" x14ac:dyDescent="0.25">
      <c r="E1337" s="17"/>
      <c r="G1337" s="18"/>
    </row>
    <row r="1338" spans="5:7" x14ac:dyDescent="0.25">
      <c r="E1338" s="17"/>
      <c r="G1338" s="18"/>
    </row>
    <row r="1339" spans="5:7" x14ac:dyDescent="0.25">
      <c r="E1339" s="17"/>
      <c r="G1339" s="18"/>
    </row>
    <row r="1340" spans="5:7" x14ac:dyDescent="0.25">
      <c r="E1340" s="17"/>
      <c r="G1340" s="18"/>
    </row>
    <row r="1341" spans="5:7" x14ac:dyDescent="0.25">
      <c r="E1341" s="17"/>
      <c r="G1341" s="18"/>
    </row>
    <row r="1342" spans="5:7" x14ac:dyDescent="0.25">
      <c r="E1342" s="17"/>
      <c r="G1342" s="18"/>
    </row>
    <row r="1343" spans="5:7" x14ac:dyDescent="0.25">
      <c r="E1343" s="17"/>
      <c r="G1343" s="18"/>
    </row>
    <row r="1344" spans="5:7" x14ac:dyDescent="0.25">
      <c r="E1344" s="17"/>
      <c r="G1344" s="18"/>
    </row>
    <row r="1345" spans="5:7" x14ac:dyDescent="0.25">
      <c r="E1345" s="17"/>
      <c r="G1345" s="18"/>
    </row>
    <row r="1346" spans="5:7" x14ac:dyDescent="0.25">
      <c r="E1346" s="17"/>
      <c r="G1346" s="18"/>
    </row>
    <row r="1347" spans="5:7" x14ac:dyDescent="0.25">
      <c r="E1347" s="17"/>
      <c r="G1347" s="18"/>
    </row>
    <row r="1348" spans="5:7" x14ac:dyDescent="0.25">
      <c r="E1348" s="17"/>
      <c r="G1348" s="18"/>
    </row>
    <row r="1349" spans="5:7" x14ac:dyDescent="0.25">
      <c r="E1349" s="17"/>
      <c r="G1349" s="18"/>
    </row>
    <row r="1350" spans="5:7" x14ac:dyDescent="0.25">
      <c r="E1350" s="17"/>
      <c r="G1350" s="18"/>
    </row>
    <row r="1351" spans="5:7" x14ac:dyDescent="0.25">
      <c r="E1351" s="17"/>
      <c r="G1351" s="18"/>
    </row>
    <row r="1352" spans="5:7" x14ac:dyDescent="0.25">
      <c r="E1352" s="17"/>
      <c r="G1352" s="18"/>
    </row>
    <row r="1353" spans="5:7" x14ac:dyDescent="0.25">
      <c r="E1353" s="17"/>
      <c r="G1353" s="18"/>
    </row>
    <row r="1354" spans="5:7" x14ac:dyDescent="0.25">
      <c r="E1354" s="17"/>
      <c r="G1354" s="18"/>
    </row>
    <row r="1355" spans="5:7" x14ac:dyDescent="0.25">
      <c r="E1355" s="17"/>
      <c r="G1355" s="18"/>
    </row>
    <row r="1356" spans="5:7" x14ac:dyDescent="0.25">
      <c r="E1356" s="17"/>
      <c r="G1356" s="18"/>
    </row>
    <row r="1357" spans="5:7" x14ac:dyDescent="0.25">
      <c r="E1357" s="17"/>
      <c r="G1357" s="18"/>
    </row>
    <row r="1358" spans="5:7" x14ac:dyDescent="0.25">
      <c r="E1358" s="17"/>
      <c r="G1358" s="18"/>
    </row>
    <row r="1359" spans="5:7" x14ac:dyDescent="0.25">
      <c r="E1359" s="17"/>
      <c r="G1359" s="18"/>
    </row>
    <row r="1360" spans="5:7" x14ac:dyDescent="0.25">
      <c r="E1360" s="17"/>
      <c r="G1360" s="18"/>
    </row>
    <row r="1361" spans="5:7" x14ac:dyDescent="0.25">
      <c r="E1361" s="17"/>
      <c r="G1361" s="18"/>
    </row>
    <row r="1362" spans="5:7" x14ac:dyDescent="0.25">
      <c r="E1362" s="17"/>
      <c r="G1362" s="18"/>
    </row>
    <row r="1363" spans="5:7" x14ac:dyDescent="0.25">
      <c r="E1363" s="17"/>
      <c r="G1363" s="18"/>
    </row>
    <row r="1364" spans="5:7" x14ac:dyDescent="0.25">
      <c r="E1364" s="17"/>
      <c r="G1364" s="18"/>
    </row>
    <row r="1365" spans="5:7" x14ac:dyDescent="0.25">
      <c r="E1365" s="17"/>
      <c r="G1365" s="18"/>
    </row>
    <row r="1366" spans="5:7" x14ac:dyDescent="0.25">
      <c r="E1366" s="17"/>
      <c r="G1366" s="18"/>
    </row>
    <row r="1367" spans="5:7" x14ac:dyDescent="0.25">
      <c r="E1367" s="17"/>
      <c r="G1367" s="18"/>
    </row>
    <row r="1368" spans="5:7" x14ac:dyDescent="0.25">
      <c r="E1368" s="17"/>
      <c r="G1368" s="18"/>
    </row>
    <row r="1369" spans="5:7" x14ac:dyDescent="0.25">
      <c r="E1369" s="17"/>
      <c r="G1369" s="18"/>
    </row>
    <row r="1370" spans="5:7" x14ac:dyDescent="0.25">
      <c r="E1370" s="17"/>
      <c r="G1370" s="18"/>
    </row>
    <row r="1371" spans="5:7" x14ac:dyDescent="0.25">
      <c r="E1371" s="17"/>
      <c r="G1371" s="18"/>
    </row>
    <row r="1372" spans="5:7" x14ac:dyDescent="0.25">
      <c r="E1372" s="17"/>
      <c r="G1372" s="18"/>
    </row>
    <row r="1373" spans="5:7" x14ac:dyDescent="0.25">
      <c r="E1373" s="17"/>
      <c r="G1373" s="18"/>
    </row>
    <row r="1374" spans="5:7" x14ac:dyDescent="0.25">
      <c r="E1374" s="17"/>
      <c r="G1374" s="18"/>
    </row>
    <row r="1375" spans="5:7" x14ac:dyDescent="0.25">
      <c r="E1375" s="17"/>
      <c r="G1375" s="18"/>
    </row>
    <row r="1376" spans="5:7" x14ac:dyDescent="0.25">
      <c r="E1376" s="17"/>
      <c r="G1376" s="18"/>
    </row>
    <row r="1377" spans="5:7" x14ac:dyDescent="0.25">
      <c r="E1377" s="17"/>
      <c r="G1377" s="18"/>
    </row>
    <row r="1378" spans="5:7" x14ac:dyDescent="0.25">
      <c r="E1378" s="17"/>
      <c r="G1378" s="18"/>
    </row>
    <row r="1379" spans="5:7" x14ac:dyDescent="0.25">
      <c r="E1379" s="17"/>
      <c r="G1379" s="18"/>
    </row>
    <row r="1380" spans="5:7" x14ac:dyDescent="0.25">
      <c r="E1380" s="17"/>
      <c r="G1380" s="18"/>
    </row>
    <row r="1381" spans="5:7" x14ac:dyDescent="0.25">
      <c r="E1381" s="17"/>
      <c r="G1381" s="18"/>
    </row>
    <row r="1382" spans="5:7" x14ac:dyDescent="0.25">
      <c r="E1382" s="17"/>
      <c r="G1382" s="18"/>
    </row>
    <row r="1383" spans="5:7" x14ac:dyDescent="0.25">
      <c r="E1383" s="17"/>
      <c r="G1383" s="18"/>
    </row>
    <row r="1384" spans="5:7" x14ac:dyDescent="0.25">
      <c r="E1384" s="17"/>
      <c r="G1384" s="18"/>
    </row>
    <row r="1385" spans="5:7" x14ac:dyDescent="0.25">
      <c r="E1385" s="17"/>
      <c r="G1385" s="18"/>
    </row>
    <row r="1386" spans="5:7" x14ac:dyDescent="0.25">
      <c r="E1386" s="17"/>
      <c r="G1386" s="18"/>
    </row>
    <row r="1387" spans="5:7" x14ac:dyDescent="0.25">
      <c r="E1387" s="17"/>
      <c r="G1387" s="18"/>
    </row>
    <row r="1388" spans="5:7" x14ac:dyDescent="0.25">
      <c r="E1388" s="17"/>
      <c r="G1388" s="18"/>
    </row>
    <row r="1389" spans="5:7" x14ac:dyDescent="0.25">
      <c r="E1389" s="17"/>
      <c r="G1389" s="18"/>
    </row>
    <row r="1390" spans="5:7" x14ac:dyDescent="0.25">
      <c r="E1390" s="17"/>
      <c r="G1390" s="18"/>
    </row>
    <row r="1391" spans="5:7" x14ac:dyDescent="0.25">
      <c r="E1391" s="17"/>
      <c r="G1391" s="18"/>
    </row>
    <row r="1392" spans="5:7" x14ac:dyDescent="0.25">
      <c r="E1392" s="17"/>
      <c r="G1392" s="18"/>
    </row>
    <row r="1393" spans="5:7" x14ac:dyDescent="0.25">
      <c r="E1393" s="17"/>
      <c r="G1393" s="18"/>
    </row>
    <row r="1394" spans="5:7" x14ac:dyDescent="0.25">
      <c r="E1394" s="17"/>
      <c r="G1394" s="18"/>
    </row>
    <row r="1395" spans="5:7" x14ac:dyDescent="0.25">
      <c r="E1395" s="17"/>
      <c r="G1395" s="18"/>
    </row>
    <row r="1396" spans="5:7" x14ac:dyDescent="0.25">
      <c r="E1396" s="17"/>
      <c r="G1396" s="18"/>
    </row>
    <row r="1397" spans="5:7" x14ac:dyDescent="0.25">
      <c r="E1397" s="17"/>
      <c r="G1397" s="18"/>
    </row>
    <row r="1398" spans="5:7" x14ac:dyDescent="0.25">
      <c r="E1398" s="17"/>
      <c r="G1398" s="18"/>
    </row>
    <row r="1399" spans="5:7" x14ac:dyDescent="0.25">
      <c r="E1399" s="17"/>
      <c r="G1399" s="18"/>
    </row>
    <row r="1400" spans="5:7" x14ac:dyDescent="0.25">
      <c r="E1400" s="17"/>
      <c r="G1400" s="18"/>
    </row>
    <row r="1401" spans="5:7" x14ac:dyDescent="0.25">
      <c r="E1401" s="17"/>
      <c r="G1401" s="18"/>
    </row>
    <row r="1402" spans="5:7" x14ac:dyDescent="0.25">
      <c r="E1402" s="17"/>
      <c r="G1402" s="18"/>
    </row>
    <row r="1403" spans="5:7" x14ac:dyDescent="0.25">
      <c r="E1403" s="17"/>
      <c r="G1403" s="18"/>
    </row>
    <row r="1404" spans="5:7" x14ac:dyDescent="0.25">
      <c r="E1404" s="17"/>
      <c r="G1404" s="18"/>
    </row>
    <row r="1405" spans="5:7" x14ac:dyDescent="0.25">
      <c r="E1405" s="17"/>
      <c r="G1405" s="18"/>
    </row>
    <row r="1406" spans="5:7" x14ac:dyDescent="0.25">
      <c r="E1406" s="17"/>
      <c r="G1406" s="18"/>
    </row>
    <row r="1407" spans="5:7" x14ac:dyDescent="0.25">
      <c r="E1407" s="17"/>
      <c r="G1407" s="18"/>
    </row>
    <row r="1408" spans="5:7" x14ac:dyDescent="0.25">
      <c r="E1408" s="17"/>
      <c r="G1408" s="18"/>
    </row>
    <row r="1409" spans="5:7" x14ac:dyDescent="0.25">
      <c r="E1409" s="17"/>
      <c r="G1409" s="18"/>
    </row>
    <row r="1410" spans="5:7" x14ac:dyDescent="0.25">
      <c r="E1410" s="17"/>
      <c r="G1410" s="18"/>
    </row>
    <row r="1411" spans="5:7" x14ac:dyDescent="0.25">
      <c r="E1411" s="17"/>
      <c r="G1411" s="18"/>
    </row>
    <row r="1412" spans="5:7" x14ac:dyDescent="0.25">
      <c r="E1412" s="17"/>
      <c r="G1412" s="18"/>
    </row>
    <row r="1413" spans="5:7" x14ac:dyDescent="0.25">
      <c r="E1413" s="17"/>
      <c r="G1413" s="18"/>
    </row>
    <row r="1414" spans="5:7" x14ac:dyDescent="0.25">
      <c r="E1414" s="17"/>
      <c r="G1414" s="18"/>
    </row>
    <row r="1415" spans="5:7" x14ac:dyDescent="0.25">
      <c r="E1415" s="17"/>
      <c r="G1415" s="18"/>
    </row>
    <row r="1416" spans="5:7" x14ac:dyDescent="0.25">
      <c r="E1416" s="17"/>
      <c r="G1416" s="18"/>
    </row>
    <row r="1417" spans="5:7" x14ac:dyDescent="0.25">
      <c r="E1417" s="17"/>
      <c r="G1417" s="18"/>
    </row>
    <row r="1418" spans="5:7" x14ac:dyDescent="0.25">
      <c r="E1418" s="17"/>
      <c r="G1418" s="18"/>
    </row>
    <row r="1419" spans="5:7" x14ac:dyDescent="0.25">
      <c r="E1419" s="17"/>
      <c r="G1419" s="18"/>
    </row>
    <row r="1420" spans="5:7" x14ac:dyDescent="0.25">
      <c r="E1420" s="17"/>
      <c r="G1420" s="18"/>
    </row>
    <row r="1421" spans="5:7" x14ac:dyDescent="0.25">
      <c r="E1421" s="17"/>
      <c r="G1421" s="18"/>
    </row>
    <row r="1422" spans="5:7" x14ac:dyDescent="0.25">
      <c r="E1422" s="17"/>
      <c r="G1422" s="18"/>
    </row>
    <row r="1423" spans="5:7" x14ac:dyDescent="0.25">
      <c r="E1423" s="17"/>
      <c r="G1423" s="18"/>
    </row>
    <row r="1424" spans="5:7" x14ac:dyDescent="0.25">
      <c r="E1424" s="17"/>
      <c r="G1424" s="18"/>
    </row>
    <row r="1425" spans="5:7" x14ac:dyDescent="0.25">
      <c r="E1425" s="17"/>
      <c r="G1425" s="18"/>
    </row>
    <row r="1426" spans="5:7" x14ac:dyDescent="0.25">
      <c r="E1426" s="17"/>
      <c r="G1426" s="18"/>
    </row>
    <row r="1427" spans="5:7" x14ac:dyDescent="0.25">
      <c r="E1427" s="17"/>
      <c r="G1427" s="18"/>
    </row>
    <row r="1428" spans="5:7" x14ac:dyDescent="0.25">
      <c r="E1428" s="17"/>
      <c r="G1428" s="18"/>
    </row>
    <row r="1429" spans="5:7" x14ac:dyDescent="0.25">
      <c r="E1429" s="17"/>
      <c r="G1429" s="18"/>
    </row>
    <row r="1430" spans="5:7" x14ac:dyDescent="0.25">
      <c r="E1430" s="17"/>
      <c r="G1430" s="18"/>
    </row>
    <row r="1431" spans="5:7" x14ac:dyDescent="0.25">
      <c r="E1431" s="17"/>
      <c r="G1431" s="18"/>
    </row>
    <row r="1432" spans="5:7" x14ac:dyDescent="0.25">
      <c r="E1432" s="17"/>
      <c r="G1432" s="18"/>
    </row>
    <row r="1433" spans="5:7" x14ac:dyDescent="0.25">
      <c r="E1433" s="17"/>
      <c r="G1433" s="18"/>
    </row>
    <row r="1434" spans="5:7" x14ac:dyDescent="0.25">
      <c r="E1434" s="17"/>
      <c r="G1434" s="18"/>
    </row>
    <row r="1435" spans="5:7" x14ac:dyDescent="0.25">
      <c r="E1435" s="17"/>
      <c r="G1435" s="18"/>
    </row>
    <row r="1436" spans="5:7" x14ac:dyDescent="0.25">
      <c r="E1436" s="17"/>
      <c r="G1436" s="18"/>
    </row>
    <row r="1437" spans="5:7" x14ac:dyDescent="0.25">
      <c r="E1437" s="17"/>
      <c r="G1437" s="18"/>
    </row>
    <row r="1438" spans="5:7" x14ac:dyDescent="0.25">
      <c r="E1438" s="17"/>
      <c r="G1438" s="18"/>
    </row>
    <row r="1439" spans="5:7" x14ac:dyDescent="0.25">
      <c r="E1439" s="17"/>
      <c r="G1439" s="18"/>
    </row>
    <row r="1440" spans="5:7" x14ac:dyDescent="0.25">
      <c r="E1440" s="17"/>
      <c r="G1440" s="18"/>
    </row>
    <row r="1441" spans="5:7" x14ac:dyDescent="0.25">
      <c r="E1441" s="17"/>
      <c r="G1441" s="18"/>
    </row>
    <row r="1442" spans="5:7" x14ac:dyDescent="0.25">
      <c r="E1442" s="17"/>
      <c r="G1442" s="18"/>
    </row>
    <row r="1443" spans="5:7" x14ac:dyDescent="0.25">
      <c r="E1443" s="17"/>
      <c r="G1443" s="18"/>
    </row>
    <row r="1444" spans="5:7" x14ac:dyDescent="0.25">
      <c r="E1444" s="17"/>
      <c r="G1444" s="18"/>
    </row>
    <row r="1445" spans="5:7" x14ac:dyDescent="0.25">
      <c r="E1445" s="17"/>
      <c r="G1445" s="18"/>
    </row>
    <row r="1446" spans="5:7" x14ac:dyDescent="0.25">
      <c r="E1446" s="17"/>
      <c r="G1446" s="18"/>
    </row>
    <row r="1447" spans="5:7" x14ac:dyDescent="0.25">
      <c r="E1447" s="17"/>
      <c r="G1447" s="18"/>
    </row>
    <row r="1448" spans="5:7" x14ac:dyDescent="0.25">
      <c r="E1448" s="17"/>
      <c r="G1448" s="18"/>
    </row>
    <row r="1449" spans="5:7" x14ac:dyDescent="0.25">
      <c r="E1449" s="17"/>
      <c r="G1449" s="18"/>
    </row>
    <row r="1450" spans="5:7" x14ac:dyDescent="0.25">
      <c r="E1450" s="17"/>
      <c r="G1450" s="18"/>
    </row>
    <row r="1451" spans="5:7" x14ac:dyDescent="0.25">
      <c r="E1451" s="17"/>
      <c r="G1451" s="18"/>
    </row>
    <row r="1452" spans="5:7" x14ac:dyDescent="0.25">
      <c r="E1452" s="17"/>
      <c r="G1452" s="18"/>
    </row>
    <row r="1453" spans="5:7" x14ac:dyDescent="0.25">
      <c r="E1453" s="17"/>
      <c r="G1453" s="18"/>
    </row>
    <row r="1454" spans="5:7" x14ac:dyDescent="0.25">
      <c r="E1454" s="17"/>
      <c r="G1454" s="18"/>
    </row>
    <row r="1455" spans="5:7" x14ac:dyDescent="0.25">
      <c r="E1455" s="17"/>
      <c r="G1455" s="18"/>
    </row>
    <row r="1456" spans="5:7" x14ac:dyDescent="0.25">
      <c r="E1456" s="17"/>
      <c r="G1456" s="18"/>
    </row>
    <row r="1457" spans="5:7" x14ac:dyDescent="0.25">
      <c r="E1457" s="17"/>
      <c r="G1457" s="18"/>
    </row>
    <row r="1458" spans="5:7" x14ac:dyDescent="0.25">
      <c r="E1458" s="17"/>
      <c r="G1458" s="18"/>
    </row>
    <row r="1459" spans="5:7" x14ac:dyDescent="0.25">
      <c r="E1459" s="17"/>
      <c r="G1459" s="18"/>
    </row>
    <row r="1460" spans="5:7" x14ac:dyDescent="0.25">
      <c r="E1460" s="17"/>
      <c r="G1460" s="18"/>
    </row>
    <row r="1461" spans="5:7" x14ac:dyDescent="0.25">
      <c r="E1461" s="17"/>
      <c r="G1461" s="18"/>
    </row>
    <row r="1462" spans="5:7" x14ac:dyDescent="0.25">
      <c r="E1462" s="17"/>
      <c r="G1462" s="18"/>
    </row>
    <row r="1463" spans="5:7" x14ac:dyDescent="0.25">
      <c r="E1463" s="17"/>
      <c r="G1463" s="18"/>
    </row>
    <row r="1464" spans="5:7" x14ac:dyDescent="0.25">
      <c r="E1464" s="17"/>
      <c r="G1464" s="18"/>
    </row>
    <row r="1465" spans="5:7" x14ac:dyDescent="0.25">
      <c r="E1465" s="17"/>
      <c r="G1465" s="18"/>
    </row>
    <row r="1466" spans="5:7" x14ac:dyDescent="0.25">
      <c r="E1466" s="17"/>
      <c r="G1466" s="18"/>
    </row>
    <row r="1467" spans="5:7" x14ac:dyDescent="0.25">
      <c r="E1467" s="17"/>
      <c r="G1467" s="18"/>
    </row>
    <row r="1468" spans="5:7" x14ac:dyDescent="0.25">
      <c r="E1468" s="17"/>
      <c r="G1468" s="18"/>
    </row>
    <row r="1469" spans="5:7" x14ac:dyDescent="0.25">
      <c r="E1469" s="17"/>
      <c r="G1469" s="18"/>
    </row>
    <row r="1470" spans="5:7" x14ac:dyDescent="0.25">
      <c r="E1470" s="17"/>
      <c r="G1470" s="18"/>
    </row>
    <row r="1471" spans="5:7" x14ac:dyDescent="0.25">
      <c r="E1471" s="17"/>
      <c r="G1471" s="18"/>
    </row>
    <row r="1472" spans="5:7" x14ac:dyDescent="0.25">
      <c r="E1472" s="17"/>
      <c r="G1472" s="18"/>
    </row>
    <row r="1473" spans="5:7" x14ac:dyDescent="0.25">
      <c r="E1473" s="17"/>
      <c r="G1473" s="18"/>
    </row>
    <row r="1474" spans="5:7" x14ac:dyDescent="0.25">
      <c r="E1474" s="17"/>
      <c r="G1474" s="18"/>
    </row>
    <row r="1475" spans="5:7" x14ac:dyDescent="0.25">
      <c r="E1475" s="17"/>
      <c r="G1475" s="18"/>
    </row>
    <row r="1476" spans="5:7" x14ac:dyDescent="0.25">
      <c r="E1476" s="17"/>
      <c r="G1476" s="18"/>
    </row>
    <row r="1477" spans="5:7" x14ac:dyDescent="0.25">
      <c r="E1477" s="17"/>
      <c r="G1477" s="18"/>
    </row>
    <row r="1478" spans="5:7" x14ac:dyDescent="0.25">
      <c r="E1478" s="17"/>
      <c r="G1478" s="18"/>
    </row>
    <row r="1479" spans="5:7" x14ac:dyDescent="0.25">
      <c r="E1479" s="17"/>
      <c r="G1479" s="18"/>
    </row>
    <row r="1480" spans="5:7" x14ac:dyDescent="0.25">
      <c r="E1480" s="17"/>
      <c r="G1480" s="18"/>
    </row>
    <row r="1481" spans="5:7" x14ac:dyDescent="0.25">
      <c r="E1481" s="17"/>
      <c r="G1481" s="18"/>
    </row>
    <row r="1482" spans="5:7" x14ac:dyDescent="0.25">
      <c r="E1482" s="17"/>
      <c r="G1482" s="18"/>
    </row>
    <row r="1483" spans="5:7" x14ac:dyDescent="0.25">
      <c r="E1483" s="17"/>
      <c r="G1483" s="18"/>
    </row>
    <row r="1484" spans="5:7" x14ac:dyDescent="0.25">
      <c r="E1484" s="17"/>
      <c r="G1484" s="18"/>
    </row>
    <row r="1485" spans="5:7" x14ac:dyDescent="0.25">
      <c r="E1485" s="17"/>
      <c r="G1485" s="18"/>
    </row>
    <row r="1486" spans="5:7" x14ac:dyDescent="0.25">
      <c r="E1486" s="17"/>
      <c r="G1486" s="18"/>
    </row>
    <row r="1487" spans="5:7" x14ac:dyDescent="0.25">
      <c r="E1487" s="17"/>
      <c r="G1487" s="18"/>
    </row>
    <row r="1488" spans="5:7" x14ac:dyDescent="0.25">
      <c r="E1488" s="17"/>
      <c r="G1488" s="18"/>
    </row>
    <row r="1489" spans="5:7" x14ac:dyDescent="0.25">
      <c r="E1489" s="17"/>
      <c r="G1489" s="18"/>
    </row>
    <row r="1490" spans="5:7" x14ac:dyDescent="0.25">
      <c r="E1490" s="17"/>
      <c r="G1490" s="18"/>
    </row>
    <row r="1491" spans="5:7" x14ac:dyDescent="0.25">
      <c r="E1491" s="17"/>
      <c r="G1491" s="18"/>
    </row>
    <row r="1492" spans="5:7" x14ac:dyDescent="0.25">
      <c r="E1492" s="17"/>
      <c r="G1492" s="18"/>
    </row>
    <row r="1493" spans="5:7" x14ac:dyDescent="0.25">
      <c r="E1493" s="17"/>
      <c r="G1493" s="18"/>
    </row>
    <row r="1494" spans="5:7" x14ac:dyDescent="0.25">
      <c r="E1494" s="17"/>
      <c r="G1494" s="18"/>
    </row>
    <row r="1495" spans="5:7" x14ac:dyDescent="0.25">
      <c r="E1495" s="17"/>
      <c r="G1495" s="18"/>
    </row>
    <row r="1496" spans="5:7" x14ac:dyDescent="0.25">
      <c r="E1496" s="17"/>
      <c r="G1496" s="18"/>
    </row>
    <row r="1497" spans="5:7" x14ac:dyDescent="0.25">
      <c r="E1497" s="17"/>
      <c r="G1497" s="18"/>
    </row>
    <row r="1498" spans="5:7" x14ac:dyDescent="0.25">
      <c r="E1498" s="17"/>
      <c r="G1498" s="18"/>
    </row>
    <row r="1499" spans="5:7" x14ac:dyDescent="0.25">
      <c r="E1499" s="17"/>
      <c r="G1499" s="18"/>
    </row>
    <row r="1500" spans="5:7" x14ac:dyDescent="0.25">
      <c r="E1500" s="17"/>
      <c r="G1500" s="18"/>
    </row>
    <row r="1501" spans="5:7" x14ac:dyDescent="0.25">
      <c r="E1501" s="17"/>
      <c r="G1501" s="18"/>
    </row>
    <row r="1502" spans="5:7" x14ac:dyDescent="0.25">
      <c r="E1502" s="17"/>
      <c r="G1502" s="18"/>
    </row>
    <row r="1503" spans="5:7" x14ac:dyDescent="0.25">
      <c r="E1503" s="17"/>
      <c r="G1503" s="18"/>
    </row>
    <row r="1504" spans="5:7" x14ac:dyDescent="0.25">
      <c r="E1504" s="17"/>
      <c r="G1504" s="18"/>
    </row>
    <row r="1505" spans="5:7" x14ac:dyDescent="0.25">
      <c r="E1505" s="17"/>
      <c r="G1505" s="18"/>
    </row>
    <row r="1506" spans="5:7" x14ac:dyDescent="0.25">
      <c r="E1506" s="17"/>
      <c r="G1506" s="18"/>
    </row>
    <row r="1507" spans="5:7" x14ac:dyDescent="0.25">
      <c r="E1507" s="17"/>
      <c r="G1507" s="18"/>
    </row>
    <row r="1508" spans="5:7" x14ac:dyDescent="0.25">
      <c r="E1508" s="17"/>
      <c r="G1508" s="18"/>
    </row>
    <row r="1509" spans="5:7" x14ac:dyDescent="0.25">
      <c r="E1509" s="17"/>
      <c r="G1509" s="18"/>
    </row>
    <row r="1510" spans="5:7" x14ac:dyDescent="0.25">
      <c r="E1510" s="17"/>
      <c r="G1510" s="18"/>
    </row>
    <row r="1511" spans="5:7" x14ac:dyDescent="0.25">
      <c r="E1511" s="17"/>
      <c r="G1511" s="18"/>
    </row>
    <row r="1512" spans="5:7" x14ac:dyDescent="0.25">
      <c r="E1512" s="17"/>
      <c r="G1512" s="18"/>
    </row>
    <row r="1513" spans="5:7" x14ac:dyDescent="0.25">
      <c r="E1513" s="17"/>
      <c r="G1513" s="18"/>
    </row>
    <row r="1514" spans="5:7" x14ac:dyDescent="0.25">
      <c r="E1514" s="17"/>
      <c r="G1514" s="18"/>
    </row>
    <row r="1515" spans="5:7" x14ac:dyDescent="0.25">
      <c r="E1515" s="17"/>
      <c r="G1515" s="18"/>
    </row>
    <row r="1516" spans="5:7" x14ac:dyDescent="0.25">
      <c r="E1516" s="17"/>
      <c r="G1516" s="18"/>
    </row>
    <row r="1517" spans="5:7" x14ac:dyDescent="0.25">
      <c r="E1517" s="17"/>
      <c r="G1517" s="18"/>
    </row>
    <row r="1518" spans="5:7" x14ac:dyDescent="0.25">
      <c r="E1518" s="17"/>
      <c r="G1518" s="18"/>
    </row>
    <row r="1519" spans="5:7" x14ac:dyDescent="0.25">
      <c r="E1519" s="17"/>
      <c r="G1519" s="18"/>
    </row>
    <row r="1520" spans="5:7" x14ac:dyDescent="0.25">
      <c r="E1520" s="17"/>
      <c r="G1520" s="18"/>
    </row>
    <row r="1521" spans="5:7" x14ac:dyDescent="0.25">
      <c r="E1521" s="17"/>
      <c r="G1521" s="18"/>
    </row>
    <row r="1522" spans="5:7" x14ac:dyDescent="0.25">
      <c r="E1522" s="17"/>
      <c r="G1522" s="18"/>
    </row>
    <row r="1523" spans="5:7" x14ac:dyDescent="0.25">
      <c r="E1523" s="17"/>
      <c r="G1523" s="18"/>
    </row>
    <row r="1524" spans="5:7" x14ac:dyDescent="0.25">
      <c r="E1524" s="17"/>
      <c r="G1524" s="18"/>
    </row>
    <row r="1525" spans="5:7" x14ac:dyDescent="0.25">
      <c r="E1525" s="17"/>
      <c r="G1525" s="18"/>
    </row>
    <row r="1526" spans="5:7" x14ac:dyDescent="0.25">
      <c r="E1526" s="17"/>
      <c r="G1526" s="18"/>
    </row>
    <row r="1527" spans="5:7" x14ac:dyDescent="0.25">
      <c r="E1527" s="17"/>
      <c r="G1527" s="18"/>
    </row>
    <row r="1528" spans="5:7" x14ac:dyDescent="0.25">
      <c r="E1528" s="17"/>
      <c r="G1528" s="18"/>
    </row>
    <row r="1529" spans="5:7" x14ac:dyDescent="0.25">
      <c r="E1529" s="17"/>
      <c r="G1529" s="18"/>
    </row>
    <row r="1530" spans="5:7" x14ac:dyDescent="0.25">
      <c r="E1530" s="17"/>
      <c r="G1530" s="18"/>
    </row>
    <row r="1531" spans="5:7" x14ac:dyDescent="0.25">
      <c r="E1531" s="17"/>
      <c r="G1531" s="18"/>
    </row>
    <row r="1532" spans="5:7" x14ac:dyDescent="0.25">
      <c r="E1532" s="17"/>
      <c r="G1532" s="18"/>
    </row>
    <row r="1533" spans="5:7" x14ac:dyDescent="0.25">
      <c r="E1533" s="17"/>
      <c r="G1533" s="18"/>
    </row>
    <row r="1534" spans="5:7" x14ac:dyDescent="0.25">
      <c r="E1534" s="17"/>
      <c r="G1534" s="18"/>
    </row>
    <row r="1535" spans="5:7" x14ac:dyDescent="0.25">
      <c r="E1535" s="17"/>
      <c r="G1535" s="18"/>
    </row>
    <row r="1536" spans="5:7" x14ac:dyDescent="0.25">
      <c r="E1536" s="17"/>
      <c r="G1536" s="18"/>
    </row>
    <row r="1537" spans="5:7" x14ac:dyDescent="0.25">
      <c r="E1537" s="17"/>
      <c r="G1537" s="18"/>
    </row>
    <row r="1538" spans="5:7" x14ac:dyDescent="0.25">
      <c r="E1538" s="17"/>
      <c r="G1538" s="18"/>
    </row>
    <row r="1539" spans="5:7" x14ac:dyDescent="0.25">
      <c r="E1539" s="17"/>
      <c r="G1539" s="18"/>
    </row>
    <row r="1540" spans="5:7" x14ac:dyDescent="0.25">
      <c r="E1540" s="17"/>
      <c r="G1540" s="18"/>
    </row>
    <row r="1541" spans="5:7" x14ac:dyDescent="0.25">
      <c r="E1541" s="17"/>
      <c r="G1541" s="18"/>
    </row>
    <row r="1542" spans="5:7" x14ac:dyDescent="0.25">
      <c r="E1542" s="17"/>
      <c r="G1542" s="18"/>
    </row>
    <row r="1543" spans="5:7" x14ac:dyDescent="0.25">
      <c r="E1543" s="17"/>
      <c r="G1543" s="18"/>
    </row>
    <row r="1544" spans="5:7" x14ac:dyDescent="0.25">
      <c r="E1544" s="17"/>
      <c r="G1544" s="18"/>
    </row>
    <row r="1545" spans="5:7" x14ac:dyDescent="0.25">
      <c r="E1545" s="17"/>
      <c r="G1545" s="18"/>
    </row>
    <row r="1546" spans="5:7" x14ac:dyDescent="0.25">
      <c r="E1546" s="17"/>
      <c r="G1546" s="18"/>
    </row>
    <row r="1547" spans="5:7" x14ac:dyDescent="0.25">
      <c r="E1547" s="17"/>
      <c r="G1547" s="18"/>
    </row>
    <row r="1548" spans="5:7" x14ac:dyDescent="0.25">
      <c r="E1548" s="17"/>
      <c r="G1548" s="18"/>
    </row>
    <row r="1549" spans="5:7" x14ac:dyDescent="0.25">
      <c r="E1549" s="17"/>
      <c r="G1549" s="18"/>
    </row>
    <row r="1550" spans="5:7" x14ac:dyDescent="0.25">
      <c r="E1550" s="17"/>
      <c r="G1550" s="18"/>
    </row>
    <row r="1551" spans="5:7" x14ac:dyDescent="0.25">
      <c r="E1551" s="17"/>
      <c r="G1551" s="18"/>
    </row>
    <row r="1552" spans="5:7" x14ac:dyDescent="0.25">
      <c r="E1552" s="17"/>
      <c r="G1552" s="18"/>
    </row>
    <row r="1553" spans="5:7" x14ac:dyDescent="0.25">
      <c r="E1553" s="17"/>
      <c r="G1553" s="18"/>
    </row>
    <row r="1554" spans="5:7" x14ac:dyDescent="0.25">
      <c r="E1554" s="17"/>
      <c r="G1554" s="18"/>
    </row>
    <row r="1555" spans="5:7" x14ac:dyDescent="0.25">
      <c r="E1555" s="17"/>
      <c r="G1555" s="18"/>
    </row>
    <row r="1556" spans="5:7" x14ac:dyDescent="0.25">
      <c r="E1556" s="17"/>
      <c r="G1556" s="18"/>
    </row>
    <row r="1557" spans="5:7" x14ac:dyDescent="0.25">
      <c r="E1557" s="17"/>
      <c r="G1557" s="18"/>
    </row>
    <row r="1558" spans="5:7" x14ac:dyDescent="0.25">
      <c r="E1558" s="17"/>
      <c r="G1558" s="18"/>
    </row>
    <row r="1559" spans="5:7" x14ac:dyDescent="0.25">
      <c r="E1559" s="17"/>
      <c r="G1559" s="18"/>
    </row>
    <row r="1560" spans="5:7" x14ac:dyDescent="0.25">
      <c r="E1560" s="17"/>
      <c r="G1560" s="18"/>
    </row>
    <row r="1561" spans="5:7" x14ac:dyDescent="0.25">
      <c r="E1561" s="17"/>
      <c r="G1561" s="18"/>
    </row>
    <row r="1562" spans="5:7" x14ac:dyDescent="0.25">
      <c r="E1562" s="17"/>
      <c r="G1562" s="18"/>
    </row>
    <row r="1563" spans="5:7" x14ac:dyDescent="0.25">
      <c r="E1563" s="17"/>
      <c r="G1563" s="18"/>
    </row>
    <row r="1564" spans="5:7" x14ac:dyDescent="0.25">
      <c r="E1564" s="17"/>
      <c r="G1564" s="18"/>
    </row>
    <row r="1565" spans="5:7" x14ac:dyDescent="0.25">
      <c r="E1565" s="17"/>
      <c r="G1565" s="18"/>
    </row>
    <row r="1566" spans="5:7" x14ac:dyDescent="0.25">
      <c r="E1566" s="17"/>
      <c r="G1566" s="18"/>
    </row>
    <row r="1567" spans="5:7" x14ac:dyDescent="0.25">
      <c r="E1567" s="17"/>
      <c r="G1567" s="18"/>
    </row>
    <row r="1568" spans="5:7" x14ac:dyDescent="0.25">
      <c r="E1568" s="17"/>
      <c r="G1568" s="18"/>
    </row>
    <row r="1569" spans="5:7" x14ac:dyDescent="0.25">
      <c r="E1569" s="17"/>
      <c r="G1569" s="18"/>
    </row>
    <row r="1570" spans="5:7" x14ac:dyDescent="0.25">
      <c r="E1570" s="17"/>
      <c r="G1570" s="18"/>
    </row>
    <row r="1571" spans="5:7" x14ac:dyDescent="0.25">
      <c r="E1571" s="17"/>
      <c r="G1571" s="18"/>
    </row>
    <row r="1572" spans="5:7" x14ac:dyDescent="0.25">
      <c r="E1572" s="17"/>
      <c r="G1572" s="18"/>
    </row>
    <row r="1573" spans="5:7" x14ac:dyDescent="0.25">
      <c r="E1573" s="17"/>
      <c r="G1573" s="18"/>
    </row>
    <row r="1574" spans="5:7" x14ac:dyDescent="0.25">
      <c r="E1574" s="17"/>
      <c r="G1574" s="18"/>
    </row>
    <row r="1575" spans="5:7" x14ac:dyDescent="0.25">
      <c r="E1575" s="17"/>
      <c r="G1575" s="18"/>
    </row>
    <row r="1576" spans="5:7" x14ac:dyDescent="0.25">
      <c r="E1576" s="17"/>
      <c r="G1576" s="18"/>
    </row>
    <row r="1577" spans="5:7" x14ac:dyDescent="0.25">
      <c r="E1577" s="17"/>
      <c r="G1577" s="18"/>
    </row>
    <row r="1578" spans="5:7" x14ac:dyDescent="0.25">
      <c r="E1578" s="17"/>
      <c r="G1578" s="18"/>
    </row>
    <row r="1579" spans="5:7" x14ac:dyDescent="0.25">
      <c r="E1579" s="17"/>
      <c r="G1579" s="18"/>
    </row>
    <row r="1580" spans="5:7" x14ac:dyDescent="0.25">
      <c r="E1580" s="17"/>
      <c r="G1580" s="18"/>
    </row>
    <row r="1581" spans="5:7" x14ac:dyDescent="0.25">
      <c r="E1581" s="17"/>
      <c r="G1581" s="18"/>
    </row>
    <row r="1582" spans="5:7" x14ac:dyDescent="0.25">
      <c r="E1582" s="17"/>
      <c r="G1582" s="18"/>
    </row>
    <row r="1583" spans="5:7" x14ac:dyDescent="0.25">
      <c r="E1583" s="17"/>
      <c r="G1583" s="18"/>
    </row>
    <row r="1584" spans="5:7" x14ac:dyDescent="0.25">
      <c r="E1584" s="17"/>
      <c r="G1584" s="18"/>
    </row>
    <row r="1585" spans="5:7" x14ac:dyDescent="0.25">
      <c r="E1585" s="17"/>
      <c r="G1585" s="18"/>
    </row>
    <row r="1586" spans="5:7" x14ac:dyDescent="0.25">
      <c r="E1586" s="17"/>
      <c r="G1586" s="18"/>
    </row>
    <row r="1587" spans="5:7" x14ac:dyDescent="0.25">
      <c r="E1587" s="17"/>
      <c r="G1587" s="18"/>
    </row>
    <row r="1588" spans="5:7" x14ac:dyDescent="0.25">
      <c r="E1588" s="17"/>
      <c r="G1588" s="18"/>
    </row>
    <row r="1589" spans="5:7" x14ac:dyDescent="0.25">
      <c r="E1589" s="17"/>
      <c r="G1589" s="18"/>
    </row>
    <row r="1590" spans="5:7" x14ac:dyDescent="0.25">
      <c r="E1590" s="17"/>
      <c r="G1590" s="18"/>
    </row>
    <row r="1591" spans="5:7" x14ac:dyDescent="0.25">
      <c r="E1591" s="17"/>
      <c r="G1591" s="18"/>
    </row>
    <row r="1592" spans="5:7" x14ac:dyDescent="0.25">
      <c r="E1592" s="17"/>
      <c r="G1592" s="18"/>
    </row>
    <row r="1593" spans="5:7" x14ac:dyDescent="0.25">
      <c r="E1593" s="17"/>
      <c r="G1593" s="18"/>
    </row>
    <row r="1594" spans="5:7" x14ac:dyDescent="0.25">
      <c r="E1594" s="17"/>
      <c r="G1594" s="18"/>
    </row>
    <row r="1595" spans="5:7" x14ac:dyDescent="0.25">
      <c r="E1595" s="17"/>
      <c r="G1595" s="18"/>
    </row>
    <row r="1596" spans="5:7" x14ac:dyDescent="0.25">
      <c r="E1596" s="17"/>
      <c r="G1596" s="18"/>
    </row>
    <row r="1597" spans="5:7" x14ac:dyDescent="0.25">
      <c r="E1597" s="17"/>
      <c r="G1597" s="18"/>
    </row>
    <row r="1598" spans="5:7" x14ac:dyDescent="0.25">
      <c r="E1598" s="17"/>
      <c r="G1598" s="18"/>
    </row>
    <row r="1599" spans="5:7" x14ac:dyDescent="0.25">
      <c r="E1599" s="17"/>
      <c r="G1599" s="18"/>
    </row>
    <row r="1600" spans="5:7" x14ac:dyDescent="0.25">
      <c r="E1600" s="17"/>
      <c r="G1600" s="18"/>
    </row>
    <row r="1601" spans="5:7" x14ac:dyDescent="0.25">
      <c r="E1601" s="17"/>
      <c r="G1601" s="18"/>
    </row>
    <row r="1602" spans="5:7" x14ac:dyDescent="0.25">
      <c r="E1602" s="17"/>
      <c r="G1602" s="18"/>
    </row>
    <row r="1603" spans="5:7" x14ac:dyDescent="0.25">
      <c r="E1603" s="17"/>
      <c r="G1603" s="18"/>
    </row>
    <row r="1604" spans="5:7" x14ac:dyDescent="0.25">
      <c r="E1604" s="17"/>
      <c r="G1604" s="18"/>
    </row>
    <row r="1605" spans="5:7" x14ac:dyDescent="0.25">
      <c r="E1605" s="17"/>
      <c r="G1605" s="18"/>
    </row>
    <row r="1606" spans="5:7" x14ac:dyDescent="0.25">
      <c r="E1606" s="17"/>
      <c r="G1606" s="18"/>
    </row>
    <row r="1607" spans="5:7" x14ac:dyDescent="0.25">
      <c r="E1607" s="17"/>
      <c r="G1607" s="18"/>
    </row>
    <row r="1608" spans="5:7" x14ac:dyDescent="0.25">
      <c r="E1608" s="17"/>
      <c r="G1608" s="18"/>
    </row>
    <row r="1609" spans="5:7" x14ac:dyDescent="0.25">
      <c r="E1609" s="17"/>
      <c r="G1609" s="18"/>
    </row>
    <row r="1610" spans="5:7" x14ac:dyDescent="0.25">
      <c r="E1610" s="17"/>
      <c r="G1610" s="18"/>
    </row>
    <row r="1611" spans="5:7" x14ac:dyDescent="0.25">
      <c r="E1611" s="17"/>
      <c r="G1611" s="18"/>
    </row>
    <row r="1612" spans="5:7" x14ac:dyDescent="0.25">
      <c r="E1612" s="17"/>
      <c r="G1612" s="18"/>
    </row>
    <row r="1613" spans="5:7" x14ac:dyDescent="0.25">
      <c r="E1613" s="17"/>
      <c r="G1613" s="18"/>
    </row>
    <row r="1614" spans="5:7" x14ac:dyDescent="0.25">
      <c r="E1614" s="17"/>
      <c r="G1614" s="18"/>
    </row>
    <row r="1615" spans="5:7" x14ac:dyDescent="0.25">
      <c r="E1615" s="17"/>
      <c r="G1615" s="18"/>
    </row>
    <row r="1616" spans="5:7" x14ac:dyDescent="0.25">
      <c r="E1616" s="17"/>
      <c r="G1616" s="18"/>
    </row>
    <row r="1617" spans="5:7" x14ac:dyDescent="0.25">
      <c r="E1617" s="17"/>
      <c r="G1617" s="18"/>
    </row>
    <row r="1618" spans="5:7" x14ac:dyDescent="0.25">
      <c r="E1618" s="17"/>
      <c r="G1618" s="18"/>
    </row>
    <row r="1619" spans="5:7" x14ac:dyDescent="0.25">
      <c r="E1619" s="17"/>
      <c r="G1619" s="18"/>
    </row>
    <row r="1620" spans="5:7" x14ac:dyDescent="0.25">
      <c r="E1620" s="17"/>
      <c r="G1620" s="18"/>
    </row>
    <row r="1621" spans="5:7" x14ac:dyDescent="0.25">
      <c r="E1621" s="17"/>
      <c r="G1621" s="18"/>
    </row>
    <row r="1622" spans="5:7" x14ac:dyDescent="0.25">
      <c r="E1622" s="17"/>
      <c r="G1622" s="18"/>
    </row>
    <row r="1623" spans="5:7" x14ac:dyDescent="0.25">
      <c r="E1623" s="17"/>
      <c r="G1623" s="18"/>
    </row>
    <row r="1624" spans="5:7" x14ac:dyDescent="0.25">
      <c r="E1624" s="17"/>
      <c r="G1624" s="18"/>
    </row>
    <row r="1625" spans="5:7" x14ac:dyDescent="0.25">
      <c r="E1625" s="17"/>
      <c r="G1625" s="18"/>
    </row>
    <row r="1626" spans="5:7" x14ac:dyDescent="0.25">
      <c r="E1626" s="17"/>
      <c r="G1626" s="18"/>
    </row>
    <row r="1627" spans="5:7" x14ac:dyDescent="0.25">
      <c r="E1627" s="17"/>
      <c r="G1627" s="18"/>
    </row>
    <row r="1628" spans="5:7" x14ac:dyDescent="0.25">
      <c r="E1628" s="17"/>
      <c r="G1628" s="18"/>
    </row>
    <row r="1629" spans="5:7" x14ac:dyDescent="0.25">
      <c r="E1629" s="17"/>
      <c r="G1629" s="18"/>
    </row>
    <row r="1630" spans="5:7" x14ac:dyDescent="0.25">
      <c r="E1630" s="17"/>
      <c r="G1630" s="18"/>
    </row>
    <row r="1631" spans="5:7" x14ac:dyDescent="0.25">
      <c r="E1631" s="17"/>
      <c r="G1631" s="18"/>
    </row>
    <row r="1632" spans="5:7" x14ac:dyDescent="0.25">
      <c r="E1632" s="17"/>
      <c r="G1632" s="18"/>
    </row>
    <row r="1633" spans="5:7" x14ac:dyDescent="0.25">
      <c r="E1633" s="17"/>
      <c r="G1633" s="18"/>
    </row>
    <row r="1634" spans="5:7" x14ac:dyDescent="0.25">
      <c r="E1634" s="17"/>
      <c r="G1634" s="18"/>
    </row>
    <row r="1635" spans="5:7" x14ac:dyDescent="0.25">
      <c r="E1635" s="17"/>
      <c r="G1635" s="18"/>
    </row>
    <row r="1636" spans="5:7" x14ac:dyDescent="0.25">
      <c r="E1636" s="17"/>
      <c r="G1636" s="18"/>
    </row>
    <row r="1637" spans="5:7" x14ac:dyDescent="0.25">
      <c r="E1637" s="17"/>
      <c r="G1637" s="18"/>
    </row>
    <row r="1638" spans="5:7" x14ac:dyDescent="0.25">
      <c r="E1638" s="17"/>
      <c r="G1638" s="18"/>
    </row>
    <row r="1639" spans="5:7" x14ac:dyDescent="0.25">
      <c r="E1639" s="17"/>
      <c r="G1639" s="18"/>
    </row>
    <row r="1640" spans="5:7" x14ac:dyDescent="0.25">
      <c r="E1640" s="17"/>
      <c r="G1640" s="18"/>
    </row>
    <row r="1641" spans="5:7" x14ac:dyDescent="0.25">
      <c r="E1641" s="17"/>
      <c r="G1641" s="18"/>
    </row>
    <row r="1642" spans="5:7" x14ac:dyDescent="0.25">
      <c r="E1642" s="17"/>
      <c r="G1642" s="18"/>
    </row>
    <row r="1643" spans="5:7" x14ac:dyDescent="0.25">
      <c r="E1643" s="17"/>
      <c r="G1643" s="18"/>
    </row>
    <row r="1644" spans="5:7" x14ac:dyDescent="0.25">
      <c r="E1644" s="17"/>
      <c r="G1644" s="18"/>
    </row>
    <row r="1645" spans="5:7" x14ac:dyDescent="0.25">
      <c r="E1645" s="17"/>
      <c r="G1645" s="18"/>
    </row>
    <row r="1646" spans="5:7" x14ac:dyDescent="0.25">
      <c r="E1646" s="17"/>
      <c r="G1646" s="18"/>
    </row>
    <row r="1647" spans="5:7" x14ac:dyDescent="0.25">
      <c r="E1647" s="17"/>
      <c r="G1647" s="18"/>
    </row>
    <row r="1648" spans="5:7" x14ac:dyDescent="0.25">
      <c r="E1648" s="17"/>
      <c r="G1648" s="18"/>
    </row>
    <row r="1649" spans="5:7" x14ac:dyDescent="0.25">
      <c r="E1649" s="17"/>
      <c r="G1649" s="18"/>
    </row>
    <row r="1650" spans="5:7" x14ac:dyDescent="0.25">
      <c r="E1650" s="17"/>
      <c r="G1650" s="18"/>
    </row>
    <row r="1651" spans="5:7" x14ac:dyDescent="0.25">
      <c r="E1651" s="17"/>
      <c r="G1651" s="18"/>
    </row>
    <row r="1652" spans="5:7" x14ac:dyDescent="0.25">
      <c r="E1652" s="17"/>
      <c r="G1652" s="18"/>
    </row>
    <row r="1653" spans="5:7" x14ac:dyDescent="0.25">
      <c r="E1653" s="17"/>
      <c r="G1653" s="18"/>
    </row>
    <row r="1654" spans="5:7" x14ac:dyDescent="0.25">
      <c r="E1654" s="17"/>
      <c r="G1654" s="18"/>
    </row>
    <row r="1655" spans="5:7" x14ac:dyDescent="0.25">
      <c r="E1655" s="17"/>
      <c r="G1655" s="18"/>
    </row>
    <row r="1656" spans="5:7" x14ac:dyDescent="0.25">
      <c r="E1656" s="17"/>
      <c r="G1656" s="18"/>
    </row>
    <row r="1657" spans="5:7" x14ac:dyDescent="0.25">
      <c r="E1657" s="17"/>
      <c r="G1657" s="18"/>
    </row>
    <row r="1658" spans="5:7" x14ac:dyDescent="0.25">
      <c r="E1658" s="17"/>
      <c r="G1658" s="18"/>
    </row>
    <row r="1659" spans="5:7" x14ac:dyDescent="0.25">
      <c r="E1659" s="17"/>
      <c r="G1659" s="18"/>
    </row>
    <row r="1660" spans="5:7" x14ac:dyDescent="0.25">
      <c r="E1660" s="17"/>
      <c r="G1660" s="18"/>
    </row>
    <row r="1661" spans="5:7" x14ac:dyDescent="0.25">
      <c r="E1661" s="17"/>
      <c r="G1661" s="18"/>
    </row>
    <row r="1662" spans="5:7" x14ac:dyDescent="0.25">
      <c r="E1662" s="17"/>
      <c r="G1662" s="18"/>
    </row>
    <row r="1663" spans="5:7" x14ac:dyDescent="0.25">
      <c r="E1663" s="17"/>
      <c r="G1663" s="18"/>
    </row>
    <row r="1664" spans="5:7" x14ac:dyDescent="0.25">
      <c r="E1664" s="17"/>
      <c r="G1664" s="18"/>
    </row>
    <row r="1665" spans="5:7" x14ac:dyDescent="0.25">
      <c r="E1665" s="17"/>
      <c r="G1665" s="18"/>
    </row>
    <row r="1666" spans="5:7" x14ac:dyDescent="0.25">
      <c r="E1666" s="17"/>
      <c r="G1666" s="18"/>
    </row>
    <row r="1667" spans="5:7" x14ac:dyDescent="0.25">
      <c r="E1667" s="17"/>
      <c r="G1667" s="18"/>
    </row>
    <row r="1668" spans="5:7" x14ac:dyDescent="0.25">
      <c r="E1668" s="17"/>
      <c r="G1668" s="18"/>
    </row>
    <row r="1669" spans="5:7" x14ac:dyDescent="0.25">
      <c r="E1669" s="17"/>
      <c r="G1669" s="18"/>
    </row>
    <row r="1670" spans="5:7" x14ac:dyDescent="0.25">
      <c r="E1670" s="17"/>
      <c r="G1670" s="18"/>
    </row>
    <row r="1671" spans="5:7" x14ac:dyDescent="0.25">
      <c r="E1671" s="17"/>
      <c r="G1671" s="18"/>
    </row>
    <row r="1672" spans="5:7" x14ac:dyDescent="0.25">
      <c r="E1672" s="17"/>
      <c r="G1672" s="18"/>
    </row>
    <row r="1673" spans="5:7" x14ac:dyDescent="0.25">
      <c r="E1673" s="17"/>
      <c r="G1673" s="18"/>
    </row>
    <row r="1674" spans="5:7" x14ac:dyDescent="0.25">
      <c r="E1674" s="17"/>
      <c r="G1674" s="18"/>
    </row>
    <row r="1675" spans="5:7" x14ac:dyDescent="0.25">
      <c r="E1675" s="17"/>
      <c r="G1675" s="18"/>
    </row>
    <row r="1676" spans="5:7" x14ac:dyDescent="0.25">
      <c r="E1676" s="17"/>
      <c r="G1676" s="18"/>
    </row>
    <row r="1677" spans="5:7" x14ac:dyDescent="0.25">
      <c r="E1677" s="17"/>
      <c r="G1677" s="18"/>
    </row>
    <row r="1678" spans="5:7" x14ac:dyDescent="0.25">
      <c r="E1678" s="17"/>
      <c r="G1678" s="18"/>
    </row>
    <row r="1679" spans="5:7" x14ac:dyDescent="0.25">
      <c r="E1679" s="17"/>
      <c r="G1679" s="18"/>
    </row>
    <row r="1680" spans="5:7" x14ac:dyDescent="0.25">
      <c r="E1680" s="17"/>
      <c r="G1680" s="18"/>
    </row>
    <row r="1681" spans="5:7" x14ac:dyDescent="0.25">
      <c r="E1681" s="17"/>
      <c r="G1681" s="18"/>
    </row>
    <row r="1682" spans="5:7" x14ac:dyDescent="0.25">
      <c r="E1682" s="17"/>
      <c r="G1682" s="18"/>
    </row>
    <row r="1683" spans="5:7" x14ac:dyDescent="0.25">
      <c r="E1683" s="17"/>
      <c r="G1683" s="18"/>
    </row>
    <row r="1684" spans="5:7" x14ac:dyDescent="0.25">
      <c r="E1684" s="17"/>
      <c r="G1684" s="18"/>
    </row>
    <row r="1685" spans="5:7" x14ac:dyDescent="0.25">
      <c r="E1685" s="17"/>
      <c r="G1685" s="18"/>
    </row>
    <row r="1686" spans="5:7" x14ac:dyDescent="0.25">
      <c r="E1686" s="17"/>
      <c r="G1686" s="18"/>
    </row>
    <row r="1687" spans="5:7" x14ac:dyDescent="0.25">
      <c r="E1687" s="17"/>
      <c r="G1687" s="18"/>
    </row>
    <row r="1688" spans="5:7" x14ac:dyDescent="0.25">
      <c r="E1688" s="17"/>
      <c r="G1688" s="18"/>
    </row>
    <row r="1689" spans="5:7" x14ac:dyDescent="0.25">
      <c r="E1689" s="17"/>
      <c r="G1689" s="18"/>
    </row>
    <row r="1690" spans="5:7" x14ac:dyDescent="0.25">
      <c r="E1690" s="17"/>
      <c r="G1690" s="18"/>
    </row>
    <row r="1691" spans="5:7" x14ac:dyDescent="0.25">
      <c r="E1691" s="17"/>
      <c r="G1691" s="18"/>
    </row>
    <row r="1692" spans="5:7" x14ac:dyDescent="0.25">
      <c r="E1692" s="17"/>
      <c r="G1692" s="18"/>
    </row>
    <row r="1693" spans="5:7" x14ac:dyDescent="0.25">
      <c r="E1693" s="17"/>
      <c r="G1693" s="18"/>
    </row>
    <row r="1694" spans="5:7" x14ac:dyDescent="0.25">
      <c r="E1694" s="17"/>
      <c r="G1694" s="18"/>
    </row>
    <row r="1695" spans="5:7" x14ac:dyDescent="0.25">
      <c r="E1695" s="17"/>
      <c r="G1695" s="18"/>
    </row>
    <row r="1696" spans="5:7" x14ac:dyDescent="0.25">
      <c r="E1696" s="17"/>
      <c r="G1696" s="18"/>
    </row>
    <row r="1697" spans="5:7" x14ac:dyDescent="0.25">
      <c r="E1697" s="17"/>
      <c r="G1697" s="18"/>
    </row>
    <row r="1698" spans="5:7" x14ac:dyDescent="0.25">
      <c r="E1698" s="17"/>
      <c r="G1698" s="18"/>
    </row>
    <row r="1699" spans="5:7" x14ac:dyDescent="0.25">
      <c r="E1699" s="17"/>
      <c r="G1699" s="18"/>
    </row>
    <row r="1700" spans="5:7" x14ac:dyDescent="0.25">
      <c r="E1700" s="17"/>
      <c r="G1700" s="18"/>
    </row>
    <row r="1701" spans="5:7" x14ac:dyDescent="0.25">
      <c r="E1701" s="17"/>
      <c r="G1701" s="18"/>
    </row>
    <row r="1702" spans="5:7" x14ac:dyDescent="0.25">
      <c r="E1702" s="17"/>
      <c r="G1702" s="18"/>
    </row>
    <row r="1703" spans="5:7" x14ac:dyDescent="0.25">
      <c r="E1703" s="17"/>
      <c r="G1703" s="18"/>
    </row>
    <row r="1704" spans="5:7" x14ac:dyDescent="0.25">
      <c r="E1704" s="17"/>
      <c r="G1704" s="18"/>
    </row>
    <row r="1705" spans="5:7" x14ac:dyDescent="0.25">
      <c r="E1705" s="17"/>
      <c r="G1705" s="18"/>
    </row>
    <row r="1706" spans="5:7" x14ac:dyDescent="0.25">
      <c r="E1706" s="17"/>
      <c r="G1706" s="18"/>
    </row>
    <row r="1707" spans="5:7" x14ac:dyDescent="0.25">
      <c r="E1707" s="17"/>
      <c r="G1707" s="18"/>
    </row>
    <row r="1708" spans="5:7" x14ac:dyDescent="0.25">
      <c r="E1708" s="17"/>
      <c r="G1708" s="18"/>
    </row>
    <row r="1709" spans="5:7" x14ac:dyDescent="0.25">
      <c r="E1709" s="17"/>
      <c r="G1709" s="18"/>
    </row>
    <row r="1710" spans="5:7" x14ac:dyDescent="0.25">
      <c r="E1710" s="17"/>
      <c r="G1710" s="18"/>
    </row>
    <row r="1711" spans="5:7" x14ac:dyDescent="0.25">
      <c r="E1711" s="17"/>
      <c r="G1711" s="18"/>
    </row>
    <row r="1712" spans="5:7" x14ac:dyDescent="0.25">
      <c r="E1712" s="17"/>
      <c r="G1712" s="18"/>
    </row>
    <row r="1713" spans="5:7" x14ac:dyDescent="0.25">
      <c r="E1713" s="17"/>
      <c r="G1713" s="18"/>
    </row>
    <row r="1714" spans="5:7" x14ac:dyDescent="0.25">
      <c r="E1714" s="17"/>
      <c r="G1714" s="18"/>
    </row>
    <row r="1715" spans="5:7" x14ac:dyDescent="0.25">
      <c r="E1715" s="17"/>
      <c r="G1715" s="18"/>
    </row>
    <row r="1716" spans="5:7" x14ac:dyDescent="0.25">
      <c r="E1716" s="17"/>
      <c r="G1716" s="18"/>
    </row>
    <row r="1717" spans="5:7" x14ac:dyDescent="0.25">
      <c r="E1717" s="17"/>
      <c r="G1717" s="18"/>
    </row>
    <row r="1718" spans="5:7" x14ac:dyDescent="0.25">
      <c r="E1718" s="17"/>
      <c r="G1718" s="18"/>
    </row>
    <row r="1719" spans="5:7" x14ac:dyDescent="0.25">
      <c r="E1719" s="17"/>
      <c r="G1719" s="18"/>
    </row>
    <row r="1720" spans="5:7" x14ac:dyDescent="0.25">
      <c r="E1720" s="17"/>
      <c r="G1720" s="18"/>
    </row>
    <row r="1721" spans="5:7" x14ac:dyDescent="0.25">
      <c r="E1721" s="17"/>
      <c r="G1721" s="18"/>
    </row>
    <row r="1722" spans="5:7" x14ac:dyDescent="0.25">
      <c r="E1722" s="17"/>
      <c r="G1722" s="18"/>
    </row>
    <row r="1723" spans="5:7" x14ac:dyDescent="0.25">
      <c r="E1723" s="17"/>
      <c r="G1723" s="18"/>
    </row>
    <row r="1724" spans="5:7" x14ac:dyDescent="0.25">
      <c r="E1724" s="17"/>
      <c r="G1724" s="18"/>
    </row>
    <row r="1725" spans="5:7" x14ac:dyDescent="0.25">
      <c r="E1725" s="17"/>
      <c r="G1725" s="18"/>
    </row>
    <row r="1726" spans="5:7" x14ac:dyDescent="0.25">
      <c r="E1726" s="17"/>
      <c r="G1726" s="18"/>
    </row>
    <row r="1727" spans="5:7" x14ac:dyDescent="0.25">
      <c r="E1727" s="17"/>
      <c r="G1727" s="18"/>
    </row>
    <row r="1728" spans="5:7" x14ac:dyDescent="0.25">
      <c r="E1728" s="17"/>
      <c r="G1728" s="18"/>
    </row>
    <row r="1729" spans="5:7" x14ac:dyDescent="0.25">
      <c r="E1729" s="17"/>
      <c r="G1729" s="18"/>
    </row>
    <row r="1730" spans="5:7" x14ac:dyDescent="0.25">
      <c r="E1730" s="17"/>
      <c r="G1730" s="18"/>
    </row>
    <row r="1731" spans="5:7" x14ac:dyDescent="0.25">
      <c r="E1731" s="17"/>
      <c r="G1731" s="18"/>
    </row>
    <row r="1732" spans="5:7" x14ac:dyDescent="0.25">
      <c r="E1732" s="17"/>
      <c r="G1732" s="18"/>
    </row>
    <row r="1733" spans="5:7" x14ac:dyDescent="0.25">
      <c r="E1733" s="17"/>
      <c r="G1733" s="18"/>
    </row>
    <row r="1734" spans="5:7" x14ac:dyDescent="0.25">
      <c r="E1734" s="17"/>
      <c r="G1734" s="18"/>
    </row>
    <row r="1735" spans="5:7" x14ac:dyDescent="0.25">
      <c r="E1735" s="17"/>
      <c r="G1735" s="18"/>
    </row>
    <row r="1736" spans="5:7" x14ac:dyDescent="0.25">
      <c r="E1736" s="17"/>
      <c r="G1736" s="18"/>
    </row>
    <row r="1737" spans="5:7" x14ac:dyDescent="0.25">
      <c r="E1737" s="17"/>
      <c r="G1737" s="18"/>
    </row>
    <row r="1738" spans="5:7" x14ac:dyDescent="0.25">
      <c r="E1738" s="17"/>
      <c r="G1738" s="18"/>
    </row>
    <row r="1739" spans="5:7" x14ac:dyDescent="0.25">
      <c r="E1739" s="17"/>
      <c r="G1739" s="18"/>
    </row>
    <row r="1740" spans="5:7" x14ac:dyDescent="0.25">
      <c r="E1740" s="17"/>
      <c r="G1740" s="18"/>
    </row>
    <row r="1741" spans="5:7" x14ac:dyDescent="0.25">
      <c r="E1741" s="17"/>
      <c r="G1741" s="18"/>
    </row>
    <row r="1742" spans="5:7" x14ac:dyDescent="0.25">
      <c r="E1742" s="17"/>
      <c r="G1742" s="18"/>
    </row>
    <row r="1743" spans="5:7" x14ac:dyDescent="0.25">
      <c r="E1743" s="17"/>
      <c r="G1743" s="18"/>
    </row>
    <row r="1744" spans="5:7" x14ac:dyDescent="0.25">
      <c r="E1744" s="17"/>
      <c r="G1744" s="18"/>
    </row>
    <row r="1745" spans="5:7" x14ac:dyDescent="0.25">
      <c r="E1745" s="17"/>
      <c r="G1745" s="18"/>
    </row>
    <row r="1746" spans="5:7" x14ac:dyDescent="0.25">
      <c r="E1746" s="17"/>
      <c r="G1746" s="18"/>
    </row>
    <row r="1747" spans="5:7" x14ac:dyDescent="0.25">
      <c r="E1747" s="17"/>
      <c r="G1747" s="18"/>
    </row>
    <row r="1748" spans="5:7" x14ac:dyDescent="0.25">
      <c r="E1748" s="17"/>
      <c r="G1748" s="18"/>
    </row>
    <row r="1749" spans="5:7" x14ac:dyDescent="0.25">
      <c r="E1749" s="17"/>
      <c r="G1749" s="18"/>
    </row>
    <row r="1750" spans="5:7" x14ac:dyDescent="0.25">
      <c r="E1750" s="17"/>
      <c r="G1750" s="18"/>
    </row>
    <row r="1751" spans="5:7" x14ac:dyDescent="0.25">
      <c r="E1751" s="17"/>
      <c r="G1751" s="18"/>
    </row>
    <row r="1752" spans="5:7" x14ac:dyDescent="0.25">
      <c r="E1752" s="17"/>
      <c r="G1752" s="18"/>
    </row>
    <row r="1753" spans="5:7" x14ac:dyDescent="0.25">
      <c r="E1753" s="17"/>
      <c r="G1753" s="18"/>
    </row>
    <row r="1754" spans="5:7" x14ac:dyDescent="0.25">
      <c r="E1754" s="17"/>
      <c r="G1754" s="18"/>
    </row>
    <row r="1755" spans="5:7" x14ac:dyDescent="0.25">
      <c r="E1755" s="17"/>
      <c r="G1755" s="18"/>
    </row>
    <row r="1756" spans="5:7" x14ac:dyDescent="0.25">
      <c r="E1756" s="17"/>
      <c r="G1756" s="18"/>
    </row>
    <row r="1757" spans="5:7" x14ac:dyDescent="0.25">
      <c r="E1757" s="17"/>
      <c r="G1757" s="18"/>
    </row>
    <row r="1758" spans="5:7" x14ac:dyDescent="0.25">
      <c r="E1758" s="17"/>
      <c r="G1758" s="18"/>
    </row>
    <row r="1759" spans="5:7" x14ac:dyDescent="0.25">
      <c r="E1759" s="17"/>
      <c r="G1759" s="18"/>
    </row>
    <row r="1760" spans="5:7" x14ac:dyDescent="0.25">
      <c r="E1760" s="17"/>
      <c r="G1760" s="18"/>
    </row>
    <row r="1761" spans="5:7" x14ac:dyDescent="0.25">
      <c r="E1761" s="17"/>
      <c r="G1761" s="18"/>
    </row>
    <row r="1762" spans="5:7" x14ac:dyDescent="0.25">
      <c r="E1762" s="17"/>
      <c r="G1762" s="18"/>
    </row>
    <row r="1763" spans="5:7" x14ac:dyDescent="0.25">
      <c r="E1763" s="17"/>
      <c r="G1763" s="18"/>
    </row>
    <row r="1764" spans="5:7" x14ac:dyDescent="0.25">
      <c r="E1764" s="17"/>
      <c r="G1764" s="18"/>
    </row>
    <row r="1765" spans="5:7" x14ac:dyDescent="0.25">
      <c r="E1765" s="17"/>
      <c r="G1765" s="18"/>
    </row>
    <row r="1766" spans="5:7" x14ac:dyDescent="0.25">
      <c r="E1766" s="17"/>
      <c r="G1766" s="18"/>
    </row>
    <row r="1767" spans="5:7" x14ac:dyDescent="0.25">
      <c r="E1767" s="17"/>
      <c r="G1767" s="18"/>
    </row>
    <row r="1768" spans="5:7" x14ac:dyDescent="0.25">
      <c r="E1768" s="17"/>
      <c r="G1768" s="18"/>
    </row>
    <row r="1769" spans="5:7" x14ac:dyDescent="0.25">
      <c r="E1769" s="17"/>
      <c r="G1769" s="18"/>
    </row>
    <row r="1770" spans="5:7" x14ac:dyDescent="0.25">
      <c r="E1770" s="17"/>
      <c r="G1770" s="18"/>
    </row>
    <row r="1771" spans="5:7" x14ac:dyDescent="0.25">
      <c r="E1771" s="17"/>
      <c r="G1771" s="18"/>
    </row>
    <row r="1772" spans="5:7" x14ac:dyDescent="0.25">
      <c r="E1772" s="17"/>
      <c r="G1772" s="18"/>
    </row>
    <row r="1773" spans="5:7" x14ac:dyDescent="0.25">
      <c r="E1773" s="17"/>
      <c r="G1773" s="18"/>
    </row>
    <row r="1774" spans="5:7" x14ac:dyDescent="0.25">
      <c r="E1774" s="17"/>
      <c r="G1774" s="18"/>
    </row>
    <row r="1775" spans="5:7" x14ac:dyDescent="0.25">
      <c r="E1775" s="17"/>
      <c r="G1775" s="18"/>
    </row>
    <row r="1776" spans="5:7" x14ac:dyDescent="0.25">
      <c r="E1776" s="17"/>
      <c r="G1776" s="18"/>
    </row>
    <row r="1777" spans="5:7" x14ac:dyDescent="0.25">
      <c r="E1777" s="17"/>
      <c r="G1777" s="18"/>
    </row>
    <row r="1778" spans="5:7" x14ac:dyDescent="0.25">
      <c r="E1778" s="17"/>
      <c r="G1778" s="18"/>
    </row>
    <row r="1779" spans="5:7" x14ac:dyDescent="0.25">
      <c r="E1779" s="17"/>
      <c r="G1779" s="18"/>
    </row>
    <row r="1780" spans="5:7" x14ac:dyDescent="0.25">
      <c r="E1780" s="17"/>
      <c r="G1780" s="18"/>
    </row>
    <row r="1781" spans="5:7" x14ac:dyDescent="0.25">
      <c r="E1781" s="17"/>
      <c r="G1781" s="18"/>
    </row>
    <row r="1782" spans="5:7" x14ac:dyDescent="0.25">
      <c r="E1782" s="17"/>
      <c r="G1782" s="18"/>
    </row>
    <row r="1783" spans="5:7" x14ac:dyDescent="0.25">
      <c r="E1783" s="17"/>
      <c r="G1783" s="18"/>
    </row>
    <row r="1784" spans="5:7" x14ac:dyDescent="0.25">
      <c r="E1784" s="17"/>
      <c r="G1784" s="18"/>
    </row>
    <row r="1785" spans="5:7" x14ac:dyDescent="0.25">
      <c r="E1785" s="17"/>
      <c r="G1785" s="18"/>
    </row>
    <row r="1786" spans="5:7" x14ac:dyDescent="0.25">
      <c r="E1786" s="17"/>
      <c r="G1786" s="18"/>
    </row>
    <row r="1787" spans="5:7" x14ac:dyDescent="0.25">
      <c r="E1787" s="17"/>
      <c r="G1787" s="18"/>
    </row>
    <row r="1788" spans="5:7" x14ac:dyDescent="0.25">
      <c r="E1788" s="17"/>
      <c r="G1788" s="18"/>
    </row>
    <row r="1789" spans="5:7" x14ac:dyDescent="0.25">
      <c r="E1789" s="17"/>
      <c r="G1789" s="18"/>
    </row>
    <row r="1790" spans="5:7" x14ac:dyDescent="0.25">
      <c r="E1790" s="17"/>
      <c r="G1790" s="18"/>
    </row>
    <row r="1791" spans="5:7" x14ac:dyDescent="0.25">
      <c r="E1791" s="17"/>
      <c r="G1791" s="18"/>
    </row>
    <row r="1792" spans="5:7" x14ac:dyDescent="0.25">
      <c r="E1792" s="17"/>
      <c r="G1792" s="18"/>
    </row>
    <row r="1793" spans="5:7" x14ac:dyDescent="0.25">
      <c r="E1793" s="17"/>
      <c r="G1793" s="18"/>
    </row>
    <row r="1794" spans="5:7" x14ac:dyDescent="0.25">
      <c r="E1794" s="17"/>
      <c r="G1794" s="18"/>
    </row>
    <row r="1795" spans="5:7" x14ac:dyDescent="0.25">
      <c r="E1795" s="17"/>
      <c r="G1795" s="18"/>
    </row>
    <row r="1796" spans="5:7" x14ac:dyDescent="0.25">
      <c r="E1796" s="17"/>
      <c r="G1796" s="18"/>
    </row>
    <row r="1797" spans="5:7" x14ac:dyDescent="0.25">
      <c r="E1797" s="17"/>
      <c r="G1797" s="18"/>
    </row>
    <row r="1798" spans="5:7" x14ac:dyDescent="0.25">
      <c r="E1798" s="17"/>
      <c r="G1798" s="18"/>
    </row>
    <row r="1799" spans="5:7" x14ac:dyDescent="0.25">
      <c r="E1799" s="17"/>
      <c r="G1799" s="18"/>
    </row>
    <row r="1800" spans="5:7" x14ac:dyDescent="0.25">
      <c r="E1800" s="17"/>
      <c r="G1800" s="18"/>
    </row>
    <row r="1801" spans="5:7" x14ac:dyDescent="0.25">
      <c r="E1801" s="17"/>
      <c r="G1801" s="18"/>
    </row>
    <row r="1802" spans="5:7" x14ac:dyDescent="0.25">
      <c r="E1802" s="17"/>
      <c r="G1802" s="18"/>
    </row>
    <row r="1803" spans="5:7" x14ac:dyDescent="0.25">
      <c r="E1803" s="17"/>
      <c r="G1803" s="18"/>
    </row>
    <row r="1804" spans="5:7" x14ac:dyDescent="0.25">
      <c r="E1804" s="17"/>
      <c r="G1804" s="18"/>
    </row>
    <row r="1805" spans="5:7" x14ac:dyDescent="0.25">
      <c r="E1805" s="17"/>
      <c r="G1805" s="18"/>
    </row>
    <row r="1806" spans="5:7" x14ac:dyDescent="0.25">
      <c r="E1806" s="17"/>
      <c r="G1806" s="18"/>
    </row>
    <row r="1807" spans="5:7" x14ac:dyDescent="0.25">
      <c r="E1807" s="17"/>
      <c r="G1807" s="18"/>
    </row>
    <row r="1808" spans="5:7" x14ac:dyDescent="0.25">
      <c r="E1808" s="17"/>
      <c r="G1808" s="18"/>
    </row>
    <row r="1809" spans="5:7" x14ac:dyDescent="0.25">
      <c r="E1809" s="17"/>
      <c r="G1809" s="18"/>
    </row>
    <row r="1810" spans="5:7" x14ac:dyDescent="0.25">
      <c r="E1810" s="17"/>
      <c r="G1810" s="18"/>
    </row>
    <row r="1811" spans="5:7" x14ac:dyDescent="0.25">
      <c r="E1811" s="17"/>
      <c r="G1811" s="18"/>
    </row>
    <row r="1812" spans="5:7" x14ac:dyDescent="0.25">
      <c r="E1812" s="17"/>
      <c r="G1812" s="18"/>
    </row>
    <row r="1813" spans="5:7" x14ac:dyDescent="0.25">
      <c r="E1813" s="17"/>
      <c r="G1813" s="18"/>
    </row>
    <row r="1814" spans="5:7" x14ac:dyDescent="0.25">
      <c r="E1814" s="17"/>
      <c r="G1814" s="18"/>
    </row>
    <row r="1815" spans="5:7" x14ac:dyDescent="0.25">
      <c r="E1815" s="17"/>
      <c r="G1815" s="18"/>
    </row>
    <row r="1816" spans="5:7" x14ac:dyDescent="0.25">
      <c r="E1816" s="17"/>
      <c r="G1816" s="18"/>
    </row>
    <row r="1817" spans="5:7" x14ac:dyDescent="0.25">
      <c r="E1817" s="17"/>
      <c r="G1817" s="18"/>
    </row>
    <row r="1818" spans="5:7" x14ac:dyDescent="0.25">
      <c r="E1818" s="17"/>
      <c r="G1818" s="18"/>
    </row>
    <row r="1819" spans="5:7" x14ac:dyDescent="0.25">
      <c r="E1819" s="17"/>
      <c r="G1819" s="18"/>
    </row>
    <row r="1820" spans="5:7" x14ac:dyDescent="0.25">
      <c r="E1820" s="17"/>
      <c r="G1820" s="18"/>
    </row>
    <row r="1821" spans="5:7" x14ac:dyDescent="0.25">
      <c r="E1821" s="17"/>
      <c r="G1821" s="18"/>
    </row>
    <row r="1822" spans="5:7" x14ac:dyDescent="0.25">
      <c r="E1822" s="17"/>
      <c r="G1822" s="18"/>
    </row>
    <row r="1823" spans="5:7" x14ac:dyDescent="0.25">
      <c r="E1823" s="17"/>
      <c r="G1823" s="18"/>
    </row>
    <row r="1824" spans="5:7" x14ac:dyDescent="0.25">
      <c r="E1824" s="17"/>
      <c r="G1824" s="18"/>
    </row>
    <row r="1825" spans="5:7" x14ac:dyDescent="0.25">
      <c r="E1825" s="17"/>
      <c r="G1825" s="18"/>
    </row>
    <row r="1826" spans="5:7" x14ac:dyDescent="0.25">
      <c r="E1826" s="17"/>
      <c r="G1826" s="18"/>
    </row>
    <row r="1827" spans="5:7" x14ac:dyDescent="0.25">
      <c r="E1827" s="17"/>
      <c r="G1827" s="18"/>
    </row>
    <row r="1828" spans="5:7" x14ac:dyDescent="0.25">
      <c r="E1828" s="17"/>
      <c r="G1828" s="18"/>
    </row>
    <row r="1829" spans="5:7" x14ac:dyDescent="0.25">
      <c r="E1829" s="17"/>
      <c r="G1829" s="18"/>
    </row>
    <row r="1830" spans="5:7" x14ac:dyDescent="0.25">
      <c r="E1830" s="17"/>
      <c r="G1830" s="18"/>
    </row>
    <row r="1831" spans="5:7" x14ac:dyDescent="0.25">
      <c r="E1831" s="17"/>
      <c r="G1831" s="18"/>
    </row>
    <row r="1832" spans="5:7" x14ac:dyDescent="0.25">
      <c r="E1832" s="17"/>
      <c r="G1832" s="18"/>
    </row>
    <row r="1833" spans="5:7" x14ac:dyDescent="0.25">
      <c r="E1833" s="17"/>
      <c r="G1833" s="18"/>
    </row>
    <row r="1834" spans="5:7" x14ac:dyDescent="0.25">
      <c r="E1834" s="17"/>
      <c r="G1834" s="18"/>
    </row>
    <row r="1835" spans="5:7" x14ac:dyDescent="0.25">
      <c r="E1835" s="17"/>
      <c r="G1835" s="18"/>
    </row>
    <row r="1836" spans="5:7" x14ac:dyDescent="0.25">
      <c r="E1836" s="17"/>
      <c r="G1836" s="18"/>
    </row>
    <row r="1837" spans="5:7" x14ac:dyDescent="0.25">
      <c r="E1837" s="17"/>
      <c r="G1837" s="18"/>
    </row>
    <row r="1838" spans="5:7" x14ac:dyDescent="0.25">
      <c r="E1838" s="17"/>
      <c r="G1838" s="18"/>
    </row>
    <row r="1839" spans="5:7" x14ac:dyDescent="0.25">
      <c r="E1839" s="17"/>
      <c r="G1839" s="18"/>
    </row>
    <row r="1840" spans="5:7" x14ac:dyDescent="0.25">
      <c r="E1840" s="17"/>
      <c r="G1840" s="18"/>
    </row>
    <row r="1841" spans="5:7" x14ac:dyDescent="0.25">
      <c r="E1841" s="17"/>
      <c r="G1841" s="18"/>
    </row>
    <row r="1842" spans="5:7" x14ac:dyDescent="0.25">
      <c r="E1842" s="17"/>
      <c r="G1842" s="18"/>
    </row>
    <row r="1843" spans="5:7" x14ac:dyDescent="0.25">
      <c r="E1843" s="17"/>
      <c r="G1843" s="18"/>
    </row>
    <row r="1844" spans="5:7" x14ac:dyDescent="0.25">
      <c r="E1844" s="17"/>
      <c r="G1844" s="18"/>
    </row>
    <row r="1845" spans="5:7" x14ac:dyDescent="0.25">
      <c r="E1845" s="17"/>
      <c r="G1845" s="18"/>
    </row>
    <row r="1846" spans="5:7" x14ac:dyDescent="0.25">
      <c r="E1846" s="17"/>
      <c r="G1846" s="18"/>
    </row>
    <row r="1847" spans="5:7" x14ac:dyDescent="0.25">
      <c r="E1847" s="17"/>
      <c r="G1847" s="18"/>
    </row>
    <row r="1848" spans="5:7" x14ac:dyDescent="0.25">
      <c r="E1848" s="17"/>
      <c r="G1848" s="18"/>
    </row>
    <row r="1849" spans="5:7" x14ac:dyDescent="0.25">
      <c r="E1849" s="17"/>
      <c r="G1849" s="18"/>
    </row>
    <row r="1850" spans="5:7" x14ac:dyDescent="0.25">
      <c r="E1850" s="17"/>
      <c r="G1850" s="18"/>
    </row>
    <row r="1851" spans="5:7" x14ac:dyDescent="0.25">
      <c r="E1851" s="17"/>
      <c r="G1851" s="18"/>
    </row>
    <row r="1852" spans="5:7" x14ac:dyDescent="0.25">
      <c r="E1852" s="17"/>
      <c r="G1852" s="18"/>
    </row>
    <row r="1853" spans="5:7" x14ac:dyDescent="0.25">
      <c r="E1853" s="17"/>
      <c r="G1853" s="18"/>
    </row>
    <row r="1854" spans="5:7" x14ac:dyDescent="0.25">
      <c r="E1854" s="17"/>
      <c r="G1854" s="18"/>
    </row>
    <row r="1855" spans="5:7" x14ac:dyDescent="0.25">
      <c r="E1855" s="17"/>
      <c r="G1855" s="18"/>
    </row>
    <row r="1856" spans="5:7" x14ac:dyDescent="0.25">
      <c r="E1856" s="17"/>
      <c r="G1856" s="18"/>
    </row>
    <row r="1857" spans="5:7" x14ac:dyDescent="0.25">
      <c r="E1857" s="17"/>
      <c r="G1857" s="18"/>
    </row>
    <row r="1858" spans="5:7" x14ac:dyDescent="0.25">
      <c r="E1858" s="17"/>
      <c r="G1858" s="18"/>
    </row>
    <row r="1859" spans="5:7" x14ac:dyDescent="0.25">
      <c r="E1859" s="17"/>
      <c r="G1859" s="18"/>
    </row>
    <row r="1860" spans="5:7" x14ac:dyDescent="0.25">
      <c r="E1860" s="17"/>
      <c r="G1860" s="18"/>
    </row>
    <row r="1861" spans="5:7" x14ac:dyDescent="0.25">
      <c r="E1861" s="17"/>
      <c r="G1861" s="18"/>
    </row>
    <row r="1862" spans="5:7" x14ac:dyDescent="0.25">
      <c r="E1862" s="17"/>
      <c r="G1862" s="18"/>
    </row>
    <row r="1863" spans="5:7" x14ac:dyDescent="0.25">
      <c r="E1863" s="17"/>
      <c r="G1863" s="18"/>
    </row>
    <row r="1864" spans="5:7" x14ac:dyDescent="0.25">
      <c r="E1864" s="17"/>
      <c r="G1864" s="18"/>
    </row>
    <row r="1865" spans="5:7" x14ac:dyDescent="0.25">
      <c r="E1865" s="17"/>
      <c r="G1865" s="18"/>
    </row>
    <row r="1866" spans="5:7" x14ac:dyDescent="0.25">
      <c r="E1866" s="17"/>
      <c r="G1866" s="18"/>
    </row>
    <row r="1867" spans="5:7" x14ac:dyDescent="0.25">
      <c r="E1867" s="17"/>
      <c r="G1867" s="18"/>
    </row>
    <row r="1868" spans="5:7" x14ac:dyDescent="0.25">
      <c r="E1868" s="17"/>
      <c r="G1868" s="18"/>
    </row>
    <row r="1869" spans="5:7" x14ac:dyDescent="0.25">
      <c r="E1869" s="17"/>
      <c r="G1869" s="18"/>
    </row>
    <row r="1870" spans="5:7" x14ac:dyDescent="0.25">
      <c r="E1870" s="17"/>
      <c r="G1870" s="18"/>
    </row>
    <row r="1871" spans="5:7" x14ac:dyDescent="0.25">
      <c r="E1871" s="17"/>
      <c r="G1871" s="18"/>
    </row>
    <row r="1872" spans="5:7" x14ac:dyDescent="0.25">
      <c r="E1872" s="17"/>
      <c r="G1872" s="18"/>
    </row>
    <row r="1873" spans="5:7" x14ac:dyDescent="0.25">
      <c r="E1873" s="17"/>
      <c r="G1873" s="18"/>
    </row>
    <row r="1874" spans="5:7" x14ac:dyDescent="0.25">
      <c r="E1874" s="17"/>
      <c r="G1874" s="18"/>
    </row>
    <row r="1875" spans="5:7" x14ac:dyDescent="0.25">
      <c r="E1875" s="17"/>
      <c r="G1875" s="18"/>
    </row>
    <row r="1876" spans="5:7" x14ac:dyDescent="0.25">
      <c r="E1876" s="17"/>
      <c r="G1876" s="18"/>
    </row>
    <row r="1877" spans="5:7" x14ac:dyDescent="0.25">
      <c r="E1877" s="17"/>
      <c r="G1877" s="18"/>
    </row>
    <row r="1878" spans="5:7" x14ac:dyDescent="0.25">
      <c r="E1878" s="17"/>
      <c r="G1878" s="18"/>
    </row>
    <row r="1879" spans="5:7" x14ac:dyDescent="0.25">
      <c r="E1879" s="17"/>
      <c r="G1879" s="18"/>
    </row>
    <row r="1880" spans="5:7" x14ac:dyDescent="0.25">
      <c r="E1880" s="17"/>
      <c r="G1880" s="18"/>
    </row>
    <row r="1881" spans="5:7" x14ac:dyDescent="0.25">
      <c r="E1881" s="17"/>
      <c r="G1881" s="18"/>
    </row>
    <row r="1882" spans="5:7" x14ac:dyDescent="0.25">
      <c r="E1882" s="17"/>
      <c r="G1882" s="18"/>
    </row>
    <row r="1883" spans="5:7" x14ac:dyDescent="0.25">
      <c r="E1883" s="17"/>
      <c r="G1883" s="18"/>
    </row>
    <row r="1884" spans="5:7" x14ac:dyDescent="0.25">
      <c r="E1884" s="17"/>
      <c r="G1884" s="18"/>
    </row>
    <row r="1885" spans="5:7" x14ac:dyDescent="0.25">
      <c r="E1885" s="17"/>
      <c r="G1885" s="18"/>
    </row>
    <row r="1886" spans="5:7" x14ac:dyDescent="0.25">
      <c r="E1886" s="17"/>
      <c r="G1886" s="18"/>
    </row>
    <row r="1887" spans="5:7" x14ac:dyDescent="0.25">
      <c r="E1887" s="17"/>
      <c r="G1887" s="18"/>
    </row>
    <row r="1888" spans="5:7" x14ac:dyDescent="0.25">
      <c r="E1888" s="17"/>
      <c r="G1888" s="18"/>
    </row>
    <row r="1889" spans="5:7" x14ac:dyDescent="0.25">
      <c r="E1889" s="17"/>
      <c r="G1889" s="18"/>
    </row>
    <row r="1890" spans="5:7" x14ac:dyDescent="0.25">
      <c r="E1890" s="17"/>
      <c r="G1890" s="18"/>
    </row>
    <row r="1891" spans="5:7" x14ac:dyDescent="0.25">
      <c r="E1891" s="17"/>
      <c r="G1891" s="18"/>
    </row>
    <row r="1892" spans="5:7" x14ac:dyDescent="0.25">
      <c r="E1892" s="17"/>
      <c r="G1892" s="18"/>
    </row>
    <row r="1893" spans="5:7" x14ac:dyDescent="0.25">
      <c r="E1893" s="17"/>
      <c r="G1893" s="18"/>
    </row>
    <row r="1894" spans="5:7" x14ac:dyDescent="0.25">
      <c r="E1894" s="17"/>
      <c r="G1894" s="18"/>
    </row>
    <row r="1895" spans="5:7" x14ac:dyDescent="0.25">
      <c r="E1895" s="17"/>
      <c r="G1895" s="18"/>
    </row>
    <row r="1896" spans="5:7" x14ac:dyDescent="0.25">
      <c r="E1896" s="17"/>
      <c r="G1896" s="18"/>
    </row>
    <row r="1897" spans="5:7" x14ac:dyDescent="0.25">
      <c r="E1897" s="17"/>
      <c r="G1897" s="18"/>
    </row>
    <row r="1898" spans="5:7" x14ac:dyDescent="0.25">
      <c r="E1898" s="17"/>
      <c r="G1898" s="18"/>
    </row>
    <row r="1899" spans="5:7" x14ac:dyDescent="0.25">
      <c r="E1899" s="17"/>
      <c r="G1899" s="18"/>
    </row>
    <row r="1900" spans="5:7" x14ac:dyDescent="0.25">
      <c r="E1900" s="17"/>
      <c r="G1900" s="18"/>
    </row>
    <row r="1901" spans="5:7" x14ac:dyDescent="0.25">
      <c r="E1901" s="17"/>
      <c r="G1901" s="18"/>
    </row>
    <row r="1902" spans="5:7" x14ac:dyDescent="0.25">
      <c r="E1902" s="17"/>
      <c r="G1902" s="18"/>
    </row>
    <row r="1903" spans="5:7" x14ac:dyDescent="0.25">
      <c r="E1903" s="17"/>
      <c r="G1903" s="18"/>
    </row>
    <row r="1904" spans="5:7" x14ac:dyDescent="0.25">
      <c r="E1904" s="17"/>
      <c r="G1904" s="18"/>
    </row>
    <row r="1905" spans="5:7" x14ac:dyDescent="0.25">
      <c r="E1905" s="17"/>
      <c r="G1905" s="18"/>
    </row>
    <row r="1906" spans="5:7" x14ac:dyDescent="0.25">
      <c r="E1906" s="17"/>
      <c r="G1906" s="18"/>
    </row>
    <row r="1907" spans="5:7" x14ac:dyDescent="0.25">
      <c r="E1907" s="17"/>
      <c r="G1907" s="18"/>
    </row>
    <row r="1908" spans="5:7" x14ac:dyDescent="0.25">
      <c r="E1908" s="17"/>
      <c r="G1908" s="18"/>
    </row>
    <row r="1909" spans="5:7" x14ac:dyDescent="0.25">
      <c r="E1909" s="17"/>
      <c r="G1909" s="18"/>
    </row>
    <row r="1910" spans="5:7" x14ac:dyDescent="0.25">
      <c r="E1910" s="17"/>
      <c r="G1910" s="18"/>
    </row>
    <row r="1911" spans="5:7" x14ac:dyDescent="0.25">
      <c r="E1911" s="17"/>
      <c r="G1911" s="18"/>
    </row>
    <row r="1912" spans="5:7" x14ac:dyDescent="0.25">
      <c r="E1912" s="17"/>
      <c r="G1912" s="18"/>
    </row>
    <row r="1913" spans="5:7" x14ac:dyDescent="0.25">
      <c r="E1913" s="17"/>
      <c r="G1913" s="18"/>
    </row>
    <row r="1914" spans="5:7" x14ac:dyDescent="0.25">
      <c r="E1914" s="17"/>
      <c r="G1914" s="18"/>
    </row>
    <row r="1915" spans="5:7" x14ac:dyDescent="0.25">
      <c r="E1915" s="17"/>
      <c r="G1915" s="18"/>
    </row>
    <row r="1916" spans="5:7" x14ac:dyDescent="0.25">
      <c r="E1916" s="17"/>
      <c r="G1916" s="18"/>
    </row>
    <row r="1917" spans="5:7" x14ac:dyDescent="0.25">
      <c r="E1917" s="17"/>
      <c r="G1917" s="18"/>
    </row>
    <row r="1918" spans="5:7" x14ac:dyDescent="0.25">
      <c r="E1918" s="17"/>
      <c r="G1918" s="18"/>
    </row>
    <row r="1919" spans="5:7" x14ac:dyDescent="0.25">
      <c r="E1919" s="17"/>
      <c r="G1919" s="18"/>
    </row>
    <row r="1920" spans="5:7" x14ac:dyDescent="0.25">
      <c r="E1920" s="17"/>
      <c r="G1920" s="18"/>
    </row>
    <row r="1921" spans="5:7" x14ac:dyDescent="0.25">
      <c r="E1921" s="17"/>
      <c r="G1921" s="18"/>
    </row>
    <row r="1922" spans="5:7" x14ac:dyDescent="0.25">
      <c r="E1922" s="17"/>
      <c r="G1922" s="18"/>
    </row>
    <row r="1923" spans="5:7" x14ac:dyDescent="0.25">
      <c r="E1923" s="17"/>
      <c r="G1923" s="18"/>
    </row>
    <row r="1924" spans="5:7" x14ac:dyDescent="0.25">
      <c r="E1924" s="17"/>
      <c r="G1924" s="18"/>
    </row>
    <row r="1925" spans="5:7" x14ac:dyDescent="0.25">
      <c r="E1925" s="17"/>
      <c r="G1925" s="18"/>
    </row>
    <row r="1926" spans="5:7" x14ac:dyDescent="0.25">
      <c r="E1926" s="17"/>
      <c r="G1926" s="18"/>
    </row>
    <row r="1927" spans="5:7" x14ac:dyDescent="0.25">
      <c r="E1927" s="17"/>
      <c r="G1927" s="18"/>
    </row>
    <row r="1928" spans="5:7" x14ac:dyDescent="0.25">
      <c r="E1928" s="17"/>
      <c r="G1928" s="18"/>
    </row>
    <row r="1929" spans="5:7" x14ac:dyDescent="0.25">
      <c r="E1929" s="17"/>
      <c r="G1929" s="18"/>
    </row>
    <row r="1930" spans="5:7" x14ac:dyDescent="0.25">
      <c r="E1930" s="17"/>
      <c r="G1930" s="18"/>
    </row>
    <row r="1931" spans="5:7" x14ac:dyDescent="0.25">
      <c r="E1931" s="17"/>
      <c r="G1931" s="18"/>
    </row>
    <row r="1932" spans="5:7" x14ac:dyDescent="0.25">
      <c r="E1932" s="17"/>
      <c r="G1932" s="18"/>
    </row>
    <row r="1933" spans="5:7" x14ac:dyDescent="0.25">
      <c r="E1933" s="17"/>
      <c r="G1933" s="18"/>
    </row>
    <row r="1934" spans="5:7" x14ac:dyDescent="0.25">
      <c r="E1934" s="17"/>
      <c r="G1934" s="18"/>
    </row>
    <row r="1935" spans="5:7" x14ac:dyDescent="0.25">
      <c r="E1935" s="17"/>
      <c r="G1935" s="18"/>
    </row>
    <row r="1936" spans="5:7" x14ac:dyDescent="0.25">
      <c r="E1936" s="17"/>
      <c r="G1936" s="18"/>
    </row>
    <row r="1937" spans="5:7" x14ac:dyDescent="0.25">
      <c r="E1937" s="17"/>
      <c r="G1937" s="18"/>
    </row>
    <row r="1938" spans="5:7" x14ac:dyDescent="0.25">
      <c r="E1938" s="17"/>
      <c r="G1938" s="18"/>
    </row>
    <row r="1939" spans="5:7" x14ac:dyDescent="0.25">
      <c r="E1939" s="17"/>
      <c r="G1939" s="18"/>
    </row>
    <row r="1940" spans="5:7" x14ac:dyDescent="0.25">
      <c r="E1940" s="17"/>
      <c r="G1940" s="18"/>
    </row>
    <row r="1941" spans="5:7" x14ac:dyDescent="0.25">
      <c r="E1941" s="17"/>
      <c r="G1941" s="18"/>
    </row>
    <row r="1942" spans="5:7" x14ac:dyDescent="0.25">
      <c r="E1942" s="17"/>
      <c r="G1942" s="18"/>
    </row>
    <row r="1943" spans="5:7" x14ac:dyDescent="0.25">
      <c r="E1943" s="17"/>
      <c r="G1943" s="18"/>
    </row>
    <row r="1944" spans="5:7" x14ac:dyDescent="0.25">
      <c r="E1944" s="17"/>
      <c r="G1944" s="18"/>
    </row>
    <row r="1945" spans="5:7" x14ac:dyDescent="0.25">
      <c r="E1945" s="17"/>
      <c r="G1945" s="18"/>
    </row>
    <row r="1946" spans="5:7" x14ac:dyDescent="0.25">
      <c r="E1946" s="17"/>
      <c r="G1946" s="18"/>
    </row>
    <row r="1947" spans="5:7" x14ac:dyDescent="0.25">
      <c r="E1947" s="17"/>
      <c r="G1947" s="18"/>
    </row>
    <row r="1948" spans="5:7" x14ac:dyDescent="0.25">
      <c r="E1948" s="17"/>
      <c r="G1948" s="18"/>
    </row>
    <row r="1949" spans="5:7" x14ac:dyDescent="0.25">
      <c r="E1949" s="17"/>
      <c r="G1949" s="18"/>
    </row>
    <row r="1950" spans="5:7" x14ac:dyDescent="0.25">
      <c r="E1950" s="17"/>
      <c r="G1950" s="18"/>
    </row>
    <row r="1951" spans="5:7" x14ac:dyDescent="0.25">
      <c r="E1951" s="17"/>
      <c r="G1951" s="18"/>
    </row>
    <row r="1952" spans="5:7" x14ac:dyDescent="0.25">
      <c r="E1952" s="17"/>
      <c r="G1952" s="18"/>
    </row>
    <row r="1953" spans="5:7" x14ac:dyDescent="0.25">
      <c r="E1953" s="17"/>
      <c r="G1953" s="18"/>
    </row>
    <row r="1954" spans="5:7" x14ac:dyDescent="0.25">
      <c r="E1954" s="17"/>
      <c r="G1954" s="18"/>
    </row>
    <row r="1955" spans="5:7" x14ac:dyDescent="0.25">
      <c r="E1955" s="17"/>
      <c r="G1955" s="18"/>
    </row>
    <row r="1956" spans="5:7" x14ac:dyDescent="0.25">
      <c r="E1956" s="17"/>
      <c r="G1956" s="18"/>
    </row>
    <row r="1957" spans="5:7" x14ac:dyDescent="0.25">
      <c r="E1957" s="17"/>
      <c r="G1957" s="18"/>
    </row>
    <row r="1958" spans="5:7" x14ac:dyDescent="0.25">
      <c r="E1958" s="17"/>
      <c r="G1958" s="18"/>
    </row>
    <row r="1959" spans="5:7" x14ac:dyDescent="0.25">
      <c r="E1959" s="17"/>
      <c r="G1959" s="18"/>
    </row>
    <row r="1960" spans="5:7" x14ac:dyDescent="0.25">
      <c r="E1960" s="17"/>
      <c r="G1960" s="18"/>
    </row>
    <row r="1961" spans="5:7" x14ac:dyDescent="0.25">
      <c r="E1961" s="17"/>
      <c r="G1961" s="18"/>
    </row>
    <row r="1962" spans="5:7" x14ac:dyDescent="0.25">
      <c r="E1962" s="17"/>
      <c r="G1962" s="18"/>
    </row>
    <row r="1963" spans="5:7" x14ac:dyDescent="0.25">
      <c r="E1963" s="17"/>
      <c r="G1963" s="18"/>
    </row>
    <row r="1964" spans="5:7" x14ac:dyDescent="0.25">
      <c r="E1964" s="17"/>
      <c r="G1964" s="18"/>
    </row>
    <row r="1965" spans="5:7" x14ac:dyDescent="0.25">
      <c r="E1965" s="17"/>
      <c r="G1965" s="18"/>
    </row>
    <row r="1966" spans="5:7" x14ac:dyDescent="0.25">
      <c r="E1966" s="17"/>
      <c r="G1966" s="18"/>
    </row>
    <row r="1967" spans="5:7" x14ac:dyDescent="0.25">
      <c r="E1967" s="17"/>
      <c r="G1967" s="18"/>
    </row>
    <row r="1968" spans="5:7" x14ac:dyDescent="0.25">
      <c r="E1968" s="17"/>
      <c r="G1968" s="18"/>
    </row>
    <row r="1969" spans="5:7" x14ac:dyDescent="0.25">
      <c r="E1969" s="17"/>
      <c r="G1969" s="18"/>
    </row>
    <row r="1970" spans="5:7" x14ac:dyDescent="0.25">
      <c r="E1970" s="17"/>
      <c r="G1970" s="18"/>
    </row>
    <row r="1971" spans="5:7" x14ac:dyDescent="0.25">
      <c r="E1971" s="17"/>
      <c r="G1971" s="18"/>
    </row>
    <row r="1972" spans="5:7" x14ac:dyDescent="0.25">
      <c r="E1972" s="17"/>
      <c r="G1972" s="18"/>
    </row>
    <row r="1973" spans="5:7" x14ac:dyDescent="0.25">
      <c r="E1973" s="17"/>
      <c r="G1973" s="18"/>
    </row>
    <row r="1974" spans="5:7" x14ac:dyDescent="0.25">
      <c r="E1974" s="17"/>
      <c r="G1974" s="18"/>
    </row>
    <row r="1975" spans="5:7" x14ac:dyDescent="0.25">
      <c r="E1975" s="17"/>
      <c r="G1975" s="18"/>
    </row>
    <row r="1976" spans="5:7" x14ac:dyDescent="0.25">
      <c r="E1976" s="17"/>
      <c r="G1976" s="18"/>
    </row>
    <row r="1977" spans="5:7" x14ac:dyDescent="0.25">
      <c r="E1977" s="17"/>
      <c r="G1977" s="18"/>
    </row>
    <row r="1978" spans="5:7" x14ac:dyDescent="0.25">
      <c r="E1978" s="17"/>
      <c r="G1978" s="18"/>
    </row>
    <row r="1979" spans="5:7" x14ac:dyDescent="0.25">
      <c r="E1979" s="17"/>
      <c r="G1979" s="18"/>
    </row>
    <row r="1980" spans="5:7" x14ac:dyDescent="0.25">
      <c r="E1980" s="17"/>
      <c r="G1980" s="18"/>
    </row>
    <row r="1981" spans="5:7" x14ac:dyDescent="0.25">
      <c r="E1981" s="17"/>
      <c r="G1981" s="18"/>
    </row>
    <row r="1982" spans="5:7" x14ac:dyDescent="0.25">
      <c r="E1982" s="17"/>
      <c r="G1982" s="18"/>
    </row>
    <row r="1983" spans="5:7" x14ac:dyDescent="0.25">
      <c r="E1983" s="17"/>
      <c r="G1983" s="18"/>
    </row>
    <row r="1984" spans="5:7" x14ac:dyDescent="0.25">
      <c r="E1984" s="17"/>
      <c r="G1984" s="18"/>
    </row>
    <row r="1985" spans="5:7" x14ac:dyDescent="0.25">
      <c r="E1985" s="17"/>
      <c r="G1985" s="18"/>
    </row>
    <row r="1986" spans="5:7" x14ac:dyDescent="0.25">
      <c r="E1986" s="17"/>
      <c r="G1986" s="18"/>
    </row>
    <row r="1987" spans="5:7" x14ac:dyDescent="0.25">
      <c r="E1987" s="17"/>
      <c r="G1987" s="18"/>
    </row>
    <row r="1988" spans="5:7" x14ac:dyDescent="0.25">
      <c r="E1988" s="17"/>
      <c r="G1988" s="18"/>
    </row>
    <row r="1989" spans="5:7" x14ac:dyDescent="0.25">
      <c r="E1989" s="17"/>
      <c r="G1989" s="18"/>
    </row>
    <row r="1990" spans="5:7" x14ac:dyDescent="0.25">
      <c r="E1990" s="17"/>
      <c r="G1990" s="18"/>
    </row>
    <row r="1991" spans="5:7" x14ac:dyDescent="0.25">
      <c r="E1991" s="17"/>
      <c r="G1991" s="18"/>
    </row>
    <row r="1992" spans="5:7" x14ac:dyDescent="0.25">
      <c r="E1992" s="17"/>
      <c r="G1992" s="18"/>
    </row>
    <row r="1993" spans="5:7" x14ac:dyDescent="0.25">
      <c r="E1993" s="17"/>
      <c r="G1993" s="18"/>
    </row>
    <row r="1994" spans="5:7" x14ac:dyDescent="0.25">
      <c r="E1994" s="17"/>
      <c r="G1994" s="18"/>
    </row>
    <row r="1995" spans="5:7" x14ac:dyDescent="0.25">
      <c r="E1995" s="17"/>
      <c r="G1995" s="18"/>
    </row>
    <row r="1996" spans="5:7" x14ac:dyDescent="0.25">
      <c r="E1996" s="17"/>
      <c r="G1996" s="18"/>
    </row>
    <row r="1997" spans="5:7" x14ac:dyDescent="0.25">
      <c r="E1997" s="17"/>
      <c r="G1997" s="18"/>
    </row>
    <row r="1998" spans="5:7" x14ac:dyDescent="0.25">
      <c r="E1998" s="17"/>
      <c r="G1998" s="18"/>
    </row>
    <row r="1999" spans="5:7" x14ac:dyDescent="0.25">
      <c r="E1999" s="17"/>
      <c r="G1999" s="18"/>
    </row>
    <row r="2000" spans="5:7" x14ac:dyDescent="0.25">
      <c r="E2000" s="17"/>
      <c r="G2000" s="18"/>
    </row>
    <row r="2001" spans="5:7" x14ac:dyDescent="0.25">
      <c r="E2001" s="17"/>
      <c r="G2001" s="18"/>
    </row>
    <row r="2002" spans="5:7" x14ac:dyDescent="0.25">
      <c r="E2002" s="17"/>
      <c r="G2002" s="18"/>
    </row>
    <row r="2003" spans="5:7" x14ac:dyDescent="0.25">
      <c r="E2003" s="17"/>
      <c r="G2003" s="18"/>
    </row>
    <row r="2004" spans="5:7" x14ac:dyDescent="0.25">
      <c r="E2004" s="17"/>
      <c r="G2004" s="18"/>
    </row>
    <row r="2005" spans="5:7" x14ac:dyDescent="0.25">
      <c r="E2005" s="17"/>
      <c r="G2005" s="18"/>
    </row>
    <row r="2006" spans="5:7" x14ac:dyDescent="0.25">
      <c r="E2006" s="17"/>
      <c r="G2006" s="18"/>
    </row>
    <row r="2007" spans="5:7" x14ac:dyDescent="0.25">
      <c r="E2007" s="17"/>
      <c r="G2007" s="18"/>
    </row>
    <row r="2008" spans="5:7" x14ac:dyDescent="0.25">
      <c r="E2008" s="17"/>
      <c r="G2008" s="18"/>
    </row>
    <row r="2009" spans="5:7" x14ac:dyDescent="0.25">
      <c r="E2009" s="17"/>
      <c r="G2009" s="18"/>
    </row>
    <row r="2010" spans="5:7" x14ac:dyDescent="0.25">
      <c r="E2010" s="17"/>
      <c r="G2010" s="18"/>
    </row>
    <row r="2011" spans="5:7" x14ac:dyDescent="0.25">
      <c r="E2011" s="17"/>
      <c r="G2011" s="18"/>
    </row>
    <row r="2012" spans="5:7" x14ac:dyDescent="0.25">
      <c r="E2012" s="17"/>
      <c r="G2012" s="18"/>
    </row>
    <row r="2013" spans="5:7" x14ac:dyDescent="0.25">
      <c r="E2013" s="17"/>
      <c r="G2013" s="18"/>
    </row>
    <row r="2014" spans="5:7" x14ac:dyDescent="0.25">
      <c r="E2014" s="17"/>
      <c r="G2014" s="18"/>
    </row>
    <row r="2015" spans="5:7" x14ac:dyDescent="0.25">
      <c r="E2015" s="17"/>
      <c r="G2015" s="18"/>
    </row>
    <row r="2016" spans="5:7" x14ac:dyDescent="0.25">
      <c r="E2016" s="17"/>
      <c r="G2016" s="18"/>
    </row>
    <row r="2017" spans="5:7" x14ac:dyDescent="0.25">
      <c r="E2017" s="17"/>
      <c r="G2017" s="18"/>
    </row>
    <row r="2018" spans="5:7" x14ac:dyDescent="0.25">
      <c r="E2018" s="17"/>
      <c r="G2018" s="18"/>
    </row>
    <row r="2019" spans="5:7" x14ac:dyDescent="0.25">
      <c r="E2019" s="17"/>
      <c r="G2019" s="18"/>
    </row>
    <row r="2020" spans="5:7" x14ac:dyDescent="0.25">
      <c r="E2020" s="17"/>
      <c r="G2020" s="18"/>
    </row>
    <row r="2021" spans="5:7" x14ac:dyDescent="0.25">
      <c r="E2021" s="17"/>
      <c r="G2021" s="18"/>
    </row>
    <row r="2022" spans="5:7" x14ac:dyDescent="0.25">
      <c r="E2022" s="17"/>
      <c r="G2022" s="18"/>
    </row>
    <row r="2023" spans="5:7" x14ac:dyDescent="0.25">
      <c r="E2023" s="17"/>
      <c r="G2023" s="18"/>
    </row>
    <row r="2024" spans="5:7" x14ac:dyDescent="0.25">
      <c r="E2024" s="17"/>
      <c r="G2024" s="18"/>
    </row>
    <row r="2025" spans="5:7" x14ac:dyDescent="0.25">
      <c r="E2025" s="17"/>
      <c r="G2025" s="18"/>
    </row>
    <row r="2026" spans="5:7" x14ac:dyDescent="0.25">
      <c r="E2026" s="17"/>
      <c r="G2026" s="18"/>
    </row>
    <row r="2027" spans="5:7" x14ac:dyDescent="0.25">
      <c r="E2027" s="17"/>
      <c r="G2027" s="18"/>
    </row>
    <row r="2028" spans="5:7" x14ac:dyDescent="0.25">
      <c r="E2028" s="17"/>
      <c r="G2028" s="18"/>
    </row>
    <row r="2029" spans="5:7" x14ac:dyDescent="0.25">
      <c r="E2029" s="17"/>
      <c r="G2029" s="18"/>
    </row>
    <row r="2030" spans="5:7" x14ac:dyDescent="0.25">
      <c r="E2030" s="17"/>
      <c r="G2030" s="18"/>
    </row>
    <row r="2031" spans="5:7" x14ac:dyDescent="0.25">
      <c r="E2031" s="17"/>
      <c r="G2031" s="18"/>
    </row>
    <row r="2032" spans="5:7" x14ac:dyDescent="0.25">
      <c r="E2032" s="17"/>
      <c r="G2032" s="18"/>
    </row>
    <row r="2033" spans="5:7" x14ac:dyDescent="0.25">
      <c r="E2033" s="17"/>
      <c r="G2033" s="18"/>
    </row>
    <row r="2034" spans="5:7" x14ac:dyDescent="0.25">
      <c r="E2034" s="17"/>
      <c r="G2034" s="18"/>
    </row>
    <row r="2035" spans="5:7" x14ac:dyDescent="0.25">
      <c r="E2035" s="17"/>
      <c r="G2035" s="18"/>
    </row>
    <row r="2036" spans="5:7" x14ac:dyDescent="0.25">
      <c r="E2036" s="17"/>
      <c r="G2036" s="18"/>
    </row>
    <row r="2037" spans="5:7" x14ac:dyDescent="0.25">
      <c r="E2037" s="17"/>
      <c r="G2037" s="18"/>
    </row>
    <row r="2038" spans="5:7" x14ac:dyDescent="0.25">
      <c r="E2038" s="17"/>
      <c r="G2038" s="18"/>
    </row>
    <row r="2039" spans="5:7" x14ac:dyDescent="0.25">
      <c r="E2039" s="17"/>
      <c r="G2039" s="18"/>
    </row>
    <row r="2040" spans="5:7" x14ac:dyDescent="0.25">
      <c r="E2040" s="17"/>
      <c r="G2040" s="18"/>
    </row>
    <row r="2041" spans="5:7" x14ac:dyDescent="0.25">
      <c r="E2041" s="17"/>
      <c r="G2041" s="18"/>
    </row>
    <row r="2042" spans="5:7" x14ac:dyDescent="0.25">
      <c r="E2042" s="17"/>
      <c r="G2042" s="18"/>
    </row>
    <row r="2043" spans="5:7" x14ac:dyDescent="0.25">
      <c r="E2043" s="17"/>
      <c r="G2043" s="18"/>
    </row>
    <row r="2044" spans="5:7" x14ac:dyDescent="0.25">
      <c r="E2044" s="17"/>
      <c r="G2044" s="18"/>
    </row>
    <row r="2045" spans="5:7" x14ac:dyDescent="0.25">
      <c r="E2045" s="17"/>
      <c r="G2045" s="18"/>
    </row>
    <row r="2046" spans="5:7" x14ac:dyDescent="0.25">
      <c r="E2046" s="17"/>
      <c r="G2046" s="18"/>
    </row>
    <row r="2047" spans="5:7" x14ac:dyDescent="0.25">
      <c r="E2047" s="17"/>
      <c r="G2047" s="18"/>
    </row>
    <row r="2048" spans="5:7" x14ac:dyDescent="0.25">
      <c r="E2048" s="17"/>
      <c r="G2048" s="18"/>
    </row>
    <row r="2049" spans="5:7" x14ac:dyDescent="0.25">
      <c r="E2049" s="17"/>
      <c r="G2049" s="18"/>
    </row>
    <row r="2050" spans="5:7" x14ac:dyDescent="0.25">
      <c r="E2050" s="17"/>
      <c r="G2050" s="18"/>
    </row>
    <row r="2051" spans="5:7" x14ac:dyDescent="0.25">
      <c r="E2051" s="17"/>
      <c r="G2051" s="18"/>
    </row>
    <row r="2052" spans="5:7" x14ac:dyDescent="0.25">
      <c r="E2052" s="17"/>
      <c r="G2052" s="18"/>
    </row>
    <row r="2053" spans="5:7" x14ac:dyDescent="0.25">
      <c r="E2053" s="17"/>
      <c r="G2053" s="18"/>
    </row>
    <row r="2054" spans="5:7" x14ac:dyDescent="0.25">
      <c r="E2054" s="17"/>
      <c r="G2054" s="18"/>
    </row>
    <row r="2055" spans="5:7" x14ac:dyDescent="0.25">
      <c r="E2055" s="17"/>
      <c r="G2055" s="18"/>
    </row>
    <row r="2056" spans="5:7" x14ac:dyDescent="0.25">
      <c r="E2056" s="17"/>
      <c r="G2056" s="18"/>
    </row>
    <row r="2057" spans="5:7" x14ac:dyDescent="0.25">
      <c r="E2057" s="17"/>
      <c r="G2057" s="18"/>
    </row>
    <row r="2058" spans="5:7" x14ac:dyDescent="0.25">
      <c r="E2058" s="17"/>
      <c r="G2058" s="18"/>
    </row>
    <row r="2059" spans="5:7" x14ac:dyDescent="0.25">
      <c r="E2059" s="17"/>
      <c r="G2059" s="18"/>
    </row>
    <row r="2060" spans="5:7" x14ac:dyDescent="0.25">
      <c r="E2060" s="17"/>
      <c r="G2060" s="18"/>
    </row>
    <row r="2061" spans="5:7" x14ac:dyDescent="0.25">
      <c r="E2061" s="17"/>
      <c r="G2061" s="18"/>
    </row>
    <row r="2062" spans="5:7" x14ac:dyDescent="0.25">
      <c r="E2062" s="17"/>
      <c r="G2062" s="18"/>
    </row>
    <row r="2063" spans="5:7" x14ac:dyDescent="0.25">
      <c r="E2063" s="17"/>
      <c r="G2063" s="18"/>
    </row>
    <row r="2064" spans="5:7" x14ac:dyDescent="0.25">
      <c r="E2064" s="17"/>
      <c r="G2064" s="18"/>
    </row>
    <row r="2065" spans="5:7" x14ac:dyDescent="0.25">
      <c r="E2065" s="17"/>
      <c r="G2065" s="18"/>
    </row>
    <row r="2066" spans="5:7" x14ac:dyDescent="0.25">
      <c r="E2066" s="17"/>
      <c r="G2066" s="18"/>
    </row>
    <row r="2067" spans="5:7" x14ac:dyDescent="0.25">
      <c r="E2067" s="17"/>
      <c r="G2067" s="18"/>
    </row>
    <row r="2068" spans="5:7" x14ac:dyDescent="0.25">
      <c r="E2068" s="17"/>
      <c r="G2068" s="18"/>
    </row>
    <row r="2069" spans="5:7" x14ac:dyDescent="0.25">
      <c r="E2069" s="17"/>
      <c r="G2069" s="18"/>
    </row>
    <row r="2070" spans="5:7" x14ac:dyDescent="0.25">
      <c r="E2070" s="17"/>
      <c r="G2070" s="18"/>
    </row>
    <row r="2071" spans="5:7" x14ac:dyDescent="0.25">
      <c r="E2071" s="17"/>
      <c r="G2071" s="18"/>
    </row>
    <row r="2072" spans="5:7" x14ac:dyDescent="0.25">
      <c r="E2072" s="17"/>
      <c r="G2072" s="18"/>
    </row>
    <row r="2073" spans="5:7" x14ac:dyDescent="0.25">
      <c r="E2073" s="17"/>
      <c r="G2073" s="18"/>
    </row>
    <row r="2074" spans="5:7" x14ac:dyDescent="0.25">
      <c r="E2074" s="17"/>
      <c r="G2074" s="18"/>
    </row>
    <row r="2075" spans="5:7" x14ac:dyDescent="0.25">
      <c r="E2075" s="17"/>
      <c r="G2075" s="18"/>
    </row>
    <row r="2076" spans="5:7" x14ac:dyDescent="0.25">
      <c r="E2076" s="17"/>
      <c r="G2076" s="18"/>
    </row>
    <row r="2077" spans="5:7" x14ac:dyDescent="0.25">
      <c r="E2077" s="17"/>
      <c r="G2077" s="18"/>
    </row>
    <row r="2078" spans="5:7" x14ac:dyDescent="0.25">
      <c r="E2078" s="17"/>
      <c r="G2078" s="18"/>
    </row>
    <row r="2079" spans="5:7" x14ac:dyDescent="0.25">
      <c r="E2079" s="17"/>
      <c r="G2079" s="18"/>
    </row>
    <row r="2080" spans="5:7" x14ac:dyDescent="0.25">
      <c r="E2080" s="17"/>
      <c r="G2080" s="18"/>
    </row>
    <row r="2081" spans="5:7" x14ac:dyDescent="0.25">
      <c r="E2081" s="17"/>
      <c r="G2081" s="18"/>
    </row>
    <row r="2082" spans="5:7" x14ac:dyDescent="0.25">
      <c r="E2082" s="17"/>
      <c r="G2082" s="18"/>
    </row>
    <row r="2083" spans="5:7" x14ac:dyDescent="0.25">
      <c r="E2083" s="17"/>
      <c r="G2083" s="18"/>
    </row>
    <row r="2084" spans="5:7" x14ac:dyDescent="0.25">
      <c r="E2084" s="17"/>
      <c r="G2084" s="18"/>
    </row>
    <row r="2085" spans="5:7" x14ac:dyDescent="0.25">
      <c r="E2085" s="17"/>
      <c r="G2085" s="18"/>
    </row>
    <row r="2086" spans="5:7" x14ac:dyDescent="0.25">
      <c r="E2086" s="17"/>
      <c r="G2086" s="18"/>
    </row>
    <row r="2087" spans="5:7" x14ac:dyDescent="0.25">
      <c r="E2087" s="17"/>
      <c r="G2087" s="18"/>
    </row>
    <row r="2088" spans="5:7" x14ac:dyDescent="0.25">
      <c r="E2088" s="17"/>
      <c r="G2088" s="18"/>
    </row>
    <row r="2089" spans="5:7" x14ac:dyDescent="0.25">
      <c r="E2089" s="17"/>
      <c r="G2089" s="18"/>
    </row>
    <row r="2090" spans="5:7" x14ac:dyDescent="0.25">
      <c r="E2090" s="17"/>
      <c r="G2090" s="18"/>
    </row>
    <row r="2091" spans="5:7" x14ac:dyDescent="0.25">
      <c r="E2091" s="17"/>
      <c r="G2091" s="18"/>
    </row>
    <row r="2092" spans="5:7" x14ac:dyDescent="0.25">
      <c r="E2092" s="17"/>
      <c r="G2092" s="18"/>
    </row>
    <row r="2093" spans="5:7" x14ac:dyDescent="0.25">
      <c r="E2093" s="17"/>
      <c r="G2093" s="18"/>
    </row>
    <row r="2094" spans="5:7" x14ac:dyDescent="0.25">
      <c r="E2094" s="17"/>
      <c r="G2094" s="18"/>
    </row>
    <row r="2095" spans="5:7" x14ac:dyDescent="0.25">
      <c r="E2095" s="17"/>
      <c r="G2095" s="18"/>
    </row>
    <row r="2096" spans="5:7" x14ac:dyDescent="0.25">
      <c r="E2096" s="17"/>
      <c r="G2096" s="18"/>
    </row>
    <row r="2097" spans="5:7" x14ac:dyDescent="0.25">
      <c r="E2097" s="17"/>
      <c r="G2097" s="18"/>
    </row>
    <row r="2098" spans="5:7" x14ac:dyDescent="0.25">
      <c r="E2098" s="17"/>
      <c r="G2098" s="18"/>
    </row>
    <row r="2099" spans="5:7" x14ac:dyDescent="0.25">
      <c r="E2099" s="17"/>
      <c r="G2099" s="18"/>
    </row>
    <row r="2100" spans="5:7" x14ac:dyDescent="0.25">
      <c r="E2100" s="17"/>
      <c r="G2100" s="18"/>
    </row>
    <row r="2101" spans="5:7" x14ac:dyDescent="0.25">
      <c r="E2101" s="17"/>
      <c r="G2101" s="18"/>
    </row>
    <row r="2102" spans="5:7" x14ac:dyDescent="0.25">
      <c r="E2102" s="17"/>
      <c r="G2102" s="18"/>
    </row>
    <row r="2103" spans="5:7" x14ac:dyDescent="0.25">
      <c r="E2103" s="17"/>
      <c r="G2103" s="18"/>
    </row>
    <row r="2104" spans="5:7" x14ac:dyDescent="0.25">
      <c r="E2104" s="17"/>
      <c r="G2104" s="18"/>
    </row>
    <row r="2105" spans="5:7" x14ac:dyDescent="0.25">
      <c r="E2105" s="17"/>
      <c r="G2105" s="18"/>
    </row>
    <row r="2106" spans="5:7" x14ac:dyDescent="0.25">
      <c r="E2106" s="17"/>
      <c r="G2106" s="18"/>
    </row>
    <row r="2107" spans="5:7" x14ac:dyDescent="0.25">
      <c r="E2107" s="17"/>
      <c r="G2107" s="18"/>
    </row>
    <row r="2108" spans="5:7" x14ac:dyDescent="0.25">
      <c r="E2108" s="17"/>
      <c r="G2108" s="18"/>
    </row>
    <row r="2109" spans="5:7" x14ac:dyDescent="0.25">
      <c r="E2109" s="17"/>
      <c r="G2109" s="18"/>
    </row>
    <row r="2110" spans="5:7" x14ac:dyDescent="0.25">
      <c r="E2110" s="17"/>
      <c r="G2110" s="18"/>
    </row>
    <row r="2111" spans="5:7" x14ac:dyDescent="0.25">
      <c r="E2111" s="17"/>
      <c r="G2111" s="18"/>
    </row>
    <row r="2112" spans="5:7" x14ac:dyDescent="0.25">
      <c r="E2112" s="17"/>
      <c r="G2112" s="18"/>
    </row>
    <row r="2113" spans="5:7" x14ac:dyDescent="0.25">
      <c r="E2113" s="17"/>
      <c r="G2113" s="18"/>
    </row>
    <row r="2114" spans="5:7" x14ac:dyDescent="0.25">
      <c r="E2114" s="17"/>
      <c r="G2114" s="18"/>
    </row>
    <row r="2115" spans="5:7" x14ac:dyDescent="0.25">
      <c r="E2115" s="17"/>
      <c r="G2115" s="18"/>
    </row>
    <row r="2116" spans="5:7" x14ac:dyDescent="0.25">
      <c r="E2116" s="17"/>
      <c r="G2116" s="18"/>
    </row>
    <row r="2117" spans="5:7" x14ac:dyDescent="0.25">
      <c r="E2117" s="17"/>
      <c r="G2117" s="18"/>
    </row>
    <row r="2118" spans="5:7" x14ac:dyDescent="0.25">
      <c r="E2118" s="17"/>
      <c r="G2118" s="18"/>
    </row>
    <row r="2119" spans="5:7" x14ac:dyDescent="0.25">
      <c r="E2119" s="17"/>
      <c r="G2119" s="18"/>
    </row>
    <row r="2120" spans="5:7" x14ac:dyDescent="0.25">
      <c r="E2120" s="17"/>
      <c r="G2120" s="18"/>
    </row>
    <row r="2121" spans="5:7" x14ac:dyDescent="0.25">
      <c r="E2121" s="17"/>
      <c r="G2121" s="18"/>
    </row>
    <row r="2122" spans="5:7" x14ac:dyDescent="0.25">
      <c r="E2122" s="17"/>
      <c r="G2122" s="18"/>
    </row>
    <row r="2123" spans="5:7" x14ac:dyDescent="0.25">
      <c r="E2123" s="17"/>
      <c r="G2123" s="18"/>
    </row>
    <row r="2124" spans="5:7" x14ac:dyDescent="0.25">
      <c r="E2124" s="17"/>
      <c r="G2124" s="18"/>
    </row>
    <row r="2125" spans="5:7" x14ac:dyDescent="0.25">
      <c r="E2125" s="17"/>
      <c r="G2125" s="18"/>
    </row>
    <row r="2126" spans="5:7" x14ac:dyDescent="0.25">
      <c r="E2126" s="17"/>
      <c r="G2126" s="18"/>
    </row>
    <row r="2127" spans="5:7" x14ac:dyDescent="0.25">
      <c r="E2127" s="17"/>
      <c r="G2127" s="18"/>
    </row>
    <row r="2128" spans="5:7" x14ac:dyDescent="0.25">
      <c r="E2128" s="17"/>
      <c r="G2128" s="18"/>
    </row>
    <row r="2129" spans="5:7" x14ac:dyDescent="0.25">
      <c r="E2129" s="17"/>
      <c r="G2129" s="18"/>
    </row>
    <row r="2130" spans="5:7" x14ac:dyDescent="0.25">
      <c r="E2130" s="17"/>
      <c r="G2130" s="18"/>
    </row>
    <row r="2131" spans="5:7" x14ac:dyDescent="0.25">
      <c r="E2131" s="17"/>
      <c r="G2131" s="18"/>
    </row>
    <row r="2132" spans="5:7" x14ac:dyDescent="0.25">
      <c r="E2132" s="17"/>
      <c r="G2132" s="18"/>
    </row>
    <row r="2133" spans="5:7" x14ac:dyDescent="0.25">
      <c r="E2133" s="17"/>
      <c r="G2133" s="18"/>
    </row>
    <row r="2134" spans="5:7" x14ac:dyDescent="0.25">
      <c r="E2134" s="17"/>
      <c r="G2134" s="18"/>
    </row>
    <row r="2135" spans="5:7" x14ac:dyDescent="0.25">
      <c r="E2135" s="17"/>
      <c r="G2135" s="18"/>
    </row>
    <row r="2136" spans="5:7" x14ac:dyDescent="0.25">
      <c r="E2136" s="17"/>
      <c r="G2136" s="18"/>
    </row>
    <row r="2137" spans="5:7" x14ac:dyDescent="0.25">
      <c r="E2137" s="17"/>
      <c r="G2137" s="18"/>
    </row>
    <row r="2138" spans="5:7" x14ac:dyDescent="0.25">
      <c r="E2138" s="17"/>
      <c r="G2138" s="18"/>
    </row>
    <row r="2139" spans="5:7" x14ac:dyDescent="0.25">
      <c r="E2139" s="17"/>
      <c r="G2139" s="18"/>
    </row>
    <row r="2140" spans="5:7" x14ac:dyDescent="0.25">
      <c r="E2140" s="17"/>
      <c r="G2140" s="18"/>
    </row>
    <row r="2141" spans="5:7" x14ac:dyDescent="0.25">
      <c r="E2141" s="17"/>
      <c r="G2141" s="18"/>
    </row>
    <row r="2142" spans="5:7" x14ac:dyDescent="0.25">
      <c r="E2142" s="17"/>
      <c r="G2142" s="18"/>
    </row>
    <row r="2143" spans="5:7" x14ac:dyDescent="0.25">
      <c r="E2143" s="17"/>
      <c r="G2143" s="18"/>
    </row>
    <row r="2144" spans="5:7" x14ac:dyDescent="0.25">
      <c r="E2144" s="17"/>
      <c r="G2144" s="18"/>
    </row>
    <row r="2145" spans="5:7" x14ac:dyDescent="0.25">
      <c r="E2145" s="17"/>
      <c r="G2145" s="18"/>
    </row>
    <row r="2146" spans="5:7" x14ac:dyDescent="0.25">
      <c r="E2146" s="17"/>
      <c r="G2146" s="18"/>
    </row>
    <row r="2147" spans="5:7" x14ac:dyDescent="0.25">
      <c r="E2147" s="17"/>
      <c r="G2147" s="18"/>
    </row>
    <row r="2148" spans="5:7" x14ac:dyDescent="0.25">
      <c r="E2148" s="17"/>
      <c r="G2148" s="18"/>
    </row>
    <row r="2149" spans="5:7" x14ac:dyDescent="0.25">
      <c r="E2149" s="17"/>
      <c r="G2149" s="18"/>
    </row>
    <row r="2150" spans="5:7" x14ac:dyDescent="0.25">
      <c r="E2150" s="17"/>
      <c r="G2150" s="18"/>
    </row>
    <row r="2151" spans="5:7" x14ac:dyDescent="0.25">
      <c r="E2151" s="17"/>
      <c r="G2151" s="18"/>
    </row>
    <row r="2152" spans="5:7" x14ac:dyDescent="0.25">
      <c r="E2152" s="17"/>
      <c r="G2152" s="18"/>
    </row>
    <row r="2153" spans="5:7" x14ac:dyDescent="0.25">
      <c r="E2153" s="17"/>
      <c r="G2153" s="18"/>
    </row>
    <row r="2154" spans="5:7" x14ac:dyDescent="0.25">
      <c r="E2154" s="17"/>
      <c r="G2154" s="18"/>
    </row>
    <row r="2155" spans="5:7" x14ac:dyDescent="0.25">
      <c r="E2155" s="17"/>
      <c r="G2155" s="18"/>
    </row>
    <row r="2156" spans="5:7" x14ac:dyDescent="0.25">
      <c r="E2156" s="17"/>
      <c r="G2156" s="18"/>
    </row>
    <row r="2157" spans="5:7" x14ac:dyDescent="0.25">
      <c r="E2157" s="17"/>
      <c r="G2157" s="18"/>
    </row>
    <row r="2158" spans="5:7" x14ac:dyDescent="0.25">
      <c r="E2158" s="17"/>
      <c r="G2158" s="18"/>
    </row>
    <row r="2159" spans="5:7" x14ac:dyDescent="0.25">
      <c r="E2159" s="17"/>
      <c r="G2159" s="18"/>
    </row>
    <row r="2160" spans="5:7" x14ac:dyDescent="0.25">
      <c r="E2160" s="17"/>
      <c r="G2160" s="18"/>
    </row>
    <row r="2161" spans="5:7" x14ac:dyDescent="0.25">
      <c r="E2161" s="17"/>
      <c r="G2161" s="18"/>
    </row>
    <row r="2162" spans="5:7" x14ac:dyDescent="0.25">
      <c r="E2162" s="17"/>
      <c r="G2162" s="18"/>
    </row>
    <row r="2163" spans="5:7" x14ac:dyDescent="0.25">
      <c r="E2163" s="17"/>
      <c r="G2163" s="18"/>
    </row>
    <row r="2164" spans="5:7" x14ac:dyDescent="0.25">
      <c r="E2164" s="17"/>
      <c r="G2164" s="18"/>
    </row>
    <row r="2165" spans="5:7" x14ac:dyDescent="0.25">
      <c r="E2165" s="17"/>
      <c r="G2165" s="18"/>
    </row>
    <row r="2166" spans="5:7" x14ac:dyDescent="0.25">
      <c r="E2166" s="17"/>
      <c r="G2166" s="18"/>
    </row>
    <row r="2167" spans="5:7" x14ac:dyDescent="0.25">
      <c r="E2167" s="17"/>
      <c r="G2167" s="18"/>
    </row>
    <row r="2168" spans="5:7" x14ac:dyDescent="0.25">
      <c r="E2168" s="17"/>
      <c r="G2168" s="18"/>
    </row>
    <row r="2169" spans="5:7" x14ac:dyDescent="0.25">
      <c r="E2169" s="17"/>
      <c r="G2169" s="18"/>
    </row>
    <row r="2170" spans="5:7" x14ac:dyDescent="0.25">
      <c r="E2170" s="17"/>
      <c r="G2170" s="18"/>
    </row>
    <row r="2171" spans="5:7" x14ac:dyDescent="0.25">
      <c r="E2171" s="17"/>
      <c r="G2171" s="18"/>
    </row>
    <row r="2172" spans="5:7" x14ac:dyDescent="0.25">
      <c r="E2172" s="17"/>
      <c r="G2172" s="18"/>
    </row>
    <row r="2173" spans="5:7" x14ac:dyDescent="0.25">
      <c r="E2173" s="17"/>
      <c r="G2173" s="18"/>
    </row>
    <row r="2174" spans="5:7" x14ac:dyDescent="0.25">
      <c r="E2174" s="17"/>
      <c r="G2174" s="18"/>
    </row>
    <row r="2175" spans="5:7" x14ac:dyDescent="0.25">
      <c r="E2175" s="17"/>
      <c r="G2175" s="18"/>
    </row>
    <row r="2176" spans="5:7" x14ac:dyDescent="0.25">
      <c r="E2176" s="17"/>
      <c r="G2176" s="18"/>
    </row>
    <row r="2177" spans="5:7" x14ac:dyDescent="0.25">
      <c r="E2177" s="17"/>
      <c r="G2177" s="18"/>
    </row>
    <row r="2178" spans="5:7" x14ac:dyDescent="0.25">
      <c r="E2178" s="17"/>
      <c r="G2178" s="18"/>
    </row>
    <row r="2179" spans="5:7" x14ac:dyDescent="0.25">
      <c r="E2179" s="17"/>
      <c r="G2179" s="18"/>
    </row>
    <row r="2180" spans="5:7" x14ac:dyDescent="0.25">
      <c r="E2180" s="17"/>
      <c r="G2180" s="18"/>
    </row>
    <row r="2181" spans="5:7" x14ac:dyDescent="0.25">
      <c r="E2181" s="17"/>
      <c r="G2181" s="18"/>
    </row>
    <row r="2182" spans="5:7" x14ac:dyDescent="0.25">
      <c r="E2182" s="17"/>
      <c r="G2182" s="18"/>
    </row>
    <row r="2183" spans="5:7" x14ac:dyDescent="0.25">
      <c r="E2183" s="17"/>
      <c r="G2183" s="18"/>
    </row>
    <row r="2184" spans="5:7" x14ac:dyDescent="0.25">
      <c r="E2184" s="17"/>
      <c r="G2184" s="18"/>
    </row>
    <row r="2185" spans="5:7" x14ac:dyDescent="0.25">
      <c r="E2185" s="17"/>
      <c r="G2185" s="18"/>
    </row>
    <row r="2186" spans="5:7" x14ac:dyDescent="0.25">
      <c r="E2186" s="17"/>
      <c r="G2186" s="18"/>
    </row>
    <row r="2187" spans="5:7" x14ac:dyDescent="0.25">
      <c r="E2187" s="17"/>
      <c r="G2187" s="18"/>
    </row>
    <row r="2188" spans="5:7" x14ac:dyDescent="0.25">
      <c r="E2188" s="17"/>
      <c r="G2188" s="18"/>
    </row>
    <row r="2189" spans="5:7" x14ac:dyDescent="0.25">
      <c r="E2189" s="17"/>
      <c r="G2189" s="18"/>
    </row>
    <row r="2190" spans="5:7" x14ac:dyDescent="0.25">
      <c r="E2190" s="17"/>
      <c r="G2190" s="18"/>
    </row>
    <row r="2191" spans="5:7" x14ac:dyDescent="0.25">
      <c r="E2191" s="17"/>
      <c r="G2191" s="18"/>
    </row>
    <row r="2192" spans="5:7" x14ac:dyDescent="0.25">
      <c r="E2192" s="17"/>
      <c r="G2192" s="18"/>
    </row>
    <row r="2193" spans="5:7" x14ac:dyDescent="0.25">
      <c r="E2193" s="17"/>
      <c r="G2193" s="18"/>
    </row>
    <row r="2194" spans="5:7" x14ac:dyDescent="0.25">
      <c r="E2194" s="17"/>
      <c r="G2194" s="18"/>
    </row>
    <row r="2195" spans="5:7" x14ac:dyDescent="0.25">
      <c r="E2195" s="17"/>
      <c r="G2195" s="18"/>
    </row>
    <row r="2196" spans="5:7" x14ac:dyDescent="0.25">
      <c r="E2196" s="17"/>
      <c r="G2196" s="18"/>
    </row>
    <row r="2197" spans="5:7" x14ac:dyDescent="0.25">
      <c r="E2197" s="17"/>
      <c r="G2197" s="18"/>
    </row>
    <row r="2198" spans="5:7" x14ac:dyDescent="0.25">
      <c r="E2198" s="17"/>
      <c r="G2198" s="18"/>
    </row>
    <row r="2199" spans="5:7" x14ac:dyDescent="0.25">
      <c r="E2199" s="17"/>
      <c r="G2199" s="18"/>
    </row>
    <row r="2200" spans="5:7" x14ac:dyDescent="0.25">
      <c r="E2200" s="17"/>
      <c r="G2200" s="18"/>
    </row>
    <row r="2201" spans="5:7" x14ac:dyDescent="0.25">
      <c r="E2201" s="17"/>
      <c r="G2201" s="18"/>
    </row>
    <row r="2202" spans="5:7" x14ac:dyDescent="0.25">
      <c r="E2202" s="17"/>
      <c r="G2202" s="18"/>
    </row>
    <row r="2203" spans="5:7" x14ac:dyDescent="0.25">
      <c r="E2203" s="17"/>
      <c r="G2203" s="18"/>
    </row>
    <row r="2204" spans="5:7" x14ac:dyDescent="0.25">
      <c r="E2204" s="17"/>
      <c r="G2204" s="18"/>
    </row>
    <row r="2205" spans="5:7" x14ac:dyDescent="0.25">
      <c r="E2205" s="17"/>
      <c r="G2205" s="18"/>
    </row>
    <row r="2206" spans="5:7" x14ac:dyDescent="0.25">
      <c r="E2206" s="17"/>
      <c r="G2206" s="18"/>
    </row>
    <row r="2207" spans="5:7" x14ac:dyDescent="0.25">
      <c r="E2207" s="17"/>
      <c r="G2207" s="18"/>
    </row>
    <row r="2208" spans="5:7" x14ac:dyDescent="0.25">
      <c r="E2208" s="17"/>
      <c r="G2208" s="18"/>
    </row>
    <row r="2209" spans="5:7" x14ac:dyDescent="0.25">
      <c r="E2209" s="17"/>
      <c r="G2209" s="18"/>
    </row>
    <row r="2210" spans="5:7" x14ac:dyDescent="0.25">
      <c r="E2210" s="17"/>
      <c r="G2210" s="18"/>
    </row>
    <row r="2211" spans="5:7" x14ac:dyDescent="0.25">
      <c r="E2211" s="17"/>
      <c r="G2211" s="18"/>
    </row>
    <row r="2212" spans="5:7" x14ac:dyDescent="0.25">
      <c r="E2212" s="17"/>
      <c r="G2212" s="18"/>
    </row>
    <row r="2213" spans="5:7" x14ac:dyDescent="0.25">
      <c r="E2213" s="17"/>
      <c r="G2213" s="18"/>
    </row>
    <row r="2214" spans="5:7" x14ac:dyDescent="0.25">
      <c r="E2214" s="17"/>
      <c r="G2214" s="18"/>
    </row>
    <row r="2215" spans="5:7" x14ac:dyDescent="0.25">
      <c r="E2215" s="17"/>
      <c r="G2215" s="18"/>
    </row>
    <row r="2216" spans="5:7" x14ac:dyDescent="0.25">
      <c r="E2216" s="17"/>
      <c r="G2216" s="18"/>
    </row>
    <row r="2217" spans="5:7" x14ac:dyDescent="0.25">
      <c r="E2217" s="17"/>
      <c r="G2217" s="18"/>
    </row>
    <row r="2218" spans="5:7" x14ac:dyDescent="0.25">
      <c r="E2218" s="17"/>
      <c r="G2218" s="18"/>
    </row>
    <row r="2219" spans="5:7" x14ac:dyDescent="0.25">
      <c r="E2219" s="17"/>
      <c r="G2219" s="18"/>
    </row>
    <row r="2220" spans="5:7" x14ac:dyDescent="0.25">
      <c r="E2220" s="17"/>
      <c r="G2220" s="18"/>
    </row>
    <row r="2221" spans="5:7" x14ac:dyDescent="0.25">
      <c r="E2221" s="17"/>
      <c r="G2221" s="18"/>
    </row>
    <row r="2222" spans="5:7" x14ac:dyDescent="0.25">
      <c r="E2222" s="17"/>
      <c r="G2222" s="18"/>
    </row>
    <row r="2223" spans="5:7" x14ac:dyDescent="0.25">
      <c r="E2223" s="17"/>
      <c r="G2223" s="18"/>
    </row>
    <row r="2224" spans="5:7" x14ac:dyDescent="0.25">
      <c r="E2224" s="17"/>
      <c r="G2224" s="18"/>
    </row>
    <row r="2225" spans="5:7" x14ac:dyDescent="0.25">
      <c r="E2225" s="17"/>
      <c r="G2225" s="18"/>
    </row>
    <row r="2226" spans="5:7" x14ac:dyDescent="0.25">
      <c r="E2226" s="17"/>
      <c r="G2226" s="18"/>
    </row>
    <row r="2227" spans="5:7" x14ac:dyDescent="0.25">
      <c r="E2227" s="17"/>
      <c r="G2227" s="18"/>
    </row>
    <row r="2228" spans="5:7" x14ac:dyDescent="0.25">
      <c r="E2228" s="17"/>
      <c r="G2228" s="18"/>
    </row>
    <row r="2229" spans="5:7" x14ac:dyDescent="0.25">
      <c r="E2229" s="17"/>
      <c r="G2229" s="18"/>
    </row>
    <row r="2230" spans="5:7" x14ac:dyDescent="0.25">
      <c r="E2230" s="17"/>
      <c r="G2230" s="18"/>
    </row>
    <row r="2231" spans="5:7" x14ac:dyDescent="0.25">
      <c r="E2231" s="17"/>
      <c r="G2231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Data Description</vt:lpstr>
      <vt:lpstr>EG model RC</vt:lpstr>
      <vt:lpstr>WG + RC</vt:lpstr>
      <vt:lpstr>WG + 2cov</vt:lpstr>
      <vt:lpstr>WG + 2cov b</vt:lpstr>
      <vt:lpstr>2 seg WG</vt:lpstr>
      <vt:lpstr>WG + 1cov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Fader, Peter</dc:creator>
  <cp:lastModifiedBy>Monica Chen</cp:lastModifiedBy>
  <dcterms:created xsi:type="dcterms:W3CDTF">2020-04-01T04:18:19Z</dcterms:created>
  <dcterms:modified xsi:type="dcterms:W3CDTF">2024-02-21T15:54:33Z</dcterms:modified>
</cp:coreProperties>
</file>