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4519"/>
</workbook>
</file>

<file path=xl/calcChain.xml><?xml version="1.0" encoding="utf-8"?>
<calcChain xmlns="http://schemas.openxmlformats.org/spreadsheetml/2006/main">
  <c r="P38" i="5"/>
  <c r="Q37"/>
  <c r="O37"/>
  <c r="P36"/>
  <c r="U26"/>
  <c r="U27"/>
  <c r="U28"/>
  <c r="U29"/>
  <c r="U30"/>
  <c r="U25"/>
  <c r="AR34"/>
  <c r="AS33"/>
  <c r="AS40" s="1"/>
  <c r="AJ34"/>
  <c r="AS28"/>
  <c r="AT28"/>
  <c r="AU26"/>
  <c r="AU27"/>
  <c r="AU16"/>
  <c r="AU25" s="1"/>
  <c r="AT33" s="1"/>
  <c r="AV16"/>
  <c r="AT16"/>
  <c r="AS16"/>
  <c r="AR19"/>
  <c r="AR28" s="1"/>
  <c r="AR35" s="1"/>
  <c r="AR20"/>
  <c r="AR18"/>
  <c r="AR17"/>
  <c r="AK33"/>
  <c r="AM26"/>
  <c r="AM27"/>
  <c r="AK28"/>
  <c r="AL28"/>
  <c r="AJ28"/>
  <c r="AJ35" s="1"/>
  <c r="AM16"/>
  <c r="AM25" s="1"/>
  <c r="AL33" s="1"/>
  <c r="AK40" s="1"/>
  <c r="AN16"/>
  <c r="AL16"/>
  <c r="AK16"/>
  <c r="AJ19"/>
  <c r="AJ20"/>
  <c r="AJ18"/>
  <c r="AJ17"/>
  <c r="AD34"/>
  <c r="AC35" s="1"/>
  <c r="AC28"/>
  <c r="AD28"/>
  <c r="AE26"/>
  <c r="AE27"/>
  <c r="AE16"/>
  <c r="AE25" s="1"/>
  <c r="AD33" s="1"/>
  <c r="AB35" s="1"/>
  <c r="AF16"/>
  <c r="AD16"/>
  <c r="AC16"/>
  <c r="AB20"/>
  <c r="AB28" s="1"/>
  <c r="AB19"/>
  <c r="AB18"/>
  <c r="AB17"/>
  <c r="T37"/>
  <c r="T38"/>
  <c r="T39"/>
  <c r="T40"/>
  <c r="T41"/>
  <c r="T36"/>
  <c r="S37"/>
  <c r="S38"/>
  <c r="S39"/>
  <c r="S40"/>
  <c r="S41"/>
  <c r="S36"/>
  <c r="R37"/>
  <c r="R38"/>
  <c r="R39"/>
  <c r="R40"/>
  <c r="R41"/>
  <c r="R36"/>
  <c r="Q38"/>
  <c r="Q39"/>
  <c r="Q40"/>
  <c r="Q41"/>
  <c r="Q36"/>
  <c r="P37"/>
  <c r="P39"/>
  <c r="P40"/>
  <c r="P41"/>
  <c r="O38"/>
  <c r="O39"/>
  <c r="O40"/>
  <c r="O41"/>
  <c r="E25" i="4"/>
  <c r="X20" i="5"/>
  <c r="X19"/>
  <c r="X18"/>
  <c r="X17"/>
  <c r="X16"/>
  <c r="X15"/>
  <c r="X10"/>
  <c r="X9"/>
  <c r="X8"/>
  <c r="X7"/>
  <c r="X6"/>
  <c r="X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5"/>
  <c r="O41" i="4"/>
  <c r="P40"/>
  <c r="N40"/>
  <c r="O39"/>
  <c r="O33"/>
  <c r="N33"/>
  <c r="O32"/>
  <c r="R17"/>
  <c r="Q17"/>
  <c r="Q26" s="1"/>
  <c r="O17"/>
  <c r="O26" s="1"/>
  <c r="O34" s="1"/>
  <c r="O40" s="1"/>
  <c r="P17"/>
  <c r="N17"/>
  <c r="N26" s="1"/>
  <c r="P19"/>
  <c r="P18"/>
  <c r="P27" s="1"/>
  <c r="P16"/>
  <c r="P25" s="1"/>
  <c r="P15"/>
  <c r="P24" s="1"/>
  <c r="J25"/>
  <c r="J26"/>
  <c r="J27"/>
  <c r="J28"/>
  <c r="J29"/>
  <c r="J24"/>
  <c r="I25"/>
  <c r="I26"/>
  <c r="I27"/>
  <c r="I28"/>
  <c r="I29"/>
  <c r="I24"/>
  <c r="H25"/>
  <c r="H26"/>
  <c r="H27"/>
  <c r="H28"/>
  <c r="H29"/>
  <c r="H24"/>
  <c r="G25"/>
  <c r="G26"/>
  <c r="G27"/>
  <c r="G28"/>
  <c r="G29"/>
  <c r="G24"/>
  <c r="F25"/>
  <c r="F26"/>
  <c r="F27"/>
  <c r="F28"/>
  <c r="F29"/>
  <c r="F24"/>
  <c r="E26"/>
  <c r="E27"/>
  <c r="E28"/>
  <c r="E29"/>
  <c r="D16" i="2"/>
  <c r="E16"/>
  <c r="K6" i="4"/>
  <c r="K7"/>
  <c r="K8"/>
  <c r="K9"/>
  <c r="K10"/>
  <c r="K5"/>
  <c r="C17" i="2"/>
  <c r="K16"/>
  <c r="K45"/>
  <c r="K43"/>
  <c r="Z44"/>
  <c r="S44"/>
  <c r="K24"/>
  <c r="L16"/>
  <c r="K23" s="1"/>
  <c r="L22" s="1"/>
  <c r="N16"/>
  <c r="M17"/>
  <c r="L24" s="1"/>
  <c r="M23" s="1"/>
  <c r="M15"/>
  <c r="M14"/>
  <c r="P33" i="4" l="1"/>
  <c r="AR41" i="5"/>
  <c r="P26" i="4"/>
  <c r="AJ41" i="5"/>
  <c r="N26" i="3"/>
  <c r="N34" s="1"/>
  <c r="P18"/>
  <c r="O18"/>
  <c r="M18"/>
  <c r="L18"/>
  <c r="N20"/>
  <c r="N28" s="1"/>
  <c r="O27" s="1"/>
  <c r="N19"/>
  <c r="N17"/>
  <c r="N18"/>
  <c r="N27" s="1"/>
  <c r="N16"/>
  <c r="N25" s="1"/>
  <c r="N33" s="1"/>
  <c r="G16" i="2"/>
  <c r="G20"/>
  <c r="C20"/>
  <c r="E19"/>
  <c r="AB22"/>
  <c r="Z24"/>
  <c r="AB17"/>
  <c r="AB15"/>
  <c r="AB14"/>
  <c r="AC16"/>
  <c r="AA16"/>
  <c r="Z16"/>
  <c r="U22"/>
  <c r="S24"/>
  <c r="V16"/>
  <c r="T16"/>
  <c r="S16"/>
  <c r="U17"/>
  <c r="U15"/>
  <c r="U14"/>
  <c r="M16"/>
  <c r="C18"/>
  <c r="C19"/>
  <c r="G17"/>
  <c r="G18"/>
  <c r="G19"/>
  <c r="F17"/>
  <c r="F18"/>
  <c r="F19"/>
  <c r="F20"/>
  <c r="F16"/>
  <c r="D18"/>
  <c r="D17"/>
  <c r="E17"/>
  <c r="E18"/>
  <c r="E20"/>
  <c r="D19"/>
  <c r="D20"/>
  <c r="Z23" l="1"/>
  <c r="Z30" s="1"/>
  <c r="AA22"/>
  <c r="AA29" s="1"/>
  <c r="T22"/>
  <c r="T29" s="1"/>
  <c r="S23"/>
  <c r="S30" s="1"/>
  <c r="Z23" i="1" l="1"/>
  <c r="X17"/>
  <c r="AA14" s="1"/>
  <c r="X16"/>
  <c r="Z14" s="1"/>
  <c r="X15"/>
  <c r="Y14" s="1"/>
  <c r="Z22" l="1"/>
  <c r="X24" s="1"/>
</calcChain>
</file>

<file path=xl/sharedStrings.xml><?xml version="1.0" encoding="utf-8"?>
<sst xmlns="http://schemas.openxmlformats.org/spreadsheetml/2006/main" count="972" uniqueCount="367">
  <si>
    <t>DATA</t>
  </si>
  <si>
    <t>A</t>
  </si>
  <si>
    <t>B</t>
  </si>
  <si>
    <t>SINGLE LINKAGE</t>
  </si>
  <si>
    <t>d</t>
  </si>
  <si>
    <t>JARAK MANHATTAN</t>
  </si>
  <si>
    <t>minimal :</t>
  </si>
  <si>
    <t>(1,3) == 1</t>
  </si>
  <si>
    <t>(4,5) == 2</t>
  </si>
  <si>
    <t>(2;1,3) == 3</t>
  </si>
  <si>
    <t>1,2,3</t>
  </si>
  <si>
    <t>(2;4,5) == 4</t>
  </si>
  <si>
    <t>2,4,5</t>
  </si>
  <si>
    <t>COMPLETE LINKAGE</t>
  </si>
  <si>
    <t>AVERAGE LINKAGE</t>
  </si>
  <si>
    <t>minimal:</t>
  </si>
  <si>
    <t>(1,3) ==1</t>
  </si>
  <si>
    <t>minimal : (1,3;2) ==3,5</t>
  </si>
  <si>
    <t>JARAK EUCLIDEAN DISTANCE</t>
  </si>
  <si>
    <t>(3,4) == 0,28</t>
  </si>
  <si>
    <t>3,4,5</t>
  </si>
  <si>
    <t xml:space="preserve">(3,4,5) = 0,5 </t>
  </si>
  <si>
    <t>(1,2) == 0,44</t>
  </si>
  <si>
    <t>3,4,5,6</t>
  </si>
  <si>
    <t>C</t>
  </si>
  <si>
    <t>(1,2) == 0,447</t>
  </si>
  <si>
    <t>(3,4,5) = 0,449</t>
  </si>
  <si>
    <t xml:space="preserve">(3,4,5) = 0,31 </t>
  </si>
  <si>
    <t>Kelompok 1</t>
  </si>
  <si>
    <t>Kelompok 2</t>
  </si>
  <si>
    <t>Kelompok 3</t>
  </si>
  <si>
    <t>Kelompok 4</t>
  </si>
  <si>
    <t>tepat waktu</t>
  </si>
  <si>
    <t>cepat</t>
  </si>
  <si>
    <t>tidak tepat waktu</t>
  </si>
  <si>
    <t>k1</t>
  </si>
  <si>
    <t>k2</t>
  </si>
  <si>
    <t>k3</t>
  </si>
  <si>
    <t xml:space="preserve">cf = </t>
  </si>
  <si>
    <t>k4</t>
  </si>
  <si>
    <t>sangat tidak tepat waktu</t>
  </si>
  <si>
    <t>cf =</t>
  </si>
  <si>
    <t>KODE SEKOLAH</t>
  </si>
  <si>
    <t>NAMA SEKOLAH</t>
  </si>
  <si>
    <t>JNS SEK</t>
  </si>
  <si>
    <t>STS SEK</t>
  </si>
  <si>
    <t>BING1</t>
  </si>
  <si>
    <t>BING2</t>
  </si>
  <si>
    <t>BING3</t>
  </si>
  <si>
    <t>BING4</t>
  </si>
  <si>
    <t>BING5</t>
  </si>
  <si>
    <t>BING6</t>
  </si>
  <si>
    <t>01-001</t>
  </si>
  <si>
    <t>SMA NEGERI 3 YOGYAKARTA</t>
  </si>
  <si>
    <t>SMA</t>
  </si>
  <si>
    <t>N</t>
  </si>
  <si>
    <t>01-002</t>
  </si>
  <si>
    <t>SMA NEGERI 4 YOGYAKARTA</t>
  </si>
  <si>
    <t>01-003</t>
  </si>
  <si>
    <t>SMA NEGERI 6 YOGYAKARTA</t>
  </si>
  <si>
    <t>01-004</t>
  </si>
  <si>
    <t>SMA NEGERI 9 YOGYAKARTA</t>
  </si>
  <si>
    <t>01-005</t>
  </si>
  <si>
    <t>SMA NEGERI 11 YOGYAKARTA</t>
  </si>
  <si>
    <t>Euclidean distance</t>
  </si>
  <si>
    <t>01-006</t>
  </si>
  <si>
    <t>SMA STELLA DUCE 1 YOGYAKARTA</t>
  </si>
  <si>
    <t>S</t>
  </si>
  <si>
    <t>KODE</t>
  </si>
  <si>
    <t>MIN</t>
  </si>
  <si>
    <t>(3 DAN 4)</t>
  </si>
  <si>
    <t>01-003, 01-004</t>
  </si>
  <si>
    <t>(3, 4, DAN 6)</t>
  </si>
  <si>
    <t>01-003, 01-004, 01-006</t>
  </si>
  <si>
    <t>01-003,01-004,01-006</t>
  </si>
  <si>
    <t>01-003,01-004</t>
  </si>
  <si>
    <t>(2 DAN 5)</t>
  </si>
  <si>
    <t>01-002, 01-005</t>
  </si>
  <si>
    <t>(2,3,4,5)</t>
  </si>
  <si>
    <t>BIND1</t>
  </si>
  <si>
    <t>BIND2</t>
  </si>
  <si>
    <t>BIND3</t>
  </si>
  <si>
    <t>BIND4</t>
  </si>
  <si>
    <t>BIND5</t>
  </si>
  <si>
    <t>BIND6</t>
  </si>
  <si>
    <t>01-007</t>
  </si>
  <si>
    <t>SMA BOPKRI 1 YOGYAKARTA</t>
  </si>
  <si>
    <t>01-008</t>
  </si>
  <si>
    <t>SMA BOPKRI 2 YOGYAKARTA</t>
  </si>
  <si>
    <t>01-009</t>
  </si>
  <si>
    <t>SMA BUDYA WACANA YOGYAKARTA</t>
  </si>
  <si>
    <t>01-010</t>
  </si>
  <si>
    <t>SMA BHINNEKA TUNGGAL IKA YOGYAKARTA</t>
  </si>
  <si>
    <t>01-011</t>
  </si>
  <si>
    <t>SMA TAMAN MADYA JETIS YOGYAKARTA</t>
  </si>
  <si>
    <t>01-012</t>
  </si>
  <si>
    <t>SMA MUHAMMADIYAH 1 YOGYAKARTA</t>
  </si>
  <si>
    <t>01-015</t>
  </si>
  <si>
    <t>SMA NEGERI 1 YOGYAKARTA</t>
  </si>
  <si>
    <t>01-017</t>
  </si>
  <si>
    <t>SMA NEGERI 2 YOGYAKARTA</t>
  </si>
  <si>
    <t>01-018</t>
  </si>
  <si>
    <t>SMA NEGERI 7 YOGYAKARTA</t>
  </si>
  <si>
    <t>01-019</t>
  </si>
  <si>
    <t>SMA BUDI LUHUR YOGYAKARTA</t>
  </si>
  <si>
    <t>01-020</t>
  </si>
  <si>
    <t>SMA SULTAN AGUNG YOGYAKARTA</t>
  </si>
  <si>
    <t>01-021</t>
  </si>
  <si>
    <t>SMA NEGERI 10 YOGYAKARTA</t>
  </si>
  <si>
    <t>01-022</t>
  </si>
  <si>
    <t>SMA MUHAMMADIYAH 3 YOGYAKARTA</t>
  </si>
  <si>
    <t>01-025</t>
  </si>
  <si>
    <t>SMA MUHAMMADIYAH 7 YOGYAKARTA</t>
  </si>
  <si>
    <t>01-026</t>
  </si>
  <si>
    <t>SMA MUHAMMADIYAH 6 YOGYAKARTA</t>
  </si>
  <si>
    <t>01-027</t>
  </si>
  <si>
    <t>SMA '17' YOGYAKARTA</t>
  </si>
  <si>
    <t>01-029</t>
  </si>
  <si>
    <t>SMA MUHAMMADIYAH 5 YOGYAKARTA</t>
  </si>
  <si>
    <t>01-030</t>
  </si>
  <si>
    <t>SMA GAJAH MADA YOGYAKARTA</t>
  </si>
  <si>
    <t>01-032</t>
  </si>
  <si>
    <t>SMA PIRI 2 YOGYAKARTA</t>
  </si>
  <si>
    <t>01-033</t>
  </si>
  <si>
    <t>SMA PANGUDI LUHUR YOGYAKARTA</t>
  </si>
  <si>
    <t>01-039</t>
  </si>
  <si>
    <t>SMA NEGERI 5 YOGYAKARTA</t>
  </si>
  <si>
    <t>01-042</t>
  </si>
  <si>
    <t>SMA NEGERI 8 YOGYAKARTA</t>
  </si>
  <si>
    <t>01-043</t>
  </si>
  <si>
    <t>SMA MUHAMMADIYAH 4 YOGYAKARTA</t>
  </si>
  <si>
    <t>01-044</t>
  </si>
  <si>
    <t>SMA MUHAMMADIYAH 2 YOGYAKARTA</t>
  </si>
  <si>
    <t>01-045</t>
  </si>
  <si>
    <t>SMA 'INSTITUT INDONESIA' 1 YOGYAKARTA</t>
  </si>
  <si>
    <t>01-046</t>
  </si>
  <si>
    <t>SMA SANTO THOMAS YOGYAKARTA</t>
  </si>
  <si>
    <t>01-047</t>
  </si>
  <si>
    <t>SMA K SANG TIMUR YOGYAKARTA</t>
  </si>
  <si>
    <t>01-050</t>
  </si>
  <si>
    <t>SMA MARSUDI LUHUR YOGYAKARTA</t>
  </si>
  <si>
    <t>01-051</t>
  </si>
  <si>
    <t>SMA PIRI 1 YOGYAKARTA</t>
  </si>
  <si>
    <t>01-053</t>
  </si>
  <si>
    <t>SMA TAMAN MADYA IBU PAWIYATAN YOGYAKARTA</t>
  </si>
  <si>
    <t>01-054</t>
  </si>
  <si>
    <t>SMA BERBUDI YOGYAKARTA</t>
  </si>
  <si>
    <t>01-055</t>
  </si>
  <si>
    <t>SMA STELLA DUCE 2 YOGYAKARTA</t>
  </si>
  <si>
    <t>01-056</t>
  </si>
  <si>
    <t>SMA SANTA MARIA YOGYAKARTA</t>
  </si>
  <si>
    <t>01-058</t>
  </si>
  <si>
    <t>SMA ISLAM TERPADU ABU BAKAR</t>
  </si>
  <si>
    <t>01-059</t>
  </si>
  <si>
    <t>SMA BINA ANAK SHOLEH</t>
  </si>
  <si>
    <t>02-001</t>
  </si>
  <si>
    <t>SMA NEGERI 2 BANTUL</t>
  </si>
  <si>
    <t>02-002</t>
  </si>
  <si>
    <t>SMA NEGERI 1 BANTUL</t>
  </si>
  <si>
    <t>02-003</t>
  </si>
  <si>
    <t>SMA NEGERI 1 KASIHAN</t>
  </si>
  <si>
    <t>02-004</t>
  </si>
  <si>
    <t>SMA NEGERI 3 BANTUL</t>
  </si>
  <si>
    <t>02-005</t>
  </si>
  <si>
    <t>SMA NEGERI 1 SEDAYU</t>
  </si>
  <si>
    <t>02-006</t>
  </si>
  <si>
    <t>SMA NEGERI 1 SANDEN</t>
  </si>
  <si>
    <t>02-008</t>
  </si>
  <si>
    <t>SMA MUHAMMADIYAH BANTUL</t>
  </si>
  <si>
    <t>02-009</t>
  </si>
  <si>
    <t>SMA NEGERI 1 PAJANGAN</t>
  </si>
  <si>
    <t>02-011</t>
  </si>
  <si>
    <t>SMA 17 BANTUL</t>
  </si>
  <si>
    <t>02-012</t>
  </si>
  <si>
    <t>SMA MUHAMMADIYAH KASIHAN</t>
  </si>
  <si>
    <t>02-013</t>
  </si>
  <si>
    <t>SMA PGRI I KASIHAN</t>
  </si>
  <si>
    <t>02-014</t>
  </si>
  <si>
    <t>SMA NEGERI 1 SRANDAKAN</t>
  </si>
  <si>
    <t>02-016</t>
  </si>
  <si>
    <t>SMA STELLA DUCE BANTUL</t>
  </si>
  <si>
    <t>02-020</t>
  </si>
  <si>
    <t>SMA PANGUDI LUHUR SEDAYU</t>
  </si>
  <si>
    <t>02-021</t>
  </si>
  <si>
    <t>SMA NEGERI 1 BAMBANGLIPURO</t>
  </si>
  <si>
    <t>02-022</t>
  </si>
  <si>
    <t>SMA DHARMA AMILUHUR</t>
  </si>
  <si>
    <t>02-023</t>
  </si>
  <si>
    <t>SMA NEGERI 1 SEWON</t>
  </si>
  <si>
    <t>02-025</t>
  </si>
  <si>
    <t>SMA NEGERI 1 IMOGIRI</t>
  </si>
  <si>
    <t>02-026</t>
  </si>
  <si>
    <t>SMA NEGERI 1 JETIS</t>
  </si>
  <si>
    <t>02-027</t>
  </si>
  <si>
    <t>SMA NEGERI 1 PLERET</t>
  </si>
  <si>
    <t>02-029</t>
  </si>
  <si>
    <t>SMA NEGERI 1 BANGUNTAPAN</t>
  </si>
  <si>
    <t>02-030</t>
  </si>
  <si>
    <t>SMA MUHAMMADIYAH SEWON</t>
  </si>
  <si>
    <t>02-031</t>
  </si>
  <si>
    <t>SMA MUHAMMADIYAH IMOGIRI</t>
  </si>
  <si>
    <t>02-034</t>
  </si>
  <si>
    <t>SMA MUHAMMADIYAH PIYUNGAN</t>
  </si>
  <si>
    <t>02-035</t>
  </si>
  <si>
    <t>SMA BOPKRI BANGUNTAPAN</t>
  </si>
  <si>
    <t>02-038</t>
  </si>
  <si>
    <t>SMA NEGERI 1 PIYUNGAN</t>
  </si>
  <si>
    <t>02-044</t>
  </si>
  <si>
    <t>SMA PATRIA BANTUL</t>
  </si>
  <si>
    <t>02-045</t>
  </si>
  <si>
    <t>SMA NEGERI 1 PUNDONG</t>
  </si>
  <si>
    <t>02-046</t>
  </si>
  <si>
    <t>SMA UII BANGUNTAPAN</t>
  </si>
  <si>
    <t>02-047</t>
  </si>
  <si>
    <t>SMA NEGERI 2 BANGUNTAPAN</t>
  </si>
  <si>
    <t>02-049</t>
  </si>
  <si>
    <t>SMA NEGERI 1 DLINGO</t>
  </si>
  <si>
    <t>02-050</t>
  </si>
  <si>
    <t>SMA NEGERI 1 KRETEK</t>
  </si>
  <si>
    <t>02-056</t>
  </si>
  <si>
    <t>SMA KESATUAN BANGSA</t>
  </si>
  <si>
    <t>03-001</t>
  </si>
  <si>
    <t>SMA NEGERI 1 WATES</t>
  </si>
  <si>
    <t>03-002</t>
  </si>
  <si>
    <t>SMA NEGERI 2 WATES</t>
  </si>
  <si>
    <t>03-003</t>
  </si>
  <si>
    <t>SMA NEGERI 1 TEMON</t>
  </si>
  <si>
    <t>03-004</t>
  </si>
  <si>
    <t>SMA NEGERI 1 PENGASIH</t>
  </si>
  <si>
    <t>03-005</t>
  </si>
  <si>
    <t>SMA NEGERI 1 KOKAP</t>
  </si>
  <si>
    <t>03-006</t>
  </si>
  <si>
    <t>SMA MUHAMMADIYAH WATES</t>
  </si>
  <si>
    <t>03-009</t>
  </si>
  <si>
    <t>SMA MA'ARIF WATES</t>
  </si>
  <si>
    <t>03-012</t>
  </si>
  <si>
    <t>SMA NEGERI 1 SENTOLO</t>
  </si>
  <si>
    <t>03-013</t>
  </si>
  <si>
    <t>SMA NEGERI 1 LENDAH</t>
  </si>
  <si>
    <t>03-014</t>
  </si>
  <si>
    <t>SMA NEGERI 1 SAMIGALUH</t>
  </si>
  <si>
    <t>03-015</t>
  </si>
  <si>
    <t>SMA NEGERI 1 KALIBAWANG</t>
  </si>
  <si>
    <t>03-016</t>
  </si>
  <si>
    <t>SMA NEGERI 1 GIRIMULYO</t>
  </si>
  <si>
    <t>03-017</t>
  </si>
  <si>
    <t>SMA MUHAMMADIYAH GALUR</t>
  </si>
  <si>
    <t>03-024</t>
  </si>
  <si>
    <t>SMA NEGERI 1 GALUR</t>
  </si>
  <si>
    <t>04-001</t>
  </si>
  <si>
    <t>SMA NEGERI 1 PRAMBANAN</t>
  </si>
  <si>
    <t>04-002</t>
  </si>
  <si>
    <t>SMA NEGERI 1 DEPOK</t>
  </si>
  <si>
    <t>04-003</t>
  </si>
  <si>
    <t>SMA NEGERI 1 KALASAN</t>
  </si>
  <si>
    <t>04-004</t>
  </si>
  <si>
    <t>SMA KOLESE DE BRITTO</t>
  </si>
  <si>
    <t>04-005</t>
  </si>
  <si>
    <t>SMA ANGKASA</t>
  </si>
  <si>
    <t>04-008</t>
  </si>
  <si>
    <t>SMA MANDALA BHAKTI</t>
  </si>
  <si>
    <t>04-009</t>
  </si>
  <si>
    <t>SMA GAMA YOGYAKARTA</t>
  </si>
  <si>
    <t>04-010</t>
  </si>
  <si>
    <t>SMA KOLOMBO SLEMAN</t>
  </si>
  <si>
    <t>04-011</t>
  </si>
  <si>
    <t>SMA IMANUEL KALASAN</t>
  </si>
  <si>
    <t>04-013</t>
  </si>
  <si>
    <t>SMA INSTITUT INDONESIA SLEMAN</t>
  </si>
  <si>
    <t>04-014</t>
  </si>
  <si>
    <t>SMA MUHAMMADIYAH 1 PRAMBANAN</t>
  </si>
  <si>
    <t>04-016</t>
  </si>
  <si>
    <t>SMA ISLAM 1 PRAMBANAN</t>
  </si>
  <si>
    <t>04-017</t>
  </si>
  <si>
    <t>SMA MUHAMMADIYAH KALASAN</t>
  </si>
  <si>
    <t>04-023</t>
  </si>
  <si>
    <t>SMA NEGERI 1 GODEAN</t>
  </si>
  <si>
    <t>04-024</t>
  </si>
  <si>
    <t>SMA NEGERI 1SEYEGAN</t>
  </si>
  <si>
    <t>04-025</t>
  </si>
  <si>
    <t>SMA NEGERI 1 GAMPING</t>
  </si>
  <si>
    <t>04-026</t>
  </si>
  <si>
    <t>SMA NEGERI 1 MINGGIR</t>
  </si>
  <si>
    <t>04-028</t>
  </si>
  <si>
    <t>SMA ISLAM 1 GAMPING</t>
  </si>
  <si>
    <t>04-037</t>
  </si>
  <si>
    <t>SMA NEGERI 1 SLEMAN</t>
  </si>
  <si>
    <t>04-038</t>
  </si>
  <si>
    <t>SMA NEGERI 2 SLEMAN</t>
  </si>
  <si>
    <t>04-039</t>
  </si>
  <si>
    <t>SMA NEGERI 1 TURI</t>
  </si>
  <si>
    <t>04-040</t>
  </si>
  <si>
    <t>SMA NEGERI 1 MLATI</t>
  </si>
  <si>
    <t>04-044</t>
  </si>
  <si>
    <t>SMA MUHAMMADIYAH MLATI</t>
  </si>
  <si>
    <t>04-046</t>
  </si>
  <si>
    <t>SMA SANTO MIKAEL SLEMAN</t>
  </si>
  <si>
    <t>04-048</t>
  </si>
  <si>
    <t>SMA MUHAMMADIYAH 1 SLEMAN</t>
  </si>
  <si>
    <t>04-053</t>
  </si>
  <si>
    <t>SMA NEGERI 1 PAKEM</t>
  </si>
  <si>
    <t>04-054</t>
  </si>
  <si>
    <t>SMA NEGERI 1 NGAGLIK</t>
  </si>
  <si>
    <t>04-055</t>
  </si>
  <si>
    <t>SMA NEGERI 2 NGAGLIK</t>
  </si>
  <si>
    <t>04-057</t>
  </si>
  <si>
    <t>SMA MUHAMMADIYAH PAKEM</t>
  </si>
  <si>
    <t>04-060</t>
  </si>
  <si>
    <t>SMA ISLAM 3 SLEMAN</t>
  </si>
  <si>
    <t>04-067</t>
  </si>
  <si>
    <t>SMA NEGERI 1 TEMPEL</t>
  </si>
  <si>
    <t>04-068</t>
  </si>
  <si>
    <t>SMA NEGERI 1 NGEMPLAK</t>
  </si>
  <si>
    <t>04-069</t>
  </si>
  <si>
    <t>SMA NEGERI 1 CANGKRINGAN</t>
  </si>
  <si>
    <t>04-071</t>
  </si>
  <si>
    <t>SMA PROKLAMASI '45</t>
  </si>
  <si>
    <t>04-076</t>
  </si>
  <si>
    <t>SMA IT BINA UMAT</t>
  </si>
  <si>
    <t>04-077</t>
  </si>
  <si>
    <t>SMA BUDI MULIA DUA</t>
  </si>
  <si>
    <t>05-001</t>
  </si>
  <si>
    <t>SMA 2 WONOSARI</t>
  </si>
  <si>
    <t>05-002</t>
  </si>
  <si>
    <t>SMA 1 WONOSARI</t>
  </si>
  <si>
    <t>05-003</t>
  </si>
  <si>
    <t>SMA 2 PLAYEN</t>
  </si>
  <si>
    <t>05-004</t>
  </si>
  <si>
    <t>SMA 1 PLAYEN</t>
  </si>
  <si>
    <t>05-005</t>
  </si>
  <si>
    <t>SMA 1 PATUK</t>
  </si>
  <si>
    <t>05-006</t>
  </si>
  <si>
    <t>SMA 1 PANGGANG</t>
  </si>
  <si>
    <t>05-007</t>
  </si>
  <si>
    <t>SMA 1 TANJUNGSARI</t>
  </si>
  <si>
    <t>05-008</t>
  </si>
  <si>
    <t>SMA PEMBANGUNAN 1 WONOSARI</t>
  </si>
  <si>
    <t>05-009</t>
  </si>
  <si>
    <t>SMA MUHAMMADIYAH WONOSARI</t>
  </si>
  <si>
    <t>05-012</t>
  </si>
  <si>
    <t>SMA DOMINIKUS WONOSARI</t>
  </si>
  <si>
    <t>05-020</t>
  </si>
  <si>
    <t>SMA 1 KARANGMOJO</t>
  </si>
  <si>
    <t>05-021</t>
  </si>
  <si>
    <t>SMA 1 SEMIN</t>
  </si>
  <si>
    <t>05-022</t>
  </si>
  <si>
    <t>SMA 1 RONGKOP</t>
  </si>
  <si>
    <t>05-024</t>
  </si>
  <si>
    <t>SMA PEMBANGUNAN 2 KARANGMOJO</t>
  </si>
  <si>
    <t>05-025</t>
  </si>
  <si>
    <t>SMA PEMBANGUNAN 3 PONJONG</t>
  </si>
  <si>
    <t>05-026</t>
  </si>
  <si>
    <t>SMA MUHAMMADIYAH PONJONG</t>
  </si>
  <si>
    <t>05-027</t>
  </si>
  <si>
    <t>SMA IKIP VETERAN III TAMBAKROMO</t>
  </si>
  <si>
    <t>05-034</t>
  </si>
  <si>
    <t>SMA 1 SEMANU</t>
  </si>
  <si>
    <t>min</t>
  </si>
  <si>
    <t>1 dan 3</t>
  </si>
  <si>
    <t>5 dan 6</t>
  </si>
  <si>
    <t>2,5 dan 6</t>
  </si>
  <si>
    <t>2,5,6</t>
  </si>
  <si>
    <t>1,2,3,5,6</t>
  </si>
  <si>
    <t>1,3 dan 4</t>
  </si>
  <si>
    <t>1,3,4</t>
  </si>
  <si>
    <t>1,3, dan 4</t>
  </si>
  <si>
    <t>2,5, dan 6</t>
  </si>
</sst>
</file>

<file path=xl/styles.xml><?xml version="1.0" encoding="utf-8"?>
<styleSheet xmlns="http://schemas.openxmlformats.org/spreadsheetml/2006/main">
  <numFmts count="1">
    <numFmt numFmtId="164" formatCode="########0.00"/>
  </numFmts>
  <fonts count="5"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11"/>
      <color rgb="FF000000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0" borderId="1" xfId="0" applyFont="1" applyBorder="1"/>
    <xf numFmtId="0" fontId="2" fillId="0" borderId="1" xfId="0" applyFont="1" applyBorder="1"/>
    <xf numFmtId="0" fontId="2" fillId="2" borderId="1" xfId="0" applyFont="1" applyFill="1" applyBorder="1"/>
    <xf numFmtId="0" fontId="0" fillId="0" borderId="1" xfId="0" applyFill="1" applyBorder="1"/>
    <xf numFmtId="0" fontId="1" fillId="0" borderId="1" xfId="0" applyFont="1" applyFill="1" applyBorder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0" fillId="3" borderId="0" xfId="0" applyFill="1" applyBorder="1"/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9" fontId="0" fillId="0" borderId="0" xfId="0" applyNumberFormat="1"/>
    <xf numFmtId="164" fontId="0" fillId="0" borderId="0" xfId="0" applyNumberFormat="1"/>
    <xf numFmtId="0" fontId="0" fillId="0" borderId="0" xfId="0" applyFill="1" applyBorder="1"/>
    <xf numFmtId="0" fontId="0" fillId="4" borderId="1" xfId="0" applyFill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B30"/>
  <sheetViews>
    <sheetView workbookViewId="0">
      <selection activeCell="S23" sqref="S23"/>
    </sheetView>
  </sheetViews>
  <sheetFormatPr defaultRowHeight="15"/>
  <sheetData>
    <row r="2" spans="2:28">
      <c r="I2" t="s">
        <v>3</v>
      </c>
      <c r="P2" t="s">
        <v>13</v>
      </c>
      <c r="W2" t="s">
        <v>14</v>
      </c>
    </row>
    <row r="4" spans="2:28">
      <c r="B4" s="1" t="s">
        <v>0</v>
      </c>
      <c r="C4" s="1" t="s">
        <v>1</v>
      </c>
      <c r="D4" s="1" t="s">
        <v>2</v>
      </c>
      <c r="I4" s="3" t="s">
        <v>4</v>
      </c>
      <c r="J4" s="3">
        <v>1</v>
      </c>
      <c r="K4" s="3">
        <v>2</v>
      </c>
      <c r="L4" s="3">
        <v>3</v>
      </c>
      <c r="M4" s="3">
        <v>4</v>
      </c>
      <c r="N4" s="3">
        <v>5</v>
      </c>
      <c r="P4" s="3" t="s">
        <v>4</v>
      </c>
      <c r="Q4" s="3">
        <v>1</v>
      </c>
      <c r="R4" s="3">
        <v>2</v>
      </c>
      <c r="S4" s="3">
        <v>3</v>
      </c>
      <c r="T4" s="3">
        <v>4</v>
      </c>
      <c r="U4" s="3">
        <v>5</v>
      </c>
      <c r="W4" s="3" t="s">
        <v>4</v>
      </c>
      <c r="X4" s="3">
        <v>1</v>
      </c>
      <c r="Y4" s="3">
        <v>2</v>
      </c>
      <c r="Z4" s="3">
        <v>3</v>
      </c>
      <c r="AA4" s="3">
        <v>4</v>
      </c>
      <c r="AB4" s="3">
        <v>5</v>
      </c>
    </row>
    <row r="5" spans="2:28">
      <c r="B5" s="1">
        <v>1</v>
      </c>
      <c r="C5" s="1">
        <v>1</v>
      </c>
      <c r="D5" s="1">
        <v>1</v>
      </c>
      <c r="I5" s="3">
        <v>1</v>
      </c>
      <c r="J5" s="4">
        <v>0</v>
      </c>
      <c r="K5" s="1">
        <v>3</v>
      </c>
      <c r="L5" s="2">
        <v>1</v>
      </c>
      <c r="M5" s="1">
        <v>5</v>
      </c>
      <c r="N5" s="1">
        <v>7</v>
      </c>
      <c r="P5" s="3">
        <v>1</v>
      </c>
      <c r="Q5" s="4">
        <v>0</v>
      </c>
      <c r="R5" s="1">
        <v>3</v>
      </c>
      <c r="S5" s="2">
        <v>1</v>
      </c>
      <c r="T5" s="1">
        <v>5</v>
      </c>
      <c r="U5" s="1">
        <v>7</v>
      </c>
      <c r="W5" s="3">
        <v>1</v>
      </c>
      <c r="X5" s="4">
        <v>0</v>
      </c>
      <c r="Y5" s="1">
        <v>3</v>
      </c>
      <c r="Z5" s="2">
        <v>1</v>
      </c>
      <c r="AA5" s="1">
        <v>5</v>
      </c>
      <c r="AB5" s="1">
        <v>7</v>
      </c>
    </row>
    <row r="6" spans="2:28">
      <c r="B6" s="1">
        <v>2</v>
      </c>
      <c r="C6" s="1">
        <v>4</v>
      </c>
      <c r="D6" s="1">
        <v>1</v>
      </c>
      <c r="I6" s="3">
        <v>2</v>
      </c>
      <c r="J6" s="1">
        <v>3</v>
      </c>
      <c r="K6" s="4">
        <v>0</v>
      </c>
      <c r="L6" s="1">
        <v>4</v>
      </c>
      <c r="M6" s="1">
        <v>4</v>
      </c>
      <c r="N6" s="1">
        <v>4</v>
      </c>
      <c r="P6" s="3">
        <v>2</v>
      </c>
      <c r="Q6" s="1">
        <v>3</v>
      </c>
      <c r="R6" s="4">
        <v>0</v>
      </c>
      <c r="S6" s="1">
        <v>4</v>
      </c>
      <c r="T6" s="1">
        <v>4</v>
      </c>
      <c r="U6" s="1">
        <v>4</v>
      </c>
      <c r="W6" s="3">
        <v>2</v>
      </c>
      <c r="X6" s="1">
        <v>3</v>
      </c>
      <c r="Y6" s="4">
        <v>0</v>
      </c>
      <c r="Z6" s="1">
        <v>4</v>
      </c>
      <c r="AA6" s="1">
        <v>4</v>
      </c>
      <c r="AB6" s="1">
        <v>4</v>
      </c>
    </row>
    <row r="7" spans="2:28">
      <c r="B7" s="1">
        <v>3</v>
      </c>
      <c r="C7" s="1">
        <v>1</v>
      </c>
      <c r="D7" s="1">
        <v>2</v>
      </c>
      <c r="I7" s="3">
        <v>3</v>
      </c>
      <c r="J7" s="2">
        <v>1</v>
      </c>
      <c r="K7" s="1">
        <v>4</v>
      </c>
      <c r="L7" s="4">
        <v>0</v>
      </c>
      <c r="M7" s="1">
        <v>4</v>
      </c>
      <c r="N7" s="1">
        <v>6</v>
      </c>
      <c r="P7" s="3">
        <v>3</v>
      </c>
      <c r="Q7" s="2">
        <v>1</v>
      </c>
      <c r="R7" s="1">
        <v>4</v>
      </c>
      <c r="S7" s="4">
        <v>0</v>
      </c>
      <c r="T7" s="1">
        <v>4</v>
      </c>
      <c r="U7" s="1">
        <v>6</v>
      </c>
      <c r="W7" s="3">
        <v>3</v>
      </c>
      <c r="X7" s="2">
        <v>1</v>
      </c>
      <c r="Y7" s="1">
        <v>4</v>
      </c>
      <c r="Z7" s="4">
        <v>0</v>
      </c>
      <c r="AA7" s="1">
        <v>4</v>
      </c>
      <c r="AB7" s="1">
        <v>6</v>
      </c>
    </row>
    <row r="8" spans="2:28">
      <c r="B8" s="1">
        <v>4</v>
      </c>
      <c r="C8" s="1">
        <v>3</v>
      </c>
      <c r="D8" s="1">
        <v>4</v>
      </c>
      <c r="I8" s="3">
        <v>4</v>
      </c>
      <c r="J8" s="1">
        <v>5</v>
      </c>
      <c r="K8" s="1">
        <v>4</v>
      </c>
      <c r="L8" s="1">
        <v>4</v>
      </c>
      <c r="M8" s="4">
        <v>0</v>
      </c>
      <c r="N8" s="1">
        <v>2</v>
      </c>
      <c r="P8" s="3">
        <v>4</v>
      </c>
      <c r="Q8" s="1">
        <v>5</v>
      </c>
      <c r="R8" s="1">
        <v>4</v>
      </c>
      <c r="S8" s="1">
        <v>4</v>
      </c>
      <c r="T8" s="4">
        <v>0</v>
      </c>
      <c r="U8" s="1">
        <v>2</v>
      </c>
      <c r="W8" s="3">
        <v>4</v>
      </c>
      <c r="X8" s="1">
        <v>5</v>
      </c>
      <c r="Y8" s="1">
        <v>4</v>
      </c>
      <c r="Z8" s="1">
        <v>4</v>
      </c>
      <c r="AA8" s="4">
        <v>0</v>
      </c>
      <c r="AB8" s="1">
        <v>2</v>
      </c>
    </row>
    <row r="9" spans="2:28">
      <c r="B9" s="1">
        <v>5</v>
      </c>
      <c r="C9" s="1">
        <v>5</v>
      </c>
      <c r="D9" s="1">
        <v>4</v>
      </c>
      <c r="I9" s="3">
        <v>5</v>
      </c>
      <c r="J9" s="1">
        <v>7</v>
      </c>
      <c r="K9" s="1">
        <v>4</v>
      </c>
      <c r="L9" s="1">
        <v>6</v>
      </c>
      <c r="M9" s="5">
        <v>2</v>
      </c>
      <c r="N9" s="4">
        <v>0</v>
      </c>
      <c r="P9" s="3">
        <v>5</v>
      </c>
      <c r="Q9" s="1">
        <v>7</v>
      </c>
      <c r="R9" s="1">
        <v>4</v>
      </c>
      <c r="S9" s="1">
        <v>6</v>
      </c>
      <c r="T9" s="5">
        <v>2</v>
      </c>
      <c r="U9" s="4">
        <v>0</v>
      </c>
      <c r="W9" s="3">
        <v>5</v>
      </c>
      <c r="X9" s="1">
        <v>7</v>
      </c>
      <c r="Y9" s="1">
        <v>4</v>
      </c>
      <c r="Z9" s="1">
        <v>6</v>
      </c>
      <c r="AA9" s="5">
        <v>2</v>
      </c>
      <c r="AB9" s="4">
        <v>0</v>
      </c>
    </row>
    <row r="11" spans="2:28">
      <c r="I11" t="s">
        <v>6</v>
      </c>
      <c r="J11" t="s">
        <v>7</v>
      </c>
      <c r="P11" t="s">
        <v>6</v>
      </c>
      <c r="Q11" t="s">
        <v>7</v>
      </c>
      <c r="W11" t="s">
        <v>15</v>
      </c>
      <c r="X11" t="s">
        <v>16</v>
      </c>
    </row>
    <row r="13" spans="2:28">
      <c r="B13" t="s">
        <v>5</v>
      </c>
      <c r="I13" s="3" t="s">
        <v>4</v>
      </c>
      <c r="J13" s="3">
        <v>1.3</v>
      </c>
      <c r="K13" s="3">
        <v>2</v>
      </c>
      <c r="L13" s="3">
        <v>4</v>
      </c>
      <c r="M13" s="3">
        <v>5</v>
      </c>
      <c r="P13" s="3" t="s">
        <v>4</v>
      </c>
      <c r="Q13" s="3">
        <v>1.3</v>
      </c>
      <c r="R13" s="3">
        <v>2</v>
      </c>
      <c r="S13" s="3">
        <v>4</v>
      </c>
      <c r="T13" s="3">
        <v>5</v>
      </c>
      <c r="W13" s="3" t="s">
        <v>4</v>
      </c>
      <c r="X13" s="3">
        <v>1.3</v>
      </c>
      <c r="Y13" s="3">
        <v>2</v>
      </c>
      <c r="Z13" s="3">
        <v>4</v>
      </c>
      <c r="AA13" s="3">
        <v>5</v>
      </c>
    </row>
    <row r="14" spans="2:28">
      <c r="I14" s="3">
        <v>1.3</v>
      </c>
      <c r="J14" s="4">
        <v>0</v>
      </c>
      <c r="K14" s="1">
        <v>3</v>
      </c>
      <c r="L14" s="1">
        <v>4</v>
      </c>
      <c r="M14" s="1">
        <v>6</v>
      </c>
      <c r="P14" s="3">
        <v>1.3</v>
      </c>
      <c r="Q14" s="4">
        <v>0</v>
      </c>
      <c r="R14" s="1">
        <v>4</v>
      </c>
      <c r="S14" s="1">
        <v>5</v>
      </c>
      <c r="T14" s="1">
        <v>7</v>
      </c>
      <c r="W14" s="3">
        <v>1.3</v>
      </c>
      <c r="X14" s="4">
        <v>0</v>
      </c>
      <c r="Y14" s="1">
        <f>X15</f>
        <v>3.5</v>
      </c>
      <c r="Z14" s="1">
        <f>X16</f>
        <v>4.5</v>
      </c>
      <c r="AA14" s="1">
        <f>X17</f>
        <v>6.5</v>
      </c>
    </row>
    <row r="15" spans="2:28">
      <c r="B15" s="3" t="s">
        <v>4</v>
      </c>
      <c r="C15" s="3">
        <v>1</v>
      </c>
      <c r="D15" s="3">
        <v>2</v>
      </c>
      <c r="E15" s="3">
        <v>3</v>
      </c>
      <c r="F15" s="3">
        <v>4</v>
      </c>
      <c r="G15" s="3">
        <v>5</v>
      </c>
      <c r="I15" s="3">
        <v>2</v>
      </c>
      <c r="J15" s="1">
        <v>3</v>
      </c>
      <c r="K15" s="4">
        <v>0</v>
      </c>
      <c r="L15" s="1">
        <v>4</v>
      </c>
      <c r="M15" s="1">
        <v>4</v>
      </c>
      <c r="P15" s="3">
        <v>2</v>
      </c>
      <c r="Q15" s="1">
        <v>4</v>
      </c>
      <c r="R15" s="4">
        <v>0</v>
      </c>
      <c r="S15" s="1">
        <v>4</v>
      </c>
      <c r="T15" s="1">
        <v>4</v>
      </c>
      <c r="W15" s="3">
        <v>2</v>
      </c>
      <c r="X15" s="1">
        <f>(X6+Z6)/2</f>
        <v>3.5</v>
      </c>
      <c r="Y15" s="4">
        <v>0</v>
      </c>
      <c r="Z15" s="1">
        <v>4</v>
      </c>
      <c r="AA15" s="1">
        <v>4</v>
      </c>
    </row>
    <row r="16" spans="2:28">
      <c r="B16" s="3">
        <v>1</v>
      </c>
      <c r="C16" s="4">
        <v>0</v>
      </c>
      <c r="D16" s="1">
        <v>3</v>
      </c>
      <c r="E16" s="1">
        <v>1</v>
      </c>
      <c r="F16" s="1">
        <v>5</v>
      </c>
      <c r="G16" s="1">
        <v>7</v>
      </c>
      <c r="I16" s="3">
        <v>4</v>
      </c>
      <c r="J16" s="1">
        <v>4</v>
      </c>
      <c r="K16" s="1">
        <v>4</v>
      </c>
      <c r="L16" s="4">
        <v>0</v>
      </c>
      <c r="M16" s="2">
        <v>2</v>
      </c>
      <c r="P16" s="3">
        <v>4</v>
      </c>
      <c r="Q16" s="1">
        <v>5</v>
      </c>
      <c r="R16" s="1">
        <v>4</v>
      </c>
      <c r="S16" s="4">
        <v>0</v>
      </c>
      <c r="T16" s="2">
        <v>2</v>
      </c>
      <c r="W16" s="3">
        <v>4</v>
      </c>
      <c r="X16" s="1">
        <f>(X8+Z8)/2</f>
        <v>4.5</v>
      </c>
      <c r="Y16" s="1">
        <v>4</v>
      </c>
      <c r="Z16" s="4">
        <v>0</v>
      </c>
      <c r="AA16" s="2">
        <v>2</v>
      </c>
    </row>
    <row r="17" spans="2:27">
      <c r="B17" s="3">
        <v>2</v>
      </c>
      <c r="C17" s="1">
        <v>3</v>
      </c>
      <c r="D17" s="4">
        <v>0</v>
      </c>
      <c r="E17" s="1">
        <v>4</v>
      </c>
      <c r="F17" s="1">
        <v>4</v>
      </c>
      <c r="G17" s="1">
        <v>4</v>
      </c>
      <c r="I17" s="3">
        <v>5</v>
      </c>
      <c r="J17" s="1">
        <v>6</v>
      </c>
      <c r="K17" s="1">
        <v>4</v>
      </c>
      <c r="L17" s="6">
        <v>2</v>
      </c>
      <c r="M17" s="4">
        <v>0</v>
      </c>
      <c r="P17" s="3">
        <v>5</v>
      </c>
      <c r="Q17" s="1">
        <v>7</v>
      </c>
      <c r="R17" s="1">
        <v>4</v>
      </c>
      <c r="S17" s="6">
        <v>2</v>
      </c>
      <c r="T17" s="4">
        <v>0</v>
      </c>
      <c r="W17" s="3">
        <v>5</v>
      </c>
      <c r="X17" s="1">
        <f>(X9+Z9)/2</f>
        <v>6.5</v>
      </c>
      <c r="Y17" s="1">
        <v>4</v>
      </c>
      <c r="Z17" s="6">
        <v>2</v>
      </c>
      <c r="AA17" s="4">
        <v>0</v>
      </c>
    </row>
    <row r="18" spans="2:27">
      <c r="B18" s="3">
        <v>3</v>
      </c>
      <c r="C18" s="1">
        <v>1</v>
      </c>
      <c r="D18" s="1">
        <v>4</v>
      </c>
      <c r="E18" s="4">
        <v>0</v>
      </c>
      <c r="F18" s="1">
        <v>4</v>
      </c>
      <c r="G18" s="1">
        <v>6</v>
      </c>
    </row>
    <row r="19" spans="2:27">
      <c r="B19" s="3">
        <v>4</v>
      </c>
      <c r="C19" s="1">
        <v>5</v>
      </c>
      <c r="D19" s="1">
        <v>4</v>
      </c>
      <c r="E19" s="1">
        <v>4</v>
      </c>
      <c r="F19" s="4">
        <v>0</v>
      </c>
      <c r="G19" s="1">
        <v>2</v>
      </c>
      <c r="I19" t="s">
        <v>6</v>
      </c>
      <c r="J19" t="s">
        <v>8</v>
      </c>
      <c r="P19" t="s">
        <v>6</v>
      </c>
      <c r="Q19" t="s">
        <v>8</v>
      </c>
      <c r="W19" t="s">
        <v>6</v>
      </c>
      <c r="X19" t="s">
        <v>8</v>
      </c>
    </row>
    <row r="20" spans="2:27">
      <c r="B20" s="3">
        <v>5</v>
      </c>
      <c r="C20" s="1">
        <v>7</v>
      </c>
      <c r="D20" s="1">
        <v>4</v>
      </c>
      <c r="E20" s="1">
        <v>6</v>
      </c>
      <c r="F20" s="5">
        <v>2</v>
      </c>
      <c r="G20" s="4">
        <v>0</v>
      </c>
    </row>
    <row r="21" spans="2:27">
      <c r="I21" s="3" t="s">
        <v>4</v>
      </c>
      <c r="J21" s="3">
        <v>1.3</v>
      </c>
      <c r="K21" s="3">
        <v>2</v>
      </c>
      <c r="L21" s="3">
        <v>4.5</v>
      </c>
      <c r="P21" s="3" t="s">
        <v>4</v>
      </c>
      <c r="Q21" s="3">
        <v>1.3</v>
      </c>
      <c r="R21" s="3">
        <v>2</v>
      </c>
      <c r="S21" s="3">
        <v>4.5</v>
      </c>
      <c r="W21" s="3" t="s">
        <v>4</v>
      </c>
      <c r="X21" s="3">
        <v>1.3</v>
      </c>
      <c r="Y21" s="3">
        <v>2</v>
      </c>
      <c r="Z21" s="3">
        <v>4.5</v>
      </c>
    </row>
    <row r="22" spans="2:27">
      <c r="I22" s="3">
        <v>1.3</v>
      </c>
      <c r="J22" s="4">
        <v>0</v>
      </c>
      <c r="K22" s="2">
        <v>3</v>
      </c>
      <c r="L22" s="1">
        <v>4</v>
      </c>
      <c r="P22" s="3">
        <v>1.3</v>
      </c>
      <c r="Q22" s="4">
        <v>0</v>
      </c>
      <c r="R22" s="1">
        <v>4</v>
      </c>
      <c r="S22" s="1">
        <v>7</v>
      </c>
      <c r="W22" s="3">
        <v>1.3</v>
      </c>
      <c r="X22" s="4">
        <v>0</v>
      </c>
      <c r="Y22" s="2">
        <v>3.5</v>
      </c>
      <c r="Z22" s="1">
        <f>(Z14+AA14)/2</f>
        <v>5.5</v>
      </c>
    </row>
    <row r="23" spans="2:27">
      <c r="I23" s="3">
        <v>2</v>
      </c>
      <c r="J23" s="2">
        <v>3</v>
      </c>
      <c r="K23" s="4">
        <v>0</v>
      </c>
      <c r="L23" s="1">
        <v>4</v>
      </c>
      <c r="P23" s="3">
        <v>2</v>
      </c>
      <c r="Q23" s="1">
        <v>4</v>
      </c>
      <c r="R23" s="4">
        <v>0</v>
      </c>
      <c r="S23" s="1">
        <v>4</v>
      </c>
      <c r="W23" s="3">
        <v>2</v>
      </c>
      <c r="X23" s="2">
        <v>3.5</v>
      </c>
      <c r="Y23" s="4">
        <v>0</v>
      </c>
      <c r="Z23" s="1">
        <f>(Z15+AA15)/2</f>
        <v>4</v>
      </c>
    </row>
    <row r="24" spans="2:27">
      <c r="I24" s="3">
        <v>4.5</v>
      </c>
      <c r="J24" s="1">
        <v>4</v>
      </c>
      <c r="K24" s="1">
        <v>4</v>
      </c>
      <c r="L24" s="4">
        <v>0</v>
      </c>
      <c r="P24" s="3">
        <v>4.5</v>
      </c>
      <c r="Q24" s="1">
        <v>7</v>
      </c>
      <c r="R24" s="1">
        <v>4</v>
      </c>
      <c r="S24" s="4">
        <v>0</v>
      </c>
      <c r="W24" s="3">
        <v>4.5</v>
      </c>
      <c r="X24" s="1">
        <f>Z22</f>
        <v>5.5</v>
      </c>
      <c r="Y24" s="1">
        <v>4</v>
      </c>
      <c r="Z24" s="4">
        <v>0</v>
      </c>
    </row>
    <row r="26" spans="2:27">
      <c r="I26" t="s">
        <v>6</v>
      </c>
      <c r="J26" t="s">
        <v>9</v>
      </c>
      <c r="P26" t="s">
        <v>6</v>
      </c>
      <c r="Q26" t="s">
        <v>11</v>
      </c>
      <c r="W26" t="s">
        <v>17</v>
      </c>
    </row>
    <row r="28" spans="2:27">
      <c r="I28" s="3" t="s">
        <v>4</v>
      </c>
      <c r="J28" s="3" t="s">
        <v>10</v>
      </c>
      <c r="K28" s="3">
        <v>4.5</v>
      </c>
      <c r="P28" s="3" t="s">
        <v>4</v>
      </c>
      <c r="Q28" s="3">
        <v>1.3</v>
      </c>
      <c r="R28" s="3" t="s">
        <v>12</v>
      </c>
      <c r="W28" s="3" t="s">
        <v>4</v>
      </c>
      <c r="X28" s="3" t="s">
        <v>10</v>
      </c>
      <c r="Y28" s="3">
        <v>4.5</v>
      </c>
    </row>
    <row r="29" spans="2:27">
      <c r="I29" s="3" t="s">
        <v>10</v>
      </c>
      <c r="J29" s="4">
        <v>0</v>
      </c>
      <c r="K29" s="1">
        <v>4</v>
      </c>
      <c r="P29" s="3">
        <v>1.3</v>
      </c>
      <c r="Q29" s="4">
        <v>0</v>
      </c>
      <c r="R29" s="1">
        <v>7</v>
      </c>
      <c r="W29" s="3" t="s">
        <v>10</v>
      </c>
      <c r="X29" s="8">
        <v>0</v>
      </c>
      <c r="Y29" s="7">
        <v>5.5</v>
      </c>
    </row>
    <row r="30" spans="2:27">
      <c r="I30" s="3">
        <v>4.5</v>
      </c>
      <c r="J30" s="1">
        <v>4</v>
      </c>
      <c r="K30" s="4">
        <v>0</v>
      </c>
      <c r="P30" s="3" t="s">
        <v>12</v>
      </c>
      <c r="Q30" s="1">
        <v>7</v>
      </c>
      <c r="R30" s="4">
        <v>0</v>
      </c>
      <c r="W30" s="3">
        <v>4.5</v>
      </c>
      <c r="X30" s="7">
        <v>5.5</v>
      </c>
      <c r="Y30" s="8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AD45"/>
  <sheetViews>
    <sheetView workbookViewId="0">
      <selection activeCell="D17" sqref="D17"/>
    </sheetView>
  </sheetViews>
  <sheetFormatPr defaultRowHeight="15"/>
  <cols>
    <col min="8" max="8" width="9.140625" customWidth="1"/>
  </cols>
  <sheetData>
    <row r="2" spans="2:30">
      <c r="J2" t="s">
        <v>3</v>
      </c>
      <c r="R2" t="s">
        <v>13</v>
      </c>
      <c r="Y2" t="s">
        <v>14</v>
      </c>
    </row>
    <row r="3" spans="2:30" ht="15.75" thickBot="1"/>
    <row r="4" spans="2:30" ht="15.75" thickBot="1">
      <c r="B4" s="9" t="s">
        <v>0</v>
      </c>
      <c r="C4" s="10" t="s">
        <v>1</v>
      </c>
      <c r="D4" s="10" t="s">
        <v>2</v>
      </c>
      <c r="J4" s="3" t="s">
        <v>4</v>
      </c>
      <c r="K4" s="3">
        <v>1</v>
      </c>
      <c r="L4" s="3">
        <v>2</v>
      </c>
      <c r="M4" s="3">
        <v>3</v>
      </c>
      <c r="N4" s="3">
        <v>4</v>
      </c>
      <c r="O4" s="3">
        <v>5</v>
      </c>
      <c r="R4" s="3" t="s">
        <v>4</v>
      </c>
      <c r="S4" s="3">
        <v>1</v>
      </c>
      <c r="T4" s="3">
        <v>2</v>
      </c>
      <c r="U4" s="3">
        <v>3</v>
      </c>
      <c r="V4" s="3">
        <v>4</v>
      </c>
      <c r="W4" s="3">
        <v>5</v>
      </c>
      <c r="Y4" s="3" t="s">
        <v>4</v>
      </c>
      <c r="Z4" s="3">
        <v>1</v>
      </c>
      <c r="AA4" s="3">
        <v>2</v>
      </c>
      <c r="AB4" s="3">
        <v>3</v>
      </c>
      <c r="AC4" s="3">
        <v>4</v>
      </c>
      <c r="AD4" s="3">
        <v>5</v>
      </c>
    </row>
    <row r="5" spans="2:30" ht="15.75" thickBot="1">
      <c r="B5" s="11">
        <v>1</v>
      </c>
      <c r="C5" s="12">
        <v>3.5</v>
      </c>
      <c r="D5" s="12">
        <v>3.6</v>
      </c>
      <c r="E5" t="s">
        <v>32</v>
      </c>
      <c r="J5" s="3">
        <v>1</v>
      </c>
      <c r="K5" s="4">
        <v>0</v>
      </c>
      <c r="L5" s="1">
        <v>0.44721359549995793</v>
      </c>
      <c r="M5" s="7">
        <v>0.80622577482985502</v>
      </c>
      <c r="N5" s="1">
        <v>0.53851648071345048</v>
      </c>
      <c r="O5" s="1">
        <v>1.0630145812734648</v>
      </c>
      <c r="R5" s="3">
        <v>1</v>
      </c>
      <c r="S5" s="4">
        <v>0</v>
      </c>
      <c r="T5" s="1">
        <v>0.44721359549995793</v>
      </c>
      <c r="U5" s="7">
        <v>0.80622577482985502</v>
      </c>
      <c r="V5" s="1">
        <v>0.53851648071345048</v>
      </c>
      <c r="W5" s="1">
        <v>1.0630145812734648</v>
      </c>
      <c r="Y5" s="3">
        <v>1</v>
      </c>
      <c r="Z5" s="4">
        <v>0</v>
      </c>
      <c r="AA5" s="1">
        <v>0.44721359549995793</v>
      </c>
      <c r="AB5" s="7">
        <v>0.80622577482985502</v>
      </c>
      <c r="AC5" s="1">
        <v>0.53851648071345048</v>
      </c>
      <c r="AD5" s="1">
        <v>1.0630145812734648</v>
      </c>
    </row>
    <row r="6" spans="2:30" ht="15.75" thickBot="1">
      <c r="B6" s="11">
        <v>2</v>
      </c>
      <c r="C6" s="12">
        <v>3.7</v>
      </c>
      <c r="D6" s="12">
        <v>4</v>
      </c>
      <c r="E6" t="s">
        <v>33</v>
      </c>
      <c r="J6" s="3">
        <v>2</v>
      </c>
      <c r="K6" s="1">
        <v>0.44721359549995793</v>
      </c>
      <c r="L6" s="4">
        <v>0</v>
      </c>
      <c r="M6" s="1">
        <v>1.2041594578792296</v>
      </c>
      <c r="N6" s="1">
        <v>0.92195444572928886</v>
      </c>
      <c r="O6" s="1">
        <v>1.4866068747318506</v>
      </c>
      <c r="R6" s="3">
        <v>2</v>
      </c>
      <c r="S6" s="1">
        <v>0.44721359549995793</v>
      </c>
      <c r="T6" s="4">
        <v>0</v>
      </c>
      <c r="U6" s="1">
        <v>1.2041594578792296</v>
      </c>
      <c r="V6" s="1">
        <v>0.92195444572928886</v>
      </c>
      <c r="W6" s="1">
        <v>1.4866068747318506</v>
      </c>
      <c r="Y6" s="3">
        <v>2</v>
      </c>
      <c r="Z6" s="1">
        <v>0.44721359549995793</v>
      </c>
      <c r="AA6" s="4">
        <v>0</v>
      </c>
      <c r="AB6" s="1">
        <v>1.2041594578792296</v>
      </c>
      <c r="AC6" s="1">
        <v>0.92195444572928886</v>
      </c>
      <c r="AD6" s="1">
        <v>1.4866068747318506</v>
      </c>
    </row>
    <row r="7" spans="2:30" ht="15.75" thickBot="1">
      <c r="B7" s="11">
        <v>3</v>
      </c>
      <c r="C7" s="12">
        <v>2.8</v>
      </c>
      <c r="D7" s="12">
        <v>3.2</v>
      </c>
      <c r="E7" t="s">
        <v>34</v>
      </c>
      <c r="J7" s="3">
        <v>3</v>
      </c>
      <c r="K7" s="7">
        <v>0.80622577482985502</v>
      </c>
      <c r="L7" s="1">
        <v>1.2041594578792296</v>
      </c>
      <c r="M7" s="4">
        <v>0</v>
      </c>
      <c r="N7" s="2">
        <v>0.28284271247461895</v>
      </c>
      <c r="O7" s="1">
        <v>0.31622776601683805</v>
      </c>
      <c r="R7" s="3">
        <v>3</v>
      </c>
      <c r="S7" s="7">
        <v>0.80622577482985502</v>
      </c>
      <c r="T7" s="1">
        <v>1.2041594578792296</v>
      </c>
      <c r="U7" s="4">
        <v>0</v>
      </c>
      <c r="V7" s="2">
        <v>0.28284271247461895</v>
      </c>
      <c r="W7" s="1">
        <v>0.31622776601683805</v>
      </c>
      <c r="Y7" s="3">
        <v>3</v>
      </c>
      <c r="Z7" s="7">
        <v>0.80622577482985502</v>
      </c>
      <c r="AA7" s="1">
        <v>1.2041594578792296</v>
      </c>
      <c r="AB7" s="4">
        <v>0</v>
      </c>
      <c r="AC7" s="2">
        <v>0.28284271247461895</v>
      </c>
      <c r="AD7" s="1">
        <v>0.31622776601683805</v>
      </c>
    </row>
    <row r="8" spans="2:30" ht="15.75" thickBot="1">
      <c r="B8" s="11">
        <v>4</v>
      </c>
      <c r="C8" s="12">
        <v>3</v>
      </c>
      <c r="D8" s="12">
        <v>3.4</v>
      </c>
      <c r="E8" t="s">
        <v>32</v>
      </c>
      <c r="J8" s="3">
        <v>4</v>
      </c>
      <c r="K8" s="1">
        <v>0.53851648071345048</v>
      </c>
      <c r="L8" s="1">
        <v>0.92195444572928886</v>
      </c>
      <c r="M8" s="2">
        <v>0.28284271247461895</v>
      </c>
      <c r="N8" s="4">
        <v>0</v>
      </c>
      <c r="O8" s="1">
        <v>0.58309518948452999</v>
      </c>
      <c r="R8" s="3">
        <v>4</v>
      </c>
      <c r="S8" s="1">
        <v>0.53851648071345048</v>
      </c>
      <c r="T8" s="1">
        <v>0.92195444572928886</v>
      </c>
      <c r="U8" s="2">
        <v>0.28284271247461895</v>
      </c>
      <c r="V8" s="4">
        <v>0</v>
      </c>
      <c r="W8" s="1">
        <v>0.58309518948452999</v>
      </c>
      <c r="Y8" s="3">
        <v>4</v>
      </c>
      <c r="Z8" s="1">
        <v>0.53851648071345048</v>
      </c>
      <c r="AA8" s="1">
        <v>0.92195444572928886</v>
      </c>
      <c r="AB8" s="2">
        <v>0.28284271247461895</v>
      </c>
      <c r="AC8" s="4">
        <v>0</v>
      </c>
      <c r="AD8" s="1">
        <v>0.58309518948452999</v>
      </c>
    </row>
    <row r="9" spans="2:30" ht="15.75" thickBot="1">
      <c r="B9" s="11">
        <v>5</v>
      </c>
      <c r="C9" s="12">
        <v>2.7</v>
      </c>
      <c r="D9" s="12">
        <v>2.9</v>
      </c>
      <c r="E9" t="s">
        <v>40</v>
      </c>
      <c r="J9" s="3">
        <v>5</v>
      </c>
      <c r="K9" s="1">
        <v>1.0630145812734648</v>
      </c>
      <c r="L9" s="1">
        <v>1.4866068747318506</v>
      </c>
      <c r="M9" s="1">
        <v>0.31622776601683805</v>
      </c>
      <c r="N9" s="5">
        <v>0.58309518948452999</v>
      </c>
      <c r="O9" s="4">
        <v>0</v>
      </c>
      <c r="R9" s="3">
        <v>5</v>
      </c>
      <c r="S9" s="1">
        <v>1.0630145812734648</v>
      </c>
      <c r="T9" s="1">
        <v>1.4866068747318506</v>
      </c>
      <c r="U9" s="1">
        <v>0.31622776601683805</v>
      </c>
      <c r="V9" s="5">
        <v>0.58309518948452999</v>
      </c>
      <c r="W9" s="4">
        <v>0</v>
      </c>
      <c r="Y9" s="3">
        <v>5</v>
      </c>
      <c r="Z9" s="1">
        <v>1.0630145812734648</v>
      </c>
      <c r="AA9" s="1">
        <v>1.4866068747318506</v>
      </c>
      <c r="AB9" s="1">
        <v>0.31622776601683805</v>
      </c>
      <c r="AC9" s="5">
        <v>0.58309518948452999</v>
      </c>
      <c r="AD9" s="4">
        <v>0</v>
      </c>
    </row>
    <row r="11" spans="2:30">
      <c r="J11" t="s">
        <v>6</v>
      </c>
      <c r="K11" t="s">
        <v>19</v>
      </c>
      <c r="R11" t="s">
        <v>6</v>
      </c>
      <c r="S11" t="s">
        <v>19</v>
      </c>
      <c r="Y11" t="s">
        <v>6</v>
      </c>
      <c r="Z11" t="s">
        <v>19</v>
      </c>
    </row>
    <row r="13" spans="2:30">
      <c r="B13" t="s">
        <v>18</v>
      </c>
      <c r="J13" s="3" t="s">
        <v>4</v>
      </c>
      <c r="K13" s="3">
        <v>1</v>
      </c>
      <c r="L13" s="3">
        <v>2</v>
      </c>
      <c r="M13" s="3">
        <v>3.4</v>
      </c>
      <c r="N13" s="3">
        <v>5</v>
      </c>
      <c r="R13" s="3" t="s">
        <v>4</v>
      </c>
      <c r="S13" s="3">
        <v>1</v>
      </c>
      <c r="T13" s="3">
        <v>2</v>
      </c>
      <c r="U13" s="3">
        <v>3.4</v>
      </c>
      <c r="V13" s="3">
        <v>5</v>
      </c>
      <c r="Y13" s="3" t="s">
        <v>4</v>
      </c>
      <c r="Z13" s="3">
        <v>1</v>
      </c>
      <c r="AA13" s="3">
        <v>2</v>
      </c>
      <c r="AB13" s="3">
        <v>3.4</v>
      </c>
      <c r="AC13" s="3">
        <v>5</v>
      </c>
    </row>
    <row r="14" spans="2:30">
      <c r="J14" s="3">
        <v>1</v>
      </c>
      <c r="K14" s="4">
        <v>0</v>
      </c>
      <c r="L14" s="1">
        <v>0.44721359549995793</v>
      </c>
      <c r="M14" s="7">
        <f>MIN(M5:N5)</f>
        <v>0.53851648071345048</v>
      </c>
      <c r="N14" s="1">
        <v>1.0630145812734648</v>
      </c>
      <c r="R14" s="3">
        <v>1</v>
      </c>
      <c r="S14" s="4">
        <v>0</v>
      </c>
      <c r="T14" s="1">
        <v>0.44721359549995793</v>
      </c>
      <c r="U14" s="1">
        <f>MAX(U5:V5)</f>
        <v>0.80622577482985502</v>
      </c>
      <c r="V14" s="1">
        <v>1.0630145812734648</v>
      </c>
      <c r="Y14" s="3">
        <v>1</v>
      </c>
      <c r="Z14" s="4">
        <v>0</v>
      </c>
      <c r="AA14" s="1">
        <v>0.44721359549995793</v>
      </c>
      <c r="AB14" s="7">
        <f>AVERAGE(AB5:AC5)</f>
        <v>0.67237112777165275</v>
      </c>
      <c r="AC14" s="1">
        <v>1.0630145812734648</v>
      </c>
    </row>
    <row r="15" spans="2:30">
      <c r="B15" s="3" t="s">
        <v>4</v>
      </c>
      <c r="C15" s="3">
        <v>1</v>
      </c>
      <c r="D15" s="3">
        <v>2</v>
      </c>
      <c r="E15" s="3">
        <v>3</v>
      </c>
      <c r="F15" s="3">
        <v>4</v>
      </c>
      <c r="G15" s="3">
        <v>5</v>
      </c>
      <c r="J15" s="3">
        <v>2</v>
      </c>
      <c r="K15" s="1">
        <v>0.44721359549995793</v>
      </c>
      <c r="L15" s="4">
        <v>0</v>
      </c>
      <c r="M15" s="7">
        <f>MIN(M6:N6)</f>
        <v>0.92195444572928886</v>
      </c>
      <c r="N15" s="1">
        <v>1.4866068747318506</v>
      </c>
      <c r="R15" s="3">
        <v>2</v>
      </c>
      <c r="S15" s="1">
        <v>0.44721359549995793</v>
      </c>
      <c r="T15" s="4">
        <v>0</v>
      </c>
      <c r="U15" s="1">
        <f>MAX(U6:V6)</f>
        <v>1.2041594578792296</v>
      </c>
      <c r="V15" s="1">
        <v>1.4866068747318506</v>
      </c>
      <c r="Y15" s="3">
        <v>2</v>
      </c>
      <c r="Z15" s="1">
        <v>0.44721359549995798</v>
      </c>
      <c r="AA15" s="4">
        <v>0</v>
      </c>
      <c r="AB15" s="7">
        <f>AVERAGE(AB6:AC6)</f>
        <v>1.0630569518042592</v>
      </c>
      <c r="AC15" s="1">
        <v>1.4866068747318506</v>
      </c>
    </row>
    <row r="16" spans="2:30">
      <c r="B16" s="3">
        <v>1</v>
      </c>
      <c r="C16" s="4">
        <v>0</v>
      </c>
      <c r="D16" s="1">
        <f>SQRT(($C$6-C5)^2+($D$6-D5)^2)</f>
        <v>0.44721359549995793</v>
      </c>
      <c r="E16" s="1">
        <f>SQRT(($C$7-C5)^2+($D$7-D5)^2)</f>
        <v>0.80622577482985502</v>
      </c>
      <c r="F16" s="1">
        <f>SQRT(($C$8-C5)^2+($D$8-D5)^2)</f>
        <v>0.53851648071345048</v>
      </c>
      <c r="G16" s="1">
        <f>SQRT(($C$9-C5)^2+($D$9-D5)^2)</f>
        <v>1.0630145812734648</v>
      </c>
      <c r="J16" s="3">
        <v>3.4</v>
      </c>
      <c r="K16" s="7">
        <f>MIN(M5:N5)</f>
        <v>0.53851648071345048</v>
      </c>
      <c r="L16" s="7">
        <f>MIN(M6:N6)</f>
        <v>0.92195444572928886</v>
      </c>
      <c r="M16" s="7">
        <f>MIN(M7:N7)</f>
        <v>0</v>
      </c>
      <c r="N16" s="7">
        <f>MIN(M9:N9)</f>
        <v>0.31622776601683805</v>
      </c>
      <c r="R16" s="3">
        <v>3.4</v>
      </c>
      <c r="S16" s="1">
        <f>MAX(U5:V5)</f>
        <v>0.80622577482985502</v>
      </c>
      <c r="T16" s="1">
        <f>MAX(U6:V6)</f>
        <v>1.2041594578792296</v>
      </c>
      <c r="U16" s="1">
        <v>0</v>
      </c>
      <c r="V16" s="7">
        <f>MAX(U9:V9)</f>
        <v>0.58309518948452999</v>
      </c>
      <c r="Y16" s="3">
        <v>3.4</v>
      </c>
      <c r="Z16" s="7">
        <f>AVERAGE(AB5:AC5)</f>
        <v>0.67237112777165275</v>
      </c>
      <c r="AA16" s="1">
        <f>AVERAGE(AB6:AC6)</f>
        <v>1.0630569518042592</v>
      </c>
      <c r="AB16" s="4">
        <v>0</v>
      </c>
      <c r="AC16" s="1">
        <f>AVERAGE(AB9:AC9)</f>
        <v>0.44966147775068399</v>
      </c>
    </row>
    <row r="17" spans="2:29">
      <c r="B17" s="3">
        <v>2</v>
      </c>
      <c r="C17" s="1">
        <f>SQRT(($C$5-C6)^2+($D$5-D6)^2)</f>
        <v>0.44721359549995793</v>
      </c>
      <c r="D17" s="4">
        <f>SQRT(($C$6-C6)^2+($D$6-D6)^2)</f>
        <v>0</v>
      </c>
      <c r="E17" s="1">
        <f t="shared" ref="E17:E20" si="0">SQRT(($C$7-C6)^2+($D$7-D6)^2)</f>
        <v>1.2041594578792296</v>
      </c>
      <c r="F17" s="1">
        <f t="shared" ref="F17:F20" si="1">SQRT(($C$8-C6)^2+($D$8-D6)^2)</f>
        <v>0.92195444572928886</v>
      </c>
      <c r="G17" s="1">
        <f t="shared" ref="G17:G20" si="2">SQRT(($C$9-C6)^2+($D$9-D6)^2)</f>
        <v>1.4866068747318506</v>
      </c>
      <c r="J17" s="3">
        <v>5</v>
      </c>
      <c r="K17" s="1">
        <v>1.0630145812734648</v>
      </c>
      <c r="L17" s="1">
        <v>1.4866068747318506</v>
      </c>
      <c r="M17" s="7">
        <f>MIN(M9:N9)</f>
        <v>0.31622776601683805</v>
      </c>
      <c r="N17" s="4">
        <v>0</v>
      </c>
      <c r="R17" s="3">
        <v>5</v>
      </c>
      <c r="S17" s="1">
        <v>1.0630145812734648</v>
      </c>
      <c r="T17" s="1">
        <v>1.4866068747318506</v>
      </c>
      <c r="U17" s="1">
        <f>MAX(U9:V9)</f>
        <v>0.58309518948452999</v>
      </c>
      <c r="V17" s="4">
        <v>0</v>
      </c>
      <c r="Y17" s="3">
        <v>5</v>
      </c>
      <c r="Z17" s="1">
        <v>1.0630145812734648</v>
      </c>
      <c r="AA17" s="1">
        <v>1.4866068747318506</v>
      </c>
      <c r="AB17" s="1">
        <f>AVERAGE(AB9:AC9)</f>
        <v>0.44966147775068399</v>
      </c>
      <c r="AC17" s="4">
        <v>0</v>
      </c>
    </row>
    <row r="18" spans="2:29">
      <c r="B18" s="3">
        <v>3</v>
      </c>
      <c r="C18" s="1">
        <f t="shared" ref="C18:C19" si="3">SQRT(($C$5-C7)^2+($D$5-D7)^2)</f>
        <v>0.80622577482985502</v>
      </c>
      <c r="D18" s="1">
        <f>SQRT(($C$6-C7)^2+($D$6-D7)^2)</f>
        <v>1.2041594578792296</v>
      </c>
      <c r="E18" s="4">
        <f t="shared" si="0"/>
        <v>0</v>
      </c>
      <c r="F18" s="1">
        <f t="shared" si="1"/>
        <v>0.28284271247461895</v>
      </c>
      <c r="G18" s="1">
        <f t="shared" si="2"/>
        <v>0.31622776601683805</v>
      </c>
    </row>
    <row r="19" spans="2:29">
      <c r="B19" s="3">
        <v>4</v>
      </c>
      <c r="C19" s="1">
        <f t="shared" si="3"/>
        <v>0.53851648071345048</v>
      </c>
      <c r="D19" s="1">
        <f t="shared" ref="D19:D20" si="4">SQRT(($C$6-C8)^2+($D$6-D8)^2)</f>
        <v>0.92195444572928886</v>
      </c>
      <c r="E19" s="1">
        <f>SQRT(($C$7-C8)^2+($D$7-D8)^2)</f>
        <v>0.28284271247461895</v>
      </c>
      <c r="F19" s="4">
        <f t="shared" si="1"/>
        <v>0</v>
      </c>
      <c r="G19" s="1">
        <f t="shared" si="2"/>
        <v>0.58309518948452999</v>
      </c>
      <c r="J19" t="s">
        <v>6</v>
      </c>
      <c r="K19" t="s">
        <v>25</v>
      </c>
      <c r="R19" t="s">
        <v>6</v>
      </c>
      <c r="S19" t="s">
        <v>22</v>
      </c>
      <c r="Y19" t="s">
        <v>6</v>
      </c>
      <c r="Z19" t="s">
        <v>25</v>
      </c>
    </row>
    <row r="20" spans="2:29">
      <c r="B20" s="3">
        <v>5</v>
      </c>
      <c r="C20" s="1">
        <f>SQRT(($C$5-C9)^2+($D$5-D9)^2)</f>
        <v>1.0630145812734648</v>
      </c>
      <c r="D20" s="1">
        <f t="shared" si="4"/>
        <v>1.4866068747318506</v>
      </c>
      <c r="E20" s="1">
        <f t="shared" si="0"/>
        <v>0.31622776601683805</v>
      </c>
      <c r="F20" s="1">
        <f t="shared" si="1"/>
        <v>0.58309518948452999</v>
      </c>
      <c r="G20" s="1">
        <f t="shared" si="2"/>
        <v>0</v>
      </c>
    </row>
    <row r="21" spans="2:29">
      <c r="J21" s="3" t="s">
        <v>4</v>
      </c>
      <c r="K21" s="3">
        <v>1.2</v>
      </c>
      <c r="L21" s="3">
        <v>3.4</v>
      </c>
      <c r="M21" s="3">
        <v>5</v>
      </c>
      <c r="R21" s="3" t="s">
        <v>4</v>
      </c>
      <c r="S21" s="3">
        <v>1.2</v>
      </c>
      <c r="T21" s="3">
        <v>3.4</v>
      </c>
      <c r="U21" s="3">
        <v>5</v>
      </c>
      <c r="Y21" s="3" t="s">
        <v>4</v>
      </c>
      <c r="Z21" s="3">
        <v>1.2</v>
      </c>
      <c r="AA21" s="3">
        <v>3.4</v>
      </c>
      <c r="AB21" s="3">
        <v>5</v>
      </c>
    </row>
    <row r="22" spans="2:29">
      <c r="J22" s="3">
        <v>1.2</v>
      </c>
      <c r="K22" s="4">
        <v>0</v>
      </c>
      <c r="L22" s="7">
        <f>K23</f>
        <v>0.53851648071345048</v>
      </c>
      <c r="M22" s="1">
        <v>1.0630145812734648</v>
      </c>
      <c r="R22" s="3">
        <v>1.2</v>
      </c>
      <c r="S22" s="4">
        <v>0</v>
      </c>
      <c r="T22" s="1">
        <f>MAX(S16:T16)</f>
        <v>1.2041594578792296</v>
      </c>
      <c r="U22" s="1">
        <f>MAX(S17:T17)</f>
        <v>1.4866068747318506</v>
      </c>
      <c r="Y22" s="3">
        <v>1.2</v>
      </c>
      <c r="Z22" s="4">
        <v>0</v>
      </c>
      <c r="AA22" s="1">
        <f>AVERAGE(Z16:AA16)</f>
        <v>0.86771403978795592</v>
      </c>
      <c r="AB22" s="1">
        <f>AVERAGE(Z17:AA17)</f>
        <v>1.2748107280026577</v>
      </c>
    </row>
    <row r="23" spans="2:29">
      <c r="J23" s="3">
        <v>3.4</v>
      </c>
      <c r="K23" s="7">
        <f>MIN(K16:L16)</f>
        <v>0.53851648071345048</v>
      </c>
      <c r="L23" s="7">
        <v>0</v>
      </c>
      <c r="M23" s="7">
        <f>L24</f>
        <v>0.31622776601683805</v>
      </c>
      <c r="R23" s="3">
        <v>3.4</v>
      </c>
      <c r="S23" s="1">
        <f>MAX(S16:T16)</f>
        <v>1.2041594578792296</v>
      </c>
      <c r="T23" s="4">
        <v>0</v>
      </c>
      <c r="U23" s="5">
        <v>0.58309518948452999</v>
      </c>
      <c r="Y23" s="3">
        <v>3.4</v>
      </c>
      <c r="Z23" s="1">
        <f>AVERAGE(Z16:AA16)</f>
        <v>0.86771403978795592</v>
      </c>
      <c r="AA23" s="4">
        <v>0</v>
      </c>
      <c r="AB23" s="1">
        <v>0.44966147775068399</v>
      </c>
    </row>
    <row r="24" spans="2:29">
      <c r="J24" s="3">
        <v>5</v>
      </c>
      <c r="K24" s="1">
        <f>MIN(K17:L17)</f>
        <v>1.0630145812734648</v>
      </c>
      <c r="L24" s="7">
        <f>M17</f>
        <v>0.31622776601683805</v>
      </c>
      <c r="M24" s="4">
        <v>0</v>
      </c>
      <c r="R24" s="3">
        <v>5</v>
      </c>
      <c r="S24" s="1">
        <f>MAX(S17:T17)</f>
        <v>1.4866068747318506</v>
      </c>
      <c r="T24" s="5">
        <v>0.58309518948452999</v>
      </c>
      <c r="U24" s="4">
        <v>0</v>
      </c>
      <c r="Y24" s="3">
        <v>5</v>
      </c>
      <c r="Z24" s="1">
        <f>AVERAGE(Z17:AA17)</f>
        <v>1.2748107280026577</v>
      </c>
      <c r="AA24" s="1">
        <v>0.44966147775068399</v>
      </c>
      <c r="AB24" s="1">
        <v>0</v>
      </c>
    </row>
    <row r="26" spans="2:29">
      <c r="J26" t="s">
        <v>6</v>
      </c>
      <c r="K26" t="s">
        <v>27</v>
      </c>
      <c r="R26" t="s">
        <v>6</v>
      </c>
      <c r="S26" t="s">
        <v>21</v>
      </c>
      <c r="Y26" t="s">
        <v>6</v>
      </c>
      <c r="Z26" t="s">
        <v>26</v>
      </c>
    </row>
    <row r="28" spans="2:29">
      <c r="J28" s="3" t="s">
        <v>4</v>
      </c>
      <c r="K28" s="3">
        <v>1.2</v>
      </c>
      <c r="L28" s="3" t="s">
        <v>20</v>
      </c>
      <c r="R28" s="3" t="s">
        <v>4</v>
      </c>
      <c r="S28" s="3">
        <v>1.2</v>
      </c>
      <c r="T28" s="3" t="s">
        <v>20</v>
      </c>
      <c r="Y28" s="3" t="s">
        <v>4</v>
      </c>
      <c r="Z28" s="3">
        <v>1.2</v>
      </c>
      <c r="AA28" s="3" t="s">
        <v>20</v>
      </c>
    </row>
    <row r="29" spans="2:29">
      <c r="J29" s="3">
        <v>1.2</v>
      </c>
      <c r="K29" s="1">
        <v>0</v>
      </c>
      <c r="L29" s="1">
        <v>0.53851648071345048</v>
      </c>
      <c r="R29" s="3">
        <v>1.2</v>
      </c>
      <c r="S29" s="4">
        <v>0</v>
      </c>
      <c r="T29" s="1">
        <f>MAX(T22:U22)</f>
        <v>1.4866068747318506</v>
      </c>
      <c r="Y29" s="3">
        <v>1.2</v>
      </c>
      <c r="Z29" s="4">
        <v>0</v>
      </c>
      <c r="AA29" s="1">
        <f>AVERAGE(AA22:AB22)</f>
        <v>1.0712623838953068</v>
      </c>
    </row>
    <row r="30" spans="2:29">
      <c r="J30" s="3" t="s">
        <v>20</v>
      </c>
      <c r="K30" s="1">
        <v>0.53851648071345048</v>
      </c>
      <c r="L30" s="1">
        <v>0</v>
      </c>
      <c r="R30" s="3" t="s">
        <v>20</v>
      </c>
      <c r="S30" s="1">
        <f>MAX(S23:S24)</f>
        <v>1.4866068747318506</v>
      </c>
      <c r="T30" s="4">
        <v>0</v>
      </c>
      <c r="Y30" s="3" t="s">
        <v>20</v>
      </c>
      <c r="Z30" s="1">
        <f>AVERAGE(Z23:Z24)</f>
        <v>1.0712623838953068</v>
      </c>
      <c r="AA30" s="4">
        <v>0</v>
      </c>
    </row>
    <row r="33" spans="10:29" ht="15.75" thickBot="1"/>
    <row r="34" spans="10:29" ht="32.25" thickBot="1">
      <c r="J34" s="14" t="s">
        <v>28</v>
      </c>
      <c r="K34" s="15" t="s">
        <v>29</v>
      </c>
      <c r="L34" s="15" t="s">
        <v>30</v>
      </c>
      <c r="R34" s="14" t="s">
        <v>28</v>
      </c>
      <c r="S34" s="15" t="s">
        <v>29</v>
      </c>
      <c r="T34" s="15" t="s">
        <v>30</v>
      </c>
      <c r="U34" s="15" t="s">
        <v>31</v>
      </c>
      <c r="Y34" s="14" t="s">
        <v>28</v>
      </c>
      <c r="Z34" s="15" t="s">
        <v>29</v>
      </c>
      <c r="AA34" s="15" t="s">
        <v>30</v>
      </c>
      <c r="AB34" s="15" t="s">
        <v>31</v>
      </c>
    </row>
    <row r="35" spans="10:29" ht="16.5" thickBot="1">
      <c r="J35" s="16">
        <v>1</v>
      </c>
      <c r="K35" s="17">
        <v>2</v>
      </c>
      <c r="L35" s="17" t="s">
        <v>20</v>
      </c>
      <c r="R35" s="16">
        <v>1</v>
      </c>
      <c r="S35" s="17">
        <v>2</v>
      </c>
      <c r="T35" s="17">
        <v>3.4</v>
      </c>
      <c r="U35" s="17">
        <v>5</v>
      </c>
      <c r="Y35" s="16">
        <v>1</v>
      </c>
      <c r="Z35" s="17">
        <v>2</v>
      </c>
      <c r="AA35" s="17">
        <v>3.4</v>
      </c>
      <c r="AB35" s="17">
        <v>5</v>
      </c>
    </row>
    <row r="38" spans="10:29">
      <c r="K38" t="s">
        <v>35</v>
      </c>
      <c r="L38" t="s">
        <v>36</v>
      </c>
      <c r="M38" t="s">
        <v>37</v>
      </c>
      <c r="S38" t="s">
        <v>35</v>
      </c>
      <c r="T38" t="s">
        <v>36</v>
      </c>
      <c r="U38" t="s">
        <v>37</v>
      </c>
      <c r="V38" t="s">
        <v>39</v>
      </c>
      <c r="Z38" t="s">
        <v>35</v>
      </c>
      <c r="AA38" t="s">
        <v>36</v>
      </c>
      <c r="AB38" t="s">
        <v>37</v>
      </c>
      <c r="AC38" t="s">
        <v>39</v>
      </c>
    </row>
    <row r="39" spans="10:29">
      <c r="J39" t="s">
        <v>35</v>
      </c>
      <c r="K39">
        <v>1</v>
      </c>
      <c r="L39">
        <v>0</v>
      </c>
      <c r="M39">
        <v>0</v>
      </c>
      <c r="R39" t="s">
        <v>35</v>
      </c>
      <c r="S39">
        <v>1</v>
      </c>
      <c r="T39">
        <v>0</v>
      </c>
      <c r="U39">
        <v>0</v>
      </c>
      <c r="V39">
        <v>0</v>
      </c>
      <c r="Y39" t="s">
        <v>35</v>
      </c>
      <c r="Z39">
        <v>1</v>
      </c>
      <c r="AA39">
        <v>0</v>
      </c>
      <c r="AB39">
        <v>0</v>
      </c>
      <c r="AC39">
        <v>0</v>
      </c>
    </row>
    <row r="40" spans="10:29">
      <c r="J40" t="s">
        <v>36</v>
      </c>
      <c r="K40">
        <v>0</v>
      </c>
      <c r="L40">
        <v>1</v>
      </c>
      <c r="M40">
        <v>0</v>
      </c>
      <c r="R40" t="s">
        <v>36</v>
      </c>
      <c r="S40">
        <v>0</v>
      </c>
      <c r="T40">
        <v>1</v>
      </c>
      <c r="U40">
        <v>0</v>
      </c>
      <c r="V40">
        <v>0</v>
      </c>
      <c r="Y40" t="s">
        <v>36</v>
      </c>
      <c r="Z40">
        <v>0</v>
      </c>
      <c r="AA40">
        <v>1</v>
      </c>
      <c r="AB40">
        <v>0</v>
      </c>
      <c r="AC40">
        <v>0</v>
      </c>
    </row>
    <row r="41" spans="10:29">
      <c r="J41" t="s">
        <v>37</v>
      </c>
      <c r="K41">
        <v>1</v>
      </c>
      <c r="L41">
        <v>0</v>
      </c>
      <c r="M41">
        <v>2</v>
      </c>
      <c r="R41" t="s">
        <v>37</v>
      </c>
      <c r="S41">
        <v>1</v>
      </c>
      <c r="T41">
        <v>0</v>
      </c>
      <c r="U41">
        <v>1</v>
      </c>
      <c r="V41">
        <v>0</v>
      </c>
      <c r="Y41" t="s">
        <v>37</v>
      </c>
      <c r="Z41">
        <v>1</v>
      </c>
      <c r="AA41">
        <v>0</v>
      </c>
      <c r="AB41">
        <v>1</v>
      </c>
      <c r="AC41">
        <v>0</v>
      </c>
    </row>
    <row r="42" spans="10:29">
      <c r="R42" t="s">
        <v>39</v>
      </c>
      <c r="S42">
        <v>0</v>
      </c>
      <c r="T42">
        <v>0</v>
      </c>
      <c r="U42">
        <v>0</v>
      </c>
      <c r="V42">
        <v>1</v>
      </c>
      <c r="Y42" t="s">
        <v>39</v>
      </c>
      <c r="Z42">
        <v>0</v>
      </c>
      <c r="AA42">
        <v>0</v>
      </c>
      <c r="AB42">
        <v>0</v>
      </c>
      <c r="AC42">
        <v>1</v>
      </c>
    </row>
    <row r="43" spans="10:29">
      <c r="J43" t="s">
        <v>38</v>
      </c>
      <c r="K43" s="18">
        <f>(K39+L40+M41)/SUM(K39:M41)*100%</f>
        <v>0.8</v>
      </c>
    </row>
    <row r="44" spans="10:29">
      <c r="R44" t="s">
        <v>41</v>
      </c>
      <c r="S44" s="18">
        <f>(SUM(S39,T40,U41,V42)/SUM(S39:V42))</f>
        <v>0.8</v>
      </c>
      <c r="Y44" t="s">
        <v>41</v>
      </c>
      <c r="Z44" s="18">
        <f>(SUM(Z39,AA40,AB41,AC42)/SUM(Z39:AC42))</f>
        <v>0.8</v>
      </c>
    </row>
    <row r="45" spans="10:29">
      <c r="J45" t="s">
        <v>41</v>
      </c>
      <c r="K45" s="18">
        <f>3/5</f>
        <v>0.6</v>
      </c>
      <c r="S45" s="18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Q35"/>
  <sheetViews>
    <sheetView workbookViewId="0">
      <selection activeCell="D5" sqref="D5"/>
    </sheetView>
  </sheetViews>
  <sheetFormatPr defaultRowHeight="15"/>
  <sheetData>
    <row r="2" spans="2:17">
      <c r="K2" t="s">
        <v>3</v>
      </c>
    </row>
    <row r="4" spans="2:17">
      <c r="B4" s="3" t="s">
        <v>24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K4" s="3" t="s">
        <v>24</v>
      </c>
      <c r="L4" s="3">
        <v>1</v>
      </c>
      <c r="M4" s="3">
        <v>2</v>
      </c>
      <c r="N4" s="3">
        <v>3</v>
      </c>
      <c r="O4" s="3">
        <v>4</v>
      </c>
      <c r="P4" s="3">
        <v>5</v>
      </c>
      <c r="Q4" s="3">
        <v>6</v>
      </c>
    </row>
    <row r="5" spans="2:17">
      <c r="B5" s="3">
        <v>1</v>
      </c>
      <c r="C5" s="1">
        <v>0</v>
      </c>
      <c r="D5" s="1">
        <v>0.44721359549995793</v>
      </c>
      <c r="E5" s="1">
        <v>0.80622577482985502</v>
      </c>
      <c r="F5" s="1">
        <v>0.53851648071345048</v>
      </c>
      <c r="G5" s="1">
        <v>1.0630145812734648</v>
      </c>
      <c r="H5" s="1">
        <v>0.94339811320566058</v>
      </c>
      <c r="K5" s="3">
        <v>1</v>
      </c>
      <c r="L5" s="1">
        <v>0</v>
      </c>
      <c r="M5" s="1">
        <v>0.44721359549995793</v>
      </c>
      <c r="N5" s="1">
        <v>0.80622577482985502</v>
      </c>
      <c r="O5" s="1">
        <v>0.53851648071345048</v>
      </c>
      <c r="P5" s="1">
        <v>1.0630145812734648</v>
      </c>
      <c r="Q5" s="1">
        <v>0.94339811320566058</v>
      </c>
    </row>
    <row r="6" spans="2:17">
      <c r="B6" s="3">
        <v>2</v>
      </c>
      <c r="C6" s="1">
        <v>0.44721359549995793</v>
      </c>
      <c r="D6" s="1">
        <v>0</v>
      </c>
      <c r="E6" s="1">
        <v>1.2041594578792296</v>
      </c>
      <c r="F6" s="1">
        <v>0.92195444572928886</v>
      </c>
      <c r="G6" s="1">
        <v>1.4866068747318506</v>
      </c>
      <c r="H6" s="1">
        <v>1.3892443989449808</v>
      </c>
      <c r="K6" s="3">
        <v>2</v>
      </c>
      <c r="L6" s="1">
        <v>0.44721359549995793</v>
      </c>
      <c r="M6" s="1">
        <v>0</v>
      </c>
      <c r="N6" s="1">
        <v>1.2041594578792296</v>
      </c>
      <c r="O6" s="1">
        <v>0.92195444572928886</v>
      </c>
      <c r="P6" s="1">
        <v>1.4866068747318506</v>
      </c>
      <c r="Q6" s="1">
        <v>1.3892443989449808</v>
      </c>
    </row>
    <row r="7" spans="2:17">
      <c r="B7" s="3">
        <v>3</v>
      </c>
      <c r="C7" s="1">
        <v>0.80622577482985502</v>
      </c>
      <c r="D7" s="1">
        <v>1.2041594578792296</v>
      </c>
      <c r="E7" s="1">
        <v>0</v>
      </c>
      <c r="F7" s="1">
        <v>0.28284271247461895</v>
      </c>
      <c r="G7" s="1">
        <v>0.31622776601683805</v>
      </c>
      <c r="H7" s="1">
        <v>0.44721359549995832</v>
      </c>
      <c r="K7" s="3">
        <v>3</v>
      </c>
      <c r="L7" s="1">
        <v>0.80622577482985502</v>
      </c>
      <c r="M7" s="1">
        <v>1.2041594578792296</v>
      </c>
      <c r="N7" s="1">
        <v>0</v>
      </c>
      <c r="O7" s="1">
        <v>0.28284271247461895</v>
      </c>
      <c r="P7" s="1">
        <v>0.31622776601683805</v>
      </c>
      <c r="Q7" s="1">
        <v>0.44721359549995832</v>
      </c>
    </row>
    <row r="8" spans="2:17">
      <c r="B8" s="3">
        <v>4</v>
      </c>
      <c r="C8" s="1">
        <v>0.53851648071345048</v>
      </c>
      <c r="D8" s="1">
        <v>0.92195444572928886</v>
      </c>
      <c r="E8" s="1">
        <v>0.28284271247461895</v>
      </c>
      <c r="F8" s="1">
        <v>0</v>
      </c>
      <c r="G8" s="1">
        <v>0.58309518948452999</v>
      </c>
      <c r="H8" s="1">
        <v>0.60000000000000009</v>
      </c>
      <c r="K8" s="3">
        <v>4</v>
      </c>
      <c r="L8" s="1">
        <v>0.53851648071345048</v>
      </c>
      <c r="M8" s="1">
        <v>0.92195444572928886</v>
      </c>
      <c r="N8" s="1">
        <v>0.28284271247461895</v>
      </c>
      <c r="O8" s="1">
        <v>0</v>
      </c>
      <c r="P8" s="1">
        <v>0.58309518948452999</v>
      </c>
      <c r="Q8" s="1">
        <v>0.60000000000000009</v>
      </c>
    </row>
    <row r="9" spans="2:17">
      <c r="B9" s="3">
        <v>5</v>
      </c>
      <c r="C9" s="1">
        <v>1.0630145812734648</v>
      </c>
      <c r="D9" s="1">
        <v>1.4866068747318506</v>
      </c>
      <c r="E9" s="1">
        <v>0.31622776601683805</v>
      </c>
      <c r="F9" s="1">
        <v>0.58309518948452999</v>
      </c>
      <c r="G9" s="1">
        <v>0</v>
      </c>
      <c r="H9" s="1">
        <v>0.31622776601683783</v>
      </c>
      <c r="K9" s="3">
        <v>5</v>
      </c>
      <c r="L9" s="1">
        <v>1.0630145812734648</v>
      </c>
      <c r="M9" s="1">
        <v>1.4866068747318506</v>
      </c>
      <c r="N9" s="1">
        <v>0.31622776601683805</v>
      </c>
      <c r="O9" s="1">
        <v>0.58309518948452999</v>
      </c>
      <c r="P9" s="1">
        <v>0</v>
      </c>
      <c r="Q9" s="1">
        <v>0.31622776601683783</v>
      </c>
    </row>
    <row r="10" spans="2:17">
      <c r="B10" s="3">
        <v>6</v>
      </c>
      <c r="C10" s="1">
        <v>0.94339811320566058</v>
      </c>
      <c r="D10" s="1">
        <v>1.3892443989449808</v>
      </c>
      <c r="E10" s="1">
        <v>0.44721359549995832</v>
      </c>
      <c r="F10" s="1">
        <v>0.60000000000000009</v>
      </c>
      <c r="G10" s="1">
        <v>0.31622776601683783</v>
      </c>
      <c r="H10" s="1">
        <v>0</v>
      </c>
      <c r="K10" s="3">
        <v>6</v>
      </c>
      <c r="L10" s="1">
        <v>0.94339811320566058</v>
      </c>
      <c r="M10" s="1">
        <v>1.3892443989449808</v>
      </c>
      <c r="N10" s="1">
        <v>0.44721359549995832</v>
      </c>
      <c r="O10" s="1">
        <v>0.60000000000000009</v>
      </c>
      <c r="P10" s="1">
        <v>0.31622776601683783</v>
      </c>
      <c r="Q10" s="1">
        <v>0</v>
      </c>
    </row>
    <row r="13" spans="2:17">
      <c r="K13" s="13">
        <v>3.4</v>
      </c>
      <c r="L13">
        <v>0.28000000000000003</v>
      </c>
    </row>
    <row r="15" spans="2:17">
      <c r="K15" s="3" t="s">
        <v>24</v>
      </c>
      <c r="L15" s="3">
        <v>1</v>
      </c>
      <c r="M15" s="3">
        <v>2</v>
      </c>
      <c r="N15" s="3">
        <v>3.4</v>
      </c>
      <c r="O15" s="3">
        <v>5</v>
      </c>
      <c r="P15" s="3">
        <v>6</v>
      </c>
    </row>
    <row r="16" spans="2:17">
      <c r="K16" s="3">
        <v>1</v>
      </c>
      <c r="L16" s="1">
        <v>0</v>
      </c>
      <c r="M16" s="1">
        <v>0.44721359549995793</v>
      </c>
      <c r="N16" s="1">
        <f>MIN(N5:O5)</f>
        <v>0.53851648071345048</v>
      </c>
      <c r="O16" s="1">
        <v>1.0630145812734648</v>
      </c>
      <c r="P16" s="1">
        <v>0.94339811320566058</v>
      </c>
    </row>
    <row r="17" spans="11:16">
      <c r="K17" s="3">
        <v>2</v>
      </c>
      <c r="L17" s="1">
        <v>0.44721359549995793</v>
      </c>
      <c r="M17" s="1">
        <v>0</v>
      </c>
      <c r="N17" s="1">
        <f t="shared" ref="N17:N18" si="0">MIN(N6:O6)</f>
        <v>0.92195444572928886</v>
      </c>
      <c r="O17" s="1">
        <v>1.4866068747318506</v>
      </c>
      <c r="P17" s="1">
        <v>1.3892443989449808</v>
      </c>
    </row>
    <row r="18" spans="11:16">
      <c r="K18" s="3">
        <v>3.4</v>
      </c>
      <c r="L18" s="1">
        <f>MIN(N5:O5)</f>
        <v>0.53851648071345048</v>
      </c>
      <c r="M18" s="1">
        <f>MIN(N6:O6)</f>
        <v>0.92195444572928886</v>
      </c>
      <c r="N18" s="1">
        <f t="shared" si="0"/>
        <v>0</v>
      </c>
      <c r="O18" s="1">
        <f>MIN(N9:O9)</f>
        <v>0.31622776601683805</v>
      </c>
      <c r="P18" s="1">
        <f>MIN(N10:O10)</f>
        <v>0.44721359549995832</v>
      </c>
    </row>
    <row r="19" spans="11:16">
      <c r="K19" s="3">
        <v>5</v>
      </c>
      <c r="L19" s="1">
        <v>1.0630145812734599</v>
      </c>
      <c r="M19" s="1">
        <v>1.4866068747318506</v>
      </c>
      <c r="N19" s="1">
        <f>MIN(N9:O9)</f>
        <v>0.31622776601683805</v>
      </c>
      <c r="O19" s="1">
        <v>0</v>
      </c>
      <c r="P19" s="1">
        <v>0.31622776601683783</v>
      </c>
    </row>
    <row r="20" spans="11:16">
      <c r="K20" s="3">
        <v>6</v>
      </c>
      <c r="L20" s="1">
        <v>0.94339811320566058</v>
      </c>
      <c r="M20" s="1">
        <v>1.3892443989449808</v>
      </c>
      <c r="N20" s="1">
        <f>MIN(N10:O10)</f>
        <v>0.44721359549995832</v>
      </c>
      <c r="O20" s="1">
        <v>0.31622776601683783</v>
      </c>
      <c r="P20" s="1">
        <v>0</v>
      </c>
    </row>
    <row r="22" spans="11:16">
      <c r="K22" t="s">
        <v>20</v>
      </c>
      <c r="L22">
        <v>0.31</v>
      </c>
    </row>
    <row r="24" spans="11:16">
      <c r="K24" s="1" t="s">
        <v>24</v>
      </c>
      <c r="L24" s="1">
        <v>1</v>
      </c>
      <c r="M24" s="1">
        <v>2</v>
      </c>
      <c r="N24" s="1" t="s">
        <v>20</v>
      </c>
      <c r="O24" s="1">
        <v>6</v>
      </c>
    </row>
    <row r="25" spans="11:16">
      <c r="K25" s="1">
        <v>1</v>
      </c>
      <c r="L25" s="1">
        <v>0</v>
      </c>
      <c r="M25" s="1">
        <v>0.44721359549995793</v>
      </c>
      <c r="N25" s="1">
        <f>MIN(N16:O16)</f>
        <v>0.53851648071345048</v>
      </c>
      <c r="O25" s="1">
        <v>0.94339811320566058</v>
      </c>
    </row>
    <row r="26" spans="11:16">
      <c r="K26" s="1">
        <v>2</v>
      </c>
      <c r="L26" s="1">
        <v>0.44721359549995793</v>
      </c>
      <c r="M26" s="1">
        <v>0</v>
      </c>
      <c r="N26" s="1">
        <f t="shared" ref="N26:N27" si="1">MIN(N17:O17)</f>
        <v>0.92195444572928886</v>
      </c>
      <c r="O26" s="1">
        <v>1.3892443989449808</v>
      </c>
    </row>
    <row r="27" spans="11:16">
      <c r="K27" s="1" t="s">
        <v>20</v>
      </c>
      <c r="L27" s="1">
        <v>0.53851648071345048</v>
      </c>
      <c r="M27" s="1">
        <v>0.92195444572928886</v>
      </c>
      <c r="N27" s="1">
        <f t="shared" si="1"/>
        <v>0</v>
      </c>
      <c r="O27" s="1">
        <f>N28</f>
        <v>0.31622776601683783</v>
      </c>
    </row>
    <row r="28" spans="11:16">
      <c r="K28" s="1">
        <v>6</v>
      </c>
      <c r="L28" s="1">
        <v>0.94339811320566058</v>
      </c>
      <c r="M28" s="1">
        <v>1.3892443989449808</v>
      </c>
      <c r="N28" s="1">
        <f>MIN(N20:O20)</f>
        <v>0.31622776601683783</v>
      </c>
      <c r="O28" s="1">
        <v>0</v>
      </c>
    </row>
    <row r="30" spans="11:16">
      <c r="K30" t="s">
        <v>23</v>
      </c>
      <c r="L30">
        <v>0.31</v>
      </c>
    </row>
    <row r="32" spans="11:16">
      <c r="K32" s="1" t="s">
        <v>24</v>
      </c>
      <c r="L32" s="1">
        <v>1</v>
      </c>
      <c r="M32" s="1">
        <v>2</v>
      </c>
      <c r="N32" s="1" t="s">
        <v>23</v>
      </c>
    </row>
    <row r="33" spans="11:14">
      <c r="K33" s="1">
        <v>1</v>
      </c>
      <c r="L33" s="1">
        <v>0</v>
      </c>
      <c r="M33" s="1">
        <v>0.44721359549995793</v>
      </c>
      <c r="N33" s="1">
        <f>MIN(N25:O25)</f>
        <v>0.53851648071345048</v>
      </c>
    </row>
    <row r="34" spans="11:14">
      <c r="K34" s="1">
        <v>2</v>
      </c>
      <c r="L34" s="1">
        <v>0.44721359549995793</v>
      </c>
      <c r="M34" s="1">
        <v>0</v>
      </c>
      <c r="N34" s="1">
        <f>MIN(N26:O26)</f>
        <v>0.92195444572928886</v>
      </c>
    </row>
    <row r="35" spans="11:14">
      <c r="K35" s="1" t="s">
        <v>23</v>
      </c>
      <c r="L35" s="1">
        <v>0.53851648071345048</v>
      </c>
      <c r="M35" s="1">
        <v>0.92195444572928886</v>
      </c>
      <c r="N35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S41"/>
  <sheetViews>
    <sheetView topLeftCell="A3" workbookViewId="0">
      <selection activeCell="E26" sqref="E26"/>
    </sheetView>
  </sheetViews>
  <sheetFormatPr defaultRowHeight="15"/>
  <cols>
    <col min="2" max="2" width="28.140625" customWidth="1"/>
    <col min="4" max="4" width="10.140625" customWidth="1"/>
    <col min="6" max="6" width="10.28515625" customWidth="1"/>
    <col min="7" max="7" width="9.42578125" customWidth="1"/>
    <col min="16" max="16" width="12.85546875" customWidth="1"/>
  </cols>
  <sheetData>
    <row r="2" spans="1:19">
      <c r="M2" t="s">
        <v>3</v>
      </c>
    </row>
    <row r="3" spans="1:19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</row>
    <row r="4" spans="1:19">
      <c r="M4" s="3" t="s">
        <v>68</v>
      </c>
      <c r="N4" s="3" t="s">
        <v>52</v>
      </c>
      <c r="O4" s="3" t="s">
        <v>56</v>
      </c>
      <c r="P4" s="3" t="s">
        <v>58</v>
      </c>
      <c r="Q4" s="3" t="s">
        <v>60</v>
      </c>
      <c r="R4" s="3" t="s">
        <v>62</v>
      </c>
      <c r="S4" s="3" t="s">
        <v>65</v>
      </c>
    </row>
    <row r="5" spans="1:19">
      <c r="A5" t="s">
        <v>52</v>
      </c>
      <c r="B5" t="s">
        <v>53</v>
      </c>
      <c r="C5" t="s">
        <v>54</v>
      </c>
      <c r="D5" t="s">
        <v>55</v>
      </c>
      <c r="E5" s="19">
        <v>81.55</v>
      </c>
      <c r="F5" s="19">
        <v>95.19</v>
      </c>
      <c r="G5" s="19">
        <v>63.64</v>
      </c>
      <c r="H5" s="19">
        <v>97.33</v>
      </c>
      <c r="I5" s="19">
        <v>91.45</v>
      </c>
      <c r="J5" s="19">
        <v>98.4</v>
      </c>
      <c r="K5" s="19">
        <f>AVERAGE(E5:J5)</f>
        <v>87.926666666666662</v>
      </c>
      <c r="M5" s="3" t="s">
        <v>52</v>
      </c>
      <c r="N5" s="1">
        <v>0</v>
      </c>
      <c r="O5" s="1">
        <v>29.339971029297221</v>
      </c>
      <c r="P5" s="1">
        <v>20.21612969883207</v>
      </c>
      <c r="Q5" s="1">
        <v>17.093703519132415</v>
      </c>
      <c r="R5" s="1">
        <v>30.60335112369232</v>
      </c>
      <c r="S5" s="1">
        <v>20.095268099729342</v>
      </c>
    </row>
    <row r="6" spans="1:19">
      <c r="A6" t="s">
        <v>56</v>
      </c>
      <c r="B6" t="s">
        <v>57</v>
      </c>
      <c r="C6" t="s">
        <v>54</v>
      </c>
      <c r="D6" t="s">
        <v>55</v>
      </c>
      <c r="E6" s="19">
        <v>73.459999999999994</v>
      </c>
      <c r="F6" s="19">
        <v>83.74</v>
      </c>
      <c r="G6" s="19">
        <v>46.3</v>
      </c>
      <c r="H6" s="19">
        <v>93.83</v>
      </c>
      <c r="I6" s="19">
        <v>76.540000000000006</v>
      </c>
      <c r="J6" s="19">
        <v>87.04</v>
      </c>
      <c r="K6" s="19">
        <f t="shared" ref="K6:K10" si="0">AVERAGE(E6:J6)</f>
        <v>76.818333333333342</v>
      </c>
      <c r="M6" s="3" t="s">
        <v>56</v>
      </c>
      <c r="N6" s="1">
        <v>29.339971029297221</v>
      </c>
      <c r="O6" s="1">
        <v>0</v>
      </c>
      <c r="P6" s="1">
        <v>13.824398721101764</v>
      </c>
      <c r="Q6" s="1">
        <v>15.100019867536599</v>
      </c>
      <c r="R6" s="1">
        <v>9.3748173315537038</v>
      </c>
      <c r="S6" s="1">
        <v>14.624776921375592</v>
      </c>
    </row>
    <row r="7" spans="1:19">
      <c r="A7" t="s">
        <v>58</v>
      </c>
      <c r="B7" t="s">
        <v>59</v>
      </c>
      <c r="C7" t="s">
        <v>54</v>
      </c>
      <c r="D7" t="s">
        <v>55</v>
      </c>
      <c r="E7" s="19">
        <v>76.489999999999995</v>
      </c>
      <c r="F7" s="19">
        <v>81.44</v>
      </c>
      <c r="G7" s="19">
        <v>57.84</v>
      </c>
      <c r="H7" s="19">
        <v>95.14</v>
      </c>
      <c r="I7" s="19">
        <v>80.81</v>
      </c>
      <c r="J7" s="19">
        <v>91.89</v>
      </c>
      <c r="K7" s="19">
        <f t="shared" si="0"/>
        <v>80.601666666666674</v>
      </c>
      <c r="M7" s="3" t="s">
        <v>58</v>
      </c>
      <c r="N7" s="1">
        <v>20.21612969883207</v>
      </c>
      <c r="O7" s="1">
        <v>13.824398721101764</v>
      </c>
      <c r="P7" s="1">
        <v>0</v>
      </c>
      <c r="Q7" s="21">
        <v>4.4540767842505895</v>
      </c>
      <c r="R7" s="1">
        <v>14.231844574755586</v>
      </c>
      <c r="S7" s="1">
        <v>11.282362341282973</v>
      </c>
    </row>
    <row r="8" spans="1:19">
      <c r="A8" t="s">
        <v>60</v>
      </c>
      <c r="B8" t="s">
        <v>61</v>
      </c>
      <c r="C8" t="s">
        <v>54</v>
      </c>
      <c r="D8" t="s">
        <v>55</v>
      </c>
      <c r="E8" s="19">
        <v>78.63</v>
      </c>
      <c r="F8" s="19">
        <v>84.54</v>
      </c>
      <c r="G8" s="19">
        <v>57.61</v>
      </c>
      <c r="H8" s="19">
        <v>95.65</v>
      </c>
      <c r="I8" s="19">
        <v>80.8</v>
      </c>
      <c r="J8" s="19">
        <v>94.2</v>
      </c>
      <c r="K8" s="19">
        <f t="shared" si="0"/>
        <v>81.905000000000015</v>
      </c>
      <c r="M8" s="3" t="s">
        <v>60</v>
      </c>
      <c r="N8" s="1">
        <v>17.093703519132415</v>
      </c>
      <c r="O8" s="1">
        <v>15.100019867536599</v>
      </c>
      <c r="P8" s="21">
        <v>4.4540767842505895</v>
      </c>
      <c r="Q8" s="1">
        <v>0</v>
      </c>
      <c r="R8" s="1">
        <v>16.388319010807667</v>
      </c>
      <c r="S8" s="1">
        <v>9.3009945704747103</v>
      </c>
    </row>
    <row r="9" spans="1:19">
      <c r="A9" t="s">
        <v>62</v>
      </c>
      <c r="B9" t="s">
        <v>63</v>
      </c>
      <c r="C9" t="s">
        <v>54</v>
      </c>
      <c r="D9" t="s">
        <v>55</v>
      </c>
      <c r="E9" s="19">
        <v>73.55</v>
      </c>
      <c r="F9" s="19">
        <v>76.540000000000006</v>
      </c>
      <c r="G9" s="19">
        <v>44.97</v>
      </c>
      <c r="H9" s="19">
        <v>94.97</v>
      </c>
      <c r="I9" s="19">
        <v>81.489999999999995</v>
      </c>
      <c r="J9" s="19">
        <v>89.95</v>
      </c>
      <c r="K9" s="19">
        <f t="shared" si="0"/>
        <v>76.911666666666662</v>
      </c>
      <c r="M9" s="3" t="s">
        <v>62</v>
      </c>
      <c r="N9" s="1">
        <v>30.60335112369232</v>
      </c>
      <c r="O9" s="1">
        <v>9.3748173315537038</v>
      </c>
      <c r="P9" s="1">
        <v>14.231844574755586</v>
      </c>
      <c r="Q9" s="1">
        <v>16.388319010807667</v>
      </c>
      <c r="R9" s="1">
        <v>0</v>
      </c>
      <c r="S9" s="1">
        <v>13.395935950877048</v>
      </c>
    </row>
    <row r="10" spans="1:19">
      <c r="A10" t="s">
        <v>65</v>
      </c>
      <c r="B10" t="s">
        <v>66</v>
      </c>
      <c r="C10" t="s">
        <v>54</v>
      </c>
      <c r="D10" t="s">
        <v>67</v>
      </c>
      <c r="E10" s="19">
        <v>78.87</v>
      </c>
      <c r="F10" s="19">
        <v>84.01</v>
      </c>
      <c r="G10" s="19">
        <v>49.6</v>
      </c>
      <c r="H10" s="19">
        <v>95.94</v>
      </c>
      <c r="I10" s="19">
        <v>82.93</v>
      </c>
      <c r="J10" s="19">
        <v>98.37</v>
      </c>
      <c r="K10" s="19">
        <f t="shared" si="0"/>
        <v>81.61999999999999</v>
      </c>
      <c r="M10" s="3" t="s">
        <v>65</v>
      </c>
      <c r="N10" s="1">
        <v>20.095268099729342</v>
      </c>
      <c r="O10" s="1">
        <v>14.624776921375592</v>
      </c>
      <c r="P10" s="1">
        <v>11.282362341282973</v>
      </c>
      <c r="Q10" s="1">
        <v>9.3009945704747103</v>
      </c>
      <c r="R10" s="1">
        <v>13.395935950877048</v>
      </c>
      <c r="S10" s="1">
        <v>0</v>
      </c>
    </row>
    <row r="12" spans="1:19">
      <c r="D12" t="s">
        <v>42</v>
      </c>
      <c r="E12" t="s">
        <v>46</v>
      </c>
      <c r="F12" t="s">
        <v>47</v>
      </c>
      <c r="G12" t="s">
        <v>48</v>
      </c>
      <c r="H12" t="s">
        <v>49</v>
      </c>
      <c r="I12" t="s">
        <v>50</v>
      </c>
      <c r="J12" t="s">
        <v>51</v>
      </c>
      <c r="M12" s="20" t="s">
        <v>69</v>
      </c>
      <c r="N12">
        <v>4.45</v>
      </c>
      <c r="O12" t="s">
        <v>70</v>
      </c>
    </row>
    <row r="14" spans="1:19">
      <c r="D14" t="s">
        <v>52</v>
      </c>
      <c r="E14" s="19">
        <v>81.55</v>
      </c>
      <c r="F14" s="19">
        <v>95.19</v>
      </c>
      <c r="G14" s="19">
        <v>63.64</v>
      </c>
      <c r="H14" s="19">
        <v>97.33</v>
      </c>
      <c r="I14" s="19">
        <v>91.45</v>
      </c>
      <c r="J14" s="19">
        <v>98.4</v>
      </c>
      <c r="M14" s="3" t="s">
        <v>68</v>
      </c>
      <c r="N14" s="3" t="s">
        <v>52</v>
      </c>
      <c r="O14" s="3" t="s">
        <v>56</v>
      </c>
      <c r="P14" s="3" t="s">
        <v>71</v>
      </c>
      <c r="Q14" s="3" t="s">
        <v>62</v>
      </c>
      <c r="R14" s="3" t="s">
        <v>65</v>
      </c>
    </row>
    <row r="15" spans="1:19">
      <c r="D15" t="s">
        <v>56</v>
      </c>
      <c r="E15" s="19">
        <v>73.459999999999994</v>
      </c>
      <c r="F15" s="19">
        <v>83.74</v>
      </c>
      <c r="G15" s="19">
        <v>46.3</v>
      </c>
      <c r="H15" s="19">
        <v>93.83</v>
      </c>
      <c r="I15" s="19">
        <v>76.540000000000006</v>
      </c>
      <c r="J15" s="19">
        <v>87.04</v>
      </c>
      <c r="M15" s="3" t="s">
        <v>52</v>
      </c>
      <c r="N15" s="1">
        <v>0</v>
      </c>
      <c r="O15" s="1">
        <v>29.339971029297221</v>
      </c>
      <c r="P15" s="1">
        <f>MIN(P5:Q5)</f>
        <v>17.093703519132415</v>
      </c>
      <c r="Q15" s="1">
        <v>30.60335112369232</v>
      </c>
      <c r="R15" s="1">
        <v>20.095268099729342</v>
      </c>
    </row>
    <row r="16" spans="1:19">
      <c r="D16" t="s">
        <v>58</v>
      </c>
      <c r="E16" s="19">
        <v>76.489999999999995</v>
      </c>
      <c r="F16" s="19">
        <v>81.44</v>
      </c>
      <c r="G16" s="19">
        <v>57.84</v>
      </c>
      <c r="H16" s="19">
        <v>95.14</v>
      </c>
      <c r="I16" s="19">
        <v>80.81</v>
      </c>
      <c r="J16" s="19">
        <v>91.89</v>
      </c>
      <c r="M16" s="3" t="s">
        <v>56</v>
      </c>
      <c r="N16" s="1">
        <v>29.339971029297221</v>
      </c>
      <c r="O16" s="1">
        <v>0</v>
      </c>
      <c r="P16" s="1">
        <f t="shared" ref="P16" si="1">MIN(P6:Q6)</f>
        <v>13.824398721101764</v>
      </c>
      <c r="Q16" s="1">
        <v>9.3748173315537038</v>
      </c>
      <c r="R16" s="1">
        <v>14.624776921375592</v>
      </c>
    </row>
    <row r="17" spans="4:18">
      <c r="D17" t="s">
        <v>60</v>
      </c>
      <c r="E17" s="19">
        <v>78.63</v>
      </c>
      <c r="F17" s="19">
        <v>84.54</v>
      </c>
      <c r="G17" s="19">
        <v>57.61</v>
      </c>
      <c r="H17" s="19">
        <v>95.65</v>
      </c>
      <c r="I17" s="19">
        <v>80.8</v>
      </c>
      <c r="J17" s="19">
        <v>94.2</v>
      </c>
      <c r="M17" s="3" t="s">
        <v>75</v>
      </c>
      <c r="N17" s="1">
        <f>MIN(N7:N8)</f>
        <v>17.093703519132415</v>
      </c>
      <c r="O17" s="1">
        <f t="shared" ref="O17:P17" si="2">MIN(O7:O8)</f>
        <v>13.824398721101764</v>
      </c>
      <c r="P17" s="1">
        <f t="shared" si="2"/>
        <v>0</v>
      </c>
      <c r="Q17" s="1">
        <f>MIN(R7:R8)</f>
        <v>14.231844574755586</v>
      </c>
      <c r="R17" s="21">
        <f>MIN(S7:S8)</f>
        <v>9.3009945704747103</v>
      </c>
    </row>
    <row r="18" spans="4:18">
      <c r="D18" t="s">
        <v>62</v>
      </c>
      <c r="E18" s="19">
        <v>73.55</v>
      </c>
      <c r="F18" s="19">
        <v>76.540000000000006</v>
      </c>
      <c r="G18" s="19">
        <v>44.97</v>
      </c>
      <c r="H18" s="19">
        <v>94.97</v>
      </c>
      <c r="I18" s="19">
        <v>81.489999999999995</v>
      </c>
      <c r="J18" s="19">
        <v>89.95</v>
      </c>
      <c r="M18" s="3" t="s">
        <v>62</v>
      </c>
      <c r="N18" s="1">
        <v>30.60335112369232</v>
      </c>
      <c r="O18" s="1">
        <v>9.3748173315537038</v>
      </c>
      <c r="P18" s="1">
        <f>MIN(P9:Q9)</f>
        <v>14.231844574755586</v>
      </c>
      <c r="Q18" s="1">
        <v>0</v>
      </c>
      <c r="R18" s="1">
        <v>13.395935950877048</v>
      </c>
    </row>
    <row r="19" spans="4:18">
      <c r="D19" t="s">
        <v>65</v>
      </c>
      <c r="E19" s="19">
        <v>78.87</v>
      </c>
      <c r="F19" s="19">
        <v>84.01</v>
      </c>
      <c r="G19" s="19">
        <v>49.6</v>
      </c>
      <c r="H19" s="19">
        <v>95.94</v>
      </c>
      <c r="I19" s="19">
        <v>82.93</v>
      </c>
      <c r="J19" s="19">
        <v>98.37</v>
      </c>
      <c r="M19" s="3" t="s">
        <v>65</v>
      </c>
      <c r="N19" s="1">
        <v>20.095268099729342</v>
      </c>
      <c r="O19" s="1">
        <v>14.624776921375592</v>
      </c>
      <c r="P19" s="21">
        <f>MIN(P10:Q10)</f>
        <v>9.3009945704747103</v>
      </c>
      <c r="Q19" s="1">
        <v>13.395935950877048</v>
      </c>
      <c r="R19" s="1">
        <v>0</v>
      </c>
    </row>
    <row r="21" spans="4:18">
      <c r="D21" t="s">
        <v>64</v>
      </c>
      <c r="M21" s="20" t="s">
        <v>69</v>
      </c>
      <c r="N21">
        <v>9.3009000000000004</v>
      </c>
      <c r="O21" t="s">
        <v>72</v>
      </c>
    </row>
    <row r="23" spans="4:18">
      <c r="D23" s="3" t="s">
        <v>68</v>
      </c>
      <c r="E23" s="3" t="s">
        <v>52</v>
      </c>
      <c r="F23" s="3" t="s">
        <v>56</v>
      </c>
      <c r="G23" s="3" t="s">
        <v>58</v>
      </c>
      <c r="H23" s="3" t="s">
        <v>60</v>
      </c>
      <c r="I23" s="3" t="s">
        <v>62</v>
      </c>
      <c r="J23" s="3" t="s">
        <v>65</v>
      </c>
      <c r="M23" s="3" t="s">
        <v>68</v>
      </c>
      <c r="N23" s="3" t="s">
        <v>52</v>
      </c>
      <c r="O23" s="3" t="s">
        <v>56</v>
      </c>
      <c r="P23" s="3" t="s">
        <v>73</v>
      </c>
      <c r="Q23" s="3" t="s">
        <v>62</v>
      </c>
    </row>
    <row r="24" spans="4:18">
      <c r="D24" s="3" t="s">
        <v>52</v>
      </c>
      <c r="E24" s="1">
        <v>0</v>
      </c>
      <c r="F24" s="1">
        <f>SQRT(($E$15-E14)^2+($F$15-F14)^2+($G$15-G14)^2+($H$15-H14)^2+($I$15-I14)^2+($J$15-J14)^2)</f>
        <v>29.339971029297221</v>
      </c>
      <c r="G24" s="1">
        <f>SQRT(($E$16-E14)^2+($F$16-F14)^2+($G$16-G14)^2+($H$16-H14)^2+($I$16-I14)^2+($J$16-J14)^2)</f>
        <v>20.21612969883207</v>
      </c>
      <c r="H24" s="1">
        <f>SQRT(($E$17-E14)^2+($F$17-F14)^2+($G$17-G14)^2+($H$17-H14)^2+($I$17-I14)^2+($J$17-J14)^2)</f>
        <v>17.093703519132415</v>
      </c>
      <c r="I24" s="1">
        <f>SQRT(($E$18-E14)^2+($F$18-F14)^2+($G$18-G14)^2+($H$18-H14)^2+($I$18-I14)^2+($J$18-J14)^2)</f>
        <v>30.60335112369232</v>
      </c>
      <c r="J24" s="1">
        <f>SQRT(($E$19-E14)^2+($F$19-F14)^2+($G$19-G14)^2+($H$19-H14)^2+($I$19-I14)^2+($J$19-J14)^2)</f>
        <v>20.095268099729342</v>
      </c>
      <c r="M24" s="3" t="s">
        <v>52</v>
      </c>
      <c r="N24" s="1">
        <v>0</v>
      </c>
      <c r="O24" s="1">
        <v>29.339971029297221</v>
      </c>
      <c r="P24" s="1">
        <f>MIN(P15,R15)</f>
        <v>17.093703519132415</v>
      </c>
      <c r="Q24" s="1">
        <v>30.60335112369232</v>
      </c>
    </row>
    <row r="25" spans="4:18">
      <c r="D25" s="3" t="s">
        <v>56</v>
      </c>
      <c r="E25" s="1">
        <f>SQRT(($E$14-E15)^2+($F$14-F15)^2+($G$14-G15)^2+($H$14-H15)^2+($I$14-I15)^2+($J$14-J15)^2)</f>
        <v>29.339971029297221</v>
      </c>
      <c r="F25" s="1">
        <f t="shared" ref="F25:F29" si="3">SQRT(($E$15-E15)^2+($F$15-F15)^2+($G$15-G15)^2+($H$15-H15)^2+($I$15-I15)^2+($J$15-J15)^2)</f>
        <v>0</v>
      </c>
      <c r="G25" s="1">
        <f t="shared" ref="G25:G29" si="4">SQRT(($E$16-E15)^2+($F$16-F15)^2+($G$16-G15)^2+($H$16-H15)^2+($I$16-I15)^2+($J$16-J15)^2)</f>
        <v>13.824398721101764</v>
      </c>
      <c r="H25" s="1">
        <f t="shared" ref="H25:H29" si="5">SQRT(($E$17-E15)^2+($F$17-F15)^2+($G$17-G15)^2+($H$17-H15)^2+($I$17-I15)^2+($J$17-J15)^2)</f>
        <v>15.100019867536599</v>
      </c>
      <c r="I25" s="1">
        <f t="shared" ref="I25:I29" si="6">SQRT(($E$18-E15)^2+($F$18-F15)^2+($G$18-G15)^2+($H$18-H15)^2+($I$18-I15)^2+($J$18-J15)^2)</f>
        <v>9.3748173315537038</v>
      </c>
      <c r="J25" s="1">
        <f t="shared" ref="J25:J29" si="7">SQRT(($E$19-E15)^2+($F$19-F15)^2+($G$19-G15)^2+($H$19-H15)^2+($I$19-I15)^2+($J$19-J15)^2)</f>
        <v>14.624776921375592</v>
      </c>
      <c r="M25" s="3" t="s">
        <v>56</v>
      </c>
      <c r="N25" s="1">
        <v>29.339971029297221</v>
      </c>
      <c r="O25" s="1">
        <v>0</v>
      </c>
      <c r="P25" s="1">
        <f t="shared" ref="P25" si="8">MIN(P16,R16)</f>
        <v>13.824398721101764</v>
      </c>
      <c r="Q25" s="1">
        <v>9.3748173315537038</v>
      </c>
    </row>
    <row r="26" spans="4:18">
      <c r="D26" s="3" t="s">
        <v>58</v>
      </c>
      <c r="E26" s="1">
        <f t="shared" ref="E26:E29" si="9">SQRT(($E$14-E16)^2+($F$14-F16)^2+($G$14-G16)^2+($H$14-H16)^2+($I$14-I16)^2+($J$14-J16)^2)</f>
        <v>20.21612969883207</v>
      </c>
      <c r="F26" s="1">
        <f t="shared" si="3"/>
        <v>13.824398721101764</v>
      </c>
      <c r="G26" s="1">
        <f t="shared" si="4"/>
        <v>0</v>
      </c>
      <c r="H26" s="1">
        <f t="shared" si="5"/>
        <v>4.4540767842505895</v>
      </c>
      <c r="I26" s="1">
        <f t="shared" si="6"/>
        <v>14.231844574755586</v>
      </c>
      <c r="J26" s="1">
        <f t="shared" si="7"/>
        <v>11.282362341282973</v>
      </c>
      <c r="M26" s="3" t="s">
        <v>74</v>
      </c>
      <c r="N26" s="1">
        <f>MIN(N17,N19)</f>
        <v>17.093703519132415</v>
      </c>
      <c r="O26" s="1">
        <f t="shared" ref="O26:Q26" si="10">MIN(O17,O19)</f>
        <v>13.824398721101764</v>
      </c>
      <c r="P26" s="1">
        <f t="shared" si="10"/>
        <v>0</v>
      </c>
      <c r="Q26" s="1">
        <f t="shared" si="10"/>
        <v>13.395935950877048</v>
      </c>
    </row>
    <row r="27" spans="4:18">
      <c r="D27" s="3" t="s">
        <v>60</v>
      </c>
      <c r="E27" s="1">
        <f t="shared" si="9"/>
        <v>17.093703519132415</v>
      </c>
      <c r="F27" s="1">
        <f t="shared" si="3"/>
        <v>15.100019867536599</v>
      </c>
      <c r="G27" s="1">
        <f t="shared" si="4"/>
        <v>4.4540767842505895</v>
      </c>
      <c r="H27" s="1">
        <f t="shared" si="5"/>
        <v>0</v>
      </c>
      <c r="I27" s="1">
        <f t="shared" si="6"/>
        <v>16.388319010807667</v>
      </c>
      <c r="J27" s="1">
        <f t="shared" si="7"/>
        <v>9.3009945704747103</v>
      </c>
      <c r="M27" s="3" t="s">
        <v>62</v>
      </c>
      <c r="N27" s="1">
        <v>30.60335112369232</v>
      </c>
      <c r="O27" s="1">
        <v>9.3748173315537038</v>
      </c>
      <c r="P27" s="1">
        <f>MIN(P18,R18)</f>
        <v>13.395935950877048</v>
      </c>
      <c r="Q27" s="1">
        <v>0</v>
      </c>
    </row>
    <row r="28" spans="4:18">
      <c r="D28" s="3" t="s">
        <v>62</v>
      </c>
      <c r="E28" s="1">
        <f t="shared" si="9"/>
        <v>30.60335112369232</v>
      </c>
      <c r="F28" s="1">
        <f t="shared" si="3"/>
        <v>9.3748173315537038</v>
      </c>
      <c r="G28" s="1">
        <f t="shared" si="4"/>
        <v>14.231844574755586</v>
      </c>
      <c r="H28" s="1">
        <f t="shared" si="5"/>
        <v>16.388319010807667</v>
      </c>
      <c r="I28" s="1">
        <f t="shared" si="6"/>
        <v>0</v>
      </c>
      <c r="J28" s="1">
        <f t="shared" si="7"/>
        <v>13.395935950877048</v>
      </c>
    </row>
    <row r="29" spans="4:18">
      <c r="D29" s="3" t="s">
        <v>65</v>
      </c>
      <c r="E29" s="1">
        <f t="shared" si="9"/>
        <v>20.095268099729342</v>
      </c>
      <c r="F29" s="1">
        <f t="shared" si="3"/>
        <v>14.624776921375592</v>
      </c>
      <c r="G29" s="1">
        <f t="shared" si="4"/>
        <v>11.282362341282973</v>
      </c>
      <c r="H29" s="1">
        <f t="shared" si="5"/>
        <v>9.3009945704747103</v>
      </c>
      <c r="I29" s="1">
        <f t="shared" si="6"/>
        <v>13.395935950877048</v>
      </c>
      <c r="J29" s="1">
        <f t="shared" si="7"/>
        <v>0</v>
      </c>
      <c r="M29" s="20" t="s">
        <v>69</v>
      </c>
      <c r="N29">
        <v>9.3699999999999992</v>
      </c>
      <c r="O29" t="s">
        <v>76</v>
      </c>
    </row>
    <row r="31" spans="4:18">
      <c r="M31" s="3" t="s">
        <v>68</v>
      </c>
      <c r="N31" s="3" t="s">
        <v>52</v>
      </c>
      <c r="O31" s="3" t="s">
        <v>77</v>
      </c>
      <c r="P31" s="3" t="s">
        <v>73</v>
      </c>
    </row>
    <row r="32" spans="4:18">
      <c r="M32" s="3" t="s">
        <v>52</v>
      </c>
      <c r="N32" s="1">
        <v>0</v>
      </c>
      <c r="O32" s="1">
        <f>MIN(O24,Q24)</f>
        <v>29.339971029297221</v>
      </c>
      <c r="P32" s="1">
        <v>17.093703519132415</v>
      </c>
    </row>
    <row r="33" spans="13:16">
      <c r="M33" s="3" t="s">
        <v>77</v>
      </c>
      <c r="N33" s="1">
        <f>MIN(N25,N27)</f>
        <v>29.339971029297221</v>
      </c>
      <c r="O33" s="1">
        <f t="shared" ref="O33:P33" si="11">MIN(O25,O27)</f>
        <v>0</v>
      </c>
      <c r="P33" s="1">
        <f t="shared" si="11"/>
        <v>13.395935950877048</v>
      </c>
    </row>
    <row r="34" spans="13:16">
      <c r="M34" s="3" t="s">
        <v>74</v>
      </c>
      <c r="N34" s="1">
        <v>17.093703519132415</v>
      </c>
      <c r="O34" s="1">
        <f t="shared" ref="O34" si="12">MIN(O26,Q26)</f>
        <v>13.395935950877048</v>
      </c>
      <c r="P34" s="1">
        <v>0</v>
      </c>
    </row>
    <row r="36" spans="13:16">
      <c r="M36" s="20" t="s">
        <v>69</v>
      </c>
      <c r="N36">
        <v>13.3</v>
      </c>
      <c r="O36" t="s">
        <v>78</v>
      </c>
    </row>
    <row r="38" spans="13:16">
      <c r="M38" s="3" t="s">
        <v>68</v>
      </c>
      <c r="N38" s="3" t="s">
        <v>52</v>
      </c>
      <c r="O38" s="3" t="s">
        <v>77</v>
      </c>
      <c r="P38" s="3" t="s">
        <v>73</v>
      </c>
    </row>
    <row r="39" spans="13:16">
      <c r="M39" s="3" t="s">
        <v>52</v>
      </c>
      <c r="N39" s="1">
        <v>0</v>
      </c>
      <c r="O39" s="1">
        <f>MIN(O31,Q31)</f>
        <v>0</v>
      </c>
      <c r="P39" s="1">
        <v>17.093703519132415</v>
      </c>
    </row>
    <row r="40" spans="13:16">
      <c r="M40" s="3" t="s">
        <v>77</v>
      </c>
      <c r="N40" s="1">
        <f>MIN(N32,N34)</f>
        <v>0</v>
      </c>
      <c r="O40" s="1">
        <f t="shared" ref="O40:P40" si="13">MIN(O32,O34)</f>
        <v>13.395935950877048</v>
      </c>
      <c r="P40" s="1">
        <f t="shared" si="13"/>
        <v>0</v>
      </c>
    </row>
    <row r="41" spans="13:16">
      <c r="M41" s="3" t="s">
        <v>74</v>
      </c>
      <c r="N41" s="1">
        <v>17.093703519132415</v>
      </c>
      <c r="O41" s="1">
        <f t="shared" ref="O41" si="14">MIN(O33,Q33)</f>
        <v>0</v>
      </c>
      <c r="P41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AW146"/>
  <sheetViews>
    <sheetView tabSelected="1" topLeftCell="S21" workbookViewId="0">
      <selection activeCell="O30" sqref="O30"/>
    </sheetView>
  </sheetViews>
  <sheetFormatPr defaultRowHeight="15"/>
  <sheetData>
    <row r="3" spans="1:49">
      <c r="A3" t="s">
        <v>42</v>
      </c>
      <c r="B3" t="s">
        <v>43</v>
      </c>
      <c r="C3" t="s">
        <v>44</v>
      </c>
      <c r="D3" t="s">
        <v>45</v>
      </c>
      <c r="E3" t="s">
        <v>79</v>
      </c>
      <c r="F3" t="s">
        <v>80</v>
      </c>
      <c r="G3" t="s">
        <v>81</v>
      </c>
      <c r="H3" t="s">
        <v>82</v>
      </c>
      <c r="I3" t="s">
        <v>83</v>
      </c>
      <c r="J3" t="s">
        <v>84</v>
      </c>
      <c r="N3" t="s">
        <v>42</v>
      </c>
      <c r="O3" t="s">
        <v>43</v>
      </c>
      <c r="P3" t="s">
        <v>44</v>
      </c>
      <c r="Q3" t="s">
        <v>45</v>
      </c>
      <c r="R3" t="s">
        <v>79</v>
      </c>
      <c r="S3" t="s">
        <v>80</v>
      </c>
      <c r="T3" t="s">
        <v>81</v>
      </c>
      <c r="U3" t="s">
        <v>82</v>
      </c>
      <c r="V3" t="s">
        <v>83</v>
      </c>
      <c r="W3" t="s">
        <v>84</v>
      </c>
      <c r="AA3" t="s">
        <v>3</v>
      </c>
      <c r="AI3" t="s">
        <v>13</v>
      </c>
      <c r="AQ3" t="s">
        <v>14</v>
      </c>
    </row>
    <row r="5" spans="1:49">
      <c r="A5" t="s">
        <v>52</v>
      </c>
      <c r="B5" t="s">
        <v>53</v>
      </c>
      <c r="C5" t="s">
        <v>54</v>
      </c>
      <c r="D5" t="s">
        <v>55</v>
      </c>
      <c r="E5" s="19">
        <v>82.71</v>
      </c>
      <c r="F5" s="19">
        <v>95.72</v>
      </c>
      <c r="G5" s="19">
        <v>87.17</v>
      </c>
      <c r="H5" s="19">
        <v>94.25</v>
      </c>
      <c r="I5" s="19">
        <v>73.260000000000005</v>
      </c>
      <c r="J5" s="19">
        <v>92.25</v>
      </c>
      <c r="K5" s="19">
        <f>AVERAGE(E5:J5)</f>
        <v>87.56</v>
      </c>
      <c r="N5" t="s">
        <v>52</v>
      </c>
      <c r="O5" t="s">
        <v>53</v>
      </c>
      <c r="P5" t="s">
        <v>54</v>
      </c>
      <c r="Q5" t="s">
        <v>55</v>
      </c>
      <c r="R5" s="19">
        <v>82.71</v>
      </c>
      <c r="S5" s="19">
        <v>95.72</v>
      </c>
      <c r="T5" s="19">
        <v>87.17</v>
      </c>
      <c r="U5" s="19">
        <v>94.25</v>
      </c>
      <c r="V5" s="19">
        <v>73.260000000000005</v>
      </c>
      <c r="W5" s="19">
        <v>92.25</v>
      </c>
      <c r="X5" s="19">
        <f>AVERAGE(R5:W5)</f>
        <v>87.56</v>
      </c>
      <c r="AA5" s="1" t="s">
        <v>68</v>
      </c>
      <c r="AB5" s="1">
        <v>1</v>
      </c>
      <c r="AC5" s="1">
        <v>2</v>
      </c>
      <c r="AD5" s="1">
        <v>3</v>
      </c>
      <c r="AE5" s="1">
        <v>4</v>
      </c>
      <c r="AF5" s="1">
        <v>5</v>
      </c>
      <c r="AG5" s="1">
        <v>6</v>
      </c>
      <c r="AI5" s="1" t="s">
        <v>68</v>
      </c>
      <c r="AJ5" s="1">
        <v>1</v>
      </c>
      <c r="AK5" s="1">
        <v>2</v>
      </c>
      <c r="AL5" s="1">
        <v>3</v>
      </c>
      <c r="AM5" s="1">
        <v>4</v>
      </c>
      <c r="AN5" s="1">
        <v>5</v>
      </c>
      <c r="AO5" s="1">
        <v>6</v>
      </c>
      <c r="AQ5" s="1" t="s">
        <v>68</v>
      </c>
      <c r="AR5" s="1">
        <v>1</v>
      </c>
      <c r="AS5" s="1">
        <v>2</v>
      </c>
      <c r="AT5" s="1">
        <v>3</v>
      </c>
      <c r="AU5" s="1">
        <v>4</v>
      </c>
      <c r="AV5" s="1">
        <v>5</v>
      </c>
      <c r="AW5" s="1">
        <v>6</v>
      </c>
    </row>
    <row r="6" spans="1:49">
      <c r="A6" t="s">
        <v>56</v>
      </c>
      <c r="B6" t="s">
        <v>57</v>
      </c>
      <c r="C6" t="s">
        <v>54</v>
      </c>
      <c r="D6" t="s">
        <v>55</v>
      </c>
      <c r="E6" s="19">
        <v>81.28</v>
      </c>
      <c r="F6" s="19">
        <v>89.51</v>
      </c>
      <c r="G6" s="19">
        <v>81.790000000000006</v>
      </c>
      <c r="H6" s="19">
        <v>88.43</v>
      </c>
      <c r="I6" s="19">
        <v>69.75</v>
      </c>
      <c r="J6" s="19">
        <v>89.51</v>
      </c>
      <c r="K6" s="19">
        <f t="shared" ref="K6:K69" si="0">AVERAGE(E6:J6)</f>
        <v>83.378333333333345</v>
      </c>
      <c r="N6" t="s">
        <v>58</v>
      </c>
      <c r="O6" t="s">
        <v>59</v>
      </c>
      <c r="P6" t="s">
        <v>54</v>
      </c>
      <c r="Q6" t="s">
        <v>55</v>
      </c>
      <c r="R6" s="19">
        <v>81.98</v>
      </c>
      <c r="S6" s="19">
        <v>92.97</v>
      </c>
      <c r="T6" s="19">
        <v>84.87</v>
      </c>
      <c r="U6" s="19">
        <v>92.17</v>
      </c>
      <c r="V6" s="19">
        <v>74.05</v>
      </c>
      <c r="W6" s="19">
        <v>91.89</v>
      </c>
      <c r="X6" s="19">
        <f t="shared" ref="X6:X10" si="1">AVERAGE(R6:W6)</f>
        <v>86.321666666666673</v>
      </c>
      <c r="AA6" s="1">
        <v>1</v>
      </c>
      <c r="AB6" s="1">
        <v>0</v>
      </c>
      <c r="AC6" s="1">
        <v>11.101959286540362</v>
      </c>
      <c r="AD6" s="21">
        <v>4.2971502184587349</v>
      </c>
      <c r="AE6" s="1">
        <v>6.9295887323852075</v>
      </c>
      <c r="AF6" s="1">
        <v>9.726674663007902</v>
      </c>
      <c r="AG6" s="1">
        <v>8.7463649592273391</v>
      </c>
      <c r="AI6" s="1">
        <v>1</v>
      </c>
      <c r="AJ6" s="1">
        <v>0</v>
      </c>
      <c r="AK6" s="1">
        <v>11.101959286540362</v>
      </c>
      <c r="AL6" s="21">
        <v>4.2971502184587349</v>
      </c>
      <c r="AM6" s="1">
        <v>6.9295887323852075</v>
      </c>
      <c r="AN6" s="1">
        <v>9.726674663007902</v>
      </c>
      <c r="AO6" s="1">
        <v>8.7463649592273391</v>
      </c>
      <c r="AQ6" s="1">
        <v>1</v>
      </c>
      <c r="AR6" s="1">
        <v>0</v>
      </c>
      <c r="AS6" s="1">
        <v>11.101959286540362</v>
      </c>
      <c r="AT6" s="21">
        <v>4.2971502184587349</v>
      </c>
      <c r="AU6" s="1">
        <v>6.9295887323852075</v>
      </c>
      <c r="AV6" s="1">
        <v>9.726674663007902</v>
      </c>
      <c r="AW6" s="1">
        <v>8.7463649592273391</v>
      </c>
    </row>
    <row r="7" spans="1:49">
      <c r="A7" t="s">
        <v>58</v>
      </c>
      <c r="B7" t="s">
        <v>59</v>
      </c>
      <c r="C7" t="s">
        <v>54</v>
      </c>
      <c r="D7" t="s">
        <v>55</v>
      </c>
      <c r="E7" s="19">
        <v>81.98</v>
      </c>
      <c r="F7" s="19">
        <v>92.97</v>
      </c>
      <c r="G7" s="19">
        <v>84.87</v>
      </c>
      <c r="H7" s="19">
        <v>92.17</v>
      </c>
      <c r="I7" s="19">
        <v>74.05</v>
      </c>
      <c r="J7" s="19">
        <v>91.89</v>
      </c>
      <c r="K7" s="19">
        <f t="shared" si="0"/>
        <v>86.321666666666673</v>
      </c>
      <c r="N7" t="s">
        <v>87</v>
      </c>
      <c r="O7" t="s">
        <v>88</v>
      </c>
      <c r="P7" t="s">
        <v>54</v>
      </c>
      <c r="Q7" t="s">
        <v>67</v>
      </c>
      <c r="R7" s="19">
        <v>65.31</v>
      </c>
      <c r="S7" s="19">
        <v>83.67</v>
      </c>
      <c r="T7" s="19">
        <v>77.55</v>
      </c>
      <c r="U7" s="19">
        <v>83.68</v>
      </c>
      <c r="V7" s="19">
        <v>53.06</v>
      </c>
      <c r="W7" s="19">
        <v>87.76</v>
      </c>
      <c r="X7" s="19">
        <f t="shared" si="1"/>
        <v>75.171666666666667</v>
      </c>
      <c r="AA7" s="1">
        <v>2</v>
      </c>
      <c r="AB7" s="1">
        <v>11.101959286540362</v>
      </c>
      <c r="AC7" s="1">
        <v>0</v>
      </c>
      <c r="AD7" s="1">
        <v>7.7517739905133887</v>
      </c>
      <c r="AE7" s="1">
        <v>14.105598179446339</v>
      </c>
      <c r="AF7" s="1">
        <v>6.2727266798418668</v>
      </c>
      <c r="AG7" s="1">
        <v>9.1994347652450852</v>
      </c>
      <c r="AI7" s="1">
        <v>2</v>
      </c>
      <c r="AJ7" s="1">
        <v>11.101959286540362</v>
      </c>
      <c r="AK7" s="1">
        <v>0</v>
      </c>
      <c r="AL7" s="1">
        <v>7.7517739905133887</v>
      </c>
      <c r="AM7" s="1">
        <v>14.105598179446339</v>
      </c>
      <c r="AN7" s="1">
        <v>6.2727266798418668</v>
      </c>
      <c r="AO7" s="1">
        <v>9.1994347652450852</v>
      </c>
      <c r="AQ7" s="1">
        <v>2</v>
      </c>
      <c r="AR7" s="1">
        <v>11.101959286540362</v>
      </c>
      <c r="AS7" s="1">
        <v>0</v>
      </c>
      <c r="AT7" s="1">
        <v>7.7517739905133887</v>
      </c>
      <c r="AU7" s="1">
        <v>14.105598179446339</v>
      </c>
      <c r="AV7" s="1">
        <v>6.2727266798418668</v>
      </c>
      <c r="AW7" s="1">
        <v>9.1994347652450852</v>
      </c>
    </row>
    <row r="8" spans="1:49">
      <c r="A8" t="s">
        <v>60</v>
      </c>
      <c r="B8" t="s">
        <v>61</v>
      </c>
      <c r="C8" t="s">
        <v>54</v>
      </c>
      <c r="D8" t="s">
        <v>55</v>
      </c>
      <c r="E8" s="19">
        <v>87.92</v>
      </c>
      <c r="F8" s="19">
        <v>93.48</v>
      </c>
      <c r="G8" s="19">
        <v>89.86</v>
      </c>
      <c r="H8" s="19">
        <v>93.48</v>
      </c>
      <c r="I8" s="19">
        <v>76.09</v>
      </c>
      <c r="J8" s="19">
        <v>92.39</v>
      </c>
      <c r="K8" s="19">
        <f t="shared" si="0"/>
        <v>88.87</v>
      </c>
      <c r="N8" t="s">
        <v>93</v>
      </c>
      <c r="O8" t="s">
        <v>94</v>
      </c>
      <c r="P8" t="s">
        <v>54</v>
      </c>
      <c r="Q8" t="s">
        <v>67</v>
      </c>
      <c r="R8" s="19">
        <v>55.07</v>
      </c>
      <c r="S8" s="19">
        <v>91.3</v>
      </c>
      <c r="T8" s="19">
        <v>67.39</v>
      </c>
      <c r="U8" s="19">
        <v>77.180000000000007</v>
      </c>
      <c r="V8" s="19">
        <v>60.87</v>
      </c>
      <c r="W8" s="19">
        <v>84.79</v>
      </c>
      <c r="X8" s="19">
        <f t="shared" si="1"/>
        <v>72.766666666666666</v>
      </c>
      <c r="AA8" s="1">
        <v>3</v>
      </c>
      <c r="AB8" s="21">
        <v>4.2971502184587349</v>
      </c>
      <c r="AC8" s="1">
        <v>7.7517739905133887</v>
      </c>
      <c r="AD8" s="1">
        <v>0</v>
      </c>
      <c r="AE8" s="1">
        <v>8.1591359836688557</v>
      </c>
      <c r="AF8" s="1">
        <v>6.4599613001936822</v>
      </c>
      <c r="AG8" s="1">
        <v>7.5223932361981678</v>
      </c>
      <c r="AI8" s="1">
        <v>3</v>
      </c>
      <c r="AJ8" s="21">
        <v>4.2971502184587349</v>
      </c>
      <c r="AK8" s="1">
        <v>7.7517739905133887</v>
      </c>
      <c r="AL8" s="1">
        <v>0</v>
      </c>
      <c r="AM8" s="1">
        <v>8.1591359836688557</v>
      </c>
      <c r="AN8" s="1">
        <v>6.4599613001936822</v>
      </c>
      <c r="AO8" s="1">
        <v>7.5223932361981678</v>
      </c>
      <c r="AQ8" s="1">
        <v>3</v>
      </c>
      <c r="AR8" s="21">
        <v>4.2971502184587349</v>
      </c>
      <c r="AS8" s="1">
        <v>7.7517739905133887</v>
      </c>
      <c r="AT8" s="1">
        <v>0</v>
      </c>
      <c r="AU8" s="1">
        <v>8.1591359836688557</v>
      </c>
      <c r="AV8" s="1">
        <v>6.4599613001936822</v>
      </c>
      <c r="AW8" s="1">
        <v>7.5223932361981678</v>
      </c>
    </row>
    <row r="9" spans="1:49">
      <c r="A9" t="s">
        <v>62</v>
      </c>
      <c r="B9" t="s">
        <v>63</v>
      </c>
      <c r="C9" t="s">
        <v>54</v>
      </c>
      <c r="D9" t="s">
        <v>55</v>
      </c>
      <c r="E9" s="19">
        <v>78.66</v>
      </c>
      <c r="F9" s="19">
        <v>93.12</v>
      </c>
      <c r="G9" s="19">
        <v>82.01</v>
      </c>
      <c r="H9" s="19">
        <v>87.56</v>
      </c>
      <c r="I9" s="19">
        <v>73.02</v>
      </c>
      <c r="J9" s="19">
        <v>92.33</v>
      </c>
      <c r="K9" s="19">
        <f t="shared" si="0"/>
        <v>84.45</v>
      </c>
      <c r="N9" t="s">
        <v>113</v>
      </c>
      <c r="O9" t="s">
        <v>114</v>
      </c>
      <c r="P9" t="s">
        <v>54</v>
      </c>
      <c r="Q9" t="s">
        <v>67</v>
      </c>
      <c r="R9" s="19">
        <v>51.11</v>
      </c>
      <c r="S9" s="19">
        <v>66.67</v>
      </c>
      <c r="T9" s="19">
        <v>60</v>
      </c>
      <c r="U9" s="19">
        <v>76.67</v>
      </c>
      <c r="V9" s="19">
        <v>46.67</v>
      </c>
      <c r="W9" s="19">
        <v>83.33</v>
      </c>
      <c r="X9" s="19">
        <f t="shared" si="1"/>
        <v>64.075000000000003</v>
      </c>
      <c r="AA9" s="1">
        <v>4</v>
      </c>
      <c r="AB9" s="1">
        <v>6.9295887323852075</v>
      </c>
      <c r="AC9" s="1">
        <v>14.105598179446339</v>
      </c>
      <c r="AD9" s="1">
        <v>8.1591359836688557</v>
      </c>
      <c r="AE9" s="1">
        <v>0</v>
      </c>
      <c r="AF9" s="1">
        <v>13.855489886683909</v>
      </c>
      <c r="AG9" s="1">
        <v>13.504128998199029</v>
      </c>
      <c r="AI9" s="1">
        <v>4</v>
      </c>
      <c r="AJ9" s="1">
        <v>6.9295887323852075</v>
      </c>
      <c r="AK9" s="1">
        <v>14.105598179446339</v>
      </c>
      <c r="AL9" s="1">
        <v>8.1591359836688557</v>
      </c>
      <c r="AM9" s="1">
        <v>0</v>
      </c>
      <c r="AN9" s="1">
        <v>13.855489886683909</v>
      </c>
      <c r="AO9" s="1">
        <v>13.504128998199029</v>
      </c>
      <c r="AQ9" s="1">
        <v>4</v>
      </c>
      <c r="AR9" s="1">
        <v>6.9295887323852075</v>
      </c>
      <c r="AS9" s="1">
        <v>14.105598179446339</v>
      </c>
      <c r="AT9" s="1">
        <v>8.1591359836688557</v>
      </c>
      <c r="AU9" s="1">
        <v>0</v>
      </c>
      <c r="AV9" s="1">
        <v>13.855489886683909</v>
      </c>
      <c r="AW9" s="1">
        <v>13.504128998199029</v>
      </c>
    </row>
    <row r="10" spans="1:49">
      <c r="A10" t="s">
        <v>65</v>
      </c>
      <c r="B10" t="s">
        <v>66</v>
      </c>
      <c r="C10" t="s">
        <v>54</v>
      </c>
      <c r="D10" t="s">
        <v>67</v>
      </c>
      <c r="E10" s="19">
        <v>77.510000000000005</v>
      </c>
      <c r="F10" s="19">
        <v>94.31</v>
      </c>
      <c r="G10" s="19">
        <v>86.18</v>
      </c>
      <c r="H10" s="19">
        <v>88.42</v>
      </c>
      <c r="I10" s="19">
        <v>70.73</v>
      </c>
      <c r="J10" s="19">
        <v>94.72</v>
      </c>
      <c r="K10" s="19">
        <f t="shared" si="0"/>
        <v>85.311666666666667</v>
      </c>
      <c r="N10" t="s">
        <v>173</v>
      </c>
      <c r="O10" t="s">
        <v>174</v>
      </c>
      <c r="P10" t="s">
        <v>54</v>
      </c>
      <c r="Q10" t="s">
        <v>67</v>
      </c>
      <c r="R10" s="19">
        <v>61.9</v>
      </c>
      <c r="S10" s="19">
        <v>85.71</v>
      </c>
      <c r="T10" s="19">
        <v>53.58</v>
      </c>
      <c r="U10" s="19">
        <v>71.430000000000007</v>
      </c>
      <c r="V10" s="19">
        <v>50</v>
      </c>
      <c r="W10" s="19">
        <v>71.430000000000007</v>
      </c>
      <c r="X10" s="19">
        <f t="shared" si="1"/>
        <v>65.674999999999997</v>
      </c>
      <c r="AA10" s="1">
        <v>5</v>
      </c>
      <c r="AB10" s="1">
        <v>9.726674663007902</v>
      </c>
      <c r="AC10" s="1">
        <v>6.2727266798418668</v>
      </c>
      <c r="AD10" s="1">
        <v>6.4599613001936822</v>
      </c>
      <c r="AE10" s="1">
        <v>13.855489886683909</v>
      </c>
      <c r="AF10" s="1">
        <v>0</v>
      </c>
      <c r="AG10" s="1">
        <v>5.6412144082635223</v>
      </c>
      <c r="AI10" s="1">
        <v>5</v>
      </c>
      <c r="AJ10" s="1">
        <v>9.726674663007902</v>
      </c>
      <c r="AK10" s="1">
        <v>6.2727266798418668</v>
      </c>
      <c r="AL10" s="1">
        <v>6.4599613001936822</v>
      </c>
      <c r="AM10" s="1">
        <v>13.855489886683909</v>
      </c>
      <c r="AN10" s="1">
        <v>0</v>
      </c>
      <c r="AO10" s="1">
        <v>5.6412144082635223</v>
      </c>
      <c r="AQ10" s="1">
        <v>5</v>
      </c>
      <c r="AR10" s="1">
        <v>9.726674663007902</v>
      </c>
      <c r="AS10" s="1">
        <v>6.2727266798418668</v>
      </c>
      <c r="AT10" s="1">
        <v>6.4599613001936822</v>
      </c>
      <c r="AU10" s="1">
        <v>13.855489886683909</v>
      </c>
      <c r="AV10" s="1">
        <v>0</v>
      </c>
      <c r="AW10" s="1">
        <v>5.6412144082635223</v>
      </c>
    </row>
    <row r="11" spans="1:49">
      <c r="A11" t="s">
        <v>85</v>
      </c>
      <c r="B11" t="s">
        <v>86</v>
      </c>
      <c r="C11" t="s">
        <v>54</v>
      </c>
      <c r="D11" t="s">
        <v>67</v>
      </c>
      <c r="E11" s="19">
        <v>86.59</v>
      </c>
      <c r="F11" s="19">
        <v>95.4</v>
      </c>
      <c r="G11" s="19">
        <v>93.1</v>
      </c>
      <c r="H11" s="19">
        <v>93.39</v>
      </c>
      <c r="I11" s="19">
        <v>64.37</v>
      </c>
      <c r="J11" s="19">
        <v>90.23</v>
      </c>
      <c r="K11" s="19">
        <f t="shared" si="0"/>
        <v>87.18</v>
      </c>
      <c r="AA11" s="1">
        <v>6</v>
      </c>
      <c r="AB11" s="1">
        <v>8.7463649592273391</v>
      </c>
      <c r="AC11" s="1">
        <v>9.1994347652450852</v>
      </c>
      <c r="AD11" s="1">
        <v>7.5223932361981678</v>
      </c>
      <c r="AE11" s="1">
        <v>13.504128998199029</v>
      </c>
      <c r="AF11" s="1">
        <v>5.6412144082635223</v>
      </c>
      <c r="AG11" s="1">
        <v>0</v>
      </c>
      <c r="AI11" s="1">
        <v>6</v>
      </c>
      <c r="AJ11" s="1">
        <v>8.7463649592273391</v>
      </c>
      <c r="AK11" s="1">
        <v>9.1994347652450852</v>
      </c>
      <c r="AL11" s="1">
        <v>7.5223932361981678</v>
      </c>
      <c r="AM11" s="1">
        <v>13.504128998199029</v>
      </c>
      <c r="AN11" s="1">
        <v>5.6412144082635223</v>
      </c>
      <c r="AO11" s="1">
        <v>0</v>
      </c>
      <c r="AQ11" s="1">
        <v>6</v>
      </c>
      <c r="AR11" s="1">
        <v>8.7463649592273391</v>
      </c>
      <c r="AS11" s="1">
        <v>9.1994347652450852</v>
      </c>
      <c r="AT11" s="1">
        <v>7.5223932361981678</v>
      </c>
      <c r="AU11" s="1">
        <v>13.504128998199029</v>
      </c>
      <c r="AV11" s="1">
        <v>5.6412144082635223</v>
      </c>
      <c r="AW11" s="1">
        <v>0</v>
      </c>
    </row>
    <row r="12" spans="1:49">
      <c r="A12" t="s">
        <v>87</v>
      </c>
      <c r="B12" t="s">
        <v>88</v>
      </c>
      <c r="C12" t="s">
        <v>54</v>
      </c>
      <c r="D12" t="s">
        <v>67</v>
      </c>
      <c r="E12" s="19">
        <v>65.31</v>
      </c>
      <c r="F12" s="19">
        <v>83.67</v>
      </c>
      <c r="G12" s="19">
        <v>77.55</v>
      </c>
      <c r="H12" s="19">
        <v>83.68</v>
      </c>
      <c r="I12" s="19">
        <v>53.06</v>
      </c>
      <c r="J12" s="19">
        <v>87.76</v>
      </c>
      <c r="K12" s="19">
        <f t="shared" si="0"/>
        <v>75.171666666666667</v>
      </c>
    </row>
    <row r="13" spans="1:49">
      <c r="A13" t="s">
        <v>89</v>
      </c>
      <c r="B13" t="s">
        <v>90</v>
      </c>
      <c r="C13" t="s">
        <v>54</v>
      </c>
      <c r="D13" t="s">
        <v>67</v>
      </c>
      <c r="E13" s="19">
        <v>65.22</v>
      </c>
      <c r="F13" s="19">
        <v>100</v>
      </c>
      <c r="G13" s="19">
        <v>82.61</v>
      </c>
      <c r="H13" s="19">
        <v>89.13</v>
      </c>
      <c r="I13" s="19">
        <v>82.61</v>
      </c>
      <c r="J13" s="19">
        <v>93.48</v>
      </c>
      <c r="K13" s="19">
        <f t="shared" si="0"/>
        <v>85.508333333333326</v>
      </c>
      <c r="N13" s="1" t="s">
        <v>42</v>
      </c>
      <c r="O13" s="1" t="s">
        <v>43</v>
      </c>
      <c r="P13" s="1" t="s">
        <v>44</v>
      </c>
      <c r="Q13" s="1" t="s">
        <v>45</v>
      </c>
      <c r="R13" s="1" t="s">
        <v>79</v>
      </c>
      <c r="S13" s="1" t="s">
        <v>80</v>
      </c>
      <c r="T13" s="1" t="s">
        <v>81</v>
      </c>
      <c r="U13" s="1" t="s">
        <v>82</v>
      </c>
      <c r="V13" s="1" t="s">
        <v>83</v>
      </c>
      <c r="W13" s="1" t="s">
        <v>84</v>
      </c>
      <c r="AA13" t="s">
        <v>357</v>
      </c>
      <c r="AB13">
        <v>4.29</v>
      </c>
      <c r="AC13" t="s">
        <v>358</v>
      </c>
      <c r="AI13" t="s">
        <v>357</v>
      </c>
      <c r="AJ13">
        <v>4.29</v>
      </c>
      <c r="AK13" t="s">
        <v>358</v>
      </c>
      <c r="AQ13" t="s">
        <v>357</v>
      </c>
      <c r="AR13">
        <v>4.29</v>
      </c>
      <c r="AS13" t="s">
        <v>358</v>
      </c>
    </row>
    <row r="14" spans="1:49">
      <c r="A14" t="s">
        <v>91</v>
      </c>
      <c r="B14" t="s">
        <v>92</v>
      </c>
      <c r="C14" t="s">
        <v>54</v>
      </c>
      <c r="D14" t="s">
        <v>67</v>
      </c>
      <c r="E14" s="19">
        <v>58.33</v>
      </c>
      <c r="F14" s="19">
        <v>75</v>
      </c>
      <c r="G14" s="19">
        <v>75</v>
      </c>
      <c r="H14" s="19">
        <v>68.75</v>
      </c>
      <c r="I14" s="19">
        <v>50</v>
      </c>
      <c r="J14" s="19">
        <v>87.5</v>
      </c>
      <c r="K14" s="19">
        <f t="shared" si="0"/>
        <v>69.096666666666664</v>
      </c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49">
      <c r="A15" t="s">
        <v>93</v>
      </c>
      <c r="B15" t="s">
        <v>94</v>
      </c>
      <c r="C15" t="s">
        <v>54</v>
      </c>
      <c r="D15" t="s">
        <v>67</v>
      </c>
      <c r="E15" s="19">
        <v>55.07</v>
      </c>
      <c r="F15" s="19">
        <v>91.3</v>
      </c>
      <c r="G15" s="19">
        <v>67.39</v>
      </c>
      <c r="H15" s="19">
        <v>77.180000000000007</v>
      </c>
      <c r="I15" s="19">
        <v>60.87</v>
      </c>
      <c r="J15" s="19">
        <v>84.79</v>
      </c>
      <c r="K15" s="19">
        <f t="shared" si="0"/>
        <v>72.766666666666666</v>
      </c>
      <c r="N15" s="1" t="s">
        <v>52</v>
      </c>
      <c r="O15" s="1" t="s">
        <v>53</v>
      </c>
      <c r="P15" s="1" t="s">
        <v>54</v>
      </c>
      <c r="Q15" s="1" t="s">
        <v>55</v>
      </c>
      <c r="R15" s="22">
        <v>82.71</v>
      </c>
      <c r="S15" s="22">
        <v>95.72</v>
      </c>
      <c r="T15" s="22">
        <v>87.17</v>
      </c>
      <c r="U15" s="22">
        <v>94.25</v>
      </c>
      <c r="V15" s="22">
        <v>73.260000000000005</v>
      </c>
      <c r="W15" s="22">
        <v>92.25</v>
      </c>
      <c r="X15" s="19">
        <f>AVERAGE(R15:W15)</f>
        <v>87.56</v>
      </c>
      <c r="AA15" s="1" t="s">
        <v>68</v>
      </c>
      <c r="AB15" s="1">
        <v>1.3</v>
      </c>
      <c r="AC15" s="1">
        <v>2</v>
      </c>
      <c r="AD15" s="1">
        <v>4</v>
      </c>
      <c r="AE15" s="1">
        <v>5</v>
      </c>
      <c r="AF15" s="1">
        <v>6</v>
      </c>
      <c r="AI15" s="1" t="s">
        <v>68</v>
      </c>
      <c r="AJ15" s="1">
        <v>1.3</v>
      </c>
      <c r="AK15" s="1">
        <v>2</v>
      </c>
      <c r="AL15" s="1">
        <v>4</v>
      </c>
      <c r="AM15" s="1">
        <v>5</v>
      </c>
      <c r="AN15" s="1">
        <v>6</v>
      </c>
      <c r="AQ15" s="1" t="s">
        <v>68</v>
      </c>
      <c r="AR15" s="1">
        <v>1.3</v>
      </c>
      <c r="AS15" s="1">
        <v>2</v>
      </c>
      <c r="AT15" s="1">
        <v>4</v>
      </c>
      <c r="AU15" s="1">
        <v>5</v>
      </c>
      <c r="AV15" s="1">
        <v>6</v>
      </c>
    </row>
    <row r="16" spans="1:49">
      <c r="A16" t="s">
        <v>95</v>
      </c>
      <c r="B16" t="s">
        <v>96</v>
      </c>
      <c r="C16" t="s">
        <v>54</v>
      </c>
      <c r="D16" t="s">
        <v>67</v>
      </c>
      <c r="E16" s="19">
        <v>76.569999999999993</v>
      </c>
      <c r="F16" s="19">
        <v>88.7</v>
      </c>
      <c r="G16" s="19">
        <v>82.64</v>
      </c>
      <c r="H16" s="19">
        <v>88.28</v>
      </c>
      <c r="I16" s="19">
        <v>59</v>
      </c>
      <c r="J16" s="19">
        <v>92.05</v>
      </c>
      <c r="K16" s="19">
        <f t="shared" si="0"/>
        <v>81.206666666666663</v>
      </c>
      <c r="N16" s="1" t="s">
        <v>56</v>
      </c>
      <c r="O16" s="1" t="s">
        <v>57</v>
      </c>
      <c r="P16" s="1" t="s">
        <v>54</v>
      </c>
      <c r="Q16" s="1" t="s">
        <v>55</v>
      </c>
      <c r="R16" s="22">
        <v>81.28</v>
      </c>
      <c r="S16" s="22">
        <v>89.51</v>
      </c>
      <c r="T16" s="22">
        <v>81.790000000000006</v>
      </c>
      <c r="U16" s="22">
        <v>88.43</v>
      </c>
      <c r="V16" s="22">
        <v>69.75</v>
      </c>
      <c r="W16" s="22">
        <v>89.51</v>
      </c>
      <c r="X16" s="19">
        <f t="shared" ref="X16:X20" si="2">AVERAGE(R16:W16)</f>
        <v>83.378333333333345</v>
      </c>
      <c r="AA16" s="1">
        <v>1.3</v>
      </c>
      <c r="AB16" s="1">
        <v>0</v>
      </c>
      <c r="AC16" s="1">
        <f>MIN(AC6,AC8)</f>
        <v>7.7517739905133887</v>
      </c>
      <c r="AD16" s="1">
        <f>MIN(AE6,AE8)</f>
        <v>6.9295887323852075</v>
      </c>
      <c r="AE16" s="1">
        <f t="shared" ref="AE16:AF16" si="3">MIN(AF6,AF8)</f>
        <v>6.4599613001936822</v>
      </c>
      <c r="AF16" s="1">
        <f t="shared" si="3"/>
        <v>7.5223932361981678</v>
      </c>
      <c r="AI16" s="1">
        <v>1.3</v>
      </c>
      <c r="AJ16" s="1">
        <v>0</v>
      </c>
      <c r="AK16" s="1">
        <f>MAX(AK6,AK8)</f>
        <v>11.101959286540362</v>
      </c>
      <c r="AL16" s="1">
        <f>MAX(AM6,AM8)</f>
        <v>8.1591359836688557</v>
      </c>
      <c r="AM16" s="1">
        <f t="shared" ref="AM16:AN16" si="4">MAX(AN6,AN8)</f>
        <v>9.726674663007902</v>
      </c>
      <c r="AN16" s="1">
        <f t="shared" si="4"/>
        <v>8.7463649592273391</v>
      </c>
      <c r="AQ16" s="1">
        <v>1.3</v>
      </c>
      <c r="AR16" s="1">
        <v>0</v>
      </c>
      <c r="AS16" s="1">
        <f>AVERAGE(AS6,AS8)</f>
        <v>9.4268666385268745</v>
      </c>
      <c r="AT16" s="1">
        <f>AVERAGE(AU6,AU8)</f>
        <v>7.5443623580270316</v>
      </c>
      <c r="AU16" s="1">
        <f t="shared" ref="AU16:AV16" si="5">AVERAGE(AV6,AV8)</f>
        <v>8.0933179816007925</v>
      </c>
      <c r="AV16" s="1">
        <f t="shared" si="5"/>
        <v>8.1343790977127526</v>
      </c>
    </row>
    <row r="17" spans="1:48">
      <c r="A17" t="s">
        <v>97</v>
      </c>
      <c r="B17" t="s">
        <v>98</v>
      </c>
      <c r="C17" t="s">
        <v>54</v>
      </c>
      <c r="D17" t="s">
        <v>55</v>
      </c>
      <c r="E17" s="19">
        <v>86.16</v>
      </c>
      <c r="F17" s="19">
        <v>95.26</v>
      </c>
      <c r="G17" s="19">
        <v>90.91</v>
      </c>
      <c r="H17" s="19">
        <v>94.57</v>
      </c>
      <c r="I17" s="19">
        <v>71.94</v>
      </c>
      <c r="J17" s="19">
        <v>93.28</v>
      </c>
      <c r="K17" s="19">
        <f t="shared" si="0"/>
        <v>88.686666666666667</v>
      </c>
      <c r="N17" s="1" t="s">
        <v>58</v>
      </c>
      <c r="O17" s="1" t="s">
        <v>59</v>
      </c>
      <c r="P17" s="1" t="s">
        <v>54</v>
      </c>
      <c r="Q17" s="1" t="s">
        <v>55</v>
      </c>
      <c r="R17" s="22">
        <v>81.98</v>
      </c>
      <c r="S17" s="22">
        <v>92.97</v>
      </c>
      <c r="T17" s="22">
        <v>84.87</v>
      </c>
      <c r="U17" s="22">
        <v>92.17</v>
      </c>
      <c r="V17" s="22">
        <v>74.05</v>
      </c>
      <c r="W17" s="22">
        <v>91.89</v>
      </c>
      <c r="X17" s="19">
        <f t="shared" si="2"/>
        <v>86.321666666666673</v>
      </c>
      <c r="AA17" s="1">
        <v>2</v>
      </c>
      <c r="AB17" s="1">
        <f>MIN(AB7,AD7)</f>
        <v>7.7517739905133887</v>
      </c>
      <c r="AC17" s="1">
        <v>0</v>
      </c>
      <c r="AD17" s="1">
        <v>14.105598179446339</v>
      </c>
      <c r="AE17" s="1">
        <v>6.2727266798418668</v>
      </c>
      <c r="AF17" s="1">
        <v>9.1994347652450852</v>
      </c>
      <c r="AI17" s="1">
        <v>2</v>
      </c>
      <c r="AJ17" s="1">
        <f>MAX(AJ7,AL7)</f>
        <v>11.101959286540362</v>
      </c>
      <c r="AK17" s="1">
        <v>0</v>
      </c>
      <c r="AL17" s="1">
        <v>14.105598179446339</v>
      </c>
      <c r="AM17" s="1">
        <v>6.2727266798418668</v>
      </c>
      <c r="AN17" s="1">
        <v>9.1994347652450852</v>
      </c>
      <c r="AQ17" s="1">
        <v>2</v>
      </c>
      <c r="AR17" s="1">
        <f>AVERAGE(AR7,AT7)</f>
        <v>9.4268666385268745</v>
      </c>
      <c r="AS17" s="1">
        <v>0</v>
      </c>
      <c r="AT17" s="1">
        <v>14.105598179446339</v>
      </c>
      <c r="AU17" s="1">
        <v>6.2727266798418668</v>
      </c>
      <c r="AV17" s="1">
        <v>9.1994347652450852</v>
      </c>
    </row>
    <row r="18" spans="1:48">
      <c r="A18" t="s">
        <v>99</v>
      </c>
      <c r="B18" t="s">
        <v>100</v>
      </c>
      <c r="C18" t="s">
        <v>54</v>
      </c>
      <c r="D18" t="s">
        <v>55</v>
      </c>
      <c r="E18" s="19">
        <v>88.94</v>
      </c>
      <c r="F18" s="19">
        <v>93.64</v>
      </c>
      <c r="G18" s="19">
        <v>86.14</v>
      </c>
      <c r="H18" s="19">
        <v>94.09</v>
      </c>
      <c r="I18" s="19">
        <v>71.36</v>
      </c>
      <c r="J18" s="19">
        <v>92.5</v>
      </c>
      <c r="K18" s="19">
        <f t="shared" si="0"/>
        <v>87.778333333333322</v>
      </c>
      <c r="N18" s="1" t="s">
        <v>60</v>
      </c>
      <c r="O18" s="1" t="s">
        <v>61</v>
      </c>
      <c r="P18" s="1" t="s">
        <v>54</v>
      </c>
      <c r="Q18" s="1" t="s">
        <v>55</v>
      </c>
      <c r="R18" s="22">
        <v>87.92</v>
      </c>
      <c r="S18" s="22">
        <v>93.48</v>
      </c>
      <c r="T18" s="22">
        <v>89.86</v>
      </c>
      <c r="U18" s="22">
        <v>93.48</v>
      </c>
      <c r="V18" s="22">
        <v>76.09</v>
      </c>
      <c r="W18" s="22">
        <v>92.39</v>
      </c>
      <c r="X18" s="19">
        <f t="shared" si="2"/>
        <v>88.87</v>
      </c>
      <c r="AA18" s="1">
        <v>4</v>
      </c>
      <c r="AB18" s="1">
        <f>MIN(AB9,AD9)</f>
        <v>6.9295887323852075</v>
      </c>
      <c r="AC18" s="1">
        <v>14.105598179446339</v>
      </c>
      <c r="AD18" s="1">
        <v>0</v>
      </c>
      <c r="AE18" s="1">
        <v>13.855489886683909</v>
      </c>
      <c r="AF18" s="1">
        <v>13.504128998199029</v>
      </c>
      <c r="AI18" s="1">
        <v>4</v>
      </c>
      <c r="AJ18" s="1">
        <f>MAX(AJ9,AL9)</f>
        <v>8.1591359836688557</v>
      </c>
      <c r="AK18" s="1">
        <v>14.105598179446339</v>
      </c>
      <c r="AL18" s="1">
        <v>0</v>
      </c>
      <c r="AM18" s="1">
        <v>13.855489886683909</v>
      </c>
      <c r="AN18" s="1">
        <v>13.504128998199029</v>
      </c>
      <c r="AQ18" s="1">
        <v>4</v>
      </c>
      <c r="AR18" s="1">
        <f>AVERAGE(AR9,AT9)</f>
        <v>7.5443623580270316</v>
      </c>
      <c r="AS18" s="1">
        <v>14.105598179446339</v>
      </c>
      <c r="AT18" s="1">
        <v>0</v>
      </c>
      <c r="AU18" s="1">
        <v>13.855489886683909</v>
      </c>
      <c r="AV18" s="1">
        <v>13.504128998199029</v>
      </c>
    </row>
    <row r="19" spans="1:48">
      <c r="A19" t="s">
        <v>101</v>
      </c>
      <c r="B19" t="s">
        <v>102</v>
      </c>
      <c r="C19" t="s">
        <v>54</v>
      </c>
      <c r="D19" t="s">
        <v>55</v>
      </c>
      <c r="E19" s="19">
        <v>86.02</v>
      </c>
      <c r="F19" s="19">
        <v>94.35</v>
      </c>
      <c r="G19" s="19">
        <v>88.31</v>
      </c>
      <c r="H19" s="19">
        <v>92.14</v>
      </c>
      <c r="I19" s="19">
        <v>68.55</v>
      </c>
      <c r="J19" s="19">
        <v>91.94</v>
      </c>
      <c r="K19" s="19">
        <f t="shared" si="0"/>
        <v>86.884999999999991</v>
      </c>
      <c r="N19" s="1" t="s">
        <v>62</v>
      </c>
      <c r="O19" s="1" t="s">
        <v>63</v>
      </c>
      <c r="P19" s="1" t="s">
        <v>54</v>
      </c>
      <c r="Q19" s="1" t="s">
        <v>55</v>
      </c>
      <c r="R19" s="22">
        <v>78.66</v>
      </c>
      <c r="S19" s="22">
        <v>93.12</v>
      </c>
      <c r="T19" s="22">
        <v>82.01</v>
      </c>
      <c r="U19" s="22">
        <v>87.56</v>
      </c>
      <c r="V19" s="22">
        <v>73.02</v>
      </c>
      <c r="W19" s="22">
        <v>92.33</v>
      </c>
      <c r="X19" s="19">
        <f t="shared" si="2"/>
        <v>84.45</v>
      </c>
      <c r="AA19" s="1">
        <v>5</v>
      </c>
      <c r="AB19" s="1">
        <f>MIN(AB10,AD10)</f>
        <v>6.4599613001936822</v>
      </c>
      <c r="AC19" s="1">
        <v>6.2727266798418668</v>
      </c>
      <c r="AD19" s="1">
        <v>13.855489886683909</v>
      </c>
      <c r="AE19" s="1">
        <v>0</v>
      </c>
      <c r="AF19" s="21">
        <v>5.6412144082635223</v>
      </c>
      <c r="AI19" s="1">
        <v>5</v>
      </c>
      <c r="AJ19" s="1">
        <f t="shared" ref="AJ19:AJ20" si="6">MAX(AJ10,AL10)</f>
        <v>9.726674663007902</v>
      </c>
      <c r="AK19" s="1">
        <v>6.2727266798418668</v>
      </c>
      <c r="AL19" s="1">
        <v>13.855489886683909</v>
      </c>
      <c r="AM19" s="1">
        <v>0</v>
      </c>
      <c r="AN19" s="21">
        <v>5.6412144082635223</v>
      </c>
      <c r="AQ19" s="1">
        <v>5</v>
      </c>
      <c r="AR19" s="1">
        <f t="shared" ref="AR19:AR20" si="7">AVERAGE(AR10,AT10)</f>
        <v>8.0933179816007925</v>
      </c>
      <c r="AS19" s="1">
        <v>6.2727266798418668</v>
      </c>
      <c r="AT19" s="1">
        <v>13.855489886683909</v>
      </c>
      <c r="AU19" s="1">
        <v>0</v>
      </c>
      <c r="AV19" s="21">
        <v>5.6412144082635223</v>
      </c>
    </row>
    <row r="20" spans="1:48">
      <c r="A20" t="s">
        <v>103</v>
      </c>
      <c r="B20" t="s">
        <v>104</v>
      </c>
      <c r="C20" t="s">
        <v>54</v>
      </c>
      <c r="D20" t="s">
        <v>67</v>
      </c>
      <c r="E20" s="19">
        <v>58.33</v>
      </c>
      <c r="F20" s="19">
        <v>58.33</v>
      </c>
      <c r="G20" s="19">
        <v>79.17</v>
      </c>
      <c r="H20" s="19">
        <v>77.09</v>
      </c>
      <c r="I20" s="19">
        <v>41.67</v>
      </c>
      <c r="J20" s="19">
        <v>58.34</v>
      </c>
      <c r="K20" s="19">
        <f t="shared" si="0"/>
        <v>62.154999999999994</v>
      </c>
      <c r="N20" s="1" t="s">
        <v>65</v>
      </c>
      <c r="O20" s="1" t="s">
        <v>66</v>
      </c>
      <c r="P20" s="1" t="s">
        <v>54</v>
      </c>
      <c r="Q20" s="1" t="s">
        <v>67</v>
      </c>
      <c r="R20" s="22">
        <v>77.510000000000005</v>
      </c>
      <c r="S20" s="22">
        <v>94.31</v>
      </c>
      <c r="T20" s="22">
        <v>86.18</v>
      </c>
      <c r="U20" s="22">
        <v>88.42</v>
      </c>
      <c r="V20" s="22">
        <v>70.73</v>
      </c>
      <c r="W20" s="22">
        <v>94.72</v>
      </c>
      <c r="X20" s="19">
        <f t="shared" si="2"/>
        <v>85.311666666666667</v>
      </c>
      <c r="AA20" s="1">
        <v>6</v>
      </c>
      <c r="AB20" s="1">
        <f>MIN(AB11,AD11)</f>
        <v>7.5223932361981678</v>
      </c>
      <c r="AC20" s="1">
        <v>9.1994347652450852</v>
      </c>
      <c r="AD20" s="1">
        <v>13.504128998199029</v>
      </c>
      <c r="AE20" s="21">
        <v>5.6412144082635223</v>
      </c>
      <c r="AF20" s="1">
        <v>0</v>
      </c>
      <c r="AI20" s="1">
        <v>6</v>
      </c>
      <c r="AJ20" s="1">
        <f t="shared" si="6"/>
        <v>8.7463649592273391</v>
      </c>
      <c r="AK20" s="1">
        <v>9.1994347652450852</v>
      </c>
      <c r="AL20" s="1">
        <v>13.504128998199029</v>
      </c>
      <c r="AM20" s="21">
        <v>5.6412144082635223</v>
      </c>
      <c r="AN20" s="1">
        <v>0</v>
      </c>
      <c r="AQ20" s="1">
        <v>6</v>
      </c>
      <c r="AR20" s="1">
        <f t="shared" si="7"/>
        <v>8.1343790977127526</v>
      </c>
      <c r="AS20" s="1">
        <v>9.1994347652450852</v>
      </c>
      <c r="AT20" s="1">
        <v>13.504128998199029</v>
      </c>
      <c r="AU20" s="21">
        <v>5.6412144082635223</v>
      </c>
      <c r="AV20" s="1">
        <v>0</v>
      </c>
    </row>
    <row r="21" spans="1:48">
      <c r="A21" t="s">
        <v>105</v>
      </c>
      <c r="B21" t="s">
        <v>106</v>
      </c>
      <c r="C21" t="s">
        <v>54</v>
      </c>
      <c r="D21" t="s">
        <v>67</v>
      </c>
      <c r="E21" s="19">
        <v>66.67</v>
      </c>
      <c r="F21" s="19">
        <v>100</v>
      </c>
      <c r="G21" s="19">
        <v>58.34</v>
      </c>
      <c r="H21" s="19">
        <v>50</v>
      </c>
      <c r="I21" s="19">
        <v>50</v>
      </c>
      <c r="J21" s="19">
        <v>83.33</v>
      </c>
      <c r="K21" s="19">
        <f t="shared" si="0"/>
        <v>68.056666666666658</v>
      </c>
    </row>
    <row r="22" spans="1:48">
      <c r="A22" t="s">
        <v>107</v>
      </c>
      <c r="B22" t="s">
        <v>108</v>
      </c>
      <c r="C22" t="s">
        <v>54</v>
      </c>
      <c r="D22" t="s">
        <v>55</v>
      </c>
      <c r="E22" s="19">
        <v>75.41</v>
      </c>
      <c r="F22" s="19">
        <v>92.23</v>
      </c>
      <c r="G22" s="19">
        <v>82.53</v>
      </c>
      <c r="H22" s="19">
        <v>89.32</v>
      </c>
      <c r="I22" s="19">
        <v>68.930000000000007</v>
      </c>
      <c r="J22" s="19">
        <v>94.18</v>
      </c>
      <c r="K22" s="19">
        <f t="shared" si="0"/>
        <v>83.766666666666666</v>
      </c>
      <c r="AA22" t="s">
        <v>357</v>
      </c>
      <c r="AB22">
        <v>5.64</v>
      </c>
      <c r="AC22" t="s">
        <v>359</v>
      </c>
      <c r="AI22" t="s">
        <v>357</v>
      </c>
      <c r="AJ22">
        <v>5.64</v>
      </c>
      <c r="AK22" t="s">
        <v>359</v>
      </c>
      <c r="AQ22" t="s">
        <v>357</v>
      </c>
      <c r="AR22">
        <v>5.64</v>
      </c>
      <c r="AS22" t="s">
        <v>359</v>
      </c>
    </row>
    <row r="23" spans="1:48">
      <c r="A23" t="s">
        <v>109</v>
      </c>
      <c r="B23" t="s">
        <v>110</v>
      </c>
      <c r="C23" t="s">
        <v>54</v>
      </c>
      <c r="D23" t="s">
        <v>67</v>
      </c>
      <c r="E23" s="19">
        <v>73.92</v>
      </c>
      <c r="F23" s="19">
        <v>90.48</v>
      </c>
      <c r="G23" s="19">
        <v>81.64</v>
      </c>
      <c r="H23" s="19">
        <v>81.13</v>
      </c>
      <c r="I23" s="19">
        <v>54.42</v>
      </c>
      <c r="J23" s="19">
        <v>87.08</v>
      </c>
      <c r="K23" s="19">
        <f t="shared" si="0"/>
        <v>78.111666666666665</v>
      </c>
    </row>
    <row r="24" spans="1:48">
      <c r="A24" t="s">
        <v>111</v>
      </c>
      <c r="B24" t="s">
        <v>112</v>
      </c>
      <c r="C24" t="s">
        <v>54</v>
      </c>
      <c r="D24" t="s">
        <v>67</v>
      </c>
      <c r="E24" s="19">
        <v>64.89</v>
      </c>
      <c r="F24" s="19">
        <v>87.23</v>
      </c>
      <c r="G24" s="19">
        <v>78.72</v>
      </c>
      <c r="H24" s="19">
        <v>82.71</v>
      </c>
      <c r="I24" s="19">
        <v>62.77</v>
      </c>
      <c r="J24" s="19">
        <v>83.51</v>
      </c>
      <c r="K24" s="19">
        <f t="shared" si="0"/>
        <v>76.638333333333335</v>
      </c>
      <c r="N24" s="1" t="s">
        <v>42</v>
      </c>
      <c r="O24" s="1" t="s">
        <v>79</v>
      </c>
      <c r="P24" s="1" t="s">
        <v>80</v>
      </c>
      <c r="Q24" s="1" t="s">
        <v>81</v>
      </c>
      <c r="R24" s="1" t="s">
        <v>82</v>
      </c>
      <c r="S24" s="1" t="s">
        <v>83</v>
      </c>
      <c r="T24" s="1" t="s">
        <v>84</v>
      </c>
      <c r="AA24" s="1" t="s">
        <v>68</v>
      </c>
      <c r="AB24" s="1">
        <v>1.3</v>
      </c>
      <c r="AC24" s="1">
        <v>2</v>
      </c>
      <c r="AD24" s="1">
        <v>4</v>
      </c>
      <c r="AE24" s="1">
        <v>5.6</v>
      </c>
      <c r="AI24" s="1" t="s">
        <v>68</v>
      </c>
      <c r="AJ24" s="1">
        <v>1.3</v>
      </c>
      <c r="AK24" s="1">
        <v>2</v>
      </c>
      <c r="AL24" s="1">
        <v>4</v>
      </c>
      <c r="AM24" s="1">
        <v>5.6</v>
      </c>
      <c r="AQ24" s="1" t="s">
        <v>68</v>
      </c>
      <c r="AR24" s="1">
        <v>1.3</v>
      </c>
      <c r="AS24" s="1">
        <v>2</v>
      </c>
      <c r="AT24" s="1">
        <v>4</v>
      </c>
      <c r="AU24" s="1">
        <v>5.6</v>
      </c>
    </row>
    <row r="25" spans="1:48">
      <c r="A25" t="s">
        <v>113</v>
      </c>
      <c r="B25" t="s">
        <v>114</v>
      </c>
      <c r="C25" t="s">
        <v>54</v>
      </c>
      <c r="D25" t="s">
        <v>67</v>
      </c>
      <c r="E25" s="19">
        <v>51.11</v>
      </c>
      <c r="F25" s="19">
        <v>66.67</v>
      </c>
      <c r="G25" s="19">
        <v>60</v>
      </c>
      <c r="H25" s="19">
        <v>76.67</v>
      </c>
      <c r="I25" s="19">
        <v>46.67</v>
      </c>
      <c r="J25" s="19">
        <v>83.33</v>
      </c>
      <c r="K25" s="19">
        <f t="shared" si="0"/>
        <v>64.075000000000003</v>
      </c>
      <c r="N25" s="1">
        <v>1</v>
      </c>
      <c r="O25" s="22">
        <v>82.71</v>
      </c>
      <c r="P25" s="22">
        <v>95.72</v>
      </c>
      <c r="Q25" s="22">
        <v>87.17</v>
      </c>
      <c r="R25" s="22">
        <v>94.25</v>
      </c>
      <c r="S25" s="22">
        <v>73.260000000000005</v>
      </c>
      <c r="T25" s="22">
        <v>92.25</v>
      </c>
      <c r="U25" s="19">
        <f>AVERAGE(O25:T25)</f>
        <v>87.56</v>
      </c>
      <c r="AA25" s="1">
        <v>1.3</v>
      </c>
      <c r="AB25" s="1">
        <v>0</v>
      </c>
      <c r="AC25" s="1">
        <v>7.7517739905133887</v>
      </c>
      <c r="AD25" s="1">
        <v>6.9295887323852075</v>
      </c>
      <c r="AE25" s="1">
        <f>MIN(AE16:AF16)</f>
        <v>6.4599613001936822</v>
      </c>
      <c r="AI25" s="1">
        <v>1.3</v>
      </c>
      <c r="AJ25" s="1">
        <v>0</v>
      </c>
      <c r="AK25" s="1">
        <v>11.101959286540362</v>
      </c>
      <c r="AL25" s="21">
        <v>8.1591359836688557</v>
      </c>
      <c r="AM25" s="1">
        <f>MAX(AM16:AN16)</f>
        <v>9.726674663007902</v>
      </c>
      <c r="AQ25" s="1">
        <v>1.3</v>
      </c>
      <c r="AR25" s="1">
        <v>0</v>
      </c>
      <c r="AS25" s="1">
        <v>9.4268666385268745</v>
      </c>
      <c r="AT25" s="21">
        <v>7.5443623580270316</v>
      </c>
      <c r="AU25" s="1">
        <f>AVERAGE(AU16:AV16)</f>
        <v>8.1138485396567717</v>
      </c>
    </row>
    <row r="26" spans="1:48">
      <c r="A26" t="s">
        <v>115</v>
      </c>
      <c r="B26" t="s">
        <v>116</v>
      </c>
      <c r="C26" t="s">
        <v>54</v>
      </c>
      <c r="D26" t="s">
        <v>67</v>
      </c>
      <c r="E26" s="19">
        <v>59.65</v>
      </c>
      <c r="F26" s="19">
        <v>89.47</v>
      </c>
      <c r="G26" s="19">
        <v>44.74</v>
      </c>
      <c r="H26" s="19">
        <v>72.37</v>
      </c>
      <c r="I26" s="19">
        <v>42.11</v>
      </c>
      <c r="J26" s="19">
        <v>76.319999999999993</v>
      </c>
      <c r="K26" s="19">
        <f t="shared" si="0"/>
        <v>64.11</v>
      </c>
      <c r="N26" s="1">
        <v>2</v>
      </c>
      <c r="O26" s="22">
        <v>81.28</v>
      </c>
      <c r="P26" s="22">
        <v>89.51</v>
      </c>
      <c r="Q26" s="22">
        <v>81.790000000000006</v>
      </c>
      <c r="R26" s="22">
        <v>88.43</v>
      </c>
      <c r="S26" s="22">
        <v>69.75</v>
      </c>
      <c r="T26" s="22">
        <v>89.51</v>
      </c>
      <c r="U26" s="19">
        <f t="shared" ref="U26:U30" si="8">AVERAGE(O26:T26)</f>
        <v>83.378333333333345</v>
      </c>
      <c r="AA26" s="1">
        <v>2</v>
      </c>
      <c r="AB26" s="1">
        <v>7.7517739905133887</v>
      </c>
      <c r="AC26" s="1">
        <v>0</v>
      </c>
      <c r="AD26" s="1">
        <v>14.105598179446339</v>
      </c>
      <c r="AE26" s="21">
        <f t="shared" ref="AE26:AE27" si="9">MIN(AE17:AF17)</f>
        <v>6.2727266798418668</v>
      </c>
      <c r="AI26" s="1">
        <v>2</v>
      </c>
      <c r="AJ26" s="1">
        <v>11.101959286540362</v>
      </c>
      <c r="AK26" s="1">
        <v>0</v>
      </c>
      <c r="AL26" s="1">
        <v>14.105598179446339</v>
      </c>
      <c r="AM26" s="1">
        <f t="shared" ref="AM26:AM27" si="10">MAX(AM17:AN17)</f>
        <v>9.1994347652450852</v>
      </c>
      <c r="AQ26" s="1">
        <v>2</v>
      </c>
      <c r="AR26" s="1">
        <v>9.4268666385268745</v>
      </c>
      <c r="AS26" s="1">
        <v>0</v>
      </c>
      <c r="AT26" s="1">
        <v>14.105598179446339</v>
      </c>
      <c r="AU26" s="1">
        <f t="shared" ref="AU26:AU27" si="11">AVERAGE(AU17:AV17)</f>
        <v>7.736080722543476</v>
      </c>
    </row>
    <row r="27" spans="1:48">
      <c r="A27" t="s">
        <v>117</v>
      </c>
      <c r="B27" t="s">
        <v>118</v>
      </c>
      <c r="C27" t="s">
        <v>54</v>
      </c>
      <c r="D27" t="s">
        <v>67</v>
      </c>
      <c r="E27" s="19">
        <v>65.709999999999994</v>
      </c>
      <c r="F27" s="19">
        <v>85.71</v>
      </c>
      <c r="G27" s="19">
        <v>71.430000000000007</v>
      </c>
      <c r="H27" s="19">
        <v>80</v>
      </c>
      <c r="I27" s="19">
        <v>57.14</v>
      </c>
      <c r="J27" s="19">
        <v>81.430000000000007</v>
      </c>
      <c r="K27" s="19">
        <f t="shared" si="0"/>
        <v>73.570000000000007</v>
      </c>
      <c r="N27" s="1">
        <v>3</v>
      </c>
      <c r="O27" s="22">
        <v>81.98</v>
      </c>
      <c r="P27" s="22">
        <v>92.97</v>
      </c>
      <c r="Q27" s="22">
        <v>84.87</v>
      </c>
      <c r="R27" s="22">
        <v>92.17</v>
      </c>
      <c r="S27" s="22">
        <v>74.05</v>
      </c>
      <c r="T27" s="22">
        <v>91.89</v>
      </c>
      <c r="U27" s="19">
        <f t="shared" si="8"/>
        <v>86.321666666666673</v>
      </c>
      <c r="AA27" s="1">
        <v>4</v>
      </c>
      <c r="AB27" s="1">
        <v>6.9295887323852075</v>
      </c>
      <c r="AC27" s="1">
        <v>14.105598179446339</v>
      </c>
      <c r="AD27" s="1">
        <v>0</v>
      </c>
      <c r="AE27" s="1">
        <f t="shared" si="9"/>
        <v>13.504128998199029</v>
      </c>
      <c r="AI27" s="1">
        <v>4</v>
      </c>
      <c r="AJ27" s="21">
        <v>8.1591359836688557</v>
      </c>
      <c r="AK27" s="1">
        <v>14.105598179446339</v>
      </c>
      <c r="AL27" s="1">
        <v>0</v>
      </c>
      <c r="AM27" s="1">
        <f t="shared" si="10"/>
        <v>13.855489886683909</v>
      </c>
      <c r="AQ27" s="1">
        <v>4</v>
      </c>
      <c r="AR27" s="21">
        <v>7.5443623580270316</v>
      </c>
      <c r="AS27" s="1">
        <v>14.105598179446339</v>
      </c>
      <c r="AT27" s="1">
        <v>0</v>
      </c>
      <c r="AU27" s="1">
        <f t="shared" si="11"/>
        <v>13.679809442441469</v>
      </c>
    </row>
    <row r="28" spans="1:48">
      <c r="A28" t="s">
        <v>119</v>
      </c>
      <c r="B28" t="s">
        <v>120</v>
      </c>
      <c r="C28" t="s">
        <v>54</v>
      </c>
      <c r="D28" t="s">
        <v>67</v>
      </c>
      <c r="E28" s="19">
        <v>55.55</v>
      </c>
      <c r="F28" s="19">
        <v>63.89</v>
      </c>
      <c r="G28" s="19">
        <v>43.06</v>
      </c>
      <c r="H28" s="19">
        <v>63.2</v>
      </c>
      <c r="I28" s="19">
        <v>25</v>
      </c>
      <c r="J28" s="19">
        <v>73.61</v>
      </c>
      <c r="K28" s="19">
        <f t="shared" si="0"/>
        <v>54.051666666666669</v>
      </c>
      <c r="N28" s="1">
        <v>4</v>
      </c>
      <c r="O28" s="22">
        <v>87.92</v>
      </c>
      <c r="P28" s="22">
        <v>93.48</v>
      </c>
      <c r="Q28" s="22">
        <v>89.86</v>
      </c>
      <c r="R28" s="22">
        <v>93.48</v>
      </c>
      <c r="S28" s="22">
        <v>76.09</v>
      </c>
      <c r="T28" s="22">
        <v>92.39</v>
      </c>
      <c r="U28" s="19">
        <f t="shared" si="8"/>
        <v>88.87</v>
      </c>
      <c r="AA28" s="1">
        <v>5.6</v>
      </c>
      <c r="AB28" s="1">
        <f>MIN(AB19:AB20)</f>
        <v>6.4599613001936822</v>
      </c>
      <c r="AC28" s="21">
        <f>MIN(AC19:AC20)</f>
        <v>6.2727266798418668</v>
      </c>
      <c r="AD28" s="1">
        <f t="shared" ref="AD28" si="12">MIN(AD19:AD20)</f>
        <v>13.504128998199029</v>
      </c>
      <c r="AE28" s="1">
        <v>0</v>
      </c>
      <c r="AI28" s="1">
        <v>5.6</v>
      </c>
      <c r="AJ28" s="1">
        <f>MAX(AJ19:AJ20)</f>
        <v>9.726674663007902</v>
      </c>
      <c r="AK28" s="1">
        <f t="shared" ref="AK28:AL28" si="13">MAX(AK19:AK20)</f>
        <v>9.1994347652450852</v>
      </c>
      <c r="AL28" s="1">
        <f t="shared" si="13"/>
        <v>13.855489886683909</v>
      </c>
      <c r="AM28" s="1">
        <v>0</v>
      </c>
      <c r="AQ28" s="1">
        <v>5.6</v>
      </c>
      <c r="AR28" s="1">
        <f>AVERAGE(AR19:AR20)</f>
        <v>8.1138485396567717</v>
      </c>
      <c r="AS28" s="1">
        <f>AVERAGE(AS19:AS20)</f>
        <v>7.736080722543476</v>
      </c>
      <c r="AT28" s="1">
        <f t="shared" ref="AT28" si="14">AVERAGE(AT19:AT20)</f>
        <v>13.679809442441469</v>
      </c>
      <c r="AU28" s="1">
        <v>0</v>
      </c>
    </row>
    <row r="29" spans="1:48">
      <c r="A29" t="s">
        <v>121</v>
      </c>
      <c r="B29" t="s">
        <v>122</v>
      </c>
      <c r="C29" t="s">
        <v>54</v>
      </c>
      <c r="D29" t="s">
        <v>67</v>
      </c>
      <c r="E29" s="19"/>
      <c r="F29" s="19"/>
      <c r="G29" s="19"/>
      <c r="H29" s="19"/>
      <c r="I29" s="19"/>
      <c r="J29" s="19"/>
      <c r="K29" s="19" t="e">
        <f t="shared" si="0"/>
        <v>#DIV/0!</v>
      </c>
      <c r="N29" s="1">
        <v>5</v>
      </c>
      <c r="O29" s="22">
        <v>78.66</v>
      </c>
      <c r="P29" s="22">
        <v>93.12</v>
      </c>
      <c r="Q29" s="22">
        <v>82.01</v>
      </c>
      <c r="R29" s="22">
        <v>87.56</v>
      </c>
      <c r="S29" s="22">
        <v>73.02</v>
      </c>
      <c r="T29" s="22">
        <v>92.33</v>
      </c>
      <c r="U29" s="19">
        <f t="shared" si="8"/>
        <v>84.45</v>
      </c>
    </row>
    <row r="30" spans="1:48">
      <c r="A30" t="s">
        <v>123</v>
      </c>
      <c r="B30" t="s">
        <v>124</v>
      </c>
      <c r="C30" t="s">
        <v>54</v>
      </c>
      <c r="D30" t="s">
        <v>67</v>
      </c>
      <c r="E30" s="19">
        <v>74.91</v>
      </c>
      <c r="F30" s="19">
        <v>89.89</v>
      </c>
      <c r="G30" s="19">
        <v>73.599999999999994</v>
      </c>
      <c r="H30" s="19">
        <v>82.86</v>
      </c>
      <c r="I30" s="19">
        <v>59.55</v>
      </c>
      <c r="J30" s="19">
        <v>91.02</v>
      </c>
      <c r="K30" s="19">
        <f t="shared" si="0"/>
        <v>78.638333333333335</v>
      </c>
      <c r="N30" s="1">
        <v>6</v>
      </c>
      <c r="O30" s="22">
        <v>77.510000000000005</v>
      </c>
      <c r="P30" s="22">
        <v>94.31</v>
      </c>
      <c r="Q30" s="22">
        <v>86.18</v>
      </c>
      <c r="R30" s="22">
        <v>88.42</v>
      </c>
      <c r="S30" s="22">
        <v>70.73</v>
      </c>
      <c r="T30" s="22">
        <v>94.72</v>
      </c>
      <c r="U30" s="19">
        <f t="shared" si="8"/>
        <v>85.311666666666667</v>
      </c>
      <c r="AA30" t="s">
        <v>357</v>
      </c>
      <c r="AB30">
        <v>6.27</v>
      </c>
      <c r="AC30" t="s">
        <v>360</v>
      </c>
      <c r="AI30" t="s">
        <v>357</v>
      </c>
      <c r="AJ30">
        <v>8.15</v>
      </c>
      <c r="AK30" t="s">
        <v>363</v>
      </c>
      <c r="AQ30" t="s">
        <v>357</v>
      </c>
      <c r="AR30">
        <v>7.54</v>
      </c>
      <c r="AS30" t="s">
        <v>365</v>
      </c>
    </row>
    <row r="31" spans="1:48">
      <c r="A31" t="s">
        <v>125</v>
      </c>
      <c r="B31" t="s">
        <v>126</v>
      </c>
      <c r="C31" t="s">
        <v>54</v>
      </c>
      <c r="D31" t="s">
        <v>55</v>
      </c>
      <c r="E31" s="19">
        <v>80.12</v>
      </c>
      <c r="F31" s="19">
        <v>94.41</v>
      </c>
      <c r="G31" s="19">
        <v>88.2</v>
      </c>
      <c r="H31" s="19">
        <v>91.77</v>
      </c>
      <c r="I31" s="19">
        <v>70.19</v>
      </c>
      <c r="J31" s="19">
        <v>91.93</v>
      </c>
      <c r="K31" s="19">
        <f t="shared" si="0"/>
        <v>86.103333333333339</v>
      </c>
    </row>
    <row r="32" spans="1:48">
      <c r="A32" t="s">
        <v>127</v>
      </c>
      <c r="B32" t="s">
        <v>128</v>
      </c>
      <c r="C32" t="s">
        <v>54</v>
      </c>
      <c r="D32" t="s">
        <v>55</v>
      </c>
      <c r="E32" s="19">
        <v>82.19</v>
      </c>
      <c r="F32" s="19">
        <v>95.43</v>
      </c>
      <c r="G32" s="19">
        <v>89.27</v>
      </c>
      <c r="H32" s="19">
        <v>91.78</v>
      </c>
      <c r="I32" s="19">
        <v>71.23</v>
      </c>
      <c r="J32" s="19">
        <v>92.24</v>
      </c>
      <c r="K32" s="19">
        <f t="shared" si="0"/>
        <v>87.023333333333326</v>
      </c>
      <c r="AA32" s="1" t="s">
        <v>68</v>
      </c>
      <c r="AB32" s="1">
        <v>1.3</v>
      </c>
      <c r="AC32" s="1">
        <v>4</v>
      </c>
      <c r="AD32" s="1" t="s">
        <v>361</v>
      </c>
      <c r="AI32" s="1" t="s">
        <v>68</v>
      </c>
      <c r="AJ32" s="1" t="s">
        <v>364</v>
      </c>
      <c r="AK32" s="1">
        <v>2</v>
      </c>
      <c r="AL32" s="1">
        <v>5.6</v>
      </c>
      <c r="AQ32" s="1" t="s">
        <v>68</v>
      </c>
      <c r="AR32" s="1" t="s">
        <v>364</v>
      </c>
      <c r="AS32" s="1">
        <v>2</v>
      </c>
      <c r="AT32" s="1">
        <v>5.6</v>
      </c>
    </row>
    <row r="33" spans="1:46">
      <c r="A33" t="s">
        <v>129</v>
      </c>
      <c r="B33" t="s">
        <v>130</v>
      </c>
      <c r="C33" t="s">
        <v>54</v>
      </c>
      <c r="D33" t="s">
        <v>67</v>
      </c>
      <c r="E33" s="19">
        <v>64.37</v>
      </c>
      <c r="F33" s="19">
        <v>84.48</v>
      </c>
      <c r="G33" s="19">
        <v>70.69</v>
      </c>
      <c r="H33" s="19">
        <v>78.88</v>
      </c>
      <c r="I33" s="19">
        <v>60.34</v>
      </c>
      <c r="J33" s="19">
        <v>85.35</v>
      </c>
      <c r="K33" s="19">
        <f t="shared" si="0"/>
        <v>74.018333333333331</v>
      </c>
      <c r="N33" t="s">
        <v>64</v>
      </c>
      <c r="AA33" s="1">
        <v>1.3</v>
      </c>
      <c r="AB33" s="1">
        <v>0</v>
      </c>
      <c r="AC33" s="1">
        <v>6.9295887323852075</v>
      </c>
      <c r="AD33" s="21">
        <f>MIN(AC25,AE25)</f>
        <v>6.4599613001936822</v>
      </c>
      <c r="AI33" s="1" t="s">
        <v>364</v>
      </c>
      <c r="AJ33" s="1">
        <v>0</v>
      </c>
      <c r="AK33" s="1">
        <f>MAX(AK25,AK27)</f>
        <v>14.105598179446339</v>
      </c>
      <c r="AL33" s="1">
        <f>MAX(AM25,AM27)</f>
        <v>13.855489886683909</v>
      </c>
      <c r="AQ33" s="1" t="s">
        <v>364</v>
      </c>
      <c r="AR33" s="1">
        <v>0</v>
      </c>
      <c r="AS33" s="1">
        <f>AVERAGE(AS25,AS27)</f>
        <v>11.766232408986607</v>
      </c>
      <c r="AT33" s="1">
        <f>AVERAGE(AU25,AU27)</f>
        <v>10.896828991049119</v>
      </c>
    </row>
    <row r="34" spans="1:46">
      <c r="A34" t="s">
        <v>131</v>
      </c>
      <c r="B34" t="s">
        <v>132</v>
      </c>
      <c r="C34" t="s">
        <v>54</v>
      </c>
      <c r="D34" t="s">
        <v>67</v>
      </c>
      <c r="E34" s="19">
        <v>78.09</v>
      </c>
      <c r="F34" s="19">
        <v>85.39</v>
      </c>
      <c r="G34" s="19">
        <v>75.28</v>
      </c>
      <c r="H34" s="19">
        <v>82.45</v>
      </c>
      <c r="I34" s="19">
        <v>58.99</v>
      </c>
      <c r="J34" s="19">
        <v>87.64</v>
      </c>
      <c r="K34" s="19">
        <f t="shared" si="0"/>
        <v>77.973333333333343</v>
      </c>
      <c r="AA34" s="1">
        <v>4</v>
      </c>
      <c r="AB34" s="1">
        <v>6.9295887323852075</v>
      </c>
      <c r="AC34" s="1">
        <v>0</v>
      </c>
      <c r="AD34" s="1">
        <f>MIN(AC27,AE27)</f>
        <v>13.504128998199029</v>
      </c>
      <c r="AI34" s="1">
        <v>2</v>
      </c>
      <c r="AJ34" s="1">
        <f>MAX(AJ26,AL26)</f>
        <v>14.105598179446339</v>
      </c>
      <c r="AK34" s="1">
        <v>0</v>
      </c>
      <c r="AL34" s="21">
        <v>9.1994347652450852</v>
      </c>
      <c r="AQ34" s="1">
        <v>2</v>
      </c>
      <c r="AR34" s="1">
        <f>AVERAGE(AR26,AT26)</f>
        <v>11.766232408986607</v>
      </c>
      <c r="AS34" s="1">
        <v>0</v>
      </c>
      <c r="AT34" s="21">
        <v>7.736080722543476</v>
      </c>
    </row>
    <row r="35" spans="1:46">
      <c r="A35" t="s">
        <v>133</v>
      </c>
      <c r="B35" t="s">
        <v>134</v>
      </c>
      <c r="C35" t="s">
        <v>54</v>
      </c>
      <c r="D35" t="s">
        <v>67</v>
      </c>
      <c r="E35" s="19">
        <v>50</v>
      </c>
      <c r="F35" s="19">
        <v>50</v>
      </c>
      <c r="G35" s="19">
        <v>100</v>
      </c>
      <c r="H35" s="19">
        <v>75</v>
      </c>
      <c r="I35" s="19">
        <v>100</v>
      </c>
      <c r="J35" s="19">
        <v>50</v>
      </c>
      <c r="K35" s="19">
        <f t="shared" si="0"/>
        <v>70.833333333333329</v>
      </c>
      <c r="N35" s="1" t="s">
        <v>68</v>
      </c>
      <c r="O35" s="1">
        <v>1</v>
      </c>
      <c r="P35" s="1">
        <v>2</v>
      </c>
      <c r="Q35" s="1">
        <v>3</v>
      </c>
      <c r="R35" s="1">
        <v>4</v>
      </c>
      <c r="S35" s="1">
        <v>5</v>
      </c>
      <c r="T35" s="1">
        <v>6</v>
      </c>
      <c r="AA35" s="1" t="s">
        <v>361</v>
      </c>
      <c r="AB35" s="21">
        <f>AD33</f>
        <v>6.4599613001936822</v>
      </c>
      <c r="AC35" s="1">
        <f>AD34</f>
        <v>13.504128998199029</v>
      </c>
      <c r="AD35" s="1">
        <v>0</v>
      </c>
      <c r="AI35" s="1">
        <v>5.6</v>
      </c>
      <c r="AJ35" s="1">
        <f>MAX(AJ28,AL28)</f>
        <v>13.855489886683909</v>
      </c>
      <c r="AK35" s="21">
        <v>9.1994347652450852</v>
      </c>
      <c r="AL35" s="1">
        <v>0</v>
      </c>
      <c r="AQ35" s="1">
        <v>5.6</v>
      </c>
      <c r="AR35" s="1">
        <f>AVERAGE(AR28,AT28)</f>
        <v>10.896828991049119</v>
      </c>
      <c r="AS35" s="21">
        <v>7.736080722543476</v>
      </c>
      <c r="AT35" s="1">
        <v>0</v>
      </c>
    </row>
    <row r="36" spans="1:46">
      <c r="A36" t="s">
        <v>135</v>
      </c>
      <c r="B36" t="s">
        <v>136</v>
      </c>
      <c r="C36" t="s">
        <v>54</v>
      </c>
      <c r="D36" t="s">
        <v>67</v>
      </c>
      <c r="E36" s="19">
        <v>100</v>
      </c>
      <c r="F36" s="19">
        <v>100</v>
      </c>
      <c r="G36" s="19">
        <v>100</v>
      </c>
      <c r="H36" s="19">
        <v>100</v>
      </c>
      <c r="I36" s="19">
        <v>100</v>
      </c>
      <c r="J36" s="19">
        <v>100</v>
      </c>
      <c r="K36" s="19">
        <f t="shared" si="0"/>
        <v>100</v>
      </c>
      <c r="N36" s="1">
        <v>1</v>
      </c>
      <c r="O36" s="1">
        <v>0</v>
      </c>
      <c r="P36" s="1">
        <f>SQRT(($O$25-O26)^2+($P$25-P26)^2+($Q$25-Q26)^2+($R$25-R26)^2+($S$25-S26)^2+($T$25-T26)^2)</f>
        <v>11.101959286540362</v>
      </c>
      <c r="Q36" s="1">
        <f>SQRT(($O$27-O25)^2+($P$27-P25)^2+($Q$27-Q25)^2+($R$27-R25)^2+($S$27-S25)^2+($T$27-T25)^2)</f>
        <v>4.2971502184587349</v>
      </c>
      <c r="R36" s="1">
        <f>SQRT(($O$28-O25)^2+($P$28-P25)^2+($Q$28-Q25)^2+($R$28-R25)^2+($S$28-S25)^2+($T$28-T25)^2)</f>
        <v>6.9295887323852075</v>
      </c>
      <c r="S36" s="1">
        <f>SQRT(($O$29-O25)^2+($P$29-P25)^2+($Q$29-Q25)^2+($R$29-R25)^2+($S$29-S25)^2+($T$29-T25)^2)</f>
        <v>9.726674663007902</v>
      </c>
      <c r="T36" s="1">
        <f>SQRT(($O$30-O25)^2+($P$30-P25)^2+($Q$30-Q25)^2+($R$30-R25)^2+($S$30-S25)^2+($T$30-T25)^2)</f>
        <v>8.7463649592273391</v>
      </c>
    </row>
    <row r="37" spans="1:46">
      <c r="A37" t="s">
        <v>137</v>
      </c>
      <c r="B37" t="s">
        <v>138</v>
      </c>
      <c r="C37" t="s">
        <v>54</v>
      </c>
      <c r="D37" t="s">
        <v>67</v>
      </c>
      <c r="E37" s="19">
        <v>88.89</v>
      </c>
      <c r="F37" s="19">
        <v>91.67</v>
      </c>
      <c r="G37" s="19">
        <v>79.17</v>
      </c>
      <c r="H37" s="19">
        <v>87.5</v>
      </c>
      <c r="I37" s="19">
        <v>66.67</v>
      </c>
      <c r="J37" s="19">
        <v>100</v>
      </c>
      <c r="K37" s="19">
        <f t="shared" si="0"/>
        <v>85.65000000000002</v>
      </c>
      <c r="N37" s="1">
        <v>2</v>
      </c>
      <c r="O37" s="1">
        <f>SQRT(($O$25-O26)^2+($P$25-P26)^2+($Q$25-Q26)^2+($R$25-R26)^2+($S$25-S26)^2+($T$25-T26)^2)</f>
        <v>11.101959286540362</v>
      </c>
      <c r="P37" s="1">
        <f t="shared" ref="P37:P41" si="15">SQRT(($O$26-O26)^2+($P$26-P26)^2+($Q$26-Q26)^2+($R$26-R26)^2+($S$26-S26)^2+($T$26-T26)^2)</f>
        <v>0</v>
      </c>
      <c r="Q37" s="1">
        <f>SQRT(($O$27-O26)^2+($P$27-P26)^2+($Q$27-Q26)^2+($R$27-R26)^2+($S$27-S26)^2+($T$27-T26)^2)</f>
        <v>7.7517739905133887</v>
      </c>
      <c r="R37" s="1">
        <f t="shared" ref="R37:R41" si="16">SQRT(($O$28-O26)^2+($P$28-P26)^2+($Q$28-Q26)^2+($R$28-R26)^2+($S$28-S26)^2+($T$28-T26)^2)</f>
        <v>14.105598179446339</v>
      </c>
      <c r="S37" s="1">
        <f t="shared" ref="S37:S41" si="17">SQRT(($O$29-O26)^2+($P$29-P26)^2+($Q$29-Q26)^2+($R$29-R26)^2+($S$29-S26)^2+($T$29-T26)^2)</f>
        <v>6.2727266798418668</v>
      </c>
      <c r="T37" s="1">
        <f t="shared" ref="T37:T41" si="18">SQRT(($O$30-O26)^2+($P$30-P26)^2+($Q$30-Q26)^2+($R$30-R26)^2+($S$30-S26)^2+($T$30-T26)^2)</f>
        <v>9.1994347652450852</v>
      </c>
      <c r="AA37" t="s">
        <v>357</v>
      </c>
      <c r="AB37">
        <v>6.45</v>
      </c>
      <c r="AC37" t="s">
        <v>362</v>
      </c>
      <c r="AI37" t="s">
        <v>357</v>
      </c>
      <c r="AJ37">
        <v>9.19</v>
      </c>
      <c r="AK37" t="s">
        <v>361</v>
      </c>
      <c r="AQ37" t="s">
        <v>357</v>
      </c>
      <c r="AR37">
        <v>7.73</v>
      </c>
      <c r="AS37" t="s">
        <v>366</v>
      </c>
    </row>
    <row r="38" spans="1:46">
      <c r="A38" t="s">
        <v>139</v>
      </c>
      <c r="B38" t="s">
        <v>140</v>
      </c>
      <c r="C38" t="s">
        <v>54</v>
      </c>
      <c r="D38" t="s">
        <v>67</v>
      </c>
      <c r="E38" s="19">
        <v>69.040000000000006</v>
      </c>
      <c r="F38" s="19">
        <v>85.71</v>
      </c>
      <c r="G38" s="19">
        <v>71.430000000000007</v>
      </c>
      <c r="H38" s="19">
        <v>83.93</v>
      </c>
      <c r="I38" s="19">
        <v>71.430000000000007</v>
      </c>
      <c r="J38" s="19">
        <v>89.29</v>
      </c>
      <c r="K38" s="19">
        <f t="shared" si="0"/>
        <v>78.471666666666678</v>
      </c>
      <c r="N38" s="1">
        <v>3</v>
      </c>
      <c r="O38" s="1">
        <f t="shared" ref="O38:O41" si="19">SQRT(($O$25-O27)^2+($P$25-P27)^2+($Q$25-Q27)^2+($R$25-R27)^2+($S$25-S27)^2+($T$25-T27)^2)</f>
        <v>4.2971502184587349</v>
      </c>
      <c r="P38" s="1">
        <f>SQRT(($O$26-O27)^2+($P$26-P27)^2+($Q$26-Q27)^2+($R$26-R27)^2+($S$26-S27)^2+($T$26-T27)^2)</f>
        <v>7.7517739905133887</v>
      </c>
      <c r="Q38" s="1">
        <f t="shared" ref="Q37:Q41" si="20">SQRT(($O$27-O27)^2+($P$27-P27)^2+($Q$27-Q27)^2+($R$27-R27)^2+($S$27-S27)^2+($T$27-T27)^2)</f>
        <v>0</v>
      </c>
      <c r="R38" s="1">
        <f t="shared" si="16"/>
        <v>8.1591359836688557</v>
      </c>
      <c r="S38" s="1">
        <f t="shared" si="17"/>
        <v>6.4599613001936822</v>
      </c>
      <c r="T38" s="1">
        <f t="shared" si="18"/>
        <v>7.5223932361981678</v>
      </c>
    </row>
    <row r="39" spans="1:46">
      <c r="A39" t="s">
        <v>141</v>
      </c>
      <c r="B39" t="s">
        <v>142</v>
      </c>
      <c r="C39" t="s">
        <v>54</v>
      </c>
      <c r="D39" t="s">
        <v>67</v>
      </c>
      <c r="E39" s="19">
        <v>70.67</v>
      </c>
      <c r="F39" s="19">
        <v>76</v>
      </c>
      <c r="G39" s="19">
        <v>66</v>
      </c>
      <c r="H39" s="19">
        <v>80</v>
      </c>
      <c r="I39" s="19">
        <v>52</v>
      </c>
      <c r="J39" s="19">
        <v>82</v>
      </c>
      <c r="K39" s="19">
        <f t="shared" si="0"/>
        <v>71.111666666666665</v>
      </c>
      <c r="N39" s="1">
        <v>4</v>
      </c>
      <c r="O39" s="1">
        <f t="shared" si="19"/>
        <v>6.9295887323852075</v>
      </c>
      <c r="P39" s="1">
        <f t="shared" si="15"/>
        <v>14.105598179446339</v>
      </c>
      <c r="Q39" s="1">
        <f t="shared" si="20"/>
        <v>8.1591359836688557</v>
      </c>
      <c r="R39" s="1">
        <f t="shared" si="16"/>
        <v>0</v>
      </c>
      <c r="S39" s="1">
        <f t="shared" si="17"/>
        <v>13.855489886683909</v>
      </c>
      <c r="T39" s="1">
        <f t="shared" si="18"/>
        <v>13.504128998199029</v>
      </c>
      <c r="AA39" s="1" t="s">
        <v>68</v>
      </c>
      <c r="AB39" s="1" t="s">
        <v>362</v>
      </c>
      <c r="AC39" s="1">
        <v>4</v>
      </c>
      <c r="AI39" s="1" t="s">
        <v>68</v>
      </c>
      <c r="AJ39" s="1" t="s">
        <v>364</v>
      </c>
      <c r="AK39" s="1" t="s">
        <v>361</v>
      </c>
      <c r="AQ39" s="1" t="s">
        <v>68</v>
      </c>
      <c r="AR39" s="1" t="s">
        <v>364</v>
      </c>
      <c r="AS39" s="1" t="s">
        <v>361</v>
      </c>
    </row>
    <row r="40" spans="1:46">
      <c r="A40" t="s">
        <v>143</v>
      </c>
      <c r="B40" t="s">
        <v>144</v>
      </c>
      <c r="C40" t="s">
        <v>54</v>
      </c>
      <c r="D40" t="s">
        <v>67</v>
      </c>
      <c r="E40" s="19">
        <v>66.67</v>
      </c>
      <c r="F40" s="19">
        <v>76.92</v>
      </c>
      <c r="G40" s="19">
        <v>80.77</v>
      </c>
      <c r="H40" s="19">
        <v>75</v>
      </c>
      <c r="I40" s="19">
        <v>69.23</v>
      </c>
      <c r="J40" s="19">
        <v>88.46</v>
      </c>
      <c r="K40" s="19">
        <f t="shared" si="0"/>
        <v>76.174999999999997</v>
      </c>
      <c r="N40" s="1">
        <v>5</v>
      </c>
      <c r="O40" s="1">
        <f t="shared" si="19"/>
        <v>9.726674663007902</v>
      </c>
      <c r="P40" s="1">
        <f t="shared" si="15"/>
        <v>6.2727266798418668</v>
      </c>
      <c r="Q40" s="1">
        <f t="shared" si="20"/>
        <v>6.4599613001936822</v>
      </c>
      <c r="R40" s="1">
        <f t="shared" si="16"/>
        <v>13.855489886683909</v>
      </c>
      <c r="S40" s="1">
        <f t="shared" si="17"/>
        <v>0</v>
      </c>
      <c r="T40" s="1">
        <f t="shared" si="18"/>
        <v>5.6412144082635223</v>
      </c>
      <c r="AA40" s="1" t="s">
        <v>362</v>
      </c>
      <c r="AB40" s="1">
        <v>0</v>
      </c>
      <c r="AC40" s="1">
        <v>6.9295887323852075</v>
      </c>
      <c r="AI40" s="1" t="s">
        <v>364</v>
      </c>
      <c r="AJ40" s="1">
        <v>0</v>
      </c>
      <c r="AK40" s="1">
        <f>MAX(AK33:AL33)</f>
        <v>14.105598179446339</v>
      </c>
      <c r="AQ40" s="1" t="s">
        <v>364</v>
      </c>
      <c r="AR40" s="1">
        <v>0</v>
      </c>
      <c r="AS40" s="1">
        <f>AVERAGE(AS33:AT33)</f>
        <v>11.331530700017863</v>
      </c>
    </row>
    <row r="41" spans="1:46">
      <c r="A41" t="s">
        <v>145</v>
      </c>
      <c r="B41" t="s">
        <v>146</v>
      </c>
      <c r="C41" t="s">
        <v>54</v>
      </c>
      <c r="D41" t="s">
        <v>67</v>
      </c>
      <c r="E41" s="19">
        <v>44.45</v>
      </c>
      <c r="F41" s="19">
        <v>50</v>
      </c>
      <c r="G41" s="19">
        <v>100</v>
      </c>
      <c r="H41" s="19">
        <v>75</v>
      </c>
      <c r="I41" s="19">
        <v>50</v>
      </c>
      <c r="J41" s="19">
        <v>83.34</v>
      </c>
      <c r="K41" s="19">
        <f t="shared" si="0"/>
        <v>67.131666666666661</v>
      </c>
      <c r="N41" s="1">
        <v>6</v>
      </c>
      <c r="O41" s="1">
        <f t="shared" si="19"/>
        <v>8.7463649592273391</v>
      </c>
      <c r="P41" s="1">
        <f t="shared" si="15"/>
        <v>9.1994347652450852</v>
      </c>
      <c r="Q41" s="1">
        <f t="shared" si="20"/>
        <v>7.5223932361981678</v>
      </c>
      <c r="R41" s="1">
        <f t="shared" si="16"/>
        <v>13.504128998199029</v>
      </c>
      <c r="S41" s="1">
        <f t="shared" si="17"/>
        <v>5.6412144082635223</v>
      </c>
      <c r="T41" s="1">
        <f t="shared" si="18"/>
        <v>0</v>
      </c>
      <c r="AA41" s="1">
        <v>4</v>
      </c>
      <c r="AB41" s="1">
        <v>6.9295887323852075</v>
      </c>
      <c r="AC41" s="1">
        <v>0</v>
      </c>
      <c r="AI41" s="1" t="s">
        <v>361</v>
      </c>
      <c r="AJ41" s="1">
        <f>MAX(AJ34:AJ35)</f>
        <v>14.105598179446339</v>
      </c>
      <c r="AK41" s="1">
        <v>0</v>
      </c>
      <c r="AQ41" s="1" t="s">
        <v>361</v>
      </c>
      <c r="AR41" s="1">
        <f>AVERAGE(AR34:AR35)</f>
        <v>11.331530700017863</v>
      </c>
      <c r="AS41" s="1">
        <v>0</v>
      </c>
    </row>
    <row r="42" spans="1:46">
      <c r="A42" t="s">
        <v>147</v>
      </c>
      <c r="B42" t="s">
        <v>148</v>
      </c>
      <c r="C42" t="s">
        <v>54</v>
      </c>
      <c r="D42" t="s">
        <v>67</v>
      </c>
      <c r="E42" s="19">
        <v>90.2</v>
      </c>
      <c r="F42" s="19">
        <v>88.24</v>
      </c>
      <c r="G42" s="19">
        <v>88.24</v>
      </c>
      <c r="H42" s="19">
        <v>87.5</v>
      </c>
      <c r="I42" s="19">
        <v>50</v>
      </c>
      <c r="J42" s="19">
        <v>94.12</v>
      </c>
      <c r="K42" s="19">
        <f t="shared" si="0"/>
        <v>83.05</v>
      </c>
    </row>
    <row r="43" spans="1:46">
      <c r="A43" t="s">
        <v>149</v>
      </c>
      <c r="B43" t="s">
        <v>150</v>
      </c>
      <c r="C43" t="s">
        <v>54</v>
      </c>
      <c r="D43" t="s">
        <v>67</v>
      </c>
      <c r="E43" s="19">
        <v>86.96</v>
      </c>
      <c r="F43" s="19">
        <v>100</v>
      </c>
      <c r="G43" s="19">
        <v>93.48</v>
      </c>
      <c r="H43" s="19">
        <v>93.48</v>
      </c>
      <c r="I43" s="19">
        <v>65.22</v>
      </c>
      <c r="J43" s="19">
        <v>100</v>
      </c>
      <c r="K43" s="19">
        <f t="shared" si="0"/>
        <v>89.856666666666669</v>
      </c>
    </row>
    <row r="44" spans="1:46">
      <c r="A44" t="s">
        <v>151</v>
      </c>
      <c r="B44" t="s">
        <v>152</v>
      </c>
      <c r="C44" t="s">
        <v>54</v>
      </c>
      <c r="D44" t="s">
        <v>67</v>
      </c>
      <c r="E44" s="19">
        <v>75.52</v>
      </c>
      <c r="F44" s="19">
        <v>90.63</v>
      </c>
      <c r="G44" s="19">
        <v>93.76</v>
      </c>
      <c r="H44" s="19">
        <v>91.8</v>
      </c>
      <c r="I44" s="19">
        <v>76.56</v>
      </c>
      <c r="J44" s="19">
        <v>90.63</v>
      </c>
      <c r="K44" s="19">
        <f t="shared" si="0"/>
        <v>86.483333333333334</v>
      </c>
    </row>
    <row r="45" spans="1:46">
      <c r="A45" t="s">
        <v>153</v>
      </c>
      <c r="B45" t="s">
        <v>154</v>
      </c>
      <c r="C45" t="s">
        <v>54</v>
      </c>
      <c r="D45" t="s">
        <v>67</v>
      </c>
      <c r="E45" s="19">
        <v>79.489999999999995</v>
      </c>
      <c r="F45" s="19">
        <v>92.31</v>
      </c>
      <c r="G45" s="19">
        <v>80.77</v>
      </c>
      <c r="H45" s="19">
        <v>86.54</v>
      </c>
      <c r="I45" s="19">
        <v>76.92</v>
      </c>
      <c r="J45" s="19">
        <v>92.31</v>
      </c>
      <c r="K45" s="19">
        <f t="shared" si="0"/>
        <v>84.723333333333343</v>
      </c>
    </row>
    <row r="46" spans="1:46">
      <c r="A46" t="s">
        <v>155</v>
      </c>
      <c r="B46" t="s">
        <v>156</v>
      </c>
      <c r="C46" t="s">
        <v>54</v>
      </c>
      <c r="D46" t="s">
        <v>55</v>
      </c>
      <c r="E46" s="19">
        <v>78.22</v>
      </c>
      <c r="F46" s="19">
        <v>91.34</v>
      </c>
      <c r="G46" s="19">
        <v>80.319999999999993</v>
      </c>
      <c r="H46" s="19">
        <v>91.54</v>
      </c>
      <c r="I46" s="19">
        <v>68.5</v>
      </c>
      <c r="J46" s="19">
        <v>90.95</v>
      </c>
      <c r="K46" s="19">
        <f t="shared" si="0"/>
        <v>83.478333333333339</v>
      </c>
    </row>
    <row r="47" spans="1:46">
      <c r="A47" t="s">
        <v>157</v>
      </c>
      <c r="B47" t="s">
        <v>158</v>
      </c>
      <c r="C47" t="s">
        <v>54</v>
      </c>
      <c r="D47" t="s">
        <v>55</v>
      </c>
      <c r="E47" s="19">
        <v>79.790000000000006</v>
      </c>
      <c r="F47" s="19">
        <v>95.48</v>
      </c>
      <c r="G47" s="19">
        <v>89.36</v>
      </c>
      <c r="H47" s="19">
        <v>92.9</v>
      </c>
      <c r="I47" s="19">
        <v>78.06</v>
      </c>
      <c r="J47" s="19">
        <v>95.49</v>
      </c>
      <c r="K47" s="19">
        <f t="shared" si="0"/>
        <v>88.513333333333321</v>
      </c>
    </row>
    <row r="48" spans="1:46">
      <c r="A48" t="s">
        <v>159</v>
      </c>
      <c r="B48" t="s">
        <v>160</v>
      </c>
      <c r="C48" t="s">
        <v>54</v>
      </c>
      <c r="D48" t="s">
        <v>55</v>
      </c>
      <c r="E48" s="19">
        <v>78.430000000000007</v>
      </c>
      <c r="F48" s="19">
        <v>90</v>
      </c>
      <c r="G48" s="19">
        <v>81.77</v>
      </c>
      <c r="H48" s="19">
        <v>88.97</v>
      </c>
      <c r="I48" s="19">
        <v>69.41</v>
      </c>
      <c r="J48" s="19">
        <v>92.65</v>
      </c>
      <c r="K48" s="19">
        <f t="shared" si="0"/>
        <v>83.538333333333313</v>
      </c>
    </row>
    <row r="49" spans="1:11">
      <c r="A49" t="s">
        <v>161</v>
      </c>
      <c r="B49" t="s">
        <v>162</v>
      </c>
      <c r="C49" t="s">
        <v>54</v>
      </c>
      <c r="D49" t="s">
        <v>55</v>
      </c>
      <c r="E49" s="19">
        <v>72.849999999999994</v>
      </c>
      <c r="F49" s="19">
        <v>88.66</v>
      </c>
      <c r="G49" s="19">
        <v>79.38</v>
      </c>
      <c r="H49" s="19">
        <v>84.02</v>
      </c>
      <c r="I49" s="19">
        <v>58.76</v>
      </c>
      <c r="J49" s="19">
        <v>91.76</v>
      </c>
      <c r="K49" s="19">
        <f t="shared" si="0"/>
        <v>79.23833333333333</v>
      </c>
    </row>
    <row r="50" spans="1:11">
      <c r="A50" t="s">
        <v>163</v>
      </c>
      <c r="B50" t="s">
        <v>164</v>
      </c>
      <c r="C50" t="s">
        <v>54</v>
      </c>
      <c r="D50" t="s">
        <v>55</v>
      </c>
      <c r="E50" s="19">
        <v>77.010000000000005</v>
      </c>
      <c r="F50" s="19">
        <v>88.28</v>
      </c>
      <c r="G50" s="19">
        <v>77.94</v>
      </c>
      <c r="H50" s="19">
        <v>83.27</v>
      </c>
      <c r="I50" s="19">
        <v>60.69</v>
      </c>
      <c r="J50" s="19">
        <v>89.31</v>
      </c>
      <c r="K50" s="19">
        <f t="shared" si="0"/>
        <v>79.416666666666671</v>
      </c>
    </row>
    <row r="51" spans="1:11">
      <c r="A51" t="s">
        <v>165</v>
      </c>
      <c r="B51" t="s">
        <v>166</v>
      </c>
      <c r="C51" t="s">
        <v>54</v>
      </c>
      <c r="D51" t="s">
        <v>55</v>
      </c>
      <c r="E51" s="19">
        <v>71.739999999999995</v>
      </c>
      <c r="F51" s="19">
        <v>90.22</v>
      </c>
      <c r="G51" s="19">
        <v>76.63</v>
      </c>
      <c r="H51" s="19">
        <v>82.61</v>
      </c>
      <c r="I51" s="19">
        <v>58.7</v>
      </c>
      <c r="J51" s="19">
        <v>91.31</v>
      </c>
      <c r="K51" s="19">
        <f t="shared" si="0"/>
        <v>78.534999999999997</v>
      </c>
    </row>
    <row r="52" spans="1:11">
      <c r="A52" t="s">
        <v>167</v>
      </c>
      <c r="B52" t="s">
        <v>168</v>
      </c>
      <c r="C52" t="s">
        <v>54</v>
      </c>
      <c r="D52" t="s">
        <v>67</v>
      </c>
      <c r="E52" s="19">
        <v>57.36</v>
      </c>
      <c r="F52" s="19">
        <v>79.069999999999993</v>
      </c>
      <c r="G52" s="19">
        <v>72.099999999999994</v>
      </c>
      <c r="H52" s="19">
        <v>80.23</v>
      </c>
      <c r="I52" s="19">
        <v>51.16</v>
      </c>
      <c r="J52" s="19">
        <v>81.400000000000006</v>
      </c>
      <c r="K52" s="19">
        <f t="shared" si="0"/>
        <v>70.219999999999985</v>
      </c>
    </row>
    <row r="53" spans="1:11">
      <c r="A53" t="s">
        <v>169</v>
      </c>
      <c r="B53" t="s">
        <v>170</v>
      </c>
      <c r="C53" t="s">
        <v>54</v>
      </c>
      <c r="D53" t="s">
        <v>55</v>
      </c>
      <c r="E53" s="19">
        <v>85.71</v>
      </c>
      <c r="F53" s="19">
        <v>95.24</v>
      </c>
      <c r="G53" s="19">
        <v>85.72</v>
      </c>
      <c r="H53" s="19">
        <v>88.1</v>
      </c>
      <c r="I53" s="19">
        <v>61.9</v>
      </c>
      <c r="J53" s="19">
        <v>88.1</v>
      </c>
      <c r="K53" s="19">
        <f t="shared" si="0"/>
        <v>84.12833333333333</v>
      </c>
    </row>
    <row r="54" spans="1:11">
      <c r="A54" t="s">
        <v>171</v>
      </c>
      <c r="B54" t="s">
        <v>172</v>
      </c>
      <c r="C54" t="s">
        <v>54</v>
      </c>
      <c r="D54" t="s">
        <v>67</v>
      </c>
      <c r="E54" s="19">
        <v>66.67</v>
      </c>
      <c r="F54" s="19">
        <v>66.67</v>
      </c>
      <c r="G54" s="19">
        <v>83.34</v>
      </c>
      <c r="H54" s="19">
        <v>91.67</v>
      </c>
      <c r="I54" s="19">
        <v>66.67</v>
      </c>
      <c r="J54" s="19">
        <v>83.34</v>
      </c>
      <c r="K54" s="19">
        <f t="shared" si="0"/>
        <v>76.393333333333331</v>
      </c>
    </row>
    <row r="55" spans="1:11">
      <c r="A55" t="s">
        <v>173</v>
      </c>
      <c r="B55" t="s">
        <v>174</v>
      </c>
      <c r="C55" t="s">
        <v>54</v>
      </c>
      <c r="D55" t="s">
        <v>67</v>
      </c>
      <c r="E55" s="19">
        <v>61.9</v>
      </c>
      <c r="F55" s="19">
        <v>85.71</v>
      </c>
      <c r="G55" s="19">
        <v>53.58</v>
      </c>
      <c r="H55" s="19">
        <v>71.430000000000007</v>
      </c>
      <c r="I55" s="19">
        <v>50</v>
      </c>
      <c r="J55" s="19">
        <v>71.430000000000007</v>
      </c>
      <c r="K55" s="19">
        <f t="shared" si="0"/>
        <v>65.674999999999997</v>
      </c>
    </row>
    <row r="56" spans="1:11">
      <c r="A56" t="s">
        <v>175</v>
      </c>
      <c r="B56" t="s">
        <v>176</v>
      </c>
      <c r="C56" t="s">
        <v>54</v>
      </c>
      <c r="D56" t="s">
        <v>67</v>
      </c>
      <c r="E56" s="19">
        <v>62.5</v>
      </c>
      <c r="F56" s="19">
        <v>75</v>
      </c>
      <c r="G56" s="19">
        <v>75</v>
      </c>
      <c r="H56" s="19">
        <v>81.25</v>
      </c>
      <c r="I56" s="19">
        <v>87.5</v>
      </c>
      <c r="J56" s="19">
        <v>93.75</v>
      </c>
      <c r="K56" s="19">
        <f t="shared" si="0"/>
        <v>79.166666666666671</v>
      </c>
    </row>
    <row r="57" spans="1:11">
      <c r="A57" t="s">
        <v>177</v>
      </c>
      <c r="B57" t="s">
        <v>178</v>
      </c>
      <c r="C57" t="s">
        <v>54</v>
      </c>
      <c r="D57" t="s">
        <v>55</v>
      </c>
      <c r="E57" s="19">
        <v>60.87</v>
      </c>
      <c r="F57" s="19">
        <v>82.61</v>
      </c>
      <c r="G57" s="19">
        <v>68.48</v>
      </c>
      <c r="H57" s="19">
        <v>82.61</v>
      </c>
      <c r="I57" s="19">
        <v>69.569999999999993</v>
      </c>
      <c r="J57" s="19">
        <v>92.39</v>
      </c>
      <c r="K57" s="19">
        <f t="shared" si="0"/>
        <v>76.088333333333324</v>
      </c>
    </row>
    <row r="58" spans="1:11">
      <c r="A58" t="s">
        <v>179</v>
      </c>
      <c r="B58" t="s">
        <v>180</v>
      </c>
      <c r="C58" t="s">
        <v>54</v>
      </c>
      <c r="D58" t="s">
        <v>67</v>
      </c>
      <c r="E58" s="19">
        <v>71.930000000000007</v>
      </c>
      <c r="F58" s="19">
        <v>89.47</v>
      </c>
      <c r="G58" s="19">
        <v>71.06</v>
      </c>
      <c r="H58" s="19">
        <v>86.84</v>
      </c>
      <c r="I58" s="19">
        <v>47.37</v>
      </c>
      <c r="J58" s="19">
        <v>81.58</v>
      </c>
      <c r="K58" s="19">
        <f t="shared" si="0"/>
        <v>74.708333333333329</v>
      </c>
    </row>
    <row r="59" spans="1:11">
      <c r="A59" t="s">
        <v>181</v>
      </c>
      <c r="B59" t="s">
        <v>182</v>
      </c>
      <c r="C59" t="s">
        <v>54</v>
      </c>
      <c r="D59" t="s">
        <v>67</v>
      </c>
      <c r="E59" s="19">
        <v>69.400000000000006</v>
      </c>
      <c r="F59" s="19">
        <v>96.72</v>
      </c>
      <c r="G59" s="19">
        <v>77.05</v>
      </c>
      <c r="H59" s="19">
        <v>87.71</v>
      </c>
      <c r="I59" s="19">
        <v>65.569999999999993</v>
      </c>
      <c r="J59" s="19">
        <v>91.81</v>
      </c>
      <c r="K59" s="19">
        <f t="shared" si="0"/>
        <v>81.376666666666665</v>
      </c>
    </row>
    <row r="60" spans="1:11">
      <c r="A60" t="s">
        <v>183</v>
      </c>
      <c r="B60" t="s">
        <v>184</v>
      </c>
      <c r="C60" t="s">
        <v>54</v>
      </c>
      <c r="D60" t="s">
        <v>55</v>
      </c>
      <c r="E60" s="19">
        <v>65.47</v>
      </c>
      <c r="F60" s="19">
        <v>89.29</v>
      </c>
      <c r="G60" s="19">
        <v>73.209999999999994</v>
      </c>
      <c r="H60" s="19">
        <v>85.12</v>
      </c>
      <c r="I60" s="19">
        <v>53.57</v>
      </c>
      <c r="J60" s="19">
        <v>85.12</v>
      </c>
      <c r="K60" s="19">
        <f t="shared" si="0"/>
        <v>75.296666666666667</v>
      </c>
    </row>
    <row r="61" spans="1:11">
      <c r="A61" t="s">
        <v>185</v>
      </c>
      <c r="B61" t="s">
        <v>186</v>
      </c>
      <c r="C61" t="s">
        <v>54</v>
      </c>
      <c r="D61" t="s">
        <v>67</v>
      </c>
      <c r="E61" s="19">
        <v>100</v>
      </c>
      <c r="F61" s="19">
        <v>100</v>
      </c>
      <c r="G61" s="19">
        <v>50</v>
      </c>
      <c r="H61" s="19">
        <v>100</v>
      </c>
      <c r="I61" s="19">
        <v>100</v>
      </c>
      <c r="J61" s="19">
        <v>100</v>
      </c>
      <c r="K61" s="19">
        <f t="shared" si="0"/>
        <v>91.666666666666671</v>
      </c>
    </row>
    <row r="62" spans="1:11">
      <c r="A62" t="s">
        <v>187</v>
      </c>
      <c r="B62" t="s">
        <v>188</v>
      </c>
      <c r="C62" t="s">
        <v>54</v>
      </c>
      <c r="D62" t="s">
        <v>55</v>
      </c>
      <c r="E62" s="19">
        <v>77.39</v>
      </c>
      <c r="F62" s="19">
        <v>93.01</v>
      </c>
      <c r="G62" s="19">
        <v>79.72</v>
      </c>
      <c r="H62" s="19">
        <v>86.54</v>
      </c>
      <c r="I62" s="19">
        <v>68.53</v>
      </c>
      <c r="J62" s="19">
        <v>91.96</v>
      </c>
      <c r="K62" s="19">
        <f t="shared" si="0"/>
        <v>82.858333333333334</v>
      </c>
    </row>
    <row r="63" spans="1:11">
      <c r="A63" t="s">
        <v>189</v>
      </c>
      <c r="B63" t="s">
        <v>190</v>
      </c>
      <c r="C63" t="s">
        <v>54</v>
      </c>
      <c r="D63" t="s">
        <v>55</v>
      </c>
      <c r="E63" s="19">
        <v>64.42</v>
      </c>
      <c r="F63" s="19">
        <v>90.54</v>
      </c>
      <c r="G63" s="19">
        <v>72.98</v>
      </c>
      <c r="H63" s="19">
        <v>89.19</v>
      </c>
      <c r="I63" s="19">
        <v>68.92</v>
      </c>
      <c r="J63" s="19">
        <v>88.52</v>
      </c>
      <c r="K63" s="19">
        <f t="shared" si="0"/>
        <v>79.094999999999999</v>
      </c>
    </row>
    <row r="64" spans="1:11">
      <c r="A64" t="s">
        <v>191</v>
      </c>
      <c r="B64" t="s">
        <v>192</v>
      </c>
      <c r="C64" t="s">
        <v>54</v>
      </c>
      <c r="D64" t="s">
        <v>55</v>
      </c>
      <c r="E64" s="19">
        <v>76.13</v>
      </c>
      <c r="F64" s="19">
        <v>94.59</v>
      </c>
      <c r="G64" s="19">
        <v>87.17</v>
      </c>
      <c r="H64" s="19">
        <v>82.77</v>
      </c>
      <c r="I64" s="19">
        <v>72.97</v>
      </c>
      <c r="J64" s="19">
        <v>93.92</v>
      </c>
      <c r="K64" s="19">
        <f t="shared" si="0"/>
        <v>84.591666666666669</v>
      </c>
    </row>
    <row r="65" spans="1:11">
      <c r="A65" t="s">
        <v>193</v>
      </c>
      <c r="B65" t="s">
        <v>194</v>
      </c>
      <c r="C65" t="s">
        <v>54</v>
      </c>
      <c r="D65" t="s">
        <v>55</v>
      </c>
      <c r="E65" s="19">
        <v>77.52</v>
      </c>
      <c r="F65" s="19">
        <v>86.05</v>
      </c>
      <c r="G65" s="19">
        <v>78.489999999999995</v>
      </c>
      <c r="H65" s="19">
        <v>77.040000000000006</v>
      </c>
      <c r="I65" s="19">
        <v>60.47</v>
      </c>
      <c r="J65" s="19">
        <v>87.79</v>
      </c>
      <c r="K65" s="19">
        <f t="shared" si="0"/>
        <v>77.893333333333345</v>
      </c>
    </row>
    <row r="66" spans="1:11">
      <c r="A66" t="s">
        <v>195</v>
      </c>
      <c r="B66" t="s">
        <v>196</v>
      </c>
      <c r="C66" t="s">
        <v>54</v>
      </c>
      <c r="D66" t="s">
        <v>55</v>
      </c>
      <c r="E66" s="19">
        <v>75.48</v>
      </c>
      <c r="F66" s="19">
        <v>91.74</v>
      </c>
      <c r="G66" s="19">
        <v>84.3</v>
      </c>
      <c r="H66" s="19">
        <v>84.92</v>
      </c>
      <c r="I66" s="19">
        <v>74.38</v>
      </c>
      <c r="J66" s="19">
        <v>91.74</v>
      </c>
      <c r="K66" s="19">
        <f t="shared" si="0"/>
        <v>83.76</v>
      </c>
    </row>
    <row r="67" spans="1:11">
      <c r="A67" t="s">
        <v>197</v>
      </c>
      <c r="B67" t="s">
        <v>198</v>
      </c>
      <c r="C67" t="s">
        <v>54</v>
      </c>
      <c r="D67" t="s">
        <v>67</v>
      </c>
      <c r="E67" s="19">
        <v>78.790000000000006</v>
      </c>
      <c r="F67" s="19">
        <v>81.819999999999993</v>
      </c>
      <c r="G67" s="19">
        <v>86.37</v>
      </c>
      <c r="H67" s="19">
        <v>84.09</v>
      </c>
      <c r="I67" s="19">
        <v>63.64</v>
      </c>
      <c r="J67" s="19">
        <v>95.46</v>
      </c>
      <c r="K67" s="19">
        <f t="shared" si="0"/>
        <v>81.695000000000007</v>
      </c>
    </row>
    <row r="68" spans="1:11">
      <c r="A68" t="s">
        <v>199</v>
      </c>
      <c r="B68" t="s">
        <v>200</v>
      </c>
      <c r="C68" t="s">
        <v>54</v>
      </c>
      <c r="D68" t="s">
        <v>67</v>
      </c>
      <c r="E68" s="19">
        <v>58.33</v>
      </c>
      <c r="F68" s="19">
        <v>90</v>
      </c>
      <c r="G68" s="19">
        <v>67.5</v>
      </c>
      <c r="H68" s="19">
        <v>75</v>
      </c>
      <c r="I68" s="19">
        <v>40</v>
      </c>
      <c r="J68" s="19">
        <v>77.5</v>
      </c>
      <c r="K68" s="19">
        <f t="shared" si="0"/>
        <v>68.054999999999993</v>
      </c>
    </row>
    <row r="69" spans="1:11">
      <c r="A69" t="s">
        <v>201</v>
      </c>
      <c r="B69" t="s">
        <v>202</v>
      </c>
      <c r="C69" t="s">
        <v>54</v>
      </c>
      <c r="D69" t="s">
        <v>67</v>
      </c>
      <c r="E69" s="19">
        <v>66.67</v>
      </c>
      <c r="F69" s="19">
        <v>75</v>
      </c>
      <c r="G69" s="19">
        <v>87.5</v>
      </c>
      <c r="H69" s="19">
        <v>81.25</v>
      </c>
      <c r="I69" s="19">
        <v>62.5</v>
      </c>
      <c r="J69" s="19">
        <v>87.5</v>
      </c>
      <c r="K69" s="19">
        <f t="shared" si="0"/>
        <v>76.736666666666665</v>
      </c>
    </row>
    <row r="70" spans="1:11">
      <c r="A70" t="s">
        <v>203</v>
      </c>
      <c r="B70" t="s">
        <v>204</v>
      </c>
      <c r="C70" t="s">
        <v>54</v>
      </c>
      <c r="D70" t="s">
        <v>67</v>
      </c>
      <c r="E70" s="19">
        <v>85.19</v>
      </c>
      <c r="F70" s="19">
        <v>100</v>
      </c>
      <c r="G70" s="19">
        <v>66.67</v>
      </c>
      <c r="H70" s="19">
        <v>83.34</v>
      </c>
      <c r="I70" s="19">
        <v>55.56</v>
      </c>
      <c r="J70" s="19">
        <v>83.34</v>
      </c>
      <c r="K70" s="19">
        <f t="shared" ref="K70:K133" si="21">AVERAGE(E70:J70)</f>
        <v>79.016666666666666</v>
      </c>
    </row>
    <row r="71" spans="1:11">
      <c r="A71" t="s">
        <v>205</v>
      </c>
      <c r="B71" t="s">
        <v>206</v>
      </c>
      <c r="C71" t="s">
        <v>54</v>
      </c>
      <c r="D71" t="s">
        <v>55</v>
      </c>
      <c r="E71" s="19">
        <v>68.16</v>
      </c>
      <c r="F71" s="19">
        <v>88.06</v>
      </c>
      <c r="G71" s="19">
        <v>80.599999999999994</v>
      </c>
      <c r="H71" s="19">
        <v>85.82</v>
      </c>
      <c r="I71" s="19">
        <v>68.66</v>
      </c>
      <c r="J71" s="19">
        <v>85.08</v>
      </c>
      <c r="K71" s="19">
        <f t="shared" si="21"/>
        <v>79.396666666666661</v>
      </c>
    </row>
    <row r="72" spans="1:11">
      <c r="A72" t="s">
        <v>207</v>
      </c>
      <c r="B72" t="s">
        <v>208</v>
      </c>
      <c r="C72" t="s">
        <v>54</v>
      </c>
      <c r="D72" t="s">
        <v>67</v>
      </c>
      <c r="E72" s="19">
        <v>73.33</v>
      </c>
      <c r="F72" s="19">
        <v>60</v>
      </c>
      <c r="G72" s="19">
        <v>70</v>
      </c>
      <c r="H72" s="19">
        <v>90</v>
      </c>
      <c r="I72" s="19">
        <v>40</v>
      </c>
      <c r="J72" s="19">
        <v>90</v>
      </c>
      <c r="K72" s="19">
        <f t="shared" si="21"/>
        <v>70.554999999999993</v>
      </c>
    </row>
    <row r="73" spans="1:11">
      <c r="A73" t="s">
        <v>209</v>
      </c>
      <c r="B73" t="s">
        <v>210</v>
      </c>
      <c r="C73" t="s">
        <v>54</v>
      </c>
      <c r="D73" t="s">
        <v>55</v>
      </c>
      <c r="E73" s="19">
        <v>69.61</v>
      </c>
      <c r="F73" s="19">
        <v>88.24</v>
      </c>
      <c r="G73" s="19">
        <v>80.88</v>
      </c>
      <c r="H73" s="19">
        <v>87.5</v>
      </c>
      <c r="I73" s="19">
        <v>66.180000000000007</v>
      </c>
      <c r="J73" s="19">
        <v>90.44</v>
      </c>
      <c r="K73" s="19">
        <f t="shared" si="21"/>
        <v>80.475000000000009</v>
      </c>
    </row>
    <row r="74" spans="1:11">
      <c r="A74" t="s">
        <v>211</v>
      </c>
      <c r="B74" t="s">
        <v>212</v>
      </c>
      <c r="C74" t="s">
        <v>54</v>
      </c>
      <c r="D74" t="s">
        <v>67</v>
      </c>
      <c r="E74" s="19">
        <v>68.989999999999995</v>
      </c>
      <c r="F74" s="19">
        <v>74.42</v>
      </c>
      <c r="G74" s="19">
        <v>62.79</v>
      </c>
      <c r="H74" s="19">
        <v>79.069999999999993</v>
      </c>
      <c r="I74" s="19">
        <v>46.51</v>
      </c>
      <c r="J74" s="19">
        <v>82.56</v>
      </c>
      <c r="K74" s="19">
        <f t="shared" si="21"/>
        <v>69.056666666666658</v>
      </c>
    </row>
    <row r="75" spans="1:11">
      <c r="A75" t="s">
        <v>213</v>
      </c>
      <c r="B75" t="s">
        <v>214</v>
      </c>
      <c r="C75" t="s">
        <v>54</v>
      </c>
      <c r="D75" t="s">
        <v>55</v>
      </c>
      <c r="E75" s="19">
        <v>73.27</v>
      </c>
      <c r="F75" s="19">
        <v>92.71</v>
      </c>
      <c r="G75" s="19">
        <v>79.69</v>
      </c>
      <c r="H75" s="19">
        <v>85.16</v>
      </c>
      <c r="I75" s="19">
        <v>60.42</v>
      </c>
      <c r="J75" s="19">
        <v>92.71</v>
      </c>
      <c r="K75" s="19">
        <f t="shared" si="21"/>
        <v>80.66</v>
      </c>
    </row>
    <row r="76" spans="1:11">
      <c r="A76" t="s">
        <v>215</v>
      </c>
      <c r="B76" t="s">
        <v>216</v>
      </c>
      <c r="C76" t="s">
        <v>54</v>
      </c>
      <c r="D76" t="s">
        <v>55</v>
      </c>
      <c r="E76" s="19">
        <v>78.430000000000007</v>
      </c>
      <c r="F76" s="19">
        <v>94.12</v>
      </c>
      <c r="G76" s="19">
        <v>82.36</v>
      </c>
      <c r="H76" s="19">
        <v>82.36</v>
      </c>
      <c r="I76" s="19">
        <v>52.94</v>
      </c>
      <c r="J76" s="19">
        <v>85.3</v>
      </c>
      <c r="K76" s="19">
        <f t="shared" si="21"/>
        <v>79.251666666666679</v>
      </c>
    </row>
    <row r="77" spans="1:11">
      <c r="A77" t="s">
        <v>217</v>
      </c>
      <c r="B77" t="s">
        <v>218</v>
      </c>
      <c r="C77" t="s">
        <v>54</v>
      </c>
      <c r="D77" t="s">
        <v>55</v>
      </c>
      <c r="E77" s="19">
        <v>67.38</v>
      </c>
      <c r="F77" s="19">
        <v>82.98</v>
      </c>
      <c r="G77" s="19">
        <v>75.53</v>
      </c>
      <c r="H77" s="19">
        <v>81.92</v>
      </c>
      <c r="I77" s="19">
        <v>51.06</v>
      </c>
      <c r="J77" s="19">
        <v>82.98</v>
      </c>
      <c r="K77" s="19">
        <f t="shared" si="21"/>
        <v>73.641666666666666</v>
      </c>
    </row>
    <row r="78" spans="1:11">
      <c r="A78" t="s">
        <v>219</v>
      </c>
      <c r="B78" t="s">
        <v>220</v>
      </c>
      <c r="C78" t="s">
        <v>54</v>
      </c>
      <c r="D78" t="s">
        <v>67</v>
      </c>
      <c r="E78" s="19">
        <v>74.42</v>
      </c>
      <c r="F78" s="19">
        <v>95.35</v>
      </c>
      <c r="G78" s="19">
        <v>86.05</v>
      </c>
      <c r="H78" s="19">
        <v>93.61</v>
      </c>
      <c r="I78" s="19">
        <v>67.44</v>
      </c>
      <c r="J78" s="19">
        <v>93.03</v>
      </c>
      <c r="K78" s="19">
        <f t="shared" si="21"/>
        <v>84.983333333333334</v>
      </c>
    </row>
    <row r="79" spans="1:11">
      <c r="A79" t="s">
        <v>221</v>
      </c>
      <c r="B79" t="s">
        <v>222</v>
      </c>
      <c r="C79" t="s">
        <v>54</v>
      </c>
      <c r="D79" t="s">
        <v>55</v>
      </c>
      <c r="E79" s="19">
        <v>76.88</v>
      </c>
      <c r="F79" s="19">
        <v>94.16</v>
      </c>
      <c r="G79" s="19">
        <v>79.930000000000007</v>
      </c>
      <c r="H79" s="19">
        <v>91.79</v>
      </c>
      <c r="I79" s="19">
        <v>69.34</v>
      </c>
      <c r="J79" s="19">
        <v>92.7</v>
      </c>
      <c r="K79" s="19">
        <f t="shared" si="21"/>
        <v>84.13333333333334</v>
      </c>
    </row>
    <row r="80" spans="1:11">
      <c r="A80" t="s">
        <v>223</v>
      </c>
      <c r="B80" t="s">
        <v>224</v>
      </c>
      <c r="C80" t="s">
        <v>54</v>
      </c>
      <c r="D80" t="s">
        <v>55</v>
      </c>
      <c r="E80" s="19">
        <v>82.52</v>
      </c>
      <c r="F80" s="19">
        <v>93.9</v>
      </c>
      <c r="G80" s="19">
        <v>86.59</v>
      </c>
      <c r="H80" s="19">
        <v>89.63</v>
      </c>
      <c r="I80" s="19">
        <v>67.069999999999993</v>
      </c>
      <c r="J80" s="19">
        <v>92.69</v>
      </c>
      <c r="K80" s="19">
        <f t="shared" si="21"/>
        <v>85.399999999999991</v>
      </c>
    </row>
    <row r="81" spans="1:11">
      <c r="A81" t="s">
        <v>225</v>
      </c>
      <c r="B81" t="s">
        <v>226</v>
      </c>
      <c r="C81" t="s">
        <v>54</v>
      </c>
      <c r="D81" t="s">
        <v>55</v>
      </c>
      <c r="E81" s="19">
        <v>85.19</v>
      </c>
      <c r="F81" s="19">
        <v>81.48</v>
      </c>
      <c r="G81" s="19">
        <v>78.709999999999994</v>
      </c>
      <c r="H81" s="19">
        <v>91.21</v>
      </c>
      <c r="I81" s="19">
        <v>68.52</v>
      </c>
      <c r="J81" s="19">
        <v>87.97</v>
      </c>
      <c r="K81" s="19">
        <f t="shared" si="21"/>
        <v>82.179999999999993</v>
      </c>
    </row>
    <row r="82" spans="1:11">
      <c r="A82" t="s">
        <v>227</v>
      </c>
      <c r="B82" t="s">
        <v>228</v>
      </c>
      <c r="C82" t="s">
        <v>54</v>
      </c>
      <c r="D82" t="s">
        <v>55</v>
      </c>
      <c r="E82" s="19">
        <v>78.61</v>
      </c>
      <c r="F82" s="19">
        <v>89.55</v>
      </c>
      <c r="G82" s="19">
        <v>74.63</v>
      </c>
      <c r="H82" s="19">
        <v>90.67</v>
      </c>
      <c r="I82" s="19">
        <v>71.64</v>
      </c>
      <c r="J82" s="19">
        <v>94.78</v>
      </c>
      <c r="K82" s="19">
        <f t="shared" si="21"/>
        <v>83.313333333333333</v>
      </c>
    </row>
    <row r="83" spans="1:11">
      <c r="A83" t="s">
        <v>229</v>
      </c>
      <c r="B83" t="s">
        <v>230</v>
      </c>
      <c r="C83" t="s">
        <v>54</v>
      </c>
      <c r="D83" t="s">
        <v>55</v>
      </c>
      <c r="E83" s="19">
        <v>69.23</v>
      </c>
      <c r="F83" s="19">
        <v>92.31</v>
      </c>
      <c r="G83" s="19">
        <v>80.77</v>
      </c>
      <c r="H83" s="19">
        <v>82.7</v>
      </c>
      <c r="I83" s="19">
        <v>61.54</v>
      </c>
      <c r="J83" s="19">
        <v>88.46</v>
      </c>
      <c r="K83" s="19">
        <f t="shared" si="21"/>
        <v>79.168333333333337</v>
      </c>
    </row>
    <row r="84" spans="1:11">
      <c r="A84" t="s">
        <v>231</v>
      </c>
      <c r="B84" t="s">
        <v>232</v>
      </c>
      <c r="C84" t="s">
        <v>54</v>
      </c>
      <c r="D84" t="s">
        <v>67</v>
      </c>
      <c r="E84" s="19">
        <v>66.67</v>
      </c>
      <c r="F84" s="19">
        <v>77.78</v>
      </c>
      <c r="G84" s="19">
        <v>66.67</v>
      </c>
      <c r="H84" s="19">
        <v>75</v>
      </c>
      <c r="I84" s="19">
        <v>55.56</v>
      </c>
      <c r="J84" s="19">
        <v>72.22</v>
      </c>
      <c r="K84" s="19">
        <f t="shared" si="21"/>
        <v>68.983333333333334</v>
      </c>
    </row>
    <row r="85" spans="1:11">
      <c r="A85" t="s">
        <v>233</v>
      </c>
      <c r="B85" t="s">
        <v>234</v>
      </c>
      <c r="C85" t="s">
        <v>54</v>
      </c>
      <c r="D85" t="s">
        <v>67</v>
      </c>
      <c r="E85" s="19">
        <v>55.55</v>
      </c>
      <c r="F85" s="19">
        <v>75</v>
      </c>
      <c r="G85" s="19">
        <v>50</v>
      </c>
      <c r="H85" s="19">
        <v>79.17</v>
      </c>
      <c r="I85" s="19">
        <v>58.33</v>
      </c>
      <c r="J85" s="19">
        <v>79.17</v>
      </c>
      <c r="K85" s="19">
        <f t="shared" si="21"/>
        <v>66.203333333333333</v>
      </c>
    </row>
    <row r="86" spans="1:11">
      <c r="A86" t="s">
        <v>235</v>
      </c>
      <c r="B86" t="s">
        <v>236</v>
      </c>
      <c r="C86" t="s">
        <v>54</v>
      </c>
      <c r="D86" t="s">
        <v>55</v>
      </c>
      <c r="E86" s="19">
        <v>81.010000000000005</v>
      </c>
      <c r="F86" s="19">
        <v>87.34</v>
      </c>
      <c r="G86" s="19">
        <v>84.82</v>
      </c>
      <c r="H86" s="19">
        <v>91.14</v>
      </c>
      <c r="I86" s="19">
        <v>55.7</v>
      </c>
      <c r="J86" s="19">
        <v>91.77</v>
      </c>
      <c r="K86" s="19">
        <f t="shared" si="21"/>
        <v>81.963333333333324</v>
      </c>
    </row>
    <row r="87" spans="1:11">
      <c r="A87" t="s">
        <v>237</v>
      </c>
      <c r="B87" t="s">
        <v>238</v>
      </c>
      <c r="C87" t="s">
        <v>54</v>
      </c>
      <c r="D87" t="s">
        <v>55</v>
      </c>
      <c r="E87" s="19">
        <v>81.93</v>
      </c>
      <c r="F87" s="19">
        <v>91.57</v>
      </c>
      <c r="G87" s="19">
        <v>81.93</v>
      </c>
      <c r="H87" s="19">
        <v>86.75</v>
      </c>
      <c r="I87" s="19">
        <v>55.42</v>
      </c>
      <c r="J87" s="19">
        <v>87.35</v>
      </c>
      <c r="K87" s="19">
        <f t="shared" si="21"/>
        <v>80.825000000000003</v>
      </c>
    </row>
    <row r="88" spans="1:11">
      <c r="A88" t="s">
        <v>239</v>
      </c>
      <c r="B88" t="s">
        <v>240</v>
      </c>
      <c r="C88" t="s">
        <v>54</v>
      </c>
      <c r="D88" t="s">
        <v>55</v>
      </c>
      <c r="E88" s="19">
        <v>83.33</v>
      </c>
      <c r="F88" s="19">
        <v>100</v>
      </c>
      <c r="G88" s="19">
        <v>87.5</v>
      </c>
      <c r="H88" s="19">
        <v>93.75</v>
      </c>
      <c r="I88" s="19">
        <v>41.67</v>
      </c>
      <c r="J88" s="19">
        <v>79.17</v>
      </c>
      <c r="K88" s="19">
        <f t="shared" si="21"/>
        <v>80.903333333333336</v>
      </c>
    </row>
    <row r="89" spans="1:11">
      <c r="A89" t="s">
        <v>241</v>
      </c>
      <c r="B89" t="s">
        <v>242</v>
      </c>
      <c r="C89" t="s">
        <v>54</v>
      </c>
      <c r="D89" t="s">
        <v>55</v>
      </c>
      <c r="E89" s="19">
        <v>70</v>
      </c>
      <c r="F89" s="19">
        <v>85</v>
      </c>
      <c r="G89" s="19">
        <v>77.5</v>
      </c>
      <c r="H89" s="19">
        <v>76.25</v>
      </c>
      <c r="I89" s="19">
        <v>45</v>
      </c>
      <c r="J89" s="19">
        <v>90</v>
      </c>
      <c r="K89" s="19">
        <f t="shared" si="21"/>
        <v>73.958333333333329</v>
      </c>
    </row>
    <row r="90" spans="1:11">
      <c r="A90" t="s">
        <v>243</v>
      </c>
      <c r="B90" t="s">
        <v>244</v>
      </c>
      <c r="C90" t="s">
        <v>54</v>
      </c>
      <c r="D90" t="s">
        <v>55</v>
      </c>
      <c r="E90" s="19">
        <v>70.67</v>
      </c>
      <c r="F90" s="19">
        <v>80</v>
      </c>
      <c r="G90" s="19">
        <v>67</v>
      </c>
      <c r="H90" s="19">
        <v>81</v>
      </c>
      <c r="I90" s="19">
        <v>46</v>
      </c>
      <c r="J90" s="19">
        <v>80</v>
      </c>
      <c r="K90" s="19">
        <f t="shared" si="21"/>
        <v>70.778333333333336</v>
      </c>
    </row>
    <row r="91" spans="1:11">
      <c r="A91" t="s">
        <v>245</v>
      </c>
      <c r="B91" t="s">
        <v>246</v>
      </c>
      <c r="C91" t="s">
        <v>54</v>
      </c>
      <c r="D91" t="s">
        <v>67</v>
      </c>
      <c r="E91" s="19">
        <v>66.67</v>
      </c>
      <c r="F91" s="19">
        <v>100</v>
      </c>
      <c r="G91" s="19">
        <v>83.34</v>
      </c>
      <c r="H91" s="19">
        <v>75</v>
      </c>
      <c r="I91" s="19">
        <v>66.67</v>
      </c>
      <c r="J91" s="19">
        <v>83.34</v>
      </c>
      <c r="K91" s="19">
        <f t="shared" si="21"/>
        <v>79.17</v>
      </c>
    </row>
    <row r="92" spans="1:11">
      <c r="A92" t="s">
        <v>247</v>
      </c>
      <c r="B92" t="s">
        <v>248</v>
      </c>
      <c r="C92" t="s">
        <v>54</v>
      </c>
      <c r="D92" t="s">
        <v>55</v>
      </c>
      <c r="E92" s="19">
        <v>68.63</v>
      </c>
      <c r="F92" s="19">
        <v>79.41</v>
      </c>
      <c r="G92" s="19">
        <v>73.53</v>
      </c>
      <c r="H92" s="19">
        <v>83.09</v>
      </c>
      <c r="I92" s="19">
        <v>55.88</v>
      </c>
      <c r="J92" s="19">
        <v>83.83</v>
      </c>
      <c r="K92" s="19">
        <f t="shared" si="21"/>
        <v>74.061666666666653</v>
      </c>
    </row>
    <row r="93" spans="1:11">
      <c r="A93" t="s">
        <v>249</v>
      </c>
      <c r="B93" t="s">
        <v>250</v>
      </c>
      <c r="C93" t="s">
        <v>54</v>
      </c>
      <c r="D93" t="s">
        <v>55</v>
      </c>
      <c r="E93" s="19">
        <v>72.77</v>
      </c>
      <c r="F93" s="19">
        <v>89.02</v>
      </c>
      <c r="G93" s="19">
        <v>81.709999999999994</v>
      </c>
      <c r="H93" s="19">
        <v>82.93</v>
      </c>
      <c r="I93" s="19">
        <v>63.41</v>
      </c>
      <c r="J93" s="19">
        <v>90.25</v>
      </c>
      <c r="K93" s="19">
        <f t="shared" si="21"/>
        <v>80.015000000000001</v>
      </c>
    </row>
    <row r="94" spans="1:11">
      <c r="A94" t="s">
        <v>251</v>
      </c>
      <c r="B94" t="s">
        <v>252</v>
      </c>
      <c r="C94" t="s">
        <v>54</v>
      </c>
      <c r="D94" t="s">
        <v>55</v>
      </c>
      <c r="E94" s="19">
        <v>83.49</v>
      </c>
      <c r="F94" s="19">
        <v>94.39</v>
      </c>
      <c r="G94" s="19">
        <v>77.569999999999993</v>
      </c>
      <c r="H94" s="19">
        <v>87.62</v>
      </c>
      <c r="I94" s="19">
        <v>70.09</v>
      </c>
      <c r="J94" s="19">
        <v>93.93</v>
      </c>
      <c r="K94" s="19">
        <f t="shared" si="21"/>
        <v>84.515000000000001</v>
      </c>
    </row>
    <row r="95" spans="1:11">
      <c r="A95" t="s">
        <v>253</v>
      </c>
      <c r="B95" t="s">
        <v>254</v>
      </c>
      <c r="C95" t="s">
        <v>54</v>
      </c>
      <c r="D95" t="s">
        <v>55</v>
      </c>
      <c r="E95" s="19">
        <v>74.400000000000006</v>
      </c>
      <c r="F95" s="19">
        <v>92.86</v>
      </c>
      <c r="G95" s="19">
        <v>90.63</v>
      </c>
      <c r="H95" s="19">
        <v>89.51</v>
      </c>
      <c r="I95" s="19">
        <v>71.430000000000007</v>
      </c>
      <c r="J95" s="19">
        <v>91.52</v>
      </c>
      <c r="K95" s="19">
        <f t="shared" si="21"/>
        <v>85.058333333333323</v>
      </c>
    </row>
    <row r="96" spans="1:11">
      <c r="A96" t="s">
        <v>255</v>
      </c>
      <c r="B96" t="s">
        <v>256</v>
      </c>
      <c r="C96" t="s">
        <v>54</v>
      </c>
      <c r="D96" t="s">
        <v>67</v>
      </c>
      <c r="E96" s="19">
        <v>80.89</v>
      </c>
      <c r="F96" s="19">
        <v>92</v>
      </c>
      <c r="G96" s="19">
        <v>85.34</v>
      </c>
      <c r="H96" s="19">
        <v>88.67</v>
      </c>
      <c r="I96" s="19">
        <v>72.67</v>
      </c>
      <c r="J96" s="19">
        <v>92.67</v>
      </c>
      <c r="K96" s="19">
        <f t="shared" si="21"/>
        <v>85.373333333333335</v>
      </c>
    </row>
    <row r="97" spans="1:11">
      <c r="A97" t="s">
        <v>257</v>
      </c>
      <c r="B97" t="s">
        <v>258</v>
      </c>
      <c r="C97" t="s">
        <v>54</v>
      </c>
      <c r="D97" t="s">
        <v>67</v>
      </c>
      <c r="E97" s="19">
        <v>59.26</v>
      </c>
      <c r="F97" s="19">
        <v>88.89</v>
      </c>
      <c r="G97" s="19">
        <v>68.52</v>
      </c>
      <c r="H97" s="19">
        <v>86.11</v>
      </c>
      <c r="I97" s="19">
        <v>55.56</v>
      </c>
      <c r="J97" s="19">
        <v>94.45</v>
      </c>
      <c r="K97" s="19">
        <f t="shared" si="21"/>
        <v>75.465000000000003</v>
      </c>
    </row>
    <row r="98" spans="1:11">
      <c r="A98" t="s">
        <v>259</v>
      </c>
      <c r="B98" t="s">
        <v>260</v>
      </c>
      <c r="C98" t="s">
        <v>54</v>
      </c>
      <c r="D98" t="s">
        <v>67</v>
      </c>
      <c r="E98" s="19">
        <v>25</v>
      </c>
      <c r="F98" s="19">
        <v>75</v>
      </c>
      <c r="G98" s="19">
        <v>62.5</v>
      </c>
      <c r="H98" s="19">
        <v>68.75</v>
      </c>
      <c r="I98" s="19">
        <v>75</v>
      </c>
      <c r="J98" s="19">
        <v>87.5</v>
      </c>
      <c r="K98" s="19">
        <f t="shared" si="21"/>
        <v>65.625</v>
      </c>
    </row>
    <row r="99" spans="1:11">
      <c r="A99" t="s">
        <v>261</v>
      </c>
      <c r="B99" t="s">
        <v>262</v>
      </c>
      <c r="C99" t="s">
        <v>54</v>
      </c>
      <c r="D99" t="s">
        <v>67</v>
      </c>
      <c r="E99" s="19">
        <v>66.67</v>
      </c>
      <c r="F99" s="19">
        <v>100</v>
      </c>
      <c r="G99" s="19">
        <v>76.92</v>
      </c>
      <c r="H99" s="19">
        <v>71.16</v>
      </c>
      <c r="I99" s="19">
        <v>69.23</v>
      </c>
      <c r="J99" s="19">
        <v>84.62</v>
      </c>
      <c r="K99" s="19">
        <f t="shared" si="21"/>
        <v>78.100000000000009</v>
      </c>
    </row>
    <row r="100" spans="1:11">
      <c r="A100" t="s">
        <v>263</v>
      </c>
      <c r="B100" t="s">
        <v>264</v>
      </c>
      <c r="C100" t="s">
        <v>54</v>
      </c>
      <c r="D100" t="s">
        <v>67</v>
      </c>
      <c r="E100" s="19">
        <v>70</v>
      </c>
      <c r="F100" s="19">
        <v>90</v>
      </c>
      <c r="G100" s="19">
        <v>65</v>
      </c>
      <c r="H100" s="19">
        <v>78.75</v>
      </c>
      <c r="I100" s="19">
        <v>60</v>
      </c>
      <c r="J100" s="19">
        <v>90</v>
      </c>
      <c r="K100" s="19">
        <f t="shared" si="21"/>
        <v>75.625</v>
      </c>
    </row>
    <row r="101" spans="1:11">
      <c r="A101" t="s">
        <v>265</v>
      </c>
      <c r="B101" t="s">
        <v>266</v>
      </c>
      <c r="C101" t="s">
        <v>54</v>
      </c>
      <c r="D101" t="s">
        <v>67</v>
      </c>
      <c r="E101" s="19">
        <v>88.89</v>
      </c>
      <c r="F101" s="19">
        <v>100</v>
      </c>
      <c r="G101" s="19">
        <v>83.34</v>
      </c>
      <c r="H101" s="19">
        <v>100</v>
      </c>
      <c r="I101" s="19">
        <v>66.67</v>
      </c>
      <c r="J101" s="19">
        <v>100</v>
      </c>
      <c r="K101" s="19">
        <f t="shared" si="21"/>
        <v>89.816666666666677</v>
      </c>
    </row>
    <row r="102" spans="1:11">
      <c r="A102" t="s">
        <v>267</v>
      </c>
      <c r="B102" t="s">
        <v>268</v>
      </c>
      <c r="C102" t="s">
        <v>54</v>
      </c>
      <c r="D102" t="s">
        <v>67</v>
      </c>
      <c r="E102" s="19">
        <v>58.33</v>
      </c>
      <c r="F102" s="19">
        <v>62.5</v>
      </c>
      <c r="G102" s="19">
        <v>56.25</v>
      </c>
      <c r="H102" s="19">
        <v>87.5</v>
      </c>
      <c r="I102" s="19">
        <v>50</v>
      </c>
      <c r="J102" s="19">
        <v>81.25</v>
      </c>
      <c r="K102" s="19">
        <f t="shared" si="21"/>
        <v>65.971666666666664</v>
      </c>
    </row>
    <row r="103" spans="1:11">
      <c r="A103" t="s">
        <v>269</v>
      </c>
      <c r="B103" t="s">
        <v>270</v>
      </c>
      <c r="C103" t="s">
        <v>54</v>
      </c>
      <c r="D103" t="s">
        <v>67</v>
      </c>
      <c r="E103" s="19">
        <v>75.760000000000005</v>
      </c>
      <c r="F103" s="19">
        <v>63.64</v>
      </c>
      <c r="G103" s="19">
        <v>59.09</v>
      </c>
      <c r="H103" s="19">
        <v>86.37</v>
      </c>
      <c r="I103" s="19">
        <v>63.64</v>
      </c>
      <c r="J103" s="19">
        <v>86.37</v>
      </c>
      <c r="K103" s="19">
        <f t="shared" si="21"/>
        <v>72.478333333333339</v>
      </c>
    </row>
    <row r="104" spans="1:11">
      <c r="A104" t="s">
        <v>271</v>
      </c>
      <c r="B104" t="s">
        <v>272</v>
      </c>
      <c r="C104" t="s">
        <v>54</v>
      </c>
      <c r="D104" t="s">
        <v>67</v>
      </c>
      <c r="E104" s="19">
        <v>78.790000000000006</v>
      </c>
      <c r="F104" s="19">
        <v>72.73</v>
      </c>
      <c r="G104" s="19">
        <v>77.28</v>
      </c>
      <c r="H104" s="19">
        <v>90.91</v>
      </c>
      <c r="I104" s="19">
        <v>45.45</v>
      </c>
      <c r="J104" s="19">
        <v>72.73</v>
      </c>
      <c r="K104" s="19">
        <f t="shared" si="21"/>
        <v>72.981666666666669</v>
      </c>
    </row>
    <row r="105" spans="1:11">
      <c r="A105" t="s">
        <v>273</v>
      </c>
      <c r="B105" t="s">
        <v>274</v>
      </c>
      <c r="C105" t="s">
        <v>54</v>
      </c>
      <c r="D105" t="s">
        <v>67</v>
      </c>
      <c r="E105" s="19">
        <v>66.67</v>
      </c>
      <c r="F105" s="19">
        <v>100</v>
      </c>
      <c r="G105" s="19">
        <v>75</v>
      </c>
      <c r="H105" s="19">
        <v>93.75</v>
      </c>
      <c r="I105" s="19">
        <v>25</v>
      </c>
      <c r="J105" s="19">
        <v>75</v>
      </c>
      <c r="K105" s="19">
        <f t="shared" si="21"/>
        <v>72.570000000000007</v>
      </c>
    </row>
    <row r="106" spans="1:11">
      <c r="A106" t="s">
        <v>275</v>
      </c>
      <c r="B106" t="s">
        <v>276</v>
      </c>
      <c r="C106" t="s">
        <v>54</v>
      </c>
      <c r="D106" t="s">
        <v>55</v>
      </c>
      <c r="E106" s="19">
        <v>81.569999999999993</v>
      </c>
      <c r="F106" s="19">
        <v>97.65</v>
      </c>
      <c r="G106" s="19">
        <v>86.47</v>
      </c>
      <c r="H106" s="19">
        <v>91.47</v>
      </c>
      <c r="I106" s="19">
        <v>60</v>
      </c>
      <c r="J106" s="19">
        <v>90.59</v>
      </c>
      <c r="K106" s="19">
        <f t="shared" si="21"/>
        <v>84.625</v>
      </c>
    </row>
    <row r="107" spans="1:11">
      <c r="A107" t="s">
        <v>277</v>
      </c>
      <c r="B107" t="s">
        <v>278</v>
      </c>
      <c r="C107" t="s">
        <v>54</v>
      </c>
      <c r="D107" t="s">
        <v>55</v>
      </c>
      <c r="E107" s="19">
        <v>73.59</v>
      </c>
      <c r="F107" s="19">
        <v>88.46</v>
      </c>
      <c r="G107" s="19">
        <v>77.69</v>
      </c>
      <c r="H107" s="19">
        <v>85.77</v>
      </c>
      <c r="I107" s="19">
        <v>66.150000000000006</v>
      </c>
      <c r="J107" s="19">
        <v>89.62</v>
      </c>
      <c r="K107" s="19">
        <f t="shared" si="21"/>
        <v>80.213333333333324</v>
      </c>
    </row>
    <row r="108" spans="1:11">
      <c r="A108" t="s">
        <v>279</v>
      </c>
      <c r="B108" t="s">
        <v>280</v>
      </c>
      <c r="C108" t="s">
        <v>54</v>
      </c>
      <c r="D108" t="s">
        <v>55</v>
      </c>
      <c r="E108" s="19">
        <v>73.08</v>
      </c>
      <c r="F108" s="19">
        <v>92.31</v>
      </c>
      <c r="G108" s="19">
        <v>80.77</v>
      </c>
      <c r="H108" s="19">
        <v>85.58</v>
      </c>
      <c r="I108" s="19">
        <v>63.46</v>
      </c>
      <c r="J108" s="19">
        <v>85.58</v>
      </c>
      <c r="K108" s="19">
        <f t="shared" si="21"/>
        <v>80.129999999999981</v>
      </c>
    </row>
    <row r="109" spans="1:11">
      <c r="A109" t="s">
        <v>281</v>
      </c>
      <c r="B109" t="s">
        <v>282</v>
      </c>
      <c r="C109" t="s">
        <v>54</v>
      </c>
      <c r="D109" t="s">
        <v>55</v>
      </c>
      <c r="E109" s="19">
        <v>63.59</v>
      </c>
      <c r="F109" s="19">
        <v>86.15</v>
      </c>
      <c r="G109" s="19">
        <v>73.849999999999994</v>
      </c>
      <c r="H109" s="19">
        <v>86.54</v>
      </c>
      <c r="I109" s="19">
        <v>55.38</v>
      </c>
      <c r="J109" s="19">
        <v>83.08</v>
      </c>
      <c r="K109" s="19">
        <f t="shared" si="21"/>
        <v>74.765000000000001</v>
      </c>
    </row>
    <row r="110" spans="1:11">
      <c r="A110" t="s">
        <v>283</v>
      </c>
      <c r="B110" t="s">
        <v>284</v>
      </c>
      <c r="C110" t="s">
        <v>54</v>
      </c>
      <c r="D110" t="s">
        <v>67</v>
      </c>
      <c r="E110" s="19">
        <v>61.9</v>
      </c>
      <c r="F110" s="19">
        <v>82.86</v>
      </c>
      <c r="G110" s="19">
        <v>70</v>
      </c>
      <c r="H110" s="19">
        <v>83.58</v>
      </c>
      <c r="I110" s="19">
        <v>54.29</v>
      </c>
      <c r="J110" s="19">
        <v>90</v>
      </c>
      <c r="K110" s="19">
        <f t="shared" si="21"/>
        <v>73.771666666666661</v>
      </c>
    </row>
    <row r="111" spans="1:11">
      <c r="A111" t="s">
        <v>285</v>
      </c>
      <c r="B111" t="s">
        <v>286</v>
      </c>
      <c r="C111" t="s">
        <v>54</v>
      </c>
      <c r="D111" t="s">
        <v>55</v>
      </c>
      <c r="E111" s="19">
        <v>85.19</v>
      </c>
      <c r="F111" s="19">
        <v>96.03</v>
      </c>
      <c r="G111" s="19">
        <v>76.59</v>
      </c>
      <c r="H111" s="19">
        <v>91.07</v>
      </c>
      <c r="I111" s="19">
        <v>67.459999999999994</v>
      </c>
      <c r="J111" s="19">
        <v>90.48</v>
      </c>
      <c r="K111" s="19">
        <f t="shared" si="21"/>
        <v>84.47</v>
      </c>
    </row>
    <row r="112" spans="1:11">
      <c r="A112" t="s">
        <v>287</v>
      </c>
      <c r="B112" t="s">
        <v>288</v>
      </c>
      <c r="C112" t="s">
        <v>54</v>
      </c>
      <c r="D112" t="s">
        <v>55</v>
      </c>
      <c r="E112" s="19">
        <v>75.819999999999993</v>
      </c>
      <c r="F112" s="19">
        <v>86.27</v>
      </c>
      <c r="G112" s="19">
        <v>79.42</v>
      </c>
      <c r="H112" s="19">
        <v>91.18</v>
      </c>
      <c r="I112" s="19">
        <v>64.709999999999994</v>
      </c>
      <c r="J112" s="19">
        <v>89.22</v>
      </c>
      <c r="K112" s="19">
        <f t="shared" si="21"/>
        <v>81.103333333333339</v>
      </c>
    </row>
    <row r="113" spans="1:11">
      <c r="A113" t="s">
        <v>289</v>
      </c>
      <c r="B113" t="s">
        <v>290</v>
      </c>
      <c r="C113" t="s">
        <v>54</v>
      </c>
      <c r="D113" t="s">
        <v>55</v>
      </c>
      <c r="E113" s="19">
        <v>83.33</v>
      </c>
      <c r="F113" s="19">
        <v>88</v>
      </c>
      <c r="G113" s="19">
        <v>88</v>
      </c>
      <c r="H113" s="19">
        <v>84.5</v>
      </c>
      <c r="I113" s="19">
        <v>62</v>
      </c>
      <c r="J113" s="19">
        <v>87</v>
      </c>
      <c r="K113" s="19">
        <f t="shared" si="21"/>
        <v>82.138333333333335</v>
      </c>
    </row>
    <row r="114" spans="1:11">
      <c r="A114" t="s">
        <v>291</v>
      </c>
      <c r="B114" t="s">
        <v>292</v>
      </c>
      <c r="C114" t="s">
        <v>54</v>
      </c>
      <c r="D114" t="s">
        <v>55</v>
      </c>
      <c r="E114" s="19">
        <v>81.7</v>
      </c>
      <c r="F114" s="19">
        <v>94.12</v>
      </c>
      <c r="G114" s="19">
        <v>81.38</v>
      </c>
      <c r="H114" s="19">
        <v>94.12</v>
      </c>
      <c r="I114" s="19">
        <v>62.75</v>
      </c>
      <c r="J114" s="19">
        <v>94.12</v>
      </c>
      <c r="K114" s="19">
        <f t="shared" si="21"/>
        <v>84.698333333333338</v>
      </c>
    </row>
    <row r="115" spans="1:11">
      <c r="A115" t="s">
        <v>293</v>
      </c>
      <c r="B115" t="s">
        <v>294</v>
      </c>
      <c r="C115" t="s">
        <v>54</v>
      </c>
      <c r="D115" t="s">
        <v>67</v>
      </c>
      <c r="E115" s="19">
        <v>50</v>
      </c>
      <c r="F115" s="19">
        <v>75</v>
      </c>
      <c r="G115" s="19">
        <v>75</v>
      </c>
      <c r="H115" s="19">
        <v>81.25</v>
      </c>
      <c r="I115" s="19">
        <v>50</v>
      </c>
      <c r="J115" s="19">
        <v>83.34</v>
      </c>
      <c r="K115" s="19">
        <f t="shared" si="21"/>
        <v>69.098333333333343</v>
      </c>
    </row>
    <row r="116" spans="1:11">
      <c r="A116" t="s">
        <v>295</v>
      </c>
      <c r="B116" t="s">
        <v>296</v>
      </c>
      <c r="C116" t="s">
        <v>54</v>
      </c>
      <c r="D116" t="s">
        <v>67</v>
      </c>
      <c r="E116" s="19">
        <v>57.58</v>
      </c>
      <c r="F116" s="19">
        <v>100</v>
      </c>
      <c r="G116" s="19">
        <v>77.28</v>
      </c>
      <c r="H116" s="19">
        <v>81.819999999999993</v>
      </c>
      <c r="I116" s="19">
        <v>63.64</v>
      </c>
      <c r="J116" s="19">
        <v>86.37</v>
      </c>
      <c r="K116" s="19">
        <f t="shared" si="21"/>
        <v>77.781666666666652</v>
      </c>
    </row>
    <row r="117" spans="1:11">
      <c r="A117" t="s">
        <v>297</v>
      </c>
      <c r="B117" t="s">
        <v>298</v>
      </c>
      <c r="C117" t="s">
        <v>54</v>
      </c>
      <c r="D117" t="s">
        <v>67</v>
      </c>
      <c r="E117" s="19">
        <v>53.33</v>
      </c>
      <c r="F117" s="19">
        <v>70</v>
      </c>
      <c r="G117" s="19">
        <v>75</v>
      </c>
      <c r="H117" s="19">
        <v>75</v>
      </c>
      <c r="I117" s="19">
        <v>70</v>
      </c>
      <c r="J117" s="19">
        <v>85</v>
      </c>
      <c r="K117" s="19">
        <f t="shared" si="21"/>
        <v>71.388333333333335</v>
      </c>
    </row>
    <row r="118" spans="1:11">
      <c r="A118" t="s">
        <v>299</v>
      </c>
      <c r="B118" t="s">
        <v>300</v>
      </c>
      <c r="C118" t="s">
        <v>54</v>
      </c>
      <c r="D118" t="s">
        <v>55</v>
      </c>
      <c r="E118" s="19">
        <v>85.13</v>
      </c>
      <c r="F118" s="19">
        <v>97.3</v>
      </c>
      <c r="G118" s="19">
        <v>85.14</v>
      </c>
      <c r="H118" s="19">
        <v>92.23</v>
      </c>
      <c r="I118" s="19">
        <v>71.62</v>
      </c>
      <c r="J118" s="19">
        <v>91.9</v>
      </c>
      <c r="K118" s="19">
        <f t="shared" si="21"/>
        <v>87.220000000000013</v>
      </c>
    </row>
    <row r="119" spans="1:11">
      <c r="A119" t="s">
        <v>301</v>
      </c>
      <c r="B119" t="s">
        <v>302</v>
      </c>
      <c r="C119" t="s">
        <v>54</v>
      </c>
      <c r="D119" t="s">
        <v>55</v>
      </c>
      <c r="E119" s="19">
        <v>69.97</v>
      </c>
      <c r="F119" s="19">
        <v>87.13</v>
      </c>
      <c r="G119" s="19">
        <v>83.67</v>
      </c>
      <c r="H119" s="19">
        <v>87.38</v>
      </c>
      <c r="I119" s="19">
        <v>59.41</v>
      </c>
      <c r="J119" s="19">
        <v>84.66</v>
      </c>
      <c r="K119" s="19">
        <f t="shared" si="21"/>
        <v>78.703333333333319</v>
      </c>
    </row>
    <row r="120" spans="1:11">
      <c r="A120" t="s">
        <v>303</v>
      </c>
      <c r="B120" t="s">
        <v>304</v>
      </c>
      <c r="C120" t="s">
        <v>54</v>
      </c>
      <c r="D120" t="s">
        <v>55</v>
      </c>
      <c r="E120" s="19">
        <v>81.39</v>
      </c>
      <c r="F120" s="19">
        <v>93.8</v>
      </c>
      <c r="G120" s="19">
        <v>83.34</v>
      </c>
      <c r="H120" s="19">
        <v>87.99</v>
      </c>
      <c r="I120" s="19">
        <v>74.42</v>
      </c>
      <c r="J120" s="19">
        <v>90.31</v>
      </c>
      <c r="K120" s="19">
        <f t="shared" si="21"/>
        <v>85.208333333333329</v>
      </c>
    </row>
    <row r="121" spans="1:11">
      <c r="A121" t="s">
        <v>305</v>
      </c>
      <c r="B121" t="s">
        <v>306</v>
      </c>
      <c r="C121" t="s">
        <v>54</v>
      </c>
      <c r="D121" t="s">
        <v>67</v>
      </c>
      <c r="E121" s="19">
        <v>78.430000000000007</v>
      </c>
      <c r="F121" s="19">
        <v>82.35</v>
      </c>
      <c r="G121" s="19">
        <v>94.12</v>
      </c>
      <c r="H121" s="19">
        <v>82.36</v>
      </c>
      <c r="I121" s="19">
        <v>52.94</v>
      </c>
      <c r="J121" s="19">
        <v>91.18</v>
      </c>
      <c r="K121" s="19">
        <f t="shared" si="21"/>
        <v>80.23</v>
      </c>
    </row>
    <row r="122" spans="1:11">
      <c r="A122" t="s">
        <v>307</v>
      </c>
      <c r="B122" t="s">
        <v>308</v>
      </c>
      <c r="C122" t="s">
        <v>54</v>
      </c>
      <c r="D122" t="s">
        <v>67</v>
      </c>
      <c r="E122" s="19">
        <v>64.58</v>
      </c>
      <c r="F122" s="19">
        <v>100</v>
      </c>
      <c r="G122" s="19">
        <v>87.5</v>
      </c>
      <c r="H122" s="19">
        <v>87.5</v>
      </c>
      <c r="I122" s="19">
        <v>43.75</v>
      </c>
      <c r="J122" s="19">
        <v>90.63</v>
      </c>
      <c r="K122" s="19">
        <f t="shared" si="21"/>
        <v>78.993333333333325</v>
      </c>
    </row>
    <row r="123" spans="1:11">
      <c r="A123" t="s">
        <v>309</v>
      </c>
      <c r="B123" t="s">
        <v>310</v>
      </c>
      <c r="C123" t="s">
        <v>54</v>
      </c>
      <c r="D123" t="s">
        <v>55</v>
      </c>
      <c r="E123" s="19">
        <v>66.67</v>
      </c>
      <c r="F123" s="19">
        <v>80.77</v>
      </c>
      <c r="G123" s="19">
        <v>75.97</v>
      </c>
      <c r="H123" s="19">
        <v>80.290000000000006</v>
      </c>
      <c r="I123" s="19">
        <v>63.46</v>
      </c>
      <c r="J123" s="19">
        <v>87.5</v>
      </c>
      <c r="K123" s="19">
        <f t="shared" si="21"/>
        <v>75.776666666666657</v>
      </c>
    </row>
    <row r="124" spans="1:11">
      <c r="A124" t="s">
        <v>311</v>
      </c>
      <c r="B124" t="s">
        <v>312</v>
      </c>
      <c r="C124" t="s">
        <v>54</v>
      </c>
      <c r="D124" t="s">
        <v>55</v>
      </c>
      <c r="E124" s="19">
        <v>77.52</v>
      </c>
      <c r="F124" s="19">
        <v>86.05</v>
      </c>
      <c r="G124" s="19">
        <v>86.05</v>
      </c>
      <c r="H124" s="19">
        <v>88.96</v>
      </c>
      <c r="I124" s="19">
        <v>62.79</v>
      </c>
      <c r="J124" s="19">
        <v>89.54</v>
      </c>
      <c r="K124" s="19">
        <f t="shared" si="21"/>
        <v>81.818333333333342</v>
      </c>
    </row>
    <row r="125" spans="1:11">
      <c r="A125" t="s">
        <v>313</v>
      </c>
      <c r="B125" t="s">
        <v>314</v>
      </c>
      <c r="C125" t="s">
        <v>54</v>
      </c>
      <c r="D125" t="s">
        <v>55</v>
      </c>
      <c r="E125" s="19">
        <v>81.41</v>
      </c>
      <c r="F125" s="19">
        <v>96.15</v>
      </c>
      <c r="G125" s="19">
        <v>73.08</v>
      </c>
      <c r="H125" s="19">
        <v>86.54</v>
      </c>
      <c r="I125" s="19">
        <v>50</v>
      </c>
      <c r="J125" s="19">
        <v>86.54</v>
      </c>
      <c r="K125" s="19">
        <f t="shared" si="21"/>
        <v>78.953333333333333</v>
      </c>
    </row>
    <row r="126" spans="1:11">
      <c r="A126" t="s">
        <v>315</v>
      </c>
      <c r="B126" t="s">
        <v>316</v>
      </c>
      <c r="C126" t="s">
        <v>54</v>
      </c>
      <c r="D126" t="s">
        <v>67</v>
      </c>
      <c r="E126" s="19"/>
      <c r="F126" s="19"/>
      <c r="G126" s="19"/>
      <c r="H126" s="19"/>
      <c r="I126" s="19"/>
      <c r="J126" s="19"/>
      <c r="K126" s="19" t="e">
        <f t="shared" si="21"/>
        <v>#DIV/0!</v>
      </c>
    </row>
    <row r="127" spans="1:11">
      <c r="A127" t="s">
        <v>317</v>
      </c>
      <c r="B127" t="s">
        <v>318</v>
      </c>
      <c r="C127" t="s">
        <v>54</v>
      </c>
      <c r="D127" t="s">
        <v>67</v>
      </c>
      <c r="E127" s="19">
        <v>70.83</v>
      </c>
      <c r="F127" s="19">
        <v>83.33</v>
      </c>
      <c r="G127" s="19">
        <v>89.58</v>
      </c>
      <c r="H127" s="19">
        <v>88.54</v>
      </c>
      <c r="I127" s="19">
        <v>58.33</v>
      </c>
      <c r="J127" s="19">
        <v>93.75</v>
      </c>
      <c r="K127" s="19">
        <f t="shared" si="21"/>
        <v>80.726666666666674</v>
      </c>
    </row>
    <row r="128" spans="1:11">
      <c r="A128" t="s">
        <v>319</v>
      </c>
      <c r="B128" t="s">
        <v>320</v>
      </c>
      <c r="C128" t="s">
        <v>54</v>
      </c>
      <c r="D128" t="s">
        <v>67</v>
      </c>
      <c r="E128" s="19">
        <v>72.040000000000006</v>
      </c>
      <c r="F128" s="19">
        <v>90.32</v>
      </c>
      <c r="G128" s="19">
        <v>79.03</v>
      </c>
      <c r="H128" s="19">
        <v>87.9</v>
      </c>
      <c r="I128" s="19">
        <v>70.97</v>
      </c>
      <c r="J128" s="19">
        <v>95.16</v>
      </c>
      <c r="K128" s="19">
        <f t="shared" si="21"/>
        <v>82.57</v>
      </c>
    </row>
    <row r="129" spans="1:11">
      <c r="A129" t="s">
        <v>321</v>
      </c>
      <c r="B129" t="s">
        <v>322</v>
      </c>
      <c r="C129" t="s">
        <v>54</v>
      </c>
      <c r="D129" t="s">
        <v>55</v>
      </c>
      <c r="E129" s="19">
        <v>77.459999999999994</v>
      </c>
      <c r="F129" s="19">
        <v>98.59</v>
      </c>
      <c r="G129" s="19">
        <v>83.1</v>
      </c>
      <c r="H129" s="19">
        <v>90.14</v>
      </c>
      <c r="I129" s="19">
        <v>77.459999999999994</v>
      </c>
      <c r="J129" s="19">
        <v>89.44</v>
      </c>
      <c r="K129" s="19">
        <f t="shared" si="21"/>
        <v>86.031666666666652</v>
      </c>
    </row>
    <row r="130" spans="1:11">
      <c r="A130" t="s">
        <v>323</v>
      </c>
      <c r="B130" t="s">
        <v>324</v>
      </c>
      <c r="C130" t="s">
        <v>54</v>
      </c>
      <c r="D130" t="s">
        <v>55</v>
      </c>
      <c r="E130" s="19">
        <v>83.33</v>
      </c>
      <c r="F130" s="19">
        <v>96.88</v>
      </c>
      <c r="G130" s="19">
        <v>88.02</v>
      </c>
      <c r="H130" s="19">
        <v>96.36</v>
      </c>
      <c r="I130" s="19">
        <v>77.08</v>
      </c>
      <c r="J130" s="19">
        <v>94.27</v>
      </c>
      <c r="K130" s="19">
        <f t="shared" si="21"/>
        <v>89.323333333333323</v>
      </c>
    </row>
    <row r="131" spans="1:11">
      <c r="A131" t="s">
        <v>325</v>
      </c>
      <c r="B131" t="s">
        <v>326</v>
      </c>
      <c r="C131" t="s">
        <v>54</v>
      </c>
      <c r="D131" t="s">
        <v>55</v>
      </c>
      <c r="E131" s="19">
        <v>67.239999999999995</v>
      </c>
      <c r="F131" s="19">
        <v>94.83</v>
      </c>
      <c r="G131" s="19">
        <v>83.62</v>
      </c>
      <c r="H131" s="19">
        <v>90.95</v>
      </c>
      <c r="I131" s="19">
        <v>70.69</v>
      </c>
      <c r="J131" s="19">
        <v>90.52</v>
      </c>
      <c r="K131" s="19">
        <f t="shared" si="21"/>
        <v>82.974999999999994</v>
      </c>
    </row>
    <row r="132" spans="1:11">
      <c r="A132" t="s">
        <v>327</v>
      </c>
      <c r="B132" t="s">
        <v>328</v>
      </c>
      <c r="C132" t="s">
        <v>54</v>
      </c>
      <c r="D132" t="s">
        <v>55</v>
      </c>
      <c r="E132" s="19">
        <v>74.239999999999995</v>
      </c>
      <c r="F132" s="19">
        <v>86.36</v>
      </c>
      <c r="G132" s="19">
        <v>77.27</v>
      </c>
      <c r="H132" s="19">
        <v>89.77</v>
      </c>
      <c r="I132" s="19">
        <v>72.73</v>
      </c>
      <c r="J132" s="19">
        <v>93.18</v>
      </c>
      <c r="K132" s="19">
        <f t="shared" si="21"/>
        <v>82.25833333333334</v>
      </c>
    </row>
    <row r="133" spans="1:11">
      <c r="A133" t="s">
        <v>329</v>
      </c>
      <c r="B133" t="s">
        <v>330</v>
      </c>
      <c r="C133" t="s">
        <v>54</v>
      </c>
      <c r="D133" t="s">
        <v>55</v>
      </c>
      <c r="E133" s="19">
        <v>77.27</v>
      </c>
      <c r="F133" s="19">
        <v>90.91</v>
      </c>
      <c r="G133" s="19">
        <v>79.55</v>
      </c>
      <c r="H133" s="19">
        <v>89.77</v>
      </c>
      <c r="I133" s="19">
        <v>63.64</v>
      </c>
      <c r="J133" s="19">
        <v>90.91</v>
      </c>
      <c r="K133" s="19">
        <f t="shared" si="21"/>
        <v>82.008333333333326</v>
      </c>
    </row>
    <row r="134" spans="1:11">
      <c r="A134" t="s">
        <v>331</v>
      </c>
      <c r="B134" t="s">
        <v>332</v>
      </c>
      <c r="C134" t="s">
        <v>54</v>
      </c>
      <c r="D134" t="s">
        <v>55</v>
      </c>
      <c r="E134" s="19">
        <v>65.63</v>
      </c>
      <c r="F134" s="19">
        <v>96.88</v>
      </c>
      <c r="G134" s="19">
        <v>79.69</v>
      </c>
      <c r="H134" s="19">
        <v>86.72</v>
      </c>
      <c r="I134" s="19">
        <v>65.63</v>
      </c>
      <c r="J134" s="19">
        <v>92.19</v>
      </c>
      <c r="K134" s="19">
        <f t="shared" ref="K134:K146" si="22">AVERAGE(E134:J134)</f>
        <v>81.123333333333321</v>
      </c>
    </row>
    <row r="135" spans="1:11">
      <c r="A135" t="s">
        <v>333</v>
      </c>
      <c r="B135" t="s">
        <v>334</v>
      </c>
      <c r="C135" t="s">
        <v>54</v>
      </c>
      <c r="D135" t="s">
        <v>55</v>
      </c>
      <c r="E135" s="19">
        <v>61.11</v>
      </c>
      <c r="F135" s="19">
        <v>91.67</v>
      </c>
      <c r="G135" s="19">
        <v>79.17</v>
      </c>
      <c r="H135" s="19">
        <v>93.75</v>
      </c>
      <c r="I135" s="19">
        <v>61.11</v>
      </c>
      <c r="J135" s="19">
        <v>84.72</v>
      </c>
      <c r="K135" s="19">
        <f t="shared" si="22"/>
        <v>78.588333333333324</v>
      </c>
    </row>
    <row r="136" spans="1:11">
      <c r="A136" t="s">
        <v>335</v>
      </c>
      <c r="B136" t="s">
        <v>336</v>
      </c>
      <c r="C136" t="s">
        <v>54</v>
      </c>
      <c r="D136" t="s">
        <v>67</v>
      </c>
      <c r="E136" s="19">
        <v>59.26</v>
      </c>
      <c r="F136" s="19">
        <v>88.89</v>
      </c>
      <c r="G136" s="19">
        <v>66.67</v>
      </c>
      <c r="H136" s="19">
        <v>91.67</v>
      </c>
      <c r="I136" s="19">
        <v>33.33</v>
      </c>
      <c r="J136" s="19">
        <v>88.89</v>
      </c>
      <c r="K136" s="19">
        <f t="shared" si="22"/>
        <v>71.451666666666668</v>
      </c>
    </row>
    <row r="137" spans="1:11">
      <c r="A137" t="s">
        <v>337</v>
      </c>
      <c r="B137" t="s">
        <v>338</v>
      </c>
      <c r="C137" t="s">
        <v>54</v>
      </c>
      <c r="D137" t="s">
        <v>67</v>
      </c>
      <c r="E137" s="19">
        <v>55.56</v>
      </c>
      <c r="F137" s="19">
        <v>88.89</v>
      </c>
      <c r="G137" s="19">
        <v>77.78</v>
      </c>
      <c r="H137" s="19">
        <v>77.78</v>
      </c>
      <c r="I137" s="19">
        <v>55.56</v>
      </c>
      <c r="J137" s="19">
        <v>94.45</v>
      </c>
      <c r="K137" s="19">
        <f t="shared" si="22"/>
        <v>75.00333333333333</v>
      </c>
    </row>
    <row r="138" spans="1:11">
      <c r="A138" t="s">
        <v>339</v>
      </c>
      <c r="B138" t="s">
        <v>340</v>
      </c>
      <c r="C138" t="s">
        <v>54</v>
      </c>
      <c r="D138" t="s">
        <v>67</v>
      </c>
      <c r="E138" s="19">
        <v>79.489999999999995</v>
      </c>
      <c r="F138" s="19">
        <v>92.31</v>
      </c>
      <c r="G138" s="19">
        <v>73.08</v>
      </c>
      <c r="H138" s="19">
        <v>88.46</v>
      </c>
      <c r="I138" s="19">
        <v>69.23</v>
      </c>
      <c r="J138" s="19">
        <v>92.31</v>
      </c>
      <c r="K138" s="19">
        <f t="shared" si="22"/>
        <v>82.48</v>
      </c>
    </row>
    <row r="139" spans="1:11">
      <c r="A139" t="s">
        <v>341</v>
      </c>
      <c r="B139" t="s">
        <v>342</v>
      </c>
      <c r="C139" t="s">
        <v>54</v>
      </c>
      <c r="D139" t="s">
        <v>55</v>
      </c>
      <c r="E139" s="19">
        <v>74.459999999999994</v>
      </c>
      <c r="F139" s="19">
        <v>93.51</v>
      </c>
      <c r="G139" s="19">
        <v>83.77</v>
      </c>
      <c r="H139" s="19">
        <v>91.56</v>
      </c>
      <c r="I139" s="19">
        <v>70.13</v>
      </c>
      <c r="J139" s="19">
        <v>91.56</v>
      </c>
      <c r="K139" s="19">
        <f t="shared" si="22"/>
        <v>84.165000000000006</v>
      </c>
    </row>
    <row r="140" spans="1:11">
      <c r="A140" t="s">
        <v>343</v>
      </c>
      <c r="B140" t="s">
        <v>344</v>
      </c>
      <c r="C140" t="s">
        <v>54</v>
      </c>
      <c r="D140" t="s">
        <v>55</v>
      </c>
      <c r="E140" s="19">
        <v>71.23</v>
      </c>
      <c r="F140" s="19">
        <v>90.41</v>
      </c>
      <c r="G140" s="19">
        <v>84.93</v>
      </c>
      <c r="H140" s="19">
        <v>93.84</v>
      </c>
      <c r="I140" s="19">
        <v>68.489999999999995</v>
      </c>
      <c r="J140" s="19">
        <v>90.41</v>
      </c>
      <c r="K140" s="19">
        <f t="shared" si="22"/>
        <v>83.21833333333332</v>
      </c>
    </row>
    <row r="141" spans="1:11">
      <c r="A141" t="s">
        <v>345</v>
      </c>
      <c r="B141" t="s">
        <v>346</v>
      </c>
      <c r="C141" t="s">
        <v>54</v>
      </c>
      <c r="D141" t="s">
        <v>55</v>
      </c>
      <c r="E141" s="19">
        <v>73.33</v>
      </c>
      <c r="F141" s="19">
        <v>91.43</v>
      </c>
      <c r="G141" s="19">
        <v>81.430000000000007</v>
      </c>
      <c r="H141" s="19">
        <v>91.43</v>
      </c>
      <c r="I141" s="19">
        <v>65.709999999999994</v>
      </c>
      <c r="J141" s="19">
        <v>87.15</v>
      </c>
      <c r="K141" s="19">
        <f t="shared" si="22"/>
        <v>81.74666666666667</v>
      </c>
    </row>
    <row r="142" spans="1:11">
      <c r="A142" t="s">
        <v>347</v>
      </c>
      <c r="B142" t="s">
        <v>348</v>
      </c>
      <c r="C142" t="s">
        <v>54</v>
      </c>
      <c r="D142" t="s">
        <v>67</v>
      </c>
      <c r="E142" s="19">
        <v>62.37</v>
      </c>
      <c r="F142" s="19">
        <v>90.32</v>
      </c>
      <c r="G142" s="19">
        <v>80.650000000000006</v>
      </c>
      <c r="H142" s="19">
        <v>84.68</v>
      </c>
      <c r="I142" s="19">
        <v>38.71</v>
      </c>
      <c r="J142" s="19">
        <v>83.87</v>
      </c>
      <c r="K142" s="19">
        <f t="shared" si="22"/>
        <v>73.433333333333323</v>
      </c>
    </row>
    <row r="143" spans="1:11">
      <c r="A143" t="s">
        <v>349</v>
      </c>
      <c r="B143" t="s">
        <v>350</v>
      </c>
      <c r="C143" t="s">
        <v>54</v>
      </c>
      <c r="D143" t="s">
        <v>67</v>
      </c>
      <c r="E143" s="19">
        <v>60.61</v>
      </c>
      <c r="F143" s="19">
        <v>90.91</v>
      </c>
      <c r="G143" s="19">
        <v>81.819999999999993</v>
      </c>
      <c r="H143" s="19">
        <v>84.09</v>
      </c>
      <c r="I143" s="19">
        <v>72.73</v>
      </c>
      <c r="J143" s="19">
        <v>81.819999999999993</v>
      </c>
      <c r="K143" s="19">
        <f t="shared" si="22"/>
        <v>78.663333333333327</v>
      </c>
    </row>
    <row r="144" spans="1:11">
      <c r="A144" t="s">
        <v>351</v>
      </c>
      <c r="B144" t="s">
        <v>352</v>
      </c>
      <c r="C144" t="s">
        <v>54</v>
      </c>
      <c r="D144" t="s">
        <v>67</v>
      </c>
      <c r="E144" s="19">
        <v>71.11</v>
      </c>
      <c r="F144" s="19">
        <v>73.33</v>
      </c>
      <c r="G144" s="19">
        <v>93.33</v>
      </c>
      <c r="H144" s="19">
        <v>88.34</v>
      </c>
      <c r="I144" s="19">
        <v>60</v>
      </c>
      <c r="J144" s="19">
        <v>93.34</v>
      </c>
      <c r="K144" s="19">
        <f t="shared" si="22"/>
        <v>79.908333333333346</v>
      </c>
    </row>
    <row r="145" spans="1:11">
      <c r="A145" t="s">
        <v>353</v>
      </c>
      <c r="B145" t="s">
        <v>354</v>
      </c>
      <c r="C145" t="s">
        <v>54</v>
      </c>
      <c r="D145" t="s">
        <v>67</v>
      </c>
      <c r="E145" s="19">
        <v>75.44</v>
      </c>
      <c r="F145" s="19">
        <v>73.680000000000007</v>
      </c>
      <c r="G145" s="19">
        <v>76.319999999999993</v>
      </c>
      <c r="H145" s="19">
        <v>90.79</v>
      </c>
      <c r="I145" s="19">
        <v>73.680000000000007</v>
      </c>
      <c r="J145" s="19">
        <v>89.47</v>
      </c>
      <c r="K145" s="19">
        <f t="shared" si="22"/>
        <v>79.896666666666661</v>
      </c>
    </row>
    <row r="146" spans="1:11">
      <c r="A146" t="s">
        <v>355</v>
      </c>
      <c r="B146" t="s">
        <v>356</v>
      </c>
      <c r="C146" t="s">
        <v>54</v>
      </c>
      <c r="D146" t="s">
        <v>55</v>
      </c>
      <c r="E146" s="19">
        <v>81.95</v>
      </c>
      <c r="F146" s="19">
        <v>83.33</v>
      </c>
      <c r="G146" s="19">
        <v>85.42</v>
      </c>
      <c r="H146" s="19">
        <v>85.42</v>
      </c>
      <c r="I146" s="19">
        <v>70.83</v>
      </c>
      <c r="J146" s="19">
        <v>89.59</v>
      </c>
      <c r="K146" s="19">
        <f t="shared" si="22"/>
        <v>82.756666666666661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</dc:creator>
  <cp:lastModifiedBy>MONICA</cp:lastModifiedBy>
  <dcterms:created xsi:type="dcterms:W3CDTF">2016-01-08T05:40:27Z</dcterms:created>
  <dcterms:modified xsi:type="dcterms:W3CDTF">2016-03-21T16:19:01Z</dcterms:modified>
</cp:coreProperties>
</file>