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HP\Desktop\EXCEL\"/>
    </mc:Choice>
  </mc:AlternateContent>
  <xr:revisionPtr revIDLastSave="0" documentId="13_ncr:1_{E1B26387-FA44-41BB-833E-9ACB643E7BA1}" xr6:coauthVersionLast="47" xr6:coauthVersionMax="47" xr10:uidLastSave="{00000000-0000-0000-0000-000000000000}"/>
  <bookViews>
    <workbookView xWindow="-110" yWindow="-110" windowWidth="19420" windowHeight="10300" tabRatio="631" firstSheet="10" activeTab="12" xr2:uid="{00000000-000D-0000-FFFF-FFFF00000000}"/>
  </bookViews>
  <sheets>
    <sheet name="KPI's" sheetId="2" r:id="rId1"/>
    <sheet name="Dashboard" sheetId="4" r:id="rId2"/>
    <sheet name="Employee count" sheetId="6" r:id="rId3"/>
    <sheet name="Gender" sheetId="7" r:id="rId4"/>
    <sheet name="Department wise salary" sheetId="8" r:id="rId5"/>
    <sheet name="Absences by Department" sheetId="9" r:id="rId6"/>
    <sheet name="Recruitment source" sheetId="10" r:id="rId7"/>
    <sheet name="Emp Satisfaction" sheetId="11" r:id="rId8"/>
    <sheet name="Marital Status" sheetId="12" r:id="rId9"/>
    <sheet name="Attrition By Department" sheetId="13" r:id="rId10"/>
    <sheet name="Attrition By Mnagaer name" sheetId="14" r:id="rId11"/>
    <sheet name="Attrition By Marital Desc" sheetId="15" r:id="rId12"/>
    <sheet name="Maindata" sheetId="1" r:id="rId13"/>
  </sheets>
  <definedNames>
    <definedName name="_xlnm._FilterDatabase" localSheetId="12" hidden="1">Maindata!$A$1:$AL$312</definedName>
    <definedName name="_xlcn.WorksheetConnection_HRDataset.xlsxHRData" hidden="1">HRData[]</definedName>
    <definedName name="Slicer_Department">#N/A</definedName>
    <definedName name="Slicer_ManagerName">#N/A</definedName>
    <definedName name="Slicer_Sex">#N/A</definedName>
    <definedName name="Slicer_Year">#N/A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Data" name="HRData" connection="WorksheetConnection_HR Dataset.xlsx!HR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2" l="1"/>
  <c r="C16" i="2"/>
  <c r="B7" i="2"/>
  <c r="A7" i="2"/>
  <c r="A16" i="2"/>
  <c r="C7" i="2" l="1"/>
  <c r="E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HR Dataset.xlsx!HRData" type="102" refreshedVersion="8" minRefreshableVersion="5">
    <extLst>
      <ext xmlns:x15="http://schemas.microsoft.com/office/spreadsheetml/2010/11/main" uri="{DE250136-89BD-433C-8126-D09CA5730AF9}">
        <x15:connection id="HRData" autoDelete="1">
          <x15:rangePr sourceName="_xlcn.WorksheetConnection_HRDataset.xlsxHRData"/>
        </x15:connection>
      </ext>
    </extLst>
  </connection>
</connections>
</file>

<file path=xl/sharedStrings.xml><?xml version="1.0" encoding="utf-8"?>
<sst xmlns="http://schemas.openxmlformats.org/spreadsheetml/2006/main" count="4792" uniqueCount="516">
  <si>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</si>
  <si>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</si>
  <si>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</si>
  <si>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</si>
  <si>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</si>
  <si>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</si>
  <si>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</si>
  <si>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</si>
  <si>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</si>
  <si>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</si>
  <si>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</si>
  <si>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</si>
  <si>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</si>
  <si>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</si>
  <si>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</si>
  <si>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</si>
  <si>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</si>
  <si>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</si>
  <si>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</si>
  <si>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</si>
  <si>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</si>
  <si>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</si>
  <si>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</si>
  <si>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</si>
  <si>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</si>
  <si>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</si>
  <si>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</si>
  <si>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</si>
  <si>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</si>
  <si>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</si>
  <si>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</si>
  <si>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</si>
  <si>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</si>
  <si>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</si>
  <si>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</si>
  <si>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</si>
  <si>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</si>
  <si>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</si>
  <si>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</si>
  <si>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</si>
  <si>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</si>
  <si>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</si>
  <si>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</si>
  <si>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</si>
  <si>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</si>
  <si>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</si>
  <si>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</si>
  <si>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</si>
  <si>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</si>
  <si>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</si>
  <si>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</si>
  <si>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</si>
  <si>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</si>
  <si>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</si>
  <si>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</si>
  <si>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</si>
  <si>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</si>
  <si>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</si>
  <si>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</si>
  <si>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</si>
  <si>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</si>
  <si>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</si>
  <si>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</si>
  <si>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</si>
  <si>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</si>
  <si>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</si>
  <si>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</si>
  <si>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</si>
  <si>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</si>
  <si>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</si>
  <si>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</si>
  <si>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</si>
  <si>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</si>
  <si>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</si>
  <si>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</si>
  <si>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</si>
  <si>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</si>
  <si>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</si>
  <si>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</si>
  <si>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</si>
  <si>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</si>
  <si>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</si>
  <si>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</si>
  <si>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</si>
  <si>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</si>
  <si>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</si>
  <si>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</si>
  <si>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</si>
  <si>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</si>
  <si>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</si>
  <si>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</si>
  <si>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</si>
  <si>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</si>
  <si>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</si>
  <si>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</si>
  <si>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</si>
  <si>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</si>
  <si>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</si>
  <si>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</si>
  <si>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</si>
  <si>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</si>
  <si>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</si>
  <si>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</si>
  <si>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</si>
  <si>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</si>
  <si>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</si>
  <si>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</si>
  <si>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</si>
  <si>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</si>
  <si>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</si>
  <si>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</si>
  <si>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</si>
  <si>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</si>
  <si>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</si>
  <si>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</si>
  <si>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</si>
  <si>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</si>
  <si>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</si>
  <si>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</si>
  <si>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</si>
  <si>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</si>
  <si>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</si>
  <si>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</si>
  <si>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</si>
  <si>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</si>
  <si>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</si>
  <si>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</si>
  <si>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</si>
  <si>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</si>
  <si>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</si>
  <si>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</si>
  <si>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</si>
  <si>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</si>
  <si>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</si>
  <si>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</si>
  <si>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</si>
  <si>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</si>
  <si>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</si>
  <si>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</si>
  <si>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</si>
  <si>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</si>
  <si>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</si>
  <si>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</si>
  <si>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</si>
  <si>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</si>
  <si>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</si>
  <si>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</si>
  <si>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</si>
  <si>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</si>
  <si>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</si>
  <si>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</si>
  <si>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</si>
  <si>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</si>
  <si>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</si>
  <si>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</si>
  <si>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</si>
  <si>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</si>
  <si>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</si>
  <si>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</si>
  <si>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</si>
  <si>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</si>
  <si>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</si>
  <si>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</si>
  <si>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</si>
  <si>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</si>
  <si>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</si>
  <si>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</si>
  <si>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</si>
  <si>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</si>
  <si>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</si>
  <si>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</si>
  <si>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</si>
  <si>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</si>
  <si>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</si>
  <si>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</si>
  <si>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</si>
  <si>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</si>
  <si>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</si>
  <si>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</si>
  <si>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</si>
  <si>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</si>
  <si>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</si>
  <si>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</si>
  <si>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</si>
  <si>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</si>
  <si>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</si>
  <si>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</si>
  <si>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</si>
  <si>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</si>
  <si>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</si>
  <si>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</si>
  <si>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</si>
  <si>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</si>
  <si>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</si>
  <si>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</si>
  <si>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</si>
  <si>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</si>
  <si>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</si>
  <si>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</si>
  <si>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</si>
  <si>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</si>
  <si>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</si>
  <si>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</si>
  <si>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</si>
  <si>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</si>
  <si>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</si>
  <si>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</si>
  <si>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</si>
  <si>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</si>
  <si>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</si>
  <si>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</si>
  <si>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</si>
  <si>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</si>
  <si>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</si>
  <si>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</si>
  <si>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</si>
  <si>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</si>
  <si>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</si>
  <si>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</si>
  <si>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</si>
  <si>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</si>
  <si>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</si>
  <si>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</si>
  <si>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</si>
  <si>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</si>
  <si>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</si>
  <si>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</si>
  <si>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</si>
  <si>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</si>
  <si>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</si>
  <si>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</si>
  <si>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</si>
  <si>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</si>
  <si>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</si>
  <si>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</si>
  <si>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</si>
  <si>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</si>
  <si>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</si>
  <si>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</si>
  <si>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</si>
  <si>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</si>
  <si>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</si>
  <si>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</si>
  <si>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</si>
  <si>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</si>
  <si>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</si>
  <si>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</si>
  <si>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</si>
  <si>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</si>
  <si>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</si>
  <si>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</si>
  <si>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</si>
  <si>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</si>
  <si>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</si>
  <si>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</si>
  <si>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</si>
  <si>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</si>
  <si>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</si>
  <si>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</si>
  <si>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</si>
  <si>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</si>
  <si>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</si>
  <si>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</si>
  <si>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</si>
  <si>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</si>
  <si>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</si>
  <si>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</si>
  <si>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</si>
  <si>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</si>
  <si>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</si>
  <si>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</si>
  <si>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</si>
  <si>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</si>
  <si>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</si>
  <si>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</si>
  <si>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</si>
  <si>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</si>
  <si>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</si>
  <si>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</si>
  <si>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</si>
  <si>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</si>
  <si>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</si>
  <si>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</si>
  <si>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</si>
  <si>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</si>
  <si>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</si>
  <si>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</si>
  <si>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</si>
  <si>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</si>
  <si>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</si>
  <si>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</si>
  <si>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</si>
  <si>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</si>
  <si>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</si>
  <si>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</si>
  <si>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</si>
  <si>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</si>
  <si>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</si>
  <si>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</si>
  <si>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</si>
  <si>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</si>
  <si>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</si>
  <si>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</si>
  <si>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</si>
  <si>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</si>
  <si>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</si>
  <si>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</si>
  <si>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</si>
  <si>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</si>
  <si>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</si>
  <si>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</si>
  <si>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</si>
  <si>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</si>
  <si>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</si>
  <si>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</si>
  <si>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</si>
  <si>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</si>
  <si>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</si>
  <si>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</si>
  <si>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</si>
  <si>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</si>
  <si>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</si>
  <si>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</si>
  <si>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</si>
  <si>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</si>
  <si>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</si>
  <si>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</si>
  <si>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</si>
  <si>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</si>
  <si>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</si>
  <si>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</si>
  <si>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</si>
  <si>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</si>
  <si>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</si>
  <si>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</si>
  <si>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</si>
  <si>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</si>
  <si>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</si>
  <si>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</si>
  <si>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</si>
  <si>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</si>
  <si>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</si>
  <si>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</si>
  <si>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</si>
  <si>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</si>
  <si>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</si>
  <si>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</si>
  <si>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</si>
  <si>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</si>
  <si>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</si>
  <si>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</si>
  <si>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</si>
  <si>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</si>
  <si>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</si>
  <si>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</si>
  <si>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</si>
  <si>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</si>
  <si>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</si>
  <si>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</si>
  <si>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</si>
  <si>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</si>
  <si>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</si>
  <si>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</si>
  <si>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</si>
  <si>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</si>
  <si>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</si>
  <si>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</si>
  <si>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</si>
  <si>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</si>
  <si>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</si>
  <si>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</si>
  <si>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</si>
  <si>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</si>
  <si>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</si>
  <si>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</si>
  <si>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</si>
  <si>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</si>
  <si>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</si>
  <si>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</si>
  <si>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</si>
  <si>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</si>
  <si>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</si>
  <si>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</si>
  <si>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</si>
  <si>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</si>
  <si>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</si>
  <si>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</si>
  <si>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</si>
  <si>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</si>
  <si>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</si>
  <si>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</si>
  <si>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</si>
  <si>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</si>
  <si>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</si>
  <si>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</si>
  <si>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</si>
  <si>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</si>
  <si>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</si>
  <si>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</si>
  <si>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</si>
  <si>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</si>
  <si>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</si>
  <si>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</si>
  <si>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</si>
  <si>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</si>
  <si>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</si>
  <si>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</si>
  <si>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</si>
  <si>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</si>
  <si>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</si>
  <si>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</si>
  <si>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</si>
  <si>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</si>
  <si>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</si>
  <si>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</si>
  <si>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</si>
  <si>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</si>
  <si>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</si>
  <si>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</si>
  <si>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</si>
  <si>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</si>
  <si>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</si>
  <si>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</si>
  <si>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</si>
  <si>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</si>
  <si>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</si>
  <si>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</si>
  <si>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</si>
  <si>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</si>
  <si>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</si>
  <si>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</si>
  <si>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</si>
  <si>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</si>
  <si>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</si>
  <si>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</si>
  <si>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</si>
  <si>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</si>
  <si>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</si>
  <si>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</si>
  <si>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</si>
  <si>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</si>
  <si>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</si>
  <si>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</si>
  <si>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</si>
  <si>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</si>
  <si>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</si>
  <si>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</si>
  <si>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</si>
  <si>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</si>
  <si>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</si>
  <si>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</si>
  <si>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</si>
  <si>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</si>
  <si>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</si>
  <si>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</si>
  <si>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</si>
  <si>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</si>
  <si>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</si>
  <si>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</si>
  <si>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</si>
  <si>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</si>
  <si>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</si>
  <si>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</si>
  <si>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</si>
  <si>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</si>
  <si>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</si>
  <si>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</si>
  <si>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</si>
  <si>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</si>
  <si>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</si>
  <si>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</si>
  <si>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</si>
  <si>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</si>
  <si>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</si>
  <si>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</si>
  <si>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</si>
  <si>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</si>
  <si>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</si>
  <si>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</si>
  <si>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</si>
  <si>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</si>
  <si>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</si>
  <si>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</si>
  <si>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</si>
  <si>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</si>
  <si>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</si>
  <si>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</si>
  <si>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</si>
  <si>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</si>
  <si>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t>
  </si>
  <si>
    <t>Senior</t>
  </si>
  <si>
    <t>Year</t>
  </si>
  <si>
    <t>Count of EmpID</t>
  </si>
  <si>
    <t>Sum of Termd</t>
  </si>
  <si>
    <t>Distinct Count of Department</t>
  </si>
  <si>
    <t>Total Employees</t>
  </si>
  <si>
    <t>Old Employees</t>
  </si>
  <si>
    <t>Current Employees</t>
  </si>
  <si>
    <t>Total Departments</t>
  </si>
  <si>
    <t>Attrition Rate</t>
  </si>
  <si>
    <t>Average of Age</t>
  </si>
  <si>
    <t>Average of Salary</t>
  </si>
  <si>
    <t>Average of Year</t>
  </si>
  <si>
    <t>Average Age</t>
  </si>
  <si>
    <t>Average Salary</t>
  </si>
  <si>
    <t>Average Year</t>
  </si>
  <si>
    <t>Row Labels</t>
  </si>
  <si>
    <t>Grand Total</t>
  </si>
  <si>
    <t>Count of Employee_Name</t>
  </si>
  <si>
    <t>Production</t>
  </si>
  <si>
    <t>M</t>
  </si>
  <si>
    <t>Count of Sex</t>
  </si>
  <si>
    <t>Sum of Absences</t>
  </si>
  <si>
    <t>Count of RecruitmentSource</t>
  </si>
  <si>
    <t>Average of EmpSatisfaction</t>
  </si>
  <si>
    <t>Count of MaritalDesc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</si>
</sst>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2"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2"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0" xfId="0" applyNumberFormat="1"/>
    <xf numFmtId="0" fontId="0" fillId="0" borderId="1" xfId="0" applyBorder="1" applyAlignment="1">
      <alignment horizontal="center"/>
    </xf>
    <xf numFmtId="0" fontId="16" fillId="33" borderId="1" xfId="0" applyFont="1" applyFill="1" applyBorder="1" applyAlignment="1">
      <alignment horizontal="center"/>
    </xf>
    <xf numFmtId="0" fontId="16" fillId="33" borderId="1" xfId="0" applyFont="1" applyFill="1" applyBorder="1"/>
    <xf numFmtId="2" fontId="0" fillId="0" borderId="1" xfId="0" applyNumberFormat="1" applyBorder="1"/>
    <xf numFmtId="0" fontId="0" fillId="0" borderId="0" xfId="0" pivotButton="1"/>
    <xf numFmtId="0" fontId="0" fillId="0" borderId="0" xfId="0" applyAlignment="1">
      <alignment horizontal="left"/>
    </xf>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8"/>
        </bottom>
        <vertical/>
        <horizontal/>
      </border>
    </dxf>
    <dxf>
      <font>
        <color theme="1"/>
      </font>
      <fill>
        <patternFill>
          <bgColor theme="4"/>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fill>
        <patternFill>
          <bgColor theme="7"/>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Invisible" pivot="0" table="0" count="0" xr9:uid="{00000000-0011-0000-FFFF-FFFF00000000}"/>
    <tableStyle name="SlicerStyleLight4 2" pivot="0" table="0" count="10" xr9:uid="{00000000-0011-0000-FFFF-FFFF01000000}">
      <tableStyleElement type="wholeTable" dxfId="46"/>
      <tableStyleElement type="headerRow" dxfId="45"/>
    </tableStyle>
    <tableStyle name="SlicerStyleLight5 2" pivot="0" table="0" count="10" xr9:uid="{00000000-0011-0000-FFFF-FFFF02000000}">
      <tableStyleElement type="wholeTable" dxfId="44"/>
      <tableStyleElement type="headerRow" dxfId="4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Dataset.xlsx]Employee count!PivotTable1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t>Employee Count Departmenwise</a:t>
            </a:r>
          </a:p>
        </c:rich>
      </c:tx>
      <c:layout>
        <c:manualLayout>
          <c:xMode val="edge"/>
          <c:yMode val="edge"/>
          <c:x val="0.20607870178976145"/>
          <c:y val="5.128205128205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32554654233174"/>
          <c:y val="0.24653721682847901"/>
          <c:w val="0.55281141216864504"/>
          <c:h val="0.60978467497388067"/>
        </c:manualLayout>
      </c:layout>
      <c:barChart>
        <c:barDir val="bar"/>
        <c:grouping val="stacked"/>
        <c:varyColors val="0"/>
        <c:ser>
          <c:idx val="0"/>
          <c:order val="0"/>
          <c:tx>
            <c:strRef>
              <c:f>'Employee count'!$B$3</c:f>
              <c:strCache>
                <c:ptCount val="1"/>
                <c:pt idx="0">
                  <c:v>Total</c:v>
                </c:pt>
              </c:strCache>
            </c:strRef>
          </c:tx>
          <c:spPr>
            <a:solidFill>
              <a:schemeClr val="accent1"/>
            </a:solidFill>
            <a:ln>
              <a:noFill/>
            </a:ln>
            <a:effectLst/>
          </c:spPr>
          <c:invertIfNegative val="0"/>
          <c:cat>
            <c:strRef>
              <c:f>'Employee count'!$A$4:$A$9</c:f>
              <c:strCache>
                <c:ptCount val="6"/>
                <c:pt idx="0">
                  <c:v>Executive Office</c:v>
                </c:pt>
                <c:pt idx="1">
                  <c:v>Admin Offices</c:v>
                </c:pt>
                <c:pt idx="2">
                  <c:v>Software Engineering</c:v>
                </c:pt>
                <c:pt idx="3">
                  <c:v>Sales</c:v>
                </c:pt>
                <c:pt idx="4">
                  <c:v>IT/IS</c:v>
                </c:pt>
                <c:pt idx="5">
                  <c:v>Production</c:v>
                </c:pt>
              </c:strCache>
            </c:strRef>
          </c:cat>
          <c:val>
            <c:numRef>
              <c:f>'Employee count'!$B$4:$B$9</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7FE0-4246-94A3-76783BD2D904}"/>
            </c:ext>
          </c:extLst>
        </c:ser>
        <c:dLbls>
          <c:showLegendKey val="0"/>
          <c:showVal val="0"/>
          <c:showCatName val="0"/>
          <c:showSerName val="0"/>
          <c:showPercent val="0"/>
          <c:showBubbleSize val="0"/>
        </c:dLbls>
        <c:gapWidth val="150"/>
        <c:overlap val="100"/>
        <c:axId val="1578207743"/>
        <c:axId val="1578210239"/>
      </c:barChart>
      <c:catAx>
        <c:axId val="15782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10239"/>
        <c:crosses val="autoZero"/>
        <c:auto val="1"/>
        <c:lblAlgn val="ctr"/>
        <c:lblOffset val="100"/>
        <c:noMultiLvlLbl val="0"/>
      </c:catAx>
      <c:valAx>
        <c:axId val="15782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077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Marital Desc!PivotTable10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50"/>
              <a:t>Attrition</a:t>
            </a:r>
            <a:r>
              <a:rPr lang="en-US" sz="1050" baseline="0"/>
              <a:t> By Marital Description</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10986126734162E-2"/>
          <c:y val="0.26587828627453863"/>
          <c:w val="0.86678425196850395"/>
          <c:h val="0.40166872783491536"/>
        </c:manualLayout>
      </c:layout>
      <c:bar3DChart>
        <c:barDir val="col"/>
        <c:grouping val="clustered"/>
        <c:varyColors val="0"/>
        <c:ser>
          <c:idx val="0"/>
          <c:order val="0"/>
          <c:tx>
            <c:strRef>
              <c:f>'Attrition By Marital Desc'!$B$3</c:f>
              <c:strCache>
                <c:ptCount val="1"/>
                <c:pt idx="0">
                  <c:v>Total</c:v>
                </c:pt>
              </c:strCache>
            </c:strRef>
          </c:tx>
          <c:spPr>
            <a:solidFill>
              <a:schemeClr val="accent1"/>
            </a:solidFill>
            <a:ln>
              <a:noFill/>
            </a:ln>
            <a:effectLst/>
            <a:sp3d/>
          </c:spPr>
          <c:invertIfNegative val="0"/>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7C65-4CB1-8C4B-7E0A40223900}"/>
            </c:ext>
          </c:extLst>
        </c:ser>
        <c:dLbls>
          <c:showLegendKey val="0"/>
          <c:showVal val="0"/>
          <c:showCatName val="0"/>
          <c:showSerName val="0"/>
          <c:showPercent val="0"/>
          <c:showBubbleSize val="0"/>
        </c:dLbls>
        <c:gapWidth val="150"/>
        <c:shape val="box"/>
        <c:axId val="1869730831"/>
        <c:axId val="1868131791"/>
        <c:axId val="0"/>
      </c:bar3DChart>
      <c:catAx>
        <c:axId val="186973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31791"/>
        <c:crosses val="autoZero"/>
        <c:auto val="1"/>
        <c:lblAlgn val="ctr"/>
        <c:lblOffset val="100"/>
        <c:noMultiLvlLbl val="0"/>
      </c:catAx>
      <c:valAx>
        <c:axId val="186813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973083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Dataset.xlsx]Employee count!PivotTable1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'Employee count'!$B$3</c:f>
              <c:strCache>
                <c:ptCount val="1"/>
                <c:pt idx="0">
                  <c:v>Total</c:v>
                </c:pt>
              </c:strCache>
            </c:strRef>
          </c:tx>
          <c:spPr>
            <a:solidFill>
              <a:schemeClr val="accent1"/>
            </a:solidFill>
            <a:ln>
              <a:noFill/>
            </a:ln>
            <a:effectLst/>
          </c:spPr>
          <c:invertIfNegative val="0"/>
          <c:cat>
            <c:strRef>
              <c:f>'Employee count'!$A$4:$A$9</c:f>
              <c:strCache>
                <c:ptCount val="6"/>
                <c:pt idx="0">
                  <c:v>Executive Office</c:v>
                </c:pt>
                <c:pt idx="1">
                  <c:v>Admin Offices</c:v>
                </c:pt>
                <c:pt idx="2">
                  <c:v>Software Engineering</c:v>
                </c:pt>
                <c:pt idx="3">
                  <c:v>Sales</c:v>
                </c:pt>
                <c:pt idx="4">
                  <c:v>IT/IS</c:v>
                </c:pt>
                <c:pt idx="5">
                  <c:v>Production</c:v>
                </c:pt>
              </c:strCache>
            </c:strRef>
          </c:cat>
          <c:val>
            <c:numRef>
              <c:f>'Employee count'!$B$4:$B$9</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1DFD-4E34-9AF9-A4FD41408F6B}"/>
            </c:ext>
          </c:extLst>
        </c:ser>
        <c:dLbls>
          <c:showLegendKey val="0"/>
          <c:showVal val="0"/>
          <c:showCatName val="0"/>
          <c:showSerName val="0"/>
          <c:showPercent val="0"/>
          <c:showBubbleSize val="0"/>
        </c:dLbls>
        <c:gapWidth val="150"/>
        <c:overlap val="100"/>
        <c:axId val="1578207743"/>
        <c:axId val="1578210239"/>
      </c:barChart>
      <c:catAx>
        <c:axId val="15782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10239"/>
        <c:crosses val="autoZero"/>
        <c:auto val="1"/>
        <c:lblAlgn val="ctr"/>
        <c:lblOffset val="100"/>
        <c:noMultiLvlLbl val="0"/>
      </c:catAx>
      <c:valAx>
        <c:axId val="15782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Dataset.xlsx]Gender!PivotTable2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15-4A5A-B07A-C3C3C4DDC9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15-4A5A-B07A-C3C3C4DDC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c:v>
                </c:pt>
                <c:pt idx="1">
                  <c:v>M</c:v>
                </c:pt>
              </c:strCache>
            </c:strRef>
          </c:cat>
          <c:val>
            <c:numRef>
              <c:f>Gender!$B$4:$B$5</c:f>
              <c:numCache>
                <c:formatCode>0.00%</c:formatCode>
                <c:ptCount val="2"/>
                <c:pt idx="0">
                  <c:v>0.56591639871382637</c:v>
                </c:pt>
                <c:pt idx="1">
                  <c:v>0.43408360128617363</c:v>
                </c:pt>
              </c:numCache>
            </c:numRef>
          </c:val>
          <c:extLst>
            <c:ext xmlns:c16="http://schemas.microsoft.com/office/drawing/2014/chart" uri="{C3380CC4-5D6E-409C-BE32-E72D297353CC}">
              <c16:uniqueId val="{00000000-C131-4D1A-9C5D-661EE326713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Dataset.xlsx]Department wise salary!PivotTable3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'Department wise salary'!$B$3</c:f>
              <c:strCache>
                <c:ptCount val="1"/>
                <c:pt idx="0">
                  <c:v>Total</c:v>
                </c:pt>
              </c:strCache>
            </c:strRef>
          </c:tx>
          <c:spPr>
            <a:solidFill>
              <a:srgbClr val="FFC000"/>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B212-42F1-84C3-F66B614A36B3}"/>
            </c:ext>
          </c:extLst>
        </c:ser>
        <c:dLbls>
          <c:showLegendKey val="0"/>
          <c:showVal val="0"/>
          <c:showCatName val="0"/>
          <c:showSerName val="0"/>
          <c:showPercent val="0"/>
          <c:showBubbleSize val="0"/>
        </c:dLbls>
        <c:axId val="10526223"/>
        <c:axId val="10511663"/>
      </c:areaChart>
      <c:catAx>
        <c:axId val="105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663"/>
        <c:crosses val="autoZero"/>
        <c:auto val="1"/>
        <c:lblAlgn val="ctr"/>
        <c:lblOffset val="100"/>
        <c:noMultiLvlLbl val="0"/>
      </c:catAx>
      <c:valAx>
        <c:axId val="105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22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Dataset.xlsx]Absences by Department!PivotTable4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0EEE-4F70-A228-009306D2BD4E}"/>
            </c:ext>
          </c:extLst>
        </c:ser>
        <c:dLbls>
          <c:showLegendKey val="0"/>
          <c:showVal val="0"/>
          <c:showCatName val="0"/>
          <c:showSerName val="0"/>
          <c:showPercent val="0"/>
          <c:showBubbleSize val="0"/>
        </c:dLbls>
        <c:gapWidth val="150"/>
        <c:overlap val="100"/>
        <c:axId val="10041423"/>
        <c:axId val="10037679"/>
      </c:barChart>
      <c:catAx>
        <c:axId val="100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679"/>
        <c:crosses val="autoZero"/>
        <c:auto val="1"/>
        <c:lblAlgn val="ctr"/>
        <c:lblOffset val="100"/>
        <c:noMultiLvlLbl val="0"/>
      </c:catAx>
      <c:valAx>
        <c:axId val="1003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Dataset.xlsx]Recruitment source!PivotTable5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5F4C-4114-B34B-127BED041246}"/>
            </c:ext>
          </c:extLst>
        </c:ser>
        <c:dLbls>
          <c:showLegendKey val="0"/>
          <c:showVal val="0"/>
          <c:showCatName val="0"/>
          <c:showSerName val="0"/>
          <c:showPercent val="0"/>
          <c:showBubbleSize val="0"/>
        </c:dLbls>
        <c:axId val="9749487"/>
        <c:axId val="9748239"/>
      </c:areaChart>
      <c:catAx>
        <c:axId val="974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239"/>
        <c:crosses val="autoZero"/>
        <c:auto val="1"/>
        <c:lblAlgn val="ctr"/>
        <c:lblOffset val="100"/>
        <c:noMultiLvlLbl val="0"/>
      </c:catAx>
      <c:valAx>
        <c:axId val="97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48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Dataset.xlsx]Emp Satisfaction!PivotTable6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'Emp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5F-4241-A8DC-F6CF8ACE36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5F-4241-A8DC-F6CF8ACE36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5F-4241-A8DC-F6CF8ACE36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5F-4241-A8DC-F6CF8ACE36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5F-4241-A8DC-F6CF8ACE36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5F-4241-A8DC-F6CF8ACE36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extLst>
            <c:ext xmlns:c16="http://schemas.microsoft.com/office/drawing/2014/chart" uri="{C3380CC4-5D6E-409C-BE32-E72D297353CC}">
              <c16:uniqueId val="{00000000-8CC1-4A9B-9DD6-CF5CB1C13D96}"/>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Dataset.xlsx]Marital Status!PivotTable7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Desc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'Marital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F-4C3E-B64D-9CA080D5F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AF-4C3E-B64D-9CA080D5FE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AF-4C3E-B64D-9CA080D5FE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AF-4C3E-B64D-9CA080D5FE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AF-4C3E-B64D-9CA080D5FE8D}"/>
              </c:ext>
            </c:extLst>
          </c:dPt>
          <c:cat>
            <c:strRef>
              <c:f>'Marital Status'!$A$4:$A$8</c:f>
              <c:strCache>
                <c:ptCount val="5"/>
                <c:pt idx="0">
                  <c:v>Divorced</c:v>
                </c:pt>
                <c:pt idx="1">
                  <c:v>Married</c:v>
                </c:pt>
                <c:pt idx="2">
                  <c:v>Separated</c:v>
                </c:pt>
                <c:pt idx="3">
                  <c:v>Single</c:v>
                </c:pt>
                <c:pt idx="4">
                  <c:v>Widowed</c:v>
                </c:pt>
              </c:strCache>
            </c:strRef>
          </c:cat>
          <c:val>
            <c:numRef>
              <c:f>'Marital Status'!$B$4:$B$8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FE8A-4C31-A18E-E35AA9638B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Department!PivotTable8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0930-498C-ACE4-A10213918C6A}"/>
            </c:ext>
          </c:extLst>
        </c:ser>
        <c:dLbls>
          <c:showLegendKey val="0"/>
          <c:showVal val="0"/>
          <c:showCatName val="0"/>
          <c:showSerName val="0"/>
          <c:showPercent val="0"/>
          <c:showBubbleSize val="0"/>
        </c:dLbls>
        <c:gapWidth val="150"/>
        <c:overlap val="100"/>
        <c:axId val="1867577711"/>
        <c:axId val="1867576463"/>
      </c:barChart>
      <c:catAx>
        <c:axId val="186757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76463"/>
        <c:crosses val="autoZero"/>
        <c:auto val="1"/>
        <c:lblAlgn val="ctr"/>
        <c:lblOffset val="100"/>
        <c:noMultiLvlLbl val="0"/>
      </c:catAx>
      <c:valAx>
        <c:axId val="186757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7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Mnagaer name!PivotTable9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Mnagaer name'!$B$3</c:f>
              <c:strCache>
                <c:ptCount val="1"/>
                <c:pt idx="0">
                  <c:v>Total</c:v>
                </c:pt>
              </c:strCache>
            </c:strRef>
          </c:tx>
          <c:spPr>
            <a:solidFill>
              <a:schemeClr val="accent1"/>
            </a:solidFill>
            <a:ln>
              <a:noFill/>
            </a:ln>
            <a:effectLst/>
          </c:spPr>
          <c:invertIfNegative val="0"/>
          <c:cat>
            <c:strRef>
              <c:f>'Attrition By Mnagaer name'!$A$4:$A$7</c:f>
              <c:strCache>
                <c:ptCount val="3"/>
                <c:pt idx="0">
                  <c:v>Amy Dunn</c:v>
                </c:pt>
                <c:pt idx="1">
                  <c:v>Webster Butler</c:v>
                </c:pt>
                <c:pt idx="2">
                  <c:v>Kissy Sullivan</c:v>
                </c:pt>
              </c:strCache>
            </c:strRef>
          </c:cat>
          <c:val>
            <c:numRef>
              <c:f>'Attrition By Mnagaer name'!$B$4:$B$7</c:f>
              <c:numCache>
                <c:formatCode>General</c:formatCode>
                <c:ptCount val="3"/>
                <c:pt idx="0">
                  <c:v>13</c:v>
                </c:pt>
                <c:pt idx="1">
                  <c:v>13</c:v>
                </c:pt>
                <c:pt idx="2">
                  <c:v>12</c:v>
                </c:pt>
              </c:numCache>
            </c:numRef>
          </c:val>
          <c:extLst>
            <c:ext xmlns:c16="http://schemas.microsoft.com/office/drawing/2014/chart" uri="{C3380CC4-5D6E-409C-BE32-E72D297353CC}">
              <c16:uniqueId val="{00000000-CB07-47D5-BD65-B6FF0C7EEB45}"/>
            </c:ext>
          </c:extLst>
        </c:ser>
        <c:dLbls>
          <c:showLegendKey val="0"/>
          <c:showVal val="0"/>
          <c:showCatName val="0"/>
          <c:showSerName val="0"/>
          <c:showPercent val="0"/>
          <c:showBubbleSize val="0"/>
        </c:dLbls>
        <c:gapWidth val="182"/>
        <c:axId val="1868140943"/>
        <c:axId val="1868138863"/>
      </c:barChart>
      <c:catAx>
        <c:axId val="18681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38863"/>
        <c:crosses val="autoZero"/>
        <c:auto val="1"/>
        <c:lblAlgn val="ctr"/>
        <c:lblOffset val="100"/>
        <c:noMultiLvlLbl val="0"/>
      </c:catAx>
      <c:valAx>
        <c:axId val="186813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4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Dataset.xlsx]Department wise salary!PivotTable3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pivotFmt>
      <c:pivotFmt>
        <c:idx val="1"/>
        <c:spPr>
          <a:solidFill>
            <a:srgbClr val="FFC000"/>
          </a:solidFill>
          <a:ln>
            <a:noFill/>
          </a:ln>
          <a:effectLst/>
        </c:spPr>
      </c:pivotFmt>
      <c:pivotFmt>
        <c:idx val="2"/>
        <c:spPr>
          <a:solidFill>
            <a:srgbClr val="FFC000"/>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1173325556528"/>
          <c:y val="0.20814523184601927"/>
          <c:w val="0.78154471385865854"/>
          <c:h val="0.40735074123639681"/>
        </c:manualLayout>
      </c:layout>
      <c:areaChart>
        <c:grouping val="standard"/>
        <c:varyColors val="0"/>
        <c:ser>
          <c:idx val="0"/>
          <c:order val="0"/>
          <c:tx>
            <c:strRef>
              <c:f>'Department wise salary'!$B$3</c:f>
              <c:strCache>
                <c:ptCount val="1"/>
                <c:pt idx="0">
                  <c:v>Total</c:v>
                </c:pt>
              </c:strCache>
            </c:strRef>
          </c:tx>
          <c:spPr>
            <a:solidFill>
              <a:srgbClr val="FFC000"/>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07AC-4854-AC11-96F9F0313D2B}"/>
            </c:ext>
          </c:extLst>
        </c:ser>
        <c:dLbls>
          <c:showLegendKey val="0"/>
          <c:showVal val="0"/>
          <c:showCatName val="0"/>
          <c:showSerName val="0"/>
          <c:showPercent val="0"/>
          <c:showBubbleSize val="0"/>
        </c:dLbls>
        <c:axId val="10526223"/>
        <c:axId val="10511663"/>
      </c:areaChart>
      <c:catAx>
        <c:axId val="105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1663"/>
        <c:crosses val="autoZero"/>
        <c:auto val="1"/>
        <c:lblAlgn val="ctr"/>
        <c:lblOffset val="100"/>
        <c:noMultiLvlLbl val="0"/>
      </c:catAx>
      <c:valAx>
        <c:axId val="105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26223"/>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Marital Desc!PivotTable10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Desc'!$B$3</c:f>
              <c:strCache>
                <c:ptCount val="1"/>
                <c:pt idx="0">
                  <c:v>Total</c:v>
                </c:pt>
              </c:strCache>
            </c:strRef>
          </c:tx>
          <c:spPr>
            <a:solidFill>
              <a:schemeClr val="accent1"/>
            </a:solidFill>
            <a:ln>
              <a:noFill/>
            </a:ln>
            <a:effectLst/>
            <a:sp3d/>
          </c:spPr>
          <c:invertIfNegative val="0"/>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2BB3-4B26-9B3C-6A450C69CDA3}"/>
            </c:ext>
          </c:extLst>
        </c:ser>
        <c:dLbls>
          <c:showLegendKey val="0"/>
          <c:showVal val="0"/>
          <c:showCatName val="0"/>
          <c:showSerName val="0"/>
          <c:showPercent val="0"/>
          <c:showBubbleSize val="0"/>
        </c:dLbls>
        <c:gapWidth val="150"/>
        <c:shape val="box"/>
        <c:axId val="1869730831"/>
        <c:axId val="1868131791"/>
        <c:axId val="0"/>
      </c:bar3DChart>
      <c:catAx>
        <c:axId val="186973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31791"/>
        <c:crosses val="autoZero"/>
        <c:auto val="1"/>
        <c:lblAlgn val="ctr"/>
        <c:lblOffset val="100"/>
        <c:noMultiLvlLbl val="0"/>
      </c:catAx>
      <c:valAx>
        <c:axId val="186813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Dataset.xlsx]Gender!PivotTable2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527-4107-90B9-C16425106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27-4107-90B9-C16425106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c:v>
                </c:pt>
                <c:pt idx="1">
                  <c:v>M</c:v>
                </c:pt>
              </c:strCache>
            </c:strRef>
          </c:cat>
          <c:val>
            <c:numRef>
              <c:f>Gender!$B$4:$B$5</c:f>
              <c:numCache>
                <c:formatCode>0.00%</c:formatCode>
                <c:ptCount val="2"/>
                <c:pt idx="0">
                  <c:v>0.56591639871382637</c:v>
                </c:pt>
                <c:pt idx="1">
                  <c:v>0.43408360128617363</c:v>
                </c:pt>
              </c:numCache>
            </c:numRef>
          </c:val>
          <c:extLst>
            <c:ext xmlns:c16="http://schemas.microsoft.com/office/drawing/2014/chart" uri="{C3380CC4-5D6E-409C-BE32-E72D297353CC}">
              <c16:uniqueId val="{00000004-7527-4107-90B9-C164251068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Dataset.xlsx]Marital Status!PivotTable7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Marital Status</a:t>
            </a:r>
            <a:r>
              <a:rPr lang="en-US" sz="1400" baseline="0"/>
              <a:t> Analysis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'Marital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E9-4B89-8C37-ABB0D17A26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E9-4B89-8C37-ABB0D17A26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E9-4B89-8C37-ABB0D17A26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E9-4B89-8C37-ABB0D17A26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E9-4B89-8C37-ABB0D17A262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Status'!$A$4:$A$8</c:f>
              <c:strCache>
                <c:ptCount val="5"/>
                <c:pt idx="0">
                  <c:v>Divorced</c:v>
                </c:pt>
                <c:pt idx="1">
                  <c:v>Married</c:v>
                </c:pt>
                <c:pt idx="2">
                  <c:v>Separated</c:v>
                </c:pt>
                <c:pt idx="3">
                  <c:v>Single</c:v>
                </c:pt>
                <c:pt idx="4">
                  <c:v>Widowed</c:v>
                </c:pt>
              </c:strCache>
            </c:strRef>
          </c:cat>
          <c:val>
            <c:numRef>
              <c:f>'Marital Status'!$B$4:$B$8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E1E9-4B89-8C37-ABB0D17A262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Dataset.xlsx]Absences by Department!PivotTable4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3726908538346"/>
          <c:y val="0.2258143074581431"/>
          <c:w val="0.85936480427984785"/>
          <c:h val="0.56606814559139007"/>
        </c:manualLayout>
      </c:layout>
      <c:barChart>
        <c:barDir val="col"/>
        <c:grouping val="stack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FADE-4A1A-AB07-AA5A928EAF2C}"/>
            </c:ext>
          </c:extLst>
        </c:ser>
        <c:dLbls>
          <c:showLegendKey val="0"/>
          <c:showVal val="0"/>
          <c:showCatName val="0"/>
          <c:showSerName val="0"/>
          <c:showPercent val="0"/>
          <c:showBubbleSize val="0"/>
        </c:dLbls>
        <c:gapWidth val="150"/>
        <c:overlap val="100"/>
        <c:axId val="10041423"/>
        <c:axId val="10037679"/>
      </c:barChart>
      <c:catAx>
        <c:axId val="100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37679"/>
        <c:crosses val="autoZero"/>
        <c:auto val="1"/>
        <c:lblAlgn val="ctr"/>
        <c:lblOffset val="100"/>
        <c:noMultiLvlLbl val="0"/>
      </c:catAx>
      <c:valAx>
        <c:axId val="1003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4142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Dataset.xlsx]Recruitment source!PivotTable5</c:name>
    <c:fmtId val="3"/>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590164692222"/>
          <c:y val="0.26767928202523072"/>
          <c:w val="0.8016938536888496"/>
          <c:h val="0.36522408755509334"/>
        </c:manualLayout>
      </c:layout>
      <c:areaChart>
        <c:grouping val="standard"/>
        <c:varyColors val="0"/>
        <c:ser>
          <c:idx val="0"/>
          <c:order val="0"/>
          <c:tx>
            <c:strRef>
              <c:f>'Recruitment source'!$B$3</c:f>
              <c:strCache>
                <c:ptCount val="1"/>
                <c:pt idx="0">
                  <c:v>Total</c:v>
                </c:pt>
              </c:strCache>
            </c:strRef>
          </c:tx>
          <c:spPr>
            <a:solidFill>
              <a:schemeClr val="accent4"/>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B141-4A83-9E42-F5F3CF8F8B99}"/>
            </c:ext>
          </c:extLst>
        </c:ser>
        <c:dLbls>
          <c:showLegendKey val="0"/>
          <c:showVal val="0"/>
          <c:showCatName val="0"/>
          <c:showSerName val="0"/>
          <c:showPercent val="0"/>
          <c:showBubbleSize val="0"/>
        </c:dLbls>
        <c:axId val="9749487"/>
        <c:axId val="9748239"/>
      </c:areaChart>
      <c:catAx>
        <c:axId val="974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8239"/>
        <c:crosses val="autoZero"/>
        <c:auto val="1"/>
        <c:lblAlgn val="ctr"/>
        <c:lblOffset val="100"/>
        <c:noMultiLvlLbl val="0"/>
      </c:catAx>
      <c:valAx>
        <c:axId val="97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9487"/>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Dataset.xlsx]Emp Satisfaction!PivotTable6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'Emp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33-44A9-AD91-8A3E3C5E9B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33-44A9-AD91-8A3E3C5E9B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33-44A9-AD91-8A3E3C5E9B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33-44A9-AD91-8A3E3C5E9B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33-44A9-AD91-8A3E3C5E9B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33-44A9-AD91-8A3E3C5E9B5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extLst>
            <c:ext xmlns:c16="http://schemas.microsoft.com/office/drawing/2014/chart" uri="{C3380CC4-5D6E-409C-BE32-E72D297353CC}">
              <c16:uniqueId val="{0000000C-3F33-44A9-AD91-8A3E3C5E9B54}"/>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Department!PivotTable8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00BD-4DB9-A1FD-436D93719A93}"/>
            </c:ext>
          </c:extLst>
        </c:ser>
        <c:dLbls>
          <c:showLegendKey val="0"/>
          <c:showVal val="0"/>
          <c:showCatName val="0"/>
          <c:showSerName val="0"/>
          <c:showPercent val="0"/>
          <c:showBubbleSize val="0"/>
        </c:dLbls>
        <c:gapWidth val="150"/>
        <c:axId val="1867577711"/>
        <c:axId val="1867576463"/>
      </c:barChart>
      <c:catAx>
        <c:axId val="186757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7576463"/>
        <c:crosses val="autoZero"/>
        <c:auto val="1"/>
        <c:lblAlgn val="ctr"/>
        <c:lblOffset val="100"/>
        <c:noMultiLvlLbl val="0"/>
      </c:catAx>
      <c:valAx>
        <c:axId val="186757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75777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Mnagaer name!PivotTable9</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a:t>
            </a:r>
            <a:r>
              <a:rPr lang="en-US" baseline="0"/>
              <a:t> By Manager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55626059689715"/>
          <c:y val="0.25360672884074392"/>
          <c:w val="0.6325976176054916"/>
          <c:h val="0.58777252843394578"/>
        </c:manualLayout>
      </c:layout>
      <c:barChart>
        <c:barDir val="bar"/>
        <c:grouping val="clustered"/>
        <c:varyColors val="0"/>
        <c:ser>
          <c:idx val="0"/>
          <c:order val="0"/>
          <c:tx>
            <c:strRef>
              <c:f>'Attrition By Mnagaer name'!$B$3</c:f>
              <c:strCache>
                <c:ptCount val="1"/>
                <c:pt idx="0">
                  <c:v>Total</c:v>
                </c:pt>
              </c:strCache>
            </c:strRef>
          </c:tx>
          <c:spPr>
            <a:solidFill>
              <a:schemeClr val="accent4"/>
            </a:solidFill>
            <a:ln>
              <a:noFill/>
            </a:ln>
            <a:effectLst/>
          </c:spPr>
          <c:invertIfNegative val="0"/>
          <c:cat>
            <c:strRef>
              <c:f>'Attrition By Mnagaer name'!$A$4:$A$7</c:f>
              <c:strCache>
                <c:ptCount val="3"/>
                <c:pt idx="0">
                  <c:v>Amy Dunn</c:v>
                </c:pt>
                <c:pt idx="1">
                  <c:v>Webster Butler</c:v>
                </c:pt>
                <c:pt idx="2">
                  <c:v>Kissy Sullivan</c:v>
                </c:pt>
              </c:strCache>
            </c:strRef>
          </c:cat>
          <c:val>
            <c:numRef>
              <c:f>'Attrition By Mnagaer name'!$B$4:$B$7</c:f>
              <c:numCache>
                <c:formatCode>General</c:formatCode>
                <c:ptCount val="3"/>
                <c:pt idx="0">
                  <c:v>13</c:v>
                </c:pt>
                <c:pt idx="1">
                  <c:v>13</c:v>
                </c:pt>
                <c:pt idx="2">
                  <c:v>12</c:v>
                </c:pt>
              </c:numCache>
            </c:numRef>
          </c:val>
          <c:extLst>
            <c:ext xmlns:c16="http://schemas.microsoft.com/office/drawing/2014/chart" uri="{C3380CC4-5D6E-409C-BE32-E72D297353CC}">
              <c16:uniqueId val="{00000000-6BEF-4FC1-8FB8-428EFB9A9E7E}"/>
            </c:ext>
          </c:extLst>
        </c:ser>
        <c:dLbls>
          <c:showLegendKey val="0"/>
          <c:showVal val="0"/>
          <c:showCatName val="0"/>
          <c:showSerName val="0"/>
          <c:showPercent val="0"/>
          <c:showBubbleSize val="0"/>
        </c:dLbls>
        <c:gapWidth val="182"/>
        <c:axId val="1868140943"/>
        <c:axId val="1868138863"/>
      </c:barChart>
      <c:catAx>
        <c:axId val="18681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38863"/>
        <c:crosses val="autoZero"/>
        <c:auto val="1"/>
        <c:lblAlgn val="ctr"/>
        <c:lblOffset val="100"/>
        <c:noMultiLvlLbl val="0"/>
      </c:catAx>
      <c:valAx>
        <c:axId val="186813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409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85725</xdr:colOff>
      <xdr:row>0</xdr:row>
      <xdr:rowOff>57150</xdr:rowOff>
    </xdr:from>
    <xdr:to>
      <xdr:col>12</xdr:col>
      <xdr:colOff>561975</xdr:colOff>
      <xdr:row>4</xdr:row>
      <xdr:rowOff>57150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695325" y="57150"/>
          <a:ext cx="718185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19</xdr:col>
      <xdr:colOff>85724</xdr:colOff>
      <xdr:row>31</xdr:row>
      <xdr:rowOff>13607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719831" cy="5919107"/>
        </a:xfrm>
        <a:prstGeom prst="rect">
          <a:avLst/>
        </a:prstGeom>
      </xdr:spPr>
    </xdr:pic>
    <xdr:clientData/>
  </xdr:twoCellAnchor>
  <xdr:twoCellAnchor>
    <xdr:from>
      <xdr:col>0</xdr:col>
      <xdr:colOff>9526</xdr:colOff>
      <xdr:row>0</xdr:row>
      <xdr:rowOff>19052</xdr:rowOff>
    </xdr:from>
    <xdr:to>
      <xdr:col>6</xdr:col>
      <xdr:colOff>504825</xdr:colOff>
      <xdr:row>2</xdr:row>
      <xdr:rowOff>47626</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526" y="19052"/>
          <a:ext cx="4152899" cy="4095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HR DATASET ANALYSIS &amp; VISUALIZATION</a:t>
          </a:r>
        </a:p>
      </xdr:txBody>
    </xdr:sp>
    <xdr:clientData/>
  </xdr:twoCellAnchor>
  <xdr:twoCellAnchor>
    <xdr:from>
      <xdr:col>0</xdr:col>
      <xdr:colOff>47625</xdr:colOff>
      <xdr:row>2</xdr:row>
      <xdr:rowOff>85725</xdr:rowOff>
    </xdr:from>
    <xdr:to>
      <xdr:col>3</xdr:col>
      <xdr:colOff>133350</xdr:colOff>
      <xdr:row>6</xdr:row>
      <xdr:rowOff>76200</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47625" y="466725"/>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2</xdr:row>
      <xdr:rowOff>85725</xdr:rowOff>
    </xdr:from>
    <xdr:to>
      <xdr:col>6</xdr:col>
      <xdr:colOff>276225</xdr:colOff>
      <xdr:row>6</xdr:row>
      <xdr:rowOff>76200</xdr:rowOff>
    </xdr:to>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2019300" y="466725"/>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6</xdr:row>
      <xdr:rowOff>114300</xdr:rowOff>
    </xdr:from>
    <xdr:to>
      <xdr:col>3</xdr:col>
      <xdr:colOff>133350</xdr:colOff>
      <xdr:row>10</xdr:row>
      <xdr:rowOff>104775</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47625" y="1257300"/>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200026</xdr:colOff>
      <xdr:row>6</xdr:row>
      <xdr:rowOff>104775</xdr:rowOff>
    </xdr:from>
    <xdr:to>
      <xdr:col>6</xdr:col>
      <xdr:colOff>276225</xdr:colOff>
      <xdr:row>10</xdr:row>
      <xdr:rowOff>95250</xdr:rowOff>
    </xdr:to>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2028826" y="1247775"/>
          <a:ext cx="1904999"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171450</xdr:colOff>
      <xdr:row>10</xdr:row>
      <xdr:rowOff>152400</xdr:rowOff>
    </xdr:from>
    <xdr:to>
      <xdr:col>6</xdr:col>
      <xdr:colOff>276225</xdr:colOff>
      <xdr:row>14</xdr:row>
      <xdr:rowOff>142875</xdr:rowOff>
    </xdr:to>
    <xdr:sp macro="" textlink="">
      <xdr:nvSpPr>
        <xdr:cNvPr id="9" name="Rounded Rectangle 8">
          <a:extLst>
            <a:ext uri="{FF2B5EF4-FFF2-40B4-BE49-F238E27FC236}">
              <a16:creationId xmlns:a16="http://schemas.microsoft.com/office/drawing/2014/main" id="{00000000-0008-0000-0100-000009000000}"/>
            </a:ext>
          </a:extLst>
        </xdr:cNvPr>
        <xdr:cNvSpPr/>
      </xdr:nvSpPr>
      <xdr:spPr>
        <a:xfrm>
          <a:off x="2000250" y="2057400"/>
          <a:ext cx="193357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161926</xdr:colOff>
      <xdr:row>15</xdr:row>
      <xdr:rowOff>0</xdr:rowOff>
    </xdr:from>
    <xdr:to>
      <xdr:col>6</xdr:col>
      <xdr:colOff>295276</xdr:colOff>
      <xdr:row>18</xdr:row>
      <xdr:rowOff>180975</xdr:rowOff>
    </xdr:to>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1990726" y="2857500"/>
          <a:ext cx="196215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47626</xdr:colOff>
      <xdr:row>10</xdr:row>
      <xdr:rowOff>133350</xdr:rowOff>
    </xdr:from>
    <xdr:to>
      <xdr:col>3</xdr:col>
      <xdr:colOff>123826</xdr:colOff>
      <xdr:row>14</xdr:row>
      <xdr:rowOff>123825</xdr:rowOff>
    </xdr:to>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47626" y="2038350"/>
          <a:ext cx="190500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14</xdr:row>
      <xdr:rowOff>180975</xdr:rowOff>
    </xdr:from>
    <xdr:to>
      <xdr:col>3</xdr:col>
      <xdr:colOff>133350</xdr:colOff>
      <xdr:row>18</xdr:row>
      <xdr:rowOff>171450</xdr:rowOff>
    </xdr:to>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57150" y="2847975"/>
          <a:ext cx="190500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85725</xdr:colOff>
      <xdr:row>2</xdr:row>
      <xdr:rowOff>123825</xdr:rowOff>
    </xdr:from>
    <xdr:to>
      <xdr:col>2</xdr:col>
      <xdr:colOff>19050</xdr:colOff>
      <xdr:row>4</xdr:row>
      <xdr:rowOff>9525</xdr:rowOff>
    </xdr:to>
    <xdr:sp macro="" textlink="'KPI''s'!A7">
      <xdr:nvSpPr>
        <xdr:cNvPr id="13" name="TextBox 12">
          <a:extLst>
            <a:ext uri="{FF2B5EF4-FFF2-40B4-BE49-F238E27FC236}">
              <a16:creationId xmlns:a16="http://schemas.microsoft.com/office/drawing/2014/main" id="{00000000-0008-0000-0100-00000D000000}"/>
            </a:ext>
          </a:extLst>
        </xdr:cNvPr>
        <xdr:cNvSpPr txBox="1"/>
      </xdr:nvSpPr>
      <xdr:spPr>
        <a:xfrm>
          <a:off x="695325" y="504825"/>
          <a:ext cx="542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736D4D-D501-42D7-A040-B28FD6C912C7}" type="TxLink">
            <a:rPr lang="en-US" sz="1100" b="0" i="0" u="none" strike="noStrike">
              <a:solidFill>
                <a:schemeClr val="bg1"/>
              </a:solidFill>
              <a:latin typeface="Calibri"/>
              <a:cs typeface="Calibri"/>
            </a:rPr>
            <a:pPr/>
            <a:t>311</a:t>
          </a:fld>
          <a:endParaRPr lang="en-IN" sz="1100">
            <a:solidFill>
              <a:schemeClr val="bg1"/>
            </a:solidFill>
          </a:endParaRPr>
        </a:p>
      </xdr:txBody>
    </xdr:sp>
    <xdr:clientData/>
  </xdr:twoCellAnchor>
  <xdr:twoCellAnchor>
    <xdr:from>
      <xdr:col>0</xdr:col>
      <xdr:colOff>276225</xdr:colOff>
      <xdr:row>4</xdr:row>
      <xdr:rowOff>85724</xdr:rowOff>
    </xdr:from>
    <xdr:to>
      <xdr:col>2</xdr:col>
      <xdr:colOff>438150</xdr:colOff>
      <xdr:row>5</xdr:row>
      <xdr:rowOff>152399</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276225" y="847724"/>
          <a:ext cx="1381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solidFill>
                <a:schemeClr val="bg1"/>
              </a:solidFill>
              <a:latin typeface="Calibri"/>
              <a:ea typeface="+mn-ea"/>
              <a:cs typeface="Calibri"/>
            </a:rPr>
            <a:t>TOTAL EMPLOYEES</a:t>
          </a:r>
        </a:p>
      </xdr:txBody>
    </xdr:sp>
    <xdr:clientData/>
  </xdr:twoCellAnchor>
  <xdr:twoCellAnchor>
    <xdr:from>
      <xdr:col>4</xdr:col>
      <xdr:colOff>238124</xdr:colOff>
      <xdr:row>2</xdr:row>
      <xdr:rowOff>133350</xdr:rowOff>
    </xdr:from>
    <xdr:to>
      <xdr:col>5</xdr:col>
      <xdr:colOff>152399</xdr:colOff>
      <xdr:row>4</xdr:row>
      <xdr:rowOff>28576</xdr:rowOff>
    </xdr:to>
    <xdr:sp macro="" textlink="'KPI''s'!B7">
      <xdr:nvSpPr>
        <xdr:cNvPr id="19" name="TextBox 18">
          <a:extLst>
            <a:ext uri="{FF2B5EF4-FFF2-40B4-BE49-F238E27FC236}">
              <a16:creationId xmlns:a16="http://schemas.microsoft.com/office/drawing/2014/main" id="{00000000-0008-0000-0100-000013000000}"/>
            </a:ext>
          </a:extLst>
        </xdr:cNvPr>
        <xdr:cNvSpPr txBox="1"/>
      </xdr:nvSpPr>
      <xdr:spPr>
        <a:xfrm>
          <a:off x="2676524" y="514350"/>
          <a:ext cx="52387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56BCCF-E856-4215-8D34-0B00AD7A6A02}" type="TxLink">
            <a:rPr lang="en-US" sz="1100" b="0" i="0" u="none" strike="noStrike">
              <a:solidFill>
                <a:schemeClr val="bg1"/>
              </a:solidFill>
              <a:latin typeface="Calibri"/>
              <a:cs typeface="Calibri"/>
            </a:rPr>
            <a:pPr/>
            <a:t>104</a:t>
          </a:fld>
          <a:endParaRPr lang="en-IN" sz="1100">
            <a:solidFill>
              <a:schemeClr val="bg1"/>
            </a:solidFill>
          </a:endParaRPr>
        </a:p>
      </xdr:txBody>
    </xdr:sp>
    <xdr:clientData/>
  </xdr:twoCellAnchor>
  <xdr:twoCellAnchor>
    <xdr:from>
      <xdr:col>3</xdr:col>
      <xdr:colOff>485775</xdr:colOff>
      <xdr:row>4</xdr:row>
      <xdr:rowOff>76200</xdr:rowOff>
    </xdr:from>
    <xdr:to>
      <xdr:col>5</xdr:col>
      <xdr:colOff>438150</xdr:colOff>
      <xdr:row>5</xdr:row>
      <xdr:rowOff>152400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2314575" y="838200"/>
          <a:ext cx="1171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OLD EMPLOYEES</a:t>
          </a:r>
        </a:p>
      </xdr:txBody>
    </xdr:sp>
    <xdr:clientData/>
  </xdr:twoCellAnchor>
  <xdr:twoCellAnchor>
    <xdr:from>
      <xdr:col>1</xdr:col>
      <xdr:colOff>104776</xdr:colOff>
      <xdr:row>6</xdr:row>
      <xdr:rowOff>161925</xdr:rowOff>
    </xdr:from>
    <xdr:to>
      <xdr:col>1</xdr:col>
      <xdr:colOff>600076</xdr:colOff>
      <xdr:row>8</xdr:row>
      <xdr:rowOff>47625</xdr:rowOff>
    </xdr:to>
    <xdr:sp macro="" textlink="'KPI''s'!C7">
      <xdr:nvSpPr>
        <xdr:cNvPr id="21" name="TextBox 20">
          <a:extLst>
            <a:ext uri="{FF2B5EF4-FFF2-40B4-BE49-F238E27FC236}">
              <a16:creationId xmlns:a16="http://schemas.microsoft.com/office/drawing/2014/main" id="{00000000-0008-0000-0100-000015000000}"/>
            </a:ext>
          </a:extLst>
        </xdr:cNvPr>
        <xdr:cNvSpPr txBox="1"/>
      </xdr:nvSpPr>
      <xdr:spPr>
        <a:xfrm>
          <a:off x="714376" y="1304925"/>
          <a:ext cx="495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64860-8B03-4E9D-BF67-DB9D9040B32D}" type="TxLink">
            <a:rPr lang="en-US" sz="1100" b="0" i="0" u="none" strike="noStrike">
              <a:solidFill>
                <a:schemeClr val="bg1"/>
              </a:solidFill>
              <a:latin typeface="Calibri"/>
              <a:cs typeface="Calibri"/>
            </a:rPr>
            <a:pPr/>
            <a:t>207</a:t>
          </a:fld>
          <a:endParaRPr lang="en-IN" sz="1100">
            <a:solidFill>
              <a:schemeClr val="bg1"/>
            </a:solidFill>
          </a:endParaRPr>
        </a:p>
      </xdr:txBody>
    </xdr:sp>
    <xdr:clientData/>
  </xdr:twoCellAnchor>
  <xdr:twoCellAnchor>
    <xdr:from>
      <xdr:col>0</xdr:col>
      <xdr:colOff>180975</xdr:colOff>
      <xdr:row>8</xdr:row>
      <xdr:rowOff>133350</xdr:rowOff>
    </xdr:from>
    <xdr:to>
      <xdr:col>2</xdr:col>
      <xdr:colOff>485775</xdr:colOff>
      <xdr:row>10</xdr:row>
      <xdr:rowOff>19050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80975" y="1657350"/>
          <a:ext cx="1524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CURRENT EMPLOYEES</a:t>
          </a:r>
        </a:p>
      </xdr:txBody>
    </xdr:sp>
    <xdr:clientData/>
  </xdr:twoCellAnchor>
  <xdr:twoCellAnchor>
    <xdr:from>
      <xdr:col>4</xdr:col>
      <xdr:colOff>152401</xdr:colOff>
      <xdr:row>6</xdr:row>
      <xdr:rowOff>180975</xdr:rowOff>
    </xdr:from>
    <xdr:to>
      <xdr:col>5</xdr:col>
      <xdr:colOff>514351</xdr:colOff>
      <xdr:row>8</xdr:row>
      <xdr:rowOff>66675</xdr:rowOff>
    </xdr:to>
    <xdr:sp macro="" textlink="'KPI''s'!E7">
      <xdr:nvSpPr>
        <xdr:cNvPr id="23" name="TextBox 22">
          <a:extLst>
            <a:ext uri="{FF2B5EF4-FFF2-40B4-BE49-F238E27FC236}">
              <a16:creationId xmlns:a16="http://schemas.microsoft.com/office/drawing/2014/main" id="{00000000-0008-0000-0100-000017000000}"/>
            </a:ext>
          </a:extLst>
        </xdr:cNvPr>
        <xdr:cNvSpPr txBox="1"/>
      </xdr:nvSpPr>
      <xdr:spPr>
        <a:xfrm>
          <a:off x="2590801" y="132397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55D4C9-51FE-4E73-8C29-5D355025E3EC}" type="TxLink">
            <a:rPr lang="en-US" sz="1100" b="0" i="0" u="none" strike="noStrike">
              <a:solidFill>
                <a:schemeClr val="bg1"/>
              </a:solidFill>
              <a:latin typeface="Calibri"/>
              <a:cs typeface="Calibri"/>
            </a:rPr>
            <a:pPr/>
            <a:t>33.44051447</a:t>
          </a:fld>
          <a:endParaRPr lang="en-IN" sz="1100">
            <a:solidFill>
              <a:schemeClr val="bg1"/>
            </a:solidFill>
          </a:endParaRPr>
        </a:p>
      </xdr:txBody>
    </xdr:sp>
    <xdr:clientData/>
  </xdr:twoCellAnchor>
  <xdr:twoCellAnchor>
    <xdr:from>
      <xdr:col>4</xdr:col>
      <xdr:colOff>66675</xdr:colOff>
      <xdr:row>8</xdr:row>
      <xdr:rowOff>123825</xdr:rowOff>
    </xdr:from>
    <xdr:to>
      <xdr:col>6</xdr:col>
      <xdr:colOff>0</xdr:colOff>
      <xdr:row>10</xdr:row>
      <xdr:rowOff>9525</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2505075" y="1647825"/>
          <a:ext cx="1152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ATTRITION RATE</a:t>
          </a:r>
        </a:p>
      </xdr:txBody>
    </xdr:sp>
    <xdr:clientData/>
  </xdr:twoCellAnchor>
  <xdr:twoCellAnchor>
    <xdr:from>
      <xdr:col>1</xdr:col>
      <xdr:colOff>66676</xdr:colOff>
      <xdr:row>11</xdr:row>
      <xdr:rowOff>19050</xdr:rowOff>
    </xdr:from>
    <xdr:to>
      <xdr:col>2</xdr:col>
      <xdr:colOff>104776</xdr:colOff>
      <xdr:row>12</xdr:row>
      <xdr:rowOff>95250</xdr:rowOff>
    </xdr:to>
    <xdr:sp macro="" textlink="'KPI''s'!A16">
      <xdr:nvSpPr>
        <xdr:cNvPr id="25" name="TextBox 24">
          <a:extLst>
            <a:ext uri="{FF2B5EF4-FFF2-40B4-BE49-F238E27FC236}">
              <a16:creationId xmlns:a16="http://schemas.microsoft.com/office/drawing/2014/main" id="{00000000-0008-0000-0100-000019000000}"/>
            </a:ext>
          </a:extLst>
        </xdr:cNvPr>
        <xdr:cNvSpPr txBox="1"/>
      </xdr:nvSpPr>
      <xdr:spPr>
        <a:xfrm>
          <a:off x="676276" y="2114550"/>
          <a:ext cx="647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9CA025-AD9A-4515-9A87-148043873A4D}" type="TxLink">
            <a:rPr lang="en-US" sz="1100" b="0" i="0" u="none" strike="noStrike">
              <a:solidFill>
                <a:schemeClr val="bg1"/>
              </a:solidFill>
              <a:latin typeface="Calibri"/>
              <a:cs typeface="Calibri"/>
            </a:rPr>
            <a:pPr/>
            <a:t>45.52</a:t>
          </a:fld>
          <a:endParaRPr lang="en-IN" sz="1100">
            <a:solidFill>
              <a:schemeClr val="bg1"/>
            </a:solidFill>
          </a:endParaRPr>
        </a:p>
      </xdr:txBody>
    </xdr:sp>
    <xdr:clientData/>
  </xdr:twoCellAnchor>
  <xdr:twoCellAnchor>
    <xdr:from>
      <xdr:col>0</xdr:col>
      <xdr:colOff>371476</xdr:colOff>
      <xdr:row>12</xdr:row>
      <xdr:rowOff>171450</xdr:rowOff>
    </xdr:from>
    <xdr:to>
      <xdr:col>2</xdr:col>
      <xdr:colOff>257176</xdr:colOff>
      <xdr:row>14</xdr:row>
      <xdr:rowOff>57150</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371476" y="2457450"/>
          <a:ext cx="1104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AGE</a:t>
          </a:r>
        </a:p>
      </xdr:txBody>
    </xdr:sp>
    <xdr:clientData/>
  </xdr:twoCellAnchor>
  <xdr:twoCellAnchor>
    <xdr:from>
      <xdr:col>4</xdr:col>
      <xdr:colOff>200026</xdr:colOff>
      <xdr:row>11</xdr:row>
      <xdr:rowOff>66675</xdr:rowOff>
    </xdr:from>
    <xdr:to>
      <xdr:col>5</xdr:col>
      <xdr:colOff>447676</xdr:colOff>
      <xdr:row>12</xdr:row>
      <xdr:rowOff>142875</xdr:rowOff>
    </xdr:to>
    <xdr:sp macro="" textlink="'KPI''s'!B16">
      <xdr:nvSpPr>
        <xdr:cNvPr id="27" name="TextBox 26">
          <a:extLst>
            <a:ext uri="{FF2B5EF4-FFF2-40B4-BE49-F238E27FC236}">
              <a16:creationId xmlns:a16="http://schemas.microsoft.com/office/drawing/2014/main" id="{00000000-0008-0000-0100-00001B000000}"/>
            </a:ext>
          </a:extLst>
        </xdr:cNvPr>
        <xdr:cNvSpPr txBox="1"/>
      </xdr:nvSpPr>
      <xdr:spPr>
        <a:xfrm>
          <a:off x="2638426" y="2162175"/>
          <a:ext cx="857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1695CE-5461-4970-8A4A-9BBB2F6D568D}" type="TxLink">
            <a:rPr lang="en-US" sz="1100" b="0" i="0" u="none" strike="noStrike">
              <a:solidFill>
                <a:schemeClr val="bg1"/>
              </a:solidFill>
              <a:latin typeface="Calibri"/>
              <a:cs typeface="Calibri"/>
            </a:rPr>
            <a:pPr/>
            <a:t>69020.68</a:t>
          </a:fld>
          <a:endParaRPr lang="en-IN" sz="1100">
            <a:solidFill>
              <a:schemeClr val="bg1"/>
            </a:solidFill>
          </a:endParaRPr>
        </a:p>
      </xdr:txBody>
    </xdr:sp>
    <xdr:clientData/>
  </xdr:twoCellAnchor>
  <xdr:twoCellAnchor>
    <xdr:from>
      <xdr:col>3</xdr:col>
      <xdr:colOff>533400</xdr:colOff>
      <xdr:row>13</xdr:row>
      <xdr:rowOff>0</xdr:rowOff>
    </xdr:from>
    <xdr:to>
      <xdr:col>5</xdr:col>
      <xdr:colOff>561975</xdr:colOff>
      <xdr:row>14</xdr:row>
      <xdr:rowOff>76200</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2362200" y="2476500"/>
          <a:ext cx="12477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SALARY</a:t>
          </a:r>
        </a:p>
      </xdr:txBody>
    </xdr:sp>
    <xdr:clientData/>
  </xdr:twoCellAnchor>
  <xdr:twoCellAnchor>
    <xdr:from>
      <xdr:col>1</xdr:col>
      <xdr:colOff>66675</xdr:colOff>
      <xdr:row>15</xdr:row>
      <xdr:rowOff>76200</xdr:rowOff>
    </xdr:from>
    <xdr:to>
      <xdr:col>2</xdr:col>
      <xdr:colOff>76200</xdr:colOff>
      <xdr:row>16</xdr:row>
      <xdr:rowOff>152400</xdr:rowOff>
    </xdr:to>
    <xdr:sp macro="" textlink="'KPI''s'!C16">
      <xdr:nvSpPr>
        <xdr:cNvPr id="29" name="TextBox 28">
          <a:extLst>
            <a:ext uri="{FF2B5EF4-FFF2-40B4-BE49-F238E27FC236}">
              <a16:creationId xmlns:a16="http://schemas.microsoft.com/office/drawing/2014/main" id="{00000000-0008-0000-0100-00001D000000}"/>
            </a:ext>
          </a:extLst>
        </xdr:cNvPr>
        <xdr:cNvSpPr txBox="1"/>
      </xdr:nvSpPr>
      <xdr:spPr>
        <a:xfrm>
          <a:off x="676275" y="2933700"/>
          <a:ext cx="619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34F7B-3B3E-4195-A534-A33CD28E909C}" type="TxLink">
            <a:rPr lang="en-US" sz="1100" b="0" i="0" u="none" strike="noStrike">
              <a:solidFill>
                <a:schemeClr val="bg1"/>
              </a:solidFill>
              <a:latin typeface="Calibri"/>
              <a:cs typeface="Calibri"/>
            </a:rPr>
            <a:pPr/>
            <a:t>11.93</a:t>
          </a:fld>
          <a:endParaRPr lang="en-IN" sz="1100">
            <a:solidFill>
              <a:schemeClr val="bg1"/>
            </a:solidFill>
          </a:endParaRPr>
        </a:p>
      </xdr:txBody>
    </xdr:sp>
    <xdr:clientData/>
  </xdr:twoCellAnchor>
  <xdr:twoCellAnchor>
    <xdr:from>
      <xdr:col>0</xdr:col>
      <xdr:colOff>438151</xdr:colOff>
      <xdr:row>17</xdr:row>
      <xdr:rowOff>28575</xdr:rowOff>
    </xdr:from>
    <xdr:to>
      <xdr:col>2</xdr:col>
      <xdr:colOff>381001</xdr:colOff>
      <xdr:row>18</xdr:row>
      <xdr:rowOff>104775</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38151" y="3267075"/>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YEAR</a:t>
          </a:r>
        </a:p>
      </xdr:txBody>
    </xdr:sp>
    <xdr:clientData/>
  </xdr:twoCellAnchor>
  <xdr:twoCellAnchor>
    <xdr:from>
      <xdr:col>4</xdr:col>
      <xdr:colOff>314325</xdr:colOff>
      <xdr:row>15</xdr:row>
      <xdr:rowOff>85725</xdr:rowOff>
    </xdr:from>
    <xdr:to>
      <xdr:col>5</xdr:col>
      <xdr:colOff>114300</xdr:colOff>
      <xdr:row>16</xdr:row>
      <xdr:rowOff>161925</xdr:rowOff>
    </xdr:to>
    <xdr:sp macro="" textlink="'KPI''s'!D7">
      <xdr:nvSpPr>
        <xdr:cNvPr id="31" name="TextBox 30">
          <a:extLst>
            <a:ext uri="{FF2B5EF4-FFF2-40B4-BE49-F238E27FC236}">
              <a16:creationId xmlns:a16="http://schemas.microsoft.com/office/drawing/2014/main" id="{00000000-0008-0000-0100-00001F000000}"/>
            </a:ext>
          </a:extLst>
        </xdr:cNvPr>
        <xdr:cNvSpPr txBox="1"/>
      </xdr:nvSpPr>
      <xdr:spPr>
        <a:xfrm>
          <a:off x="2752725" y="2943225"/>
          <a:ext cx="409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DBCB2-7A90-4E82-8C06-44B0D60B41B2}" type="TxLink">
            <a:rPr lang="en-US" sz="1100" b="0" i="0" u="none" strike="noStrike">
              <a:solidFill>
                <a:schemeClr val="bg1"/>
              </a:solidFill>
              <a:latin typeface="Calibri"/>
              <a:cs typeface="Calibri"/>
            </a:rPr>
            <a:pPr/>
            <a:t>6</a:t>
          </a:fld>
          <a:endParaRPr lang="en-IN" sz="1100">
            <a:solidFill>
              <a:schemeClr val="bg1"/>
            </a:solidFill>
          </a:endParaRPr>
        </a:p>
      </xdr:txBody>
    </xdr:sp>
    <xdr:clientData/>
  </xdr:twoCellAnchor>
  <xdr:twoCellAnchor>
    <xdr:from>
      <xdr:col>3</xdr:col>
      <xdr:colOff>419101</xdr:colOff>
      <xdr:row>17</xdr:row>
      <xdr:rowOff>38100</xdr:rowOff>
    </xdr:from>
    <xdr:to>
      <xdr:col>6</xdr:col>
      <xdr:colOff>95251</xdr:colOff>
      <xdr:row>18</xdr:row>
      <xdr:rowOff>114300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2247901" y="3276600"/>
          <a:ext cx="1504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DEPARTMENTS</a:t>
          </a:r>
        </a:p>
      </xdr:txBody>
    </xdr:sp>
    <xdr:clientData/>
  </xdr:twoCellAnchor>
  <xdr:twoCellAnchor editAs="oneCell">
    <xdr:from>
      <xdr:col>6</xdr:col>
      <xdr:colOff>542925</xdr:colOff>
      <xdr:row>0</xdr:row>
      <xdr:rowOff>38101</xdr:rowOff>
    </xdr:from>
    <xdr:to>
      <xdr:col>9</xdr:col>
      <xdr:colOff>542925</xdr:colOff>
      <xdr:row>2</xdr:row>
      <xdr:rowOff>28575</xdr:rowOff>
    </xdr:to>
    <mc:AlternateContent xmlns:mc="http://schemas.openxmlformats.org/markup-compatibility/2006" xmlns:a14="http://schemas.microsoft.com/office/drawing/2010/main">
      <mc:Choice Requires="a14">
        <xdr:graphicFrame macro="">
          <xdr:nvGraphicFramePr>
            <xdr:cNvPr id="33" name="Sex 1">
              <a:extLst>
                <a:ext uri="{FF2B5EF4-FFF2-40B4-BE49-F238E27FC236}">
                  <a16:creationId xmlns:a16="http://schemas.microsoft.com/office/drawing/2014/main" id="{00000000-0008-0000-0100-000021000000}"/>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200525" y="38101"/>
              <a:ext cx="1828800" cy="371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0</xdr:row>
      <xdr:rowOff>28575</xdr:rowOff>
    </xdr:from>
    <xdr:to>
      <xdr:col>12</xdr:col>
      <xdr:colOff>571500</xdr:colOff>
      <xdr:row>2</xdr:row>
      <xdr:rowOff>38100</xdr:rowOff>
    </xdr:to>
    <mc:AlternateContent xmlns:mc="http://schemas.openxmlformats.org/markup-compatibility/2006" xmlns:a14="http://schemas.microsoft.com/office/drawing/2010/main">
      <mc:Choice Requires="a14">
        <xdr:graphicFrame macro="">
          <xdr:nvGraphicFramePr>
            <xdr:cNvPr id="34" name="Year 1">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57900" y="28575"/>
              <a:ext cx="1828800"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0</xdr:row>
      <xdr:rowOff>19051</xdr:rowOff>
    </xdr:from>
    <xdr:to>
      <xdr:col>16</xdr:col>
      <xdr:colOff>0</xdr:colOff>
      <xdr:row>2</xdr:row>
      <xdr:rowOff>28575</xdr:rowOff>
    </xdr:to>
    <mc:AlternateContent xmlns:mc="http://schemas.openxmlformats.org/markup-compatibility/2006" xmlns:a14="http://schemas.microsoft.com/office/drawing/2010/main">
      <mc:Choice Requires="a14">
        <xdr:graphicFrame macro="">
          <xdr:nvGraphicFramePr>
            <xdr:cNvPr id="35" name="Department 1">
              <a:extLst>
                <a:ext uri="{FF2B5EF4-FFF2-40B4-BE49-F238E27FC236}">
                  <a16:creationId xmlns:a16="http://schemas.microsoft.com/office/drawing/2014/main" id="{00000000-0008-0000-0100-000023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924800" y="19051"/>
              <a:ext cx="1828800" cy="39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28575</xdr:rowOff>
    </xdr:from>
    <xdr:to>
      <xdr:col>19</xdr:col>
      <xdr:colOff>38100</xdr:colOff>
      <xdr:row>2</xdr:row>
      <xdr:rowOff>9524</xdr:rowOff>
    </xdr:to>
    <mc:AlternateContent xmlns:mc="http://schemas.openxmlformats.org/markup-compatibility/2006" xmlns:a14="http://schemas.microsoft.com/office/drawing/2010/main">
      <mc:Choice Requires="a14">
        <xdr:graphicFrame macro="">
          <xdr:nvGraphicFramePr>
            <xdr:cNvPr id="36" name="ManagerName 1">
              <a:extLst>
                <a:ext uri="{FF2B5EF4-FFF2-40B4-BE49-F238E27FC236}">
                  <a16:creationId xmlns:a16="http://schemas.microsoft.com/office/drawing/2014/main" id="{00000000-0008-0000-0100-000024000000}"/>
                </a:ext>
              </a:extLst>
            </xdr:cNvPr>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mlns="">
        <xdr:sp macro="" textlink="">
          <xdr:nvSpPr>
            <xdr:cNvPr id="0" name=""/>
            <xdr:cNvSpPr>
              <a:spLocks noTextEdit="1"/>
            </xdr:cNvSpPr>
          </xdr:nvSpPr>
          <xdr:spPr>
            <a:xfrm>
              <a:off x="9791700" y="28575"/>
              <a:ext cx="1828800" cy="36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361951</xdr:colOff>
      <xdr:row>2</xdr:row>
      <xdr:rowOff>104775</xdr:rowOff>
    </xdr:from>
    <xdr:to>
      <xdr:col>10</xdr:col>
      <xdr:colOff>371475</xdr:colOff>
      <xdr:row>10</xdr:row>
      <xdr:rowOff>66675</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352426</xdr:colOff>
      <xdr:row>10</xdr:row>
      <xdr:rowOff>133350</xdr:rowOff>
    </xdr:from>
    <xdr:to>
      <xdr:col>10</xdr:col>
      <xdr:colOff>390525</xdr:colOff>
      <xdr:row>18</xdr:row>
      <xdr:rowOff>180975</xdr:rowOff>
    </xdr:to>
    <xdr:graphicFrame macro="">
      <xdr:nvGraphicFramePr>
        <xdr:cNvPr id="38" name="Chart 37">
          <a:extLst>
            <a:ext uri="{FF2B5EF4-FFF2-40B4-BE49-F238E27FC236}">
              <a16:creationId xmlns:a16="http://schemas.microsoft.com/office/drawing/2014/main" id="{00000000-0008-0000-01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2</xdr:row>
      <xdr:rowOff>123825</xdr:rowOff>
    </xdr:from>
    <xdr:to>
      <xdr:col>15</xdr:col>
      <xdr:colOff>133350</xdr:colOff>
      <xdr:row>10</xdr:row>
      <xdr:rowOff>66675</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219075</xdr:colOff>
      <xdr:row>2</xdr:row>
      <xdr:rowOff>114301</xdr:rowOff>
    </xdr:from>
    <xdr:to>
      <xdr:col>19</xdr:col>
      <xdr:colOff>66675</xdr:colOff>
      <xdr:row>10</xdr:row>
      <xdr:rowOff>76201</xdr:rowOff>
    </xdr:to>
    <xdr:graphicFrame macro="">
      <xdr:nvGraphicFramePr>
        <xdr:cNvPr id="40" name="Chart 39">
          <a:extLst>
            <a:ext uri="{FF2B5EF4-FFF2-40B4-BE49-F238E27FC236}">
              <a16:creationId xmlns:a16="http://schemas.microsoft.com/office/drawing/2014/main" id="{00000000-0008-0000-01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447675</xdr:colOff>
      <xdr:row>10</xdr:row>
      <xdr:rowOff>142876</xdr:rowOff>
    </xdr:from>
    <xdr:to>
      <xdr:col>15</xdr:col>
      <xdr:colOff>142875</xdr:colOff>
      <xdr:row>18</xdr:row>
      <xdr:rowOff>177209</xdr:rowOff>
    </xdr:to>
    <xdr:graphicFrame macro="">
      <xdr:nvGraphicFramePr>
        <xdr:cNvPr id="41" name="Chart 40">
          <a:extLst>
            <a:ext uri="{FF2B5EF4-FFF2-40B4-BE49-F238E27FC236}">
              <a16:creationId xmlns:a16="http://schemas.microsoft.com/office/drawing/2014/main" id="{00000000-0008-0000-01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209550</xdr:colOff>
      <xdr:row>10</xdr:row>
      <xdr:rowOff>150851</xdr:rowOff>
    </xdr:from>
    <xdr:to>
      <xdr:col>19</xdr:col>
      <xdr:colOff>47626</xdr:colOff>
      <xdr:row>18</xdr:row>
      <xdr:rowOff>177210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99680</xdr:colOff>
      <xdr:row>19</xdr:row>
      <xdr:rowOff>66453</xdr:rowOff>
    </xdr:from>
    <xdr:to>
      <xdr:col>6</xdr:col>
      <xdr:colOff>276889</xdr:colOff>
      <xdr:row>30</xdr:row>
      <xdr:rowOff>33226</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354419</xdr:colOff>
      <xdr:row>19</xdr:row>
      <xdr:rowOff>77529</xdr:rowOff>
    </xdr:from>
    <xdr:to>
      <xdr:col>10</xdr:col>
      <xdr:colOff>409796</xdr:colOff>
      <xdr:row>30</xdr:row>
      <xdr:rowOff>44302</xdr:rowOff>
    </xdr:to>
    <xdr:graphicFrame macro="">
      <xdr:nvGraphicFramePr>
        <xdr:cNvPr id="44" name="Chart 43">
          <a:extLst>
            <a:ext uri="{FF2B5EF4-FFF2-40B4-BE49-F238E27FC236}">
              <a16:creationId xmlns:a16="http://schemas.microsoft.com/office/drawing/2014/main" id="{00000000-0008-0000-01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476251</xdr:colOff>
      <xdr:row>19</xdr:row>
      <xdr:rowOff>77527</xdr:rowOff>
    </xdr:from>
    <xdr:to>
      <xdr:col>15</xdr:col>
      <xdr:colOff>132908</xdr:colOff>
      <xdr:row>30</xdr:row>
      <xdr:rowOff>44302</xdr:rowOff>
    </xdr:to>
    <xdr:graphicFrame macro="">
      <xdr:nvGraphicFramePr>
        <xdr:cNvPr id="45" name="Chart 44">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221511</xdr:colOff>
      <xdr:row>19</xdr:row>
      <xdr:rowOff>77529</xdr:rowOff>
    </xdr:from>
    <xdr:to>
      <xdr:col>19</xdr:col>
      <xdr:colOff>33226</xdr:colOff>
      <xdr:row>30</xdr:row>
      <xdr:rowOff>33226</xdr:rowOff>
    </xdr:to>
    <xdr:graphicFrame macro="">
      <xdr:nvGraphicFramePr>
        <xdr:cNvPr id="46" name="Chart 45">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19050</xdr:colOff>
      <xdr:row>2</xdr:row>
      <xdr:rowOff>6350</xdr:rowOff>
    </xdr:from>
    <xdr:to>
      <xdr:col>8</xdr:col>
      <xdr:colOff>66675</xdr:colOff>
      <xdr:row>11</xdr:row>
      <xdr:rowOff>142875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603250</xdr:colOff>
      <xdr:row>2</xdr:row>
      <xdr:rowOff>3176</xdr:rowOff>
    </xdr:from>
    <xdr:to>
      <xdr:col>8</xdr:col>
      <xdr:colOff>279400</xdr:colOff>
      <xdr:row>11</xdr:row>
      <xdr:rowOff>60325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603249</xdr:colOff>
      <xdr:row>2</xdr:row>
      <xdr:rowOff>3176</xdr:rowOff>
    </xdr:from>
    <xdr:to>
      <xdr:col>8</xdr:col>
      <xdr:colOff>98424</xdr:colOff>
      <xdr:row>12</xdr:row>
      <xdr:rowOff>53976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277812</xdr:colOff>
      <xdr:row>1</xdr:row>
      <xdr:rowOff>19050</xdr:rowOff>
    </xdr:from>
    <xdr:to>
      <xdr:col>9</xdr:col>
      <xdr:colOff>247650</xdr:colOff>
      <xdr:row>15</xdr:row>
      <xdr:rowOff>6350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603250</xdr:colOff>
      <xdr:row>1</xdr:row>
      <xdr:rowOff>15875</xdr:rowOff>
    </xdr:from>
    <xdr:to>
      <xdr:col>16</xdr:col>
      <xdr:colOff>31750</xdr:colOff>
      <xdr:row>15</xdr:row>
      <xdr:rowOff>0</xdr:rowOff>
    </xdr:to>
    <mc:AlternateContent xmlns:mc="http://schemas.openxmlformats.org/markup-compatibility/2006">
      <mc:Choice xmlns:a14="http://schemas.microsoft.com/office/drawing/2010/main" Requires="a14">
        <xdr:graphicFrame macro="">
          <xdr:nvGraphicFramePr>
            <xdr:cNvPr id="4" name="ManagerName">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dr:sp macro="" textlink="">
          <xdr:nvSpPr>
            <xdr:cNvPr id="0" name=""/>
            <xdr:cNvSpPr>
              <a:spLocks noTextEdit="1"/>
            </xdr:cNvSpPr>
          </xdr:nvSpPr>
          <xdr:spPr>
            <a:xfrm>
              <a:off x="8470900" y="200025"/>
              <a:ext cx="1866900"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xdr:rowOff>
    </xdr:from>
    <xdr:to>
      <xdr:col>2</xdr:col>
      <xdr:colOff>0</xdr:colOff>
      <xdr:row>13</xdr:row>
      <xdr:rowOff>0</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1114425"/>
              <a:ext cx="1771650" cy="1279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146050</xdr:colOff>
      <xdr:row>1</xdr:row>
      <xdr:rowOff>6350</xdr:rowOff>
    </xdr:from>
    <xdr:to>
      <xdr:col>19</xdr:col>
      <xdr:colOff>231775</xdr:colOff>
      <xdr:row>14</xdr:row>
      <xdr:rowOff>171450</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452100" y="190500"/>
              <a:ext cx="1914525" cy="255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415924</xdr:colOff>
      <xdr:row>1</xdr:row>
      <xdr:rowOff>22225</xdr:rowOff>
    </xdr:from>
    <xdr:to>
      <xdr:col>12</xdr:col>
      <xdr:colOff>419099</xdr:colOff>
      <xdr:row>15</xdr:row>
      <xdr:rowOff>6350</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54774" y="206375"/>
              <a:ext cx="1831975"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2</xdr:row>
      <xdr:rowOff>12700</xdr:rowOff>
    </xdr:from>
    <xdr:to>
      <xdr:col>9</xdr:col>
      <xdr:colOff>171450</xdr:colOff>
      <xdr:row>14</xdr:row>
      <xdr:rowOff>130175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xdr:colOff>
      <xdr:row>2</xdr:row>
      <xdr:rowOff>12700</xdr:rowOff>
    </xdr:from>
    <xdr:to>
      <xdr:col>9</xdr:col>
      <xdr:colOff>327025</xdr:colOff>
      <xdr:row>13</xdr:row>
      <xdr:rowOff>3175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3175</xdr:colOff>
      <xdr:row>2</xdr:row>
      <xdr:rowOff>6350</xdr:rowOff>
    </xdr:from>
    <xdr:to>
      <xdr:col>10</xdr:col>
      <xdr:colOff>193675</xdr:colOff>
      <xdr:row>16</xdr:row>
      <xdr:rowOff>76200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6349</xdr:colOff>
      <xdr:row>1</xdr:row>
      <xdr:rowOff>184149</xdr:rowOff>
    </xdr:from>
    <xdr:to>
      <xdr:col>8</xdr:col>
      <xdr:colOff>590550</xdr:colOff>
      <xdr:row>12</xdr:row>
      <xdr:rowOff>158750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9526</xdr:colOff>
      <xdr:row>2</xdr:row>
      <xdr:rowOff>19050</xdr:rowOff>
    </xdr:from>
    <xdr:to>
      <xdr:col>8</xdr:col>
      <xdr:colOff>180976</xdr:colOff>
      <xdr:row>12</xdr:row>
      <xdr:rowOff>165100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6350</xdr:colOff>
      <xdr:row>2</xdr:row>
      <xdr:rowOff>50800</xdr:rowOff>
    </xdr:from>
    <xdr:to>
      <xdr:col>8</xdr:col>
      <xdr:colOff>73025</xdr:colOff>
      <xdr:row>13</xdr:row>
      <xdr:rowOff>31750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21759257" backgroundQuery="1" createdVersion="6" refreshedVersion="6" minRefreshableVersion="3" recordCount="0" supportSubquery="1" supportAdvancedDrill="1" xr:uid="{00000000-000A-0000-FFFF-FFFF7B000000}">
  <cacheSource type="external" connectionId="1"/>
  <cacheFields count="3">
    <cacheField name="[Measures].[Count of Sex]" caption="Count of Sex" numFmtId="0" hierarchy="52" level="32767"/>
    <cacheField name="[HRData].[Sex].[Sex]" caption="Sex" numFmtId="0" hierarchy="18" level="1">
      <sharedItems count="2">
        <s v="F"/>
        <s v="M"/>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2" memberValueDatatype="130" unbalanced="0"/>
    <cacheHierarchy uniqueName="[HRData].[EmpID]" caption="EmpID" attribute="1" defaultMemberUniqueName="[HRData].[EmpID].[All]" allUniqueName="[HRData].[EmpID].[All]" dimensionUniqueName="[HRData]" displayFolder="" count="2" memberValueDatatype="20" unbalanced="0"/>
    <cacheHierarchy uniqueName="[HRData].[MarriedID]" caption="MarriedID" attribute="1" defaultMemberUniqueName="[HRData].[MarriedID].[All]" allUniqueName="[HRData].[MarriedID].[All]" dimensionUniqueName="[HRData]" displayFolder="" count="2" memberValueDatatype="20" unbalanced="0"/>
    <cacheHierarchy uniqueName="[HRData].[MaritalStatusID]" caption="MaritalStatusID" attribute="1" defaultMemberUniqueName="[HRData].[MaritalStatusID].[All]" allUniqueName="[HRData].[MaritalStatusID].[All]" dimensionUniqueName="[HRData]" displayFolder="" count="2" memberValueDatatype="20" unbalanced="0"/>
    <cacheHierarchy uniqueName="[HRData].[GenderID]" caption="GenderID" attribute="1" defaultMemberUniqueName="[HRData].[GenderID].[All]" allUniqueName="[HRData].[GenderID].[All]" dimensionUniqueName="[HRData]" displayFolder="" count="2" memberValueDatatype="20" unbalanced="0"/>
    <cacheHierarchy uniqueName="[HRData].[EmpStatusID]" caption="EmpStatusID" attribute="1" defaultMemberUniqueName="[HRData].[EmpStatusID].[All]" allUniqueName="[HRData].[EmpStatusID].[All]" dimensionUniqueName="[HRData]" displayFolder="" count="2" memberValueDatatype="20" unbalanced="0"/>
    <cacheHierarchy uniqueName="[HRData].[DeptID]" caption="DeptID" attribute="1" defaultMemberUniqueName="[HRData].[DeptID].[All]" allUniqueName="[HRData].[DeptID].[All]" dimensionUniqueName="[HRData]" displayFolder="" count="2" memberValueDatatype="20" unbalanced="0"/>
    <cacheHierarchy uniqueName="[HRData].[PerfScoreID]" caption="PerfScoreID" attribute="1" defaultMemberUniqueName="[HRData].[PerfScoreID].[All]" allUniqueName="[HRData].[PerfScoreID].[All]" dimensionUniqueName="[HRData]" displayFolder="" count="2" memberValueDatatype="20" unbalanced="0"/>
    <cacheHierarchy uniqueName="[HRData].[FromDiversityJobFairID]" caption="FromDiversityJobFairID" attribute="1" defaultMemberUniqueName="[HRData].[FromDiversityJobFairID].[All]" allUniqueName="[HRData].[FromDiversityJobFairID].[All]" dimensionUniqueName="[HRData]" displayFolder="" count="2" memberValueDatatype="20" unbalanced="0"/>
    <cacheHierarchy uniqueName="[HRData].[Salary]" caption="Salary" attribute="1" defaultMemberUniqueName="[HRData].[Salary].[All]" allUniqueName="[HRData].[Salary].[All]" dimensionUniqueName="[HRData]" displayFolder="" count="2" memberValueDatatype="20" unbalanced="0"/>
    <cacheHierarchy uniqueName="[HRData].[Termd]" caption="Termd" attribute="1" defaultMemberUniqueName="[HRData].[Termd].[All]" allUniqueName="[HRData].[Termd].[All]" dimensionUniqueName="[HRData]" displayFolder="" count="2" memberValueDatatype="20" unbalanced="0"/>
    <cacheHierarchy uniqueName="[HRData].[PositionID]" caption="PositionID" attribute="1" defaultMemberUniqueName="[HRData].[PositionID].[All]" allUniqueName="[HRData].[PositionID].[All]" dimensionUniqueName="[HRData]" displayFolder="" count="2" memberValueDatatype="20" unbalanced="0"/>
    <cacheHierarchy uniqueName="[HRData].[Position]" caption="Position" attribute="1" defaultMemberUniqueName="[HRData].[Position].[All]" allUniqueName="[HRData].[Position].[All]" dimensionUniqueName="[HRData]" displayFolder="" count="2" memberValueDatatype="130" unbalanced="0"/>
    <cacheHierarchy uniqueName="[HRData].[State]" caption="State" attribute="1" defaultMemberUniqueName="[HRData].[State].[All]" allUniqueName="[HRData].[State].[All]" dimensionUniqueName="[HRData]" displayFolder="" count="2" memberValueDatatype="130" unbalanced="0"/>
    <cacheHierarchy uniqueName="[HRData].[Zip]" caption="Zip" attribute="1" defaultMemberUniqueName="[HRData].[Zip].[All]" allUniqueName="[HRData].[Zip].[All]" dimensionUniqueName="[HRData]" displayFolder="" count="2" memberValueDatatype="20" unbalanced="0"/>
    <cacheHierarchy uniqueName="[HRData].[DOB]" caption="DOB" attribute="1" time="1" defaultMemberUniqueName="[HRData].[DOB].[All]" allUniqueName="[HRData].[DOB].[All]" dimensionUniqueName="[HRData]" displayFolder="" count="2" memberValueDatatype="7" unbalanced="0"/>
    <cacheHierarchy uniqueName="[HRData].[Age]" caption="Age" attribute="1" defaultMemberUniqueName="[HRData].[Age].[All]" allUniqueName="[HRData].[Age].[All]" dimensionUniqueName="[HRData]" displayFolder="" count="2" memberValueDatatype="20" unbalanced="0"/>
    <cacheHierarchy uniqueName="[HRData].[Age Group]" caption="Age Group" attribute="1" defaultMemberUniqueName="[HRData].[Age Group].[All]" allUniqueName="[HRData].[Age Group].[All]" dimensionUniqueName="[HRData]" displayFolder="" count="2"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1"/>
      </fieldsUsage>
    </cacheHierarchy>
    <cacheHierarchy uniqueName="[HRData].[MaritalDesc]" caption="MaritalDesc" attribute="1" defaultMemberUniqueName="[HRData].[MaritalDesc].[All]" allUniqueName="[HRData].[MaritalDesc].[All]" dimensionUniqueName="[HRData]" displayFolder="" count="2" memberValueDatatype="130" unbalanced="0"/>
    <cacheHierarchy uniqueName="[HRData].[CitizenDesc]" caption="CitizenDesc" attribute="1" defaultMemberUniqueName="[HRData].[CitizenDesc].[All]" allUniqueName="[HRData].[CitizenDesc].[All]" dimensionUniqueName="[HRData]" displayFolder="" count="2" memberValueDatatype="130" unbalanced="0"/>
    <cacheHierarchy uniqueName="[HRData].[HispanicLatino]" caption="HispanicLatino" attribute="1" defaultMemberUniqueName="[HRData].[HispanicLatino].[All]" allUniqueName="[HRData].[HispanicLatino].[All]" dimensionUniqueName="[HRData]" displayFolder="" count="2" memberValueDatatype="130" unbalanced="0"/>
    <cacheHierarchy uniqueName="[HRData].[RaceDesc]" caption="RaceDesc" attribute="1" defaultMemberUniqueName="[HRData].[RaceDesc].[All]" allUniqueName="[HRData].[RaceDesc].[All]" dimensionUniqueName="[HRData]" displayFolder="" count="2" memberValueDatatype="130" unbalanced="0"/>
    <cacheHierarchy uniqueName="[HRData].[DateofHire]" caption="DateofHire" attribute="1" time="1" defaultMemberUniqueName="[HRData].[DateofHire].[All]" allUniqueName="[HRData].[DateofHire].[All]" dimensionUniqueName="[HRData]" displayFolder="" count="2"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2" memberValueDatatype="7" unbalanced="0"/>
    <cacheHierarchy uniqueName="[HRData].[TermReason]" caption="TermReason" attribute="1" defaultMemberUniqueName="[HRData].[TermReason].[All]" allUniqueName="[HRData].[TermReason].[All]" dimensionUniqueName="[HRData]" displayFolder="" count="2" memberValueDatatype="130" unbalanced="0"/>
    <cacheHierarchy uniqueName="[HRData].[EmploymentStatus]" caption="EmploymentStatus" attribute="1" defaultMemberUniqueName="[HRData].[EmploymentStatus].[All]" allUniqueName="[HRData].[EmploymentStatus].[All]" dimensionUniqueName="[HRData]" displayFolder="" count="2"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2"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cacheHierarchy uniqueName="[HRData].[PerformanceScore]" caption="PerformanceScore" attribute="1" defaultMemberUniqueName="[HRData].[PerformanceScore].[All]" allUniqueName="[HRData].[PerformanceScore].[All]" dimensionUniqueName="[HRData]" displayFolder="" count="2" memberValueDatatype="130" unbalanced="0"/>
    <cacheHierarchy uniqueName="[HRData].[EngagementSurvey]" caption="EngagementSurvey" attribute="1" defaultMemberUniqueName="[HRData].[EngagementSurvey].[All]" allUniqueName="[HRData].[EngagementSurvey].[All]" dimensionUniqueName="[HRData]" displayFolder="" count="2" memberValueDatatype="5" unbalanced="0"/>
    <cacheHierarchy uniqueName="[HRData].[EmpSatisfaction]" caption="EmpSatisfaction" attribute="1" defaultMemberUniqueName="[HRData].[EmpSatisfaction].[All]" allUniqueName="[HRData].[EmpSatisfaction].[All]" dimensionUniqueName="[HRData]" displayFolder="" count="2" memberValueDatatype="20" unbalanced="0"/>
    <cacheHierarchy uniqueName="[HRData].[SpecialProjectsCount]" caption="SpecialProjectsCount" attribute="1" defaultMemberUniqueName="[HRData].[SpecialProjectsCount].[All]" allUniqueName="[HRData].[SpecialProjectsCount].[All]" dimensionUniqueName="[HRData]" displayFolder="" count="2"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2" memberValueDatatype="7" unbalanced="0"/>
    <cacheHierarchy uniqueName="[HRData].[Absences]" caption="Absences" attribute="1" defaultMemberUniqueName="[HRData].[Absences].[All]" allUniqueName="[HRData].[Absences].[All]" dimensionUniqueName="[HRData]" displayFolder="" count="2"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2048611" backgroundQuery="1" createdVersion="6" refreshedVersion="6" minRefreshableVersion="3" recordCount="0" supportSubquery="1" supportAdvancedDrill="1" xr:uid="{00000000-000A-0000-FFFF-FFFF77000000}">
  <cacheSource type="external" connectionId="1"/>
  <cacheFields count="3">
    <cacheField name="[Measures].[Count of MaritalDesc]" caption="Count of MaritalDesc" numFmtId="0" hierarchy="58" level="32767"/>
    <cacheField name="[HRData].[MaritalDesc].[MaritalDesc]" caption="MaritalDesc" numFmtId="0" hierarchy="19" level="1">
      <sharedItems count="5">
        <s v="Divorced"/>
        <s v="Married"/>
        <s v="Separated"/>
        <s v="Single"/>
        <s v="Widowed"/>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1"/>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21180556" backgroundQuery="1" createdVersion="6" refreshedVersion="6" minRefreshableVersion="3" recordCount="0" supportSubquery="1" supportAdvancedDrill="1" xr:uid="{00000000-000A-0000-FFFF-FFFF79000000}">
  <cacheSource type="external" connectionId="1"/>
  <cacheFields count="3">
    <cacheField name="[HRData].[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4"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fieldsUsage count="2">
        <fieldUsage x="-1"/>
        <fieldUsage x="0"/>
      </fieldsUsage>
    </cacheHierarchy>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7245369" backgroundQuery="1" createdVersion="6" refreshedVersion="6" minRefreshableVersion="3" recordCount="0" supportSubquery="1" supportAdvancedDrill="1" xr:uid="{00000000-000A-0000-FFFF-FFFF6B000000}">
  <cacheSource type="external" connectionId="1"/>
  <cacheFields count="2">
    <cacheField name="[Measures].[Sum of Termd]" caption="Sum of Termd" numFmtId="0" hierarchy="42" level="32767"/>
    <cacheField name="[HRData].[ManagerName].[ManagerName]" caption="ManagerName" numFmtId="0" hierarchy="29" level="1">
      <sharedItems count="3">
        <s v="Amy Dunn"/>
        <s v="Kissy Sullivan"/>
        <s v="Webster Butler"/>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1"/>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2.823320717594" backgroundQuery="1" createdVersion="3" refreshedVersion="6" minRefreshableVersion="3" recordCount="0" supportSubquery="1" supportAdvancedDrill="1" xr:uid="{00000000-000A-0000-FFFF-FFFF0C000000}">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5046298" backgroundQuery="1" createdVersion="6" refreshedVersion="6" minRefreshableVersion="3" recordCount="0" supportSubquery="1" supportAdvancedDrill="1" xr:uid="{00000000-000A-0000-FFFF-FFFF64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3"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5740737" backgroundQuery="1" createdVersion="6" refreshedVersion="6" minRefreshableVersion="3" recordCount="0" supportSubquery="1" supportAdvancedDrill="1" xr:uid="{00000000-000A-0000-FFFF-FFFF66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Termd]" caption="Sum of Termd" numFmtId="0" hierarchy="42"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6319445" backgroundQuery="1" createdVersion="6" refreshedVersion="6" minRefreshableVersion="3" recordCount="0" supportSubquery="1" supportAdvancedDrill="1" xr:uid="{00000000-000A-0000-FFFF-FFFF68000000}">
  <cacheSource type="external" connectionId="1"/>
  <cacheFields count="3">
    <cacheField name="[HRData].[MaritalDesc].[MaritalDesc]" caption="MaritalDesc" numFmtId="0" hierarchy="19" level="1">
      <sharedItems count="5">
        <s v="Divorced"/>
        <s v="Married"/>
        <s v="Separated"/>
        <s v="Single"/>
        <s v="Widowed"/>
      </sharedItems>
    </cacheField>
    <cacheField name="[Measures].[Sum of Termd]" caption="Sum of Termd" numFmtId="0" hierarchy="42"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0"/>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7592592" backgroundQuery="1" createdVersion="6" refreshedVersion="6" minRefreshableVersion="3" recordCount="0" supportSubquery="1" supportAdvancedDrill="1" xr:uid="{00000000-000A-0000-FFFF-FFFF6D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9"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8171293" backgroundQuery="1" createdVersion="6" refreshedVersion="6" minRefreshableVersion="3" recordCount="0" supportSubquery="1" supportAdvancedDrill="1" xr:uid="{00000000-000A-0000-FFFF-FFFF6F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EmpSatisfaction]" caption="Average of EmpSatisfaction" numFmtId="0" hierarchy="56"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8634262" backgroundQuery="1" createdVersion="6" refreshedVersion="6" minRefreshableVersion="3" recordCount="0" supportSubquery="1" supportAdvancedDrill="1" xr:uid="{00000000-000A-0000-FFFF-FFFF71000000}">
  <cacheSource type="external" connectionId="1"/>
  <cacheFields count="3">
    <cacheField name="[Measures].[Count of Employee_Name]" caption="Count of Employee_Name" numFmtId="0" hierarchy="51" level="32767"/>
    <cacheField name="[HRData].[Department].[Department]" caption="Department" numFmtId="0" hierarchy="28" level="1">
      <sharedItems count="6">
        <s v="Admin Offices"/>
        <s v="Executive Office"/>
        <s v="IT/IS"/>
        <s v="Production"/>
        <s v="Sales"/>
        <s v="Software Engineering"/>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9212962" backgroundQuery="1" createdVersion="8" refreshedVersion="6" minRefreshableVersion="3" recordCount="0" supportSubquery="1" supportAdvancedDrill="1" xr:uid="{00000000-000A-0000-FFFF-FFFF73000000}">
  <cacheSource type="external" connectionId="1"/>
  <cacheFields count="4">
    <cacheField name="[Measures].[Count of EmpID]" caption="Count of EmpID" numFmtId="0" hierarchy="41" level="32767"/>
    <cacheField name="[Measures].[Sum of Termd]" caption="Sum of Termd" numFmtId="0" hierarchy="42" level="32767"/>
    <cacheField name="[Measures].[Distinct Count of Department]" caption="Distinct Count of Department" numFmtId="0" hierarchy="44"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3"/>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9907409" backgroundQuery="1" createdVersion="8" refreshedVersion="6" minRefreshableVersion="3" recordCount="0" supportSubquery="1" supportAdvancedDrill="1" xr:uid="{00000000-000A-0000-FFFF-FFFF75000000}">
  <cacheSource type="external" connectionId="1"/>
  <cacheFields count="4">
    <cacheField name="[Measures].[Average of Age]" caption="Average of Age" numFmtId="0" hierarchy="48" level="32767"/>
    <cacheField name="[Measures].[Average of Salary]" caption="Average of Salary" numFmtId="0" hierarchy="49" level="32767"/>
    <cacheField name="[Measures].[Average of Year]" caption="Average of Year" numFmtId="0" hierarchy="50"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3"/>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D00-000001000000}" name="PivotTable2" cacheId="8"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2:C13"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Age" fld="0" subtotal="average" baseField="0" baseItem="1"/>
    <dataField name="Average of Salary" fld="1" subtotal="average" baseField="0" baseItem="1"/>
    <dataField name="Average of Year" fld="2" subtotal="average" baseField="0" baseItem="2"/>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caption="Average of Age"/>
    <pivotHierarchy dragToData="1" caption="Average of Salary"/>
    <pivotHierarchy dragToData="1" caption="Average of 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D00-000009000000}"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2"/>
    </i>
    <i>
      <x v="4"/>
    </i>
    <i>
      <x v="5"/>
    </i>
    <i>
      <x/>
    </i>
    <i>
      <x v="1"/>
    </i>
  </rowItems>
  <colItems count="1">
    <i/>
  </colItems>
  <dataFields count="1">
    <dataField name="Sum of Termd" fld="1"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D00-00000A000000}"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
    <pivotField dataField="1" showAll="0"/>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1">
    <field x="1"/>
  </rowFields>
  <rowItems count="4">
    <i>
      <x/>
    </i>
    <i>
      <x v="2"/>
    </i>
    <i>
      <x v="1"/>
    </i>
    <i t="grand">
      <x/>
    </i>
  </rowItems>
  <colItems count="1">
    <i/>
  </colItems>
  <dataFields count="1">
    <dataField name="Sum of Termd" fld="0"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D00-00000B000000}" name="PivotTable10"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howAll="0" dataSourceSort="1" defaultAttributeDrillState="1"/>
  </pivotFields>
  <rowItems count="1">
    <i/>
  </rowItems>
  <colFields count="1">
    <field x="-2"/>
  </colFields>
  <colItems count="3">
    <i>
      <x/>
    </i>
    <i i="1">
      <x v="1"/>
    </i>
    <i i="2">
      <x v="2"/>
    </i>
  </colItems>
  <dataFields count="3">
    <dataField name="Count of EmpID" fld="0" subtotal="count" baseField="0" baseItem="0"/>
    <dataField name="Sum of Termd" fld="1" baseField="0" baseItem="0"/>
    <dataField name="Distinct Count of Department" fld="2" subtotal="count" baseField="0" baseItem="2">
      <extLst>
        <ext xmlns:x15="http://schemas.microsoft.com/office/spreadsheetml/2010/11/main" uri="{FABC7310-3BB5-11E1-824E-6D434824019B}">
          <x15:dataField isCountDistinct="1"/>
        </ext>
      </extLst>
    </dataField>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D00-000002000000}"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9" firstHeaderRow="1" firstDataRow="1" firstDataCol="1"/>
  <pivotFields count="3">
    <pivotField dataField="1" showAll="0"/>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1"/>
    </i>
    <i>
      <x/>
    </i>
    <i>
      <x v="5"/>
    </i>
    <i>
      <x v="4"/>
    </i>
    <i>
      <x v="2"/>
    </i>
    <i>
      <x v="3"/>
    </i>
  </rowItems>
  <colItems count="1">
    <i/>
  </colItems>
  <dataFields count="1">
    <dataField name="Count of Employee_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D00-000003000000}" name="PivotTable2"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0">
  <location ref="A3:B5"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Sex" fld="0" subtotal="count"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D00-000004000000}" name="PivotTable3"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Salary" fld="1" subtotal="average" baseField="1"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D00-000005000000}"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D00-000006000000}" name="PivotTable5"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2" firstHeaderRow="1" firstDataRow="1" firstDataCol="1"/>
  <pivotFields count="3">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7000000}" name="PivotTable6"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EmpSatisfaction" fld="1" subtotal="average" showDataAs="percentOfTotal" baseField="1" baseItem="0" numFmtId="10"/>
  </dataFields>
  <chartFormats count="14">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0" count="1" selected="0">
            <x v="0"/>
          </reference>
        </references>
      </pivotArea>
    </chartFormat>
    <chartFormat chart="1" format="11">
      <pivotArea type="data" outline="0" fieldPosition="0">
        <references count="2">
          <reference field="4294967294" count="1" selected="0">
            <x v="0"/>
          </reference>
          <reference field="0" count="1" selected="0">
            <x v="1"/>
          </reference>
        </references>
      </pivotArea>
    </chartFormat>
    <chartFormat chart="1" format="12">
      <pivotArea type="data" outline="0" fieldPosition="0">
        <references count="2">
          <reference field="4294967294" count="1" selected="0">
            <x v="0"/>
          </reference>
          <reference field="0" count="1" selected="0">
            <x v="2"/>
          </reference>
        </references>
      </pivotArea>
    </chartFormat>
    <chartFormat chart="1" format="13">
      <pivotArea type="data" outline="0" fieldPosition="0">
        <references count="2">
          <reference field="4294967294" count="1" selected="0">
            <x v="0"/>
          </reference>
          <reference field="0" count="1" selected="0">
            <x v="3"/>
          </reference>
        </references>
      </pivotArea>
    </chartFormat>
    <chartFormat chart="1" format="14">
      <pivotArea type="data" outline="0" fieldPosition="0">
        <references count="2">
          <reference field="4294967294" count="1" selected="0">
            <x v="0"/>
          </reference>
          <reference field="0" count="1" selected="0">
            <x v="4"/>
          </reference>
        </references>
      </pivotArea>
    </chartFormat>
    <chartFormat chart="1" format="15">
      <pivotArea type="data" outline="0" fieldPosition="0">
        <references count="2">
          <reference field="4294967294" count="1" selected="0">
            <x v="0"/>
          </reference>
          <reference field="0" count="1" selected="0">
            <x v="5"/>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D00-000008000000}" name="PivotTable7"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Count of MaritalDesc" fld="0" subtotal="count" showDataAs="percentOfTotal" baseField="0" baseItem="0" numFmtId="1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00000000-0013-0000-FFFF-FFFF01000000}" sourceName="[HRData].[ManagerName]">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ManagerName].[(All)]" sourceCaption="(All)" count="0"/>
        <level uniqueName="[HRData].[ManagerName].[ManagerName]" sourceCaption="ManagerName" count="21">
          <ranges>
            <range startItem="0">
              <i n="[HRData].[ManagerName].&amp;[Alex Sweetwater]" c="Alex Sweetwater"/>
              <i n="[HRData].[ManagerName].&amp;[Amy Dunn]" c="Amy Dunn"/>
              <i n="[HRData].[ManagerName].&amp;[Board of Directors]" c="Board of Directors"/>
              <i n="[HRData].[ManagerName].&amp;[Brandon R. LeBlanc]" c="Brandon R. LeBlanc"/>
              <i n="[HRData].[ManagerName].&amp;[Brannon Miller]" c="Brannon Miller"/>
              <i n="[HRData].[ManagerName].&amp;[Brian Champaigne]" c="Brian Champaigne"/>
              <i n="[HRData].[ManagerName].&amp;[David Stanley]" c="David Stanley"/>
              <i n="[HRData].[ManagerName].&amp;[Debra Houlihan]" c="Debra Houlihan"/>
              <i n="[HRData].[ManagerName].&amp;[Elijiah Gray]" c="Elijiah Gray"/>
              <i n="[HRData].[ManagerName].&amp;[Eric Dougall]" c="Eric Dougall"/>
              <i n="[HRData].[ManagerName].&amp;[Janet King]" c="Janet King"/>
              <i n="[HRData].[ManagerName].&amp;[Jennifer Zamora]" c="Jennifer Zamora"/>
              <i n="[HRData].[ManagerName].&amp;[John Smith]" c="John Smith"/>
              <i n="[HRData].[ManagerName].&amp;[Kelley Spirea]" c="Kelley Spirea"/>
              <i n="[HRData].[ManagerName].&amp;[Ketsia Liebig]" c="Ketsia Liebig"/>
              <i n="[HRData].[ManagerName].&amp;[Kissy Sullivan]" c="Kissy Sullivan"/>
              <i n="[HRData].[ManagerName].&amp;[Lynn Daneault]" c="Lynn Daneault"/>
              <i n="[HRData].[ManagerName].&amp;[Michael Albert]" c="Michael Albert"/>
              <i n="[HRData].[ManagerName].&amp;[Peter Monroe]" c="Peter Monroe"/>
              <i n="[HRData].[ManagerName].&amp;[Simon Roup]" c="Simon Roup"/>
              <i n="[HRData].[ManagerName].&amp;[Webster Butler]" c="Webster Butler"/>
            </range>
          </ranges>
        </level>
      </levels>
      <selections count="1">
        <selection n="[HRData].[Manager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2000000}" sourceName="[HRData].[Sex]">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Sex].[(All)]" sourceCaption="(All)" count="0"/>
        <level uniqueName="[HRData].[Sex].[Sex]" sourceCaption="Sex" count="2">
          <ranges>
            <range startItem="0">
              <i n="[HRData].[Sex].&amp;[F]" c="F"/>
              <i n="[HRData].[Sex].&amp;[M]" c="M"/>
            </range>
          </ranges>
        </level>
      </levels>
      <selections count="1">
        <selection n="[HRData].[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HRData].[Department]">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Department].[(All)]" sourceCaption="(All)" count="0"/>
        <level uniqueName="[HRData].[Department].[Department]" sourceCaption="Department" count="6">
          <ranges>
            <range startItem="0">
              <i n="[HRData].[Department].&amp;[Admin Offices]" c="Admin Offices"/>
              <i n="[HRData].[Department].&amp;[Executive Office]" c="Executive Office"/>
              <i n="[HRData].[Department].&amp;[IT/IS]" c="IT/IS"/>
              <i n="[HRData].[Department].&amp;[Production]" c="Production"/>
              <i n="[HRData].[Department].&amp;[Sales]" c="Sales"/>
              <i n="[HRData].[Department].&amp;[Software Engineering]" c="Software Engineering"/>
            </range>
          </ranges>
        </level>
      </levels>
      <selections count="1">
        <selection n="[HR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4000000}" sourceName="[HRData].[Year]">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Year].[(All)]" sourceCaption="(All)" count="0"/>
        <level uniqueName="[HRData].[Year].[Year]" sourceCaption="Year" count="13">
          <ranges>
            <range startItem="0">
              <i n="[HRData].[Year].&amp;[6]" c="6"/>
              <i n="[HRData].[Year].&amp;[7]" c="7"/>
              <i n="[HRData].[Year].&amp;[8]" c="8"/>
              <i n="[HRData].[Year].&amp;[9]" c="9"/>
              <i n="[HRData].[Year].&amp;[10]" c="10"/>
              <i n="[HRData].[Year].&amp;[11]" c="11"/>
              <i n="[HRData].[Year].&amp;[12]" c="12"/>
              <i n="[HRData].[Year].&amp;[13]" c="13"/>
              <i n="[HRData].[Year].&amp;[14]" c="14"/>
              <i n="[HRData].[Year].&amp;[15]" c="15"/>
              <i n="[HRData].[Year].&amp;[16]" c="16"/>
              <i n="[HRData].[Year].&amp;[17]" c="17"/>
              <i n="[HRData].[Year].&amp;[18]" c="18"/>
            </range>
          </ranges>
        </level>
      </levels>
      <selections count="1">
        <selection n="[H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Name 1" xr10:uid="{00000000-0014-0000-FFFF-FFFF01000000}" cache="Slicer_ManagerName" caption="ManagerName" level="1" style="SlicerStyleLight5 2" rowHeight="241300"/>
  <slicer name="Sex 1" xr10:uid="{00000000-0014-0000-FFFF-FFFF02000000}" cache="Slicer_Sex" caption="Sex" level="1" style="SlicerStyleLight4 2" rowHeight="241300"/>
  <slicer name="Department 1" xr10:uid="{00000000-0014-0000-FFFF-FFFF03000000}" cache="Slicer_Department" caption="Department" level="1" style="SlicerStyleLight4 2" rowHeight="241300"/>
  <slicer name="Year 1" xr10:uid="{00000000-0014-0000-FFFF-FFFF04000000}" cache="Slicer_Year" caption="Year" level="1" style="SlicerStyleLight5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Name" xr10:uid="{00000000-0014-0000-FFFF-FFFF05000000}" cache="Slicer_ManagerName" caption="ManagerName" level="1" rowHeight="241300"/>
  <slicer name="Sex" xr10:uid="{00000000-0014-0000-FFFF-FFFF06000000}" cache="Slicer_Sex" caption="Sex" level="1" style="SlicerStyleLight4 2" rowHeight="241300"/>
  <slicer name="Department" xr10:uid="{00000000-0014-0000-FFFF-FFFF07000000}" cache="Slicer_Department" caption="Department" level="1" rowHeight="241300"/>
  <slicer name="Year" xr10:uid="{00000000-0014-0000-FFFF-FFFF08000000}"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Data" displayName="HRData" ref="A1:AL312" totalsRowShown="0" headerRowDxfId="42" dataDxfId="40" headerRowBorderDxfId="41" tableBorderDxfId="39" totalsRowBorderDxfId="38">
  <autoFilter ref="A1:AL312" xr:uid="{00000000-0009-0000-0100-000001000000}"/>
  <tableColumns count="38">
    <tableColumn id="1" xr3:uid="{00000000-0010-0000-0000-000001000000}" name="Employee_Name" dataDxfId="37"/>
    <tableColumn id="2" xr3:uid="{00000000-0010-0000-0000-000002000000}" name="EmpID" dataDxfId="36"/>
    <tableColumn id="3" xr3:uid="{00000000-0010-0000-0000-000003000000}" name="MarriedID" dataDxfId="35"/>
    <tableColumn id="4" xr3:uid="{00000000-0010-0000-0000-000004000000}" name="MaritalStatusID" dataDxfId="34"/>
    <tableColumn id="5" xr3:uid="{00000000-0010-0000-0000-000005000000}" name="GenderID" dataDxfId="33"/>
    <tableColumn id="6" xr3:uid="{00000000-0010-0000-0000-000006000000}" name="EmpStatusID" dataDxfId="32"/>
    <tableColumn id="7" xr3:uid="{00000000-0010-0000-0000-000007000000}" name="DeptID" dataDxfId="31"/>
    <tableColumn id="8" xr3:uid="{00000000-0010-0000-0000-000008000000}" name="PerfScoreID" dataDxfId="30"/>
    <tableColumn id="9" xr3:uid="{00000000-0010-0000-0000-000009000000}" name="FromDiversityJobFairID" dataDxfId="29"/>
    <tableColumn id="10" xr3:uid="{00000000-0010-0000-0000-00000A000000}" name="Salary" dataDxfId="28"/>
    <tableColumn id="11" xr3:uid="{00000000-0010-0000-0000-00000B000000}" name="Termd" dataDxfId="27"/>
    <tableColumn id="12" xr3:uid="{00000000-0010-0000-0000-00000C000000}" name="PositionID" dataDxfId="26"/>
    <tableColumn id="13" xr3:uid="{00000000-0010-0000-0000-00000D000000}" name="Position" dataDxfId="25"/>
    <tableColumn id="14" xr3:uid="{00000000-0010-0000-0000-00000E000000}" name="State" dataDxfId="24"/>
    <tableColumn id="15" xr3:uid="{00000000-0010-0000-0000-00000F000000}" name="Zip" dataDxfId="23"/>
    <tableColumn id="16" xr3:uid="{00000000-0010-0000-0000-000010000000}" name="DOB" dataDxfId="22"/>
    <tableColumn id="17" xr3:uid="{00000000-0010-0000-0000-000011000000}" name="Age" dataDxfId="21"/>
    <tableColumn id="18" xr3:uid="{00000000-0010-0000-0000-000012000000}" name="Age Group" dataDxfId="20"/>
    <tableColumn id="19" xr3:uid="{00000000-0010-0000-0000-000013000000}" name="Sex" dataDxfId="19"/>
    <tableColumn id="20" xr3:uid="{00000000-0010-0000-0000-000014000000}" name="MaritalDesc" dataDxfId="18"/>
    <tableColumn id="21" xr3:uid="{00000000-0010-0000-0000-000015000000}" name="CitizenDesc" dataDxfId="17"/>
    <tableColumn id="22" xr3:uid="{00000000-0010-0000-0000-000016000000}" name="HispanicLatino" dataDxfId="16"/>
    <tableColumn id="23" xr3:uid="{00000000-0010-0000-0000-000017000000}" name="RaceDesc" dataDxfId="15"/>
    <tableColumn id="24" xr3:uid="{00000000-0010-0000-0000-000018000000}" name="DateofHire" dataDxfId="14"/>
    <tableColumn id="25" xr3:uid="{00000000-0010-0000-0000-000019000000}" name="Year" dataDxfId="13"/>
    <tableColumn id="26" xr3:uid="{00000000-0010-0000-0000-00001A000000}" name="DateofTermination" dataDxfId="12"/>
    <tableColumn id="27" xr3:uid="{00000000-0010-0000-0000-00001B000000}" name="TermReason" dataDxfId="11"/>
    <tableColumn id="28" xr3:uid="{00000000-0010-0000-0000-00001C000000}" name="EmploymentStatus" dataDxfId="10"/>
    <tableColumn id="29" xr3:uid="{00000000-0010-0000-0000-00001D000000}" name="Department" dataDxfId="9"/>
    <tableColumn id="30" xr3:uid="{00000000-0010-0000-0000-00001E000000}" name="ManagerName" dataDxfId="8"/>
    <tableColumn id="31" xr3:uid="{00000000-0010-0000-0000-00001F000000}" name="ManagerID" dataDxfId="7"/>
    <tableColumn id="32" xr3:uid="{00000000-0010-0000-0000-000020000000}" name="RecruitmentSource" dataDxfId="6"/>
    <tableColumn id="33" xr3:uid="{00000000-0010-0000-0000-000021000000}" name="PerformanceScore" dataDxfId="5"/>
    <tableColumn id="34" xr3:uid="{00000000-0010-0000-0000-000022000000}" name="EngagementSurvey" dataDxfId="4"/>
    <tableColumn id="35" xr3:uid="{00000000-0010-0000-0000-000023000000}" name="EmpSatisfaction" dataDxfId="3"/>
    <tableColumn id="36" xr3:uid="{00000000-0010-0000-0000-000024000000}" name="SpecialProjectsCount" dataDxfId="2"/>
    <tableColumn id="37" xr3:uid="{00000000-0010-0000-0000-000025000000}" name="LastPerformanceReview_Date" dataDxfId="1"/>
    <tableColumn id="38" xr3:uid="{00000000-0010-0000-0000-000026000000}"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6"/>
  <sheetViews>
    <sheetView workbookViewId="0">
      <selection activeCell="C16" sqref="C16"/>
    </sheetView>
  </sheetViews>
  <sheetFormatPr defaultRowHeight="14.5" x14ac:dyDescent="0.35"/>
  <cols>
    <col min="1" max="1" width="14.54296875" customWidth="1"/>
    <col min="2" max="2" width="16.453125" customWidth="1"/>
    <col min="3" max="3" width="15.1796875" customWidth="1"/>
    <col min="4" max="4" width="19.81640625" customWidth="1"/>
    <col min="5" max="5" width="16" customWidth="1"/>
  </cols>
  <sheetData>
    <row r="3" spans="1:5" x14ac:dyDescent="0.35">
      <c r="A3" t="s">
        <v>492</v>
      </c>
      <c r="B3" t="s">
        <v>493</v>
      </c>
      <c r="C3" t="s">
        <v>494</v>
      </c>
    </row>
    <row r="4" spans="1:5" x14ac:dyDescent="0.35">
      <c r="A4" s="18">
        <v>311</v>
      </c>
      <c r="B4" s="18">
        <v>104</v>
      </c>
      <c r="C4" s="18">
        <v>6</v>
      </c>
    </row>
    <row r="6" spans="1:5" x14ac:dyDescent="0.35">
      <c r="A6" s="20" t="s">
        <v>495</v>
      </c>
      <c r="B6" s="20" t="s">
        <v>496</v>
      </c>
      <c r="C6" s="20" t="s">
        <v>497</v>
      </c>
      <c r="D6" s="20" t="s">
        <v>498</v>
      </c>
      <c r="E6" s="20" t="s">
        <v>499</v>
      </c>
    </row>
    <row r="7" spans="1:5" x14ac:dyDescent="0.35">
      <c r="A7" s="19">
        <f>GETPIVOTDATA("[Measures].[Count of EmpID]",$A$3)</f>
        <v>311</v>
      </c>
      <c r="B7" s="19">
        <f>GETPIVOTDATA("[Measures].[Sum of Termd]",$A$3)</f>
        <v>104</v>
      </c>
      <c r="C7" s="19">
        <f>A7-B7</f>
        <v>207</v>
      </c>
      <c r="D7" s="19">
        <v>6</v>
      </c>
      <c r="E7" s="19">
        <f>B7/A7*100</f>
        <v>33.440514469453376</v>
      </c>
    </row>
    <row r="12" spans="1:5" x14ac:dyDescent="0.35">
      <c r="A12" t="s">
        <v>500</v>
      </c>
      <c r="B12" t="s">
        <v>501</v>
      </c>
      <c r="C12" t="s">
        <v>502</v>
      </c>
    </row>
    <row r="13" spans="1:5" x14ac:dyDescent="0.35">
      <c r="A13" s="18">
        <v>45.524115755627008</v>
      </c>
      <c r="B13" s="18">
        <v>69020.684887459807</v>
      </c>
      <c r="C13" s="18">
        <v>11.929260450160772</v>
      </c>
    </row>
    <row r="15" spans="1:5" x14ac:dyDescent="0.35">
      <c r="A15" s="21" t="s">
        <v>503</v>
      </c>
      <c r="B15" s="21" t="s">
        <v>504</v>
      </c>
      <c r="C15" s="21" t="s">
        <v>505</v>
      </c>
    </row>
    <row r="16" spans="1:5" x14ac:dyDescent="0.35">
      <c r="A16" s="22">
        <f>GETPIVOTDATA("[Measures].[Average of Age]",$A$12)</f>
        <v>45.524115755627008</v>
      </c>
      <c r="B16" s="22">
        <f>GETPIVOTDATA("[Measures].[Average of Salary]",$A$12)</f>
        <v>69020.684887459807</v>
      </c>
      <c r="C16" s="22">
        <f>GETPIVOTDATA("[Measures].[Average of Year]",$A$12)</f>
        <v>11.929260450160772</v>
      </c>
    </row>
  </sheetData>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9"/>
  <sheetViews>
    <sheetView workbookViewId="0">
      <selection activeCell="K3" sqref="K3"/>
    </sheetView>
  </sheetViews>
  <sheetFormatPr defaultRowHeight="14.5" x14ac:dyDescent="0.35"/>
  <cols>
    <col min="1" max="1" width="20.26953125" bestFit="1" customWidth="1"/>
    <col min="2" max="2" width="13.453125" bestFit="1" customWidth="1"/>
  </cols>
  <sheetData>
    <row r="3" spans="1:2" x14ac:dyDescent="0.35">
      <c r="A3" s="23" t="s">
        <v>506</v>
      </c>
      <c r="B3" t="s">
        <v>493</v>
      </c>
    </row>
    <row r="4" spans="1:2" x14ac:dyDescent="0.35">
      <c r="A4" s="24" t="s">
        <v>509</v>
      </c>
      <c r="B4" s="18">
        <v>83</v>
      </c>
    </row>
    <row r="5" spans="1:2" x14ac:dyDescent="0.35">
      <c r="A5" s="24" t="s">
        <v>54</v>
      </c>
      <c r="B5" s="18">
        <v>10</v>
      </c>
    </row>
    <row r="6" spans="1:2" x14ac:dyDescent="0.35">
      <c r="A6" s="24" t="s">
        <v>140</v>
      </c>
      <c r="B6" s="18">
        <v>5</v>
      </c>
    </row>
    <row r="7" spans="1:2" x14ac:dyDescent="0.35">
      <c r="A7" s="24" t="s">
        <v>74</v>
      </c>
      <c r="B7" s="18">
        <v>4</v>
      </c>
    </row>
    <row r="8" spans="1:2" x14ac:dyDescent="0.35">
      <c r="A8" s="24" t="s">
        <v>125</v>
      </c>
      <c r="B8" s="18">
        <v>2</v>
      </c>
    </row>
    <row r="9" spans="1:2" x14ac:dyDescent="0.35">
      <c r="A9" s="24" t="s">
        <v>301</v>
      </c>
      <c r="B9" s="18">
        <v>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7"/>
  <sheetViews>
    <sheetView workbookViewId="0">
      <selection activeCell="A4" sqref="A4"/>
    </sheetView>
  </sheetViews>
  <sheetFormatPr defaultRowHeight="14.5" x14ac:dyDescent="0.35"/>
  <cols>
    <col min="1" max="1" width="14.54296875" customWidth="1"/>
    <col min="2" max="2" width="13.453125" bestFit="1" customWidth="1"/>
  </cols>
  <sheetData>
    <row r="3" spans="1:2" x14ac:dyDescent="0.35">
      <c r="A3" s="23" t="s">
        <v>506</v>
      </c>
      <c r="B3" t="s">
        <v>493</v>
      </c>
    </row>
    <row r="4" spans="1:2" x14ac:dyDescent="0.35">
      <c r="A4" s="24" t="s">
        <v>71</v>
      </c>
      <c r="B4" s="18">
        <v>13</v>
      </c>
    </row>
    <row r="5" spans="1:2" x14ac:dyDescent="0.35">
      <c r="A5" s="24" t="s">
        <v>68</v>
      </c>
      <c r="B5" s="18">
        <v>13</v>
      </c>
    </row>
    <row r="6" spans="1:2" x14ac:dyDescent="0.35">
      <c r="A6" s="24" t="s">
        <v>62</v>
      </c>
      <c r="B6" s="18">
        <v>12</v>
      </c>
    </row>
    <row r="7" spans="1:2" x14ac:dyDescent="0.35">
      <c r="A7" s="24" t="s">
        <v>507</v>
      </c>
      <c r="B7" s="18">
        <v>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8"/>
  <sheetViews>
    <sheetView workbookViewId="0">
      <selection activeCell="B7" sqref="B7"/>
    </sheetView>
  </sheetViews>
  <sheetFormatPr defaultRowHeight="14.5" x14ac:dyDescent="0.35"/>
  <cols>
    <col min="1" max="1" width="13.1796875" bestFit="1" customWidth="1"/>
    <col min="2" max="2" width="13.453125" bestFit="1" customWidth="1"/>
  </cols>
  <sheetData>
    <row r="3" spans="1:2" x14ac:dyDescent="0.35">
      <c r="A3" s="23" t="s">
        <v>506</v>
      </c>
      <c r="B3" t="s">
        <v>493</v>
      </c>
    </row>
    <row r="4" spans="1:2" x14ac:dyDescent="0.35">
      <c r="A4" s="24" t="s">
        <v>66</v>
      </c>
      <c r="B4" s="18">
        <v>16</v>
      </c>
    </row>
    <row r="5" spans="1:2" x14ac:dyDescent="0.35">
      <c r="A5" s="24" t="s">
        <v>51</v>
      </c>
      <c r="B5" s="18">
        <v>47</v>
      </c>
    </row>
    <row r="6" spans="1:2" x14ac:dyDescent="0.35">
      <c r="A6" s="24" t="s">
        <v>136</v>
      </c>
      <c r="B6" s="18">
        <v>1</v>
      </c>
    </row>
    <row r="7" spans="1:2" x14ac:dyDescent="0.35">
      <c r="A7" s="24" t="s">
        <v>39</v>
      </c>
      <c r="B7" s="18">
        <v>36</v>
      </c>
    </row>
    <row r="8" spans="1:2" x14ac:dyDescent="0.35">
      <c r="A8" s="24" t="s">
        <v>77</v>
      </c>
      <c r="B8" s="18">
        <v>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12"/>
  <sheetViews>
    <sheetView tabSelected="1" topLeftCell="A2" workbookViewId="0">
      <selection activeCell="C15" sqref="C15"/>
    </sheetView>
  </sheetViews>
  <sheetFormatPr defaultRowHeight="14.5" x14ac:dyDescent="0.35"/>
  <cols>
    <col min="1" max="1" width="23.81640625" bestFit="1" customWidth="1"/>
    <col min="2" max="2" width="8.453125" customWidth="1"/>
    <col min="3" max="3" width="11.26953125" customWidth="1"/>
    <col min="4" max="4" width="15.81640625" customWidth="1"/>
    <col min="5" max="5" width="10.7265625" customWidth="1"/>
    <col min="6" max="6" width="13.7265625" customWidth="1"/>
    <col min="7" max="7" width="8.7265625" customWidth="1"/>
    <col min="8" max="8" width="12.7265625" customWidth="1"/>
    <col min="9" max="9" width="22.1796875" customWidth="1"/>
    <col min="10" max="10" width="8" customWidth="1"/>
    <col min="11" max="11" width="8.26953125" customWidth="1"/>
    <col min="12" max="12" width="11.453125" customWidth="1"/>
    <col min="13" max="13" width="28.7265625" bestFit="1" customWidth="1"/>
    <col min="15" max="15" width="6" bestFit="1" customWidth="1"/>
    <col min="16" max="16" width="18" style="2" customWidth="1"/>
    <col min="17" max="18" width="18" style="5" customWidth="1"/>
    <col min="19" max="19" width="5.7265625" customWidth="1"/>
    <col min="20" max="20" width="12.7265625" customWidth="1"/>
    <col min="21" max="21" width="18.1796875" bestFit="1" customWidth="1"/>
    <col min="22" max="22" width="15.1796875" customWidth="1"/>
    <col min="23" max="23" width="30.81640625" bestFit="1" customWidth="1"/>
    <col min="24" max="24" width="18" style="2" customWidth="1"/>
    <col min="25" max="25" width="18" style="5" customWidth="1"/>
    <col min="26" max="26" width="18.7265625" style="2" customWidth="1"/>
    <col min="27" max="27" width="29.453125" bestFit="1" customWidth="1"/>
    <col min="28" max="28" width="22" bestFit="1" customWidth="1"/>
    <col min="29" max="29" width="20.26953125" bestFit="1" customWidth="1"/>
    <col min="30" max="30" width="18" bestFit="1" customWidth="1"/>
    <col min="31" max="31" width="12.26953125" customWidth="1"/>
    <col min="32" max="32" width="23" bestFit="1" customWidth="1"/>
    <col min="33" max="33" width="19.54296875" bestFit="1" customWidth="1"/>
    <col min="34" max="34" width="19.26953125" customWidth="1"/>
    <col min="35" max="35" width="16.453125" customWidth="1"/>
    <col min="36" max="36" width="20.7265625" customWidth="1"/>
    <col min="37" max="37" width="28" style="2" customWidth="1"/>
    <col min="38" max="38" width="10.7265625" customWidth="1"/>
  </cols>
  <sheetData>
    <row r="1" spans="1:38" x14ac:dyDescent="0.35">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488</v>
      </c>
      <c r="S1" s="9" t="s">
        <v>16</v>
      </c>
      <c r="T1" s="9" t="s">
        <v>17</v>
      </c>
      <c r="U1" s="9" t="s">
        <v>18</v>
      </c>
      <c r="V1" s="9" t="s">
        <v>19</v>
      </c>
      <c r="W1" s="9" t="s">
        <v>20</v>
      </c>
      <c r="X1" s="10" t="s">
        <v>21</v>
      </c>
      <c r="Y1" s="11" t="s">
        <v>491</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35">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489</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35">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489</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35">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489</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35">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489</v>
      </c>
      <c r="S5" s="1" t="s">
        <v>60</v>
      </c>
      <c r="T5" s="1" t="s">
        <v>51</v>
      </c>
      <c r="U5" s="1" t="s">
        <v>40</v>
      </c>
      <c r="V5" s="1" t="s">
        <v>41</v>
      </c>
      <c r="W5" s="1" t="s">
        <v>42</v>
      </c>
      <c r="X5" s="3">
        <v>39630</v>
      </c>
      <c r="Y5" s="4">
        <v>17</v>
      </c>
      <c r="Z5" s="3"/>
      <c r="AA5" s="1" t="s">
        <v>43</v>
      </c>
      <c r="AB5" s="1" t="s">
        <v>44</v>
      </c>
      <c r="AC5" s="1" t="s">
        <v>45</v>
      </c>
      <c r="AD5" s="1" t="s">
        <v>64</v>
      </c>
      <c r="AE5" s="1">
        <v>16</v>
      </c>
      <c r="AF5" s="1" t="s">
        <v>56</v>
      </c>
      <c r="AG5" s="1" t="s">
        <v>57</v>
      </c>
      <c r="AH5" s="1">
        <v>4.84</v>
      </c>
      <c r="AI5" s="1">
        <v>5</v>
      </c>
      <c r="AJ5" s="1">
        <v>0</v>
      </c>
      <c r="AK5" s="3">
        <v>43525</v>
      </c>
      <c r="AL5" s="7">
        <v>15</v>
      </c>
    </row>
    <row r="6" spans="1:38" x14ac:dyDescent="0.35">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489</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35">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489</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35">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489</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35">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489</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35">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489</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35">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489</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35">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489</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35">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490</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35">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489</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35">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489</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35">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489</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35">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489</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35">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489</v>
      </c>
      <c r="S18" s="1" t="s">
        <v>60</v>
      </c>
      <c r="T18" s="1" t="s">
        <v>51</v>
      </c>
      <c r="U18" s="1" t="s">
        <v>40</v>
      </c>
      <c r="V18" s="1" t="s">
        <v>41</v>
      </c>
      <c r="W18" s="1" t="s">
        <v>42</v>
      </c>
      <c r="X18" s="3">
        <v>42572</v>
      </c>
      <c r="Y18" s="4">
        <v>9</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35">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489</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35">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489</v>
      </c>
      <c r="S20" s="1" t="s">
        <v>60</v>
      </c>
      <c r="T20" s="1" t="s">
        <v>39</v>
      </c>
      <c r="U20" s="1" t="s">
        <v>40</v>
      </c>
      <c r="V20" s="1" t="s">
        <v>88</v>
      </c>
      <c r="W20" s="1" t="s">
        <v>42</v>
      </c>
      <c r="X20" s="3">
        <v>41827</v>
      </c>
      <c r="Y20" s="4">
        <v>11</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35">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489</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35">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490</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35">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489</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35">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489</v>
      </c>
      <c r="S24" s="1" t="s">
        <v>60</v>
      </c>
      <c r="T24" s="1" t="s">
        <v>51</v>
      </c>
      <c r="U24" s="1" t="s">
        <v>40</v>
      </c>
      <c r="V24" s="1" t="s">
        <v>41</v>
      </c>
      <c r="W24" s="1" t="s">
        <v>42</v>
      </c>
      <c r="X24" s="3">
        <v>41827</v>
      </c>
      <c r="Y24" s="4">
        <v>11</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35">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489</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35">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489</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35">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489</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35">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489</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35">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489</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35">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490</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35">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489</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35">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489</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35">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490</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35">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489</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35">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489</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35">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489</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35">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489</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35">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489</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35">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489</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35">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36</v>
      </c>
      <c r="R40" s="4" t="s">
        <v>489</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35">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489</v>
      </c>
      <c r="S41" s="1" t="s">
        <v>60</v>
      </c>
      <c r="T41" s="1" t="s">
        <v>39</v>
      </c>
      <c r="U41" s="1" t="s">
        <v>40</v>
      </c>
      <c r="V41" s="1" t="s">
        <v>41</v>
      </c>
      <c r="W41" s="1" t="s">
        <v>81</v>
      </c>
      <c r="X41" s="3">
        <v>42551</v>
      </c>
      <c r="Y41" s="4">
        <v>9</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35">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489</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35">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489</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35">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489</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35">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489</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35">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489</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35">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490</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35">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490</v>
      </c>
      <c r="S48" s="1" t="s">
        <v>60</v>
      </c>
      <c r="T48" s="1" t="s">
        <v>39</v>
      </c>
      <c r="U48" s="1" t="s">
        <v>40</v>
      </c>
      <c r="V48" s="1" t="s">
        <v>41</v>
      </c>
      <c r="W48" s="1" t="s">
        <v>42</v>
      </c>
      <c r="X48" s="3">
        <v>40721</v>
      </c>
      <c r="Y48" s="4">
        <v>14</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35">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489</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35">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490</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35">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489</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35">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489</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35">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489</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35">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489</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35">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489</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35">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489</v>
      </c>
      <c r="S56" s="1" t="s">
        <v>38</v>
      </c>
      <c r="T56" s="1" t="s">
        <v>66</v>
      </c>
      <c r="U56" s="1" t="s">
        <v>40</v>
      </c>
      <c r="V56" s="1" t="s">
        <v>41</v>
      </c>
      <c r="W56" s="1" t="s">
        <v>42</v>
      </c>
      <c r="X56" s="3">
        <v>40379</v>
      </c>
      <c r="Y56" s="4">
        <v>15</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35">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489</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35">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489</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35">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489</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35">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489</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35">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489</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35">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489</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35">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489</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35">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489</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35">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489</v>
      </c>
      <c r="S65" s="1" t="s">
        <v>38</v>
      </c>
      <c r="T65" s="1" t="s">
        <v>39</v>
      </c>
      <c r="U65" s="1" t="s">
        <v>106</v>
      </c>
      <c r="V65" s="1" t="s">
        <v>41</v>
      </c>
      <c r="W65" s="1" t="s">
        <v>97</v>
      </c>
      <c r="X65" s="3">
        <v>40735</v>
      </c>
      <c r="Y65" s="4">
        <v>14</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35">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489</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35">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489</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35">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489</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35">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36</v>
      </c>
      <c r="R69" s="4" t="s">
        <v>489</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35">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39</v>
      </c>
      <c r="R70" s="4" t="s">
        <v>489</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35">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489</v>
      </c>
      <c r="S71" s="1" t="s">
        <v>38</v>
      </c>
      <c r="T71" s="1" t="s">
        <v>51</v>
      </c>
      <c r="U71" s="1" t="s">
        <v>40</v>
      </c>
      <c r="V71" s="1" t="s">
        <v>41</v>
      </c>
      <c r="W71" s="1" t="s">
        <v>42</v>
      </c>
      <c r="X71" s="3">
        <v>41827</v>
      </c>
      <c r="Y71" s="4">
        <v>11</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35">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489</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35">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489</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35">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489</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35">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43</v>
      </c>
      <c r="R75" s="4" t="s">
        <v>489</v>
      </c>
      <c r="S75" s="1" t="s">
        <v>60</v>
      </c>
      <c r="T75" s="1" t="s">
        <v>51</v>
      </c>
      <c r="U75" s="1" t="s">
        <v>40</v>
      </c>
      <c r="V75" s="1" t="s">
        <v>41</v>
      </c>
      <c r="W75" s="1" t="s">
        <v>81</v>
      </c>
      <c r="X75" s="3">
        <v>41456</v>
      </c>
      <c r="Y75" s="4">
        <v>12</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35">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489</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35">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489</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35">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489</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35">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489</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35">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489</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35">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489</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35">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489</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35">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490</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35">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489</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35">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489</v>
      </c>
      <c r="S85" s="1" t="s">
        <v>60</v>
      </c>
      <c r="T85" s="1" t="s">
        <v>136</v>
      </c>
      <c r="U85" s="1" t="s">
        <v>40</v>
      </c>
      <c r="V85" s="1" t="s">
        <v>41</v>
      </c>
      <c r="W85" s="1" t="s">
        <v>42</v>
      </c>
      <c r="X85" s="3">
        <v>41827</v>
      </c>
      <c r="Y85" s="4">
        <v>11</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35">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489</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35">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489</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35">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489</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35">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489</v>
      </c>
      <c r="S89" s="1" t="s">
        <v>60</v>
      </c>
      <c r="T89" s="1" t="s">
        <v>51</v>
      </c>
      <c r="U89" s="1" t="s">
        <v>40</v>
      </c>
      <c r="V89" s="1" t="s">
        <v>41</v>
      </c>
      <c r="W89" s="1" t="s">
        <v>81</v>
      </c>
      <c r="X89" s="3">
        <v>41827</v>
      </c>
      <c r="Y89" s="4">
        <v>11</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35">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489</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35">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489</v>
      </c>
      <c r="S91" s="1" t="s">
        <v>60</v>
      </c>
      <c r="T91" s="1" t="s">
        <v>51</v>
      </c>
      <c r="U91" s="1" t="s">
        <v>40</v>
      </c>
      <c r="V91" s="1" t="s">
        <v>41</v>
      </c>
      <c r="W91" s="1" t="s">
        <v>42</v>
      </c>
      <c r="X91" s="3">
        <v>40735</v>
      </c>
      <c r="Y91" s="4">
        <v>14</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35">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489</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35">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490</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35">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489</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35">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489</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35">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489</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35">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489</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35">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489</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35">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489</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35">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490</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35">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489</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35">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489</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35">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489</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35">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489</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35">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489</v>
      </c>
      <c r="S105" s="1" t="s">
        <v>60</v>
      </c>
      <c r="T105" s="1" t="s">
        <v>66</v>
      </c>
      <c r="U105" s="1" t="s">
        <v>40</v>
      </c>
      <c r="V105" s="1" t="s">
        <v>41</v>
      </c>
      <c r="W105" s="1" t="s">
        <v>81</v>
      </c>
      <c r="X105" s="3">
        <v>40735</v>
      </c>
      <c r="Y105" s="4">
        <v>14</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35">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489</v>
      </c>
      <c r="S106" s="1" t="s">
        <v>60</v>
      </c>
      <c r="T106" s="1" t="s">
        <v>77</v>
      </c>
      <c r="U106" s="1" t="s">
        <v>40</v>
      </c>
      <c r="V106" s="1" t="s">
        <v>41</v>
      </c>
      <c r="W106" s="1" t="s">
        <v>81</v>
      </c>
      <c r="X106" s="3">
        <v>41827</v>
      </c>
      <c r="Y106" s="4">
        <v>11</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35">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489</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35">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489</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35">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489</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35">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489</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35">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489</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35">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36</v>
      </c>
      <c r="R112" s="4" t="s">
        <v>489</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35">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489</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35">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490</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35">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489</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35">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489</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35">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489</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35">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489</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35">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489</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35">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489</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35">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489</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35">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489</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35">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489</v>
      </c>
      <c r="S123" s="1" t="s">
        <v>38</v>
      </c>
      <c r="T123" s="1" t="s">
        <v>39</v>
      </c>
      <c r="U123" s="1" t="s">
        <v>40</v>
      </c>
      <c r="V123" s="1" t="s">
        <v>41</v>
      </c>
      <c r="W123" s="1" t="s">
        <v>97</v>
      </c>
      <c r="X123" s="3">
        <v>41093</v>
      </c>
      <c r="Y123" s="4">
        <v>13</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35">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489</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35">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490</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35">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490</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35">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489</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35">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489</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35">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489</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35">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490</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35">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489</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35">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489</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35">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489</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35">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489</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35">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489</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35">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489</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35">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489</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35">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489</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35">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489</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35">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489</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35">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489</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35">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489</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35">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489</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35">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489</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35">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489</v>
      </c>
      <c r="S145" s="1" t="s">
        <v>38</v>
      </c>
      <c r="T145" s="1" t="s">
        <v>51</v>
      </c>
      <c r="U145" s="1" t="s">
        <v>40</v>
      </c>
      <c r="V145" s="1" t="s">
        <v>41</v>
      </c>
      <c r="W145" s="1" t="s">
        <v>42</v>
      </c>
      <c r="X145" s="3">
        <v>40735</v>
      </c>
      <c r="Y145" s="4">
        <v>14</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35">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489</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35">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489</v>
      </c>
      <c r="S147" s="1" t="s">
        <v>60</v>
      </c>
      <c r="T147" s="1" t="s">
        <v>39</v>
      </c>
      <c r="U147" s="1" t="s">
        <v>40</v>
      </c>
      <c r="V147" s="1" t="s">
        <v>41</v>
      </c>
      <c r="W147" s="1" t="s">
        <v>42</v>
      </c>
      <c r="X147" s="3">
        <v>41827</v>
      </c>
      <c r="Y147" s="4">
        <v>11</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35">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489</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35">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489</v>
      </c>
      <c r="S149" s="1" t="s">
        <v>60</v>
      </c>
      <c r="T149" s="1" t="s">
        <v>39</v>
      </c>
      <c r="U149" s="1" t="s">
        <v>40</v>
      </c>
      <c r="V149" s="1" t="s">
        <v>41</v>
      </c>
      <c r="W149" s="1" t="s">
        <v>42</v>
      </c>
      <c r="X149" s="3">
        <v>40735</v>
      </c>
      <c r="Y149" s="4">
        <v>14</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35">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40</v>
      </c>
      <c r="R150" s="4" t="s">
        <v>489</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35">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489</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35">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489</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35">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489</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35">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489</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35">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489</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35">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489</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35">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489</v>
      </c>
      <c r="S157" s="1" t="s">
        <v>38</v>
      </c>
      <c r="T157" s="1" t="s">
        <v>39</v>
      </c>
      <c r="U157" s="1" t="s">
        <v>40</v>
      </c>
      <c r="V157" s="1" t="s">
        <v>88</v>
      </c>
      <c r="W157" s="1" t="s">
        <v>81</v>
      </c>
      <c r="X157" s="3">
        <v>40727</v>
      </c>
      <c r="Y157" s="4">
        <v>14</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35">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489</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35">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489</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35">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489</v>
      </c>
      <c r="S160" s="1" t="s">
        <v>60</v>
      </c>
      <c r="T160" s="1" t="s">
        <v>66</v>
      </c>
      <c r="U160" s="1" t="s">
        <v>40</v>
      </c>
      <c r="V160" s="1" t="s">
        <v>41</v>
      </c>
      <c r="W160" s="1" t="s">
        <v>111</v>
      </c>
      <c r="X160" s="3">
        <v>41456</v>
      </c>
      <c r="Y160" s="4">
        <v>12</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35">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489</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35">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489</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35">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36</v>
      </c>
      <c r="R163" s="4" t="s">
        <v>489</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35">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39</v>
      </c>
      <c r="R164" s="4" t="s">
        <v>489</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35">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489</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35">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489</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35">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489</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35">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489</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35">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489</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35">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490</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35">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489</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35">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489</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35">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43</v>
      </c>
      <c r="R173" s="4" t="s">
        <v>489</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35">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489</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35">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489</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35">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489</v>
      </c>
      <c r="S176" s="1" t="s">
        <v>60</v>
      </c>
      <c r="T176" s="1" t="s">
        <v>39</v>
      </c>
      <c r="U176" s="1" t="s">
        <v>40</v>
      </c>
      <c r="V176" s="1" t="s">
        <v>88</v>
      </c>
      <c r="W176" s="1" t="s">
        <v>81</v>
      </c>
      <c r="X176" s="3">
        <v>40735</v>
      </c>
      <c r="Y176" s="4">
        <v>14</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35">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489</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35">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489</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35">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489</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35">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489</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35">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489</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35">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489</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35">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489</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35">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489</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35">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489</v>
      </c>
      <c r="S185" s="1" t="s">
        <v>60</v>
      </c>
      <c r="T185" s="1" t="s">
        <v>51</v>
      </c>
      <c r="U185" s="1" t="s">
        <v>40</v>
      </c>
      <c r="V185" s="1" t="s">
        <v>41</v>
      </c>
      <c r="W185" s="1" t="s">
        <v>81</v>
      </c>
      <c r="X185" s="3">
        <v>41456</v>
      </c>
      <c r="Y185" s="4">
        <v>12</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35">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490</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35">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489</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35">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489</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35">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57</v>
      </c>
      <c r="R189" s="4" t="s">
        <v>489</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35">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489</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35">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489</v>
      </c>
      <c r="S191" s="1" t="s">
        <v>38</v>
      </c>
      <c r="T191" s="1" t="s">
        <v>51</v>
      </c>
      <c r="U191" s="1" t="s">
        <v>40</v>
      </c>
      <c r="V191" s="1" t="s">
        <v>41</v>
      </c>
      <c r="W191" s="1" t="s">
        <v>42</v>
      </c>
      <c r="X191" s="3">
        <v>40735</v>
      </c>
      <c r="Y191" s="4">
        <v>14</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35">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489</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35">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489</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35">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489</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35">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489</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35">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489</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35">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490</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35">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489</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35">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489</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35">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489</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35">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489</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35">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489</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35">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489</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35">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489</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35">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489</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35">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490</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35">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489</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35">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489</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35">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489</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35">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489</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35">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489</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35">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489</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35">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489</v>
      </c>
      <c r="S213" s="1" t="s">
        <v>60</v>
      </c>
      <c r="T213" s="1" t="s">
        <v>51</v>
      </c>
      <c r="U213" s="1" t="s">
        <v>40</v>
      </c>
      <c r="V213" s="1" t="s">
        <v>41</v>
      </c>
      <c r="W213" s="1" t="s">
        <v>42</v>
      </c>
      <c r="X213" s="3">
        <v>40726</v>
      </c>
      <c r="Y213" s="4">
        <v>14</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35">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489</v>
      </c>
      <c r="S214" s="1" t="s">
        <v>38</v>
      </c>
      <c r="T214" s="1" t="s">
        <v>39</v>
      </c>
      <c r="U214" s="1" t="s">
        <v>40</v>
      </c>
      <c r="V214" s="1" t="s">
        <v>41</v>
      </c>
      <c r="W214" s="1" t="s">
        <v>81</v>
      </c>
      <c r="X214" s="3">
        <v>40735</v>
      </c>
      <c r="Y214" s="4">
        <v>14</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35">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489</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35">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36</v>
      </c>
      <c r="R216" s="4" t="s">
        <v>489</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35">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39</v>
      </c>
      <c r="R217" s="4" t="s">
        <v>489</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35">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489</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35">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489</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35">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489</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35">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489</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35">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489</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35">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490</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35">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489</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35">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489</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35">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43</v>
      </c>
      <c r="R226" s="4" t="s">
        <v>489</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35">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489</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35">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489</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35">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489</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35">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489</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35">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489</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35">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489</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35">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489</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35">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489</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35">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489</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35">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489</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35">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489</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35">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489</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35">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490</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35">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489</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35">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489</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35">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57</v>
      </c>
      <c r="R242" s="4" t="s">
        <v>489</v>
      </c>
      <c r="S242" s="1" t="s">
        <v>60</v>
      </c>
      <c r="T242" s="1" t="s">
        <v>39</v>
      </c>
      <c r="U242" s="1" t="s">
        <v>40</v>
      </c>
      <c r="V242" s="1" t="s">
        <v>41</v>
      </c>
      <c r="W242" s="1" t="s">
        <v>81</v>
      </c>
      <c r="X242" s="3">
        <v>42917</v>
      </c>
      <c r="Y242" s="4">
        <v>8</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35">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489</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35">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489</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35">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489</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35">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489</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35">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489</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35">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489</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35">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489</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35">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490</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35">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489</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35">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489</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35">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489</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35">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489</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35">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489</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35">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489</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35">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489</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35">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489</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35">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490</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35">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489</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35">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489</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35">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489</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35">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489</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35">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489</v>
      </c>
      <c r="S264" s="1" t="s">
        <v>38</v>
      </c>
      <c r="T264" s="1" t="s">
        <v>51</v>
      </c>
      <c r="U264" s="1" t="s">
        <v>40</v>
      </c>
      <c r="V264" s="1" t="s">
        <v>41</v>
      </c>
      <c r="W264" s="1" t="s">
        <v>111</v>
      </c>
      <c r="X264" s="3">
        <v>42551</v>
      </c>
      <c r="Y264" s="4">
        <v>9</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35">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489</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35">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489</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35">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489</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35">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489</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35">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489</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35">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489</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35">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489</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35">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489</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35">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490</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35">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489</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35">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489</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35">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489</v>
      </c>
      <c r="S276" s="1" t="s">
        <v>38</v>
      </c>
      <c r="T276" s="1" t="s">
        <v>39</v>
      </c>
      <c r="U276" s="1" t="s">
        <v>40</v>
      </c>
      <c r="V276" s="1" t="s">
        <v>41</v>
      </c>
      <c r="W276" s="1" t="s">
        <v>42</v>
      </c>
      <c r="X276" s="3">
        <v>41827</v>
      </c>
      <c r="Y276" s="4">
        <v>11</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35">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489</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35">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489</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35">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489</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35">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489</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35">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489</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35">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490</v>
      </c>
      <c r="S282" s="1" t="s">
        <v>38</v>
      </c>
      <c r="T282" s="1" t="s">
        <v>77</v>
      </c>
      <c r="U282" s="1" t="s">
        <v>40</v>
      </c>
      <c r="V282" s="1" t="s">
        <v>41</v>
      </c>
      <c r="W282" s="1" t="s">
        <v>42</v>
      </c>
      <c r="X282" s="3">
        <v>39258</v>
      </c>
      <c r="Y282" s="4">
        <v>18</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35">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489</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35">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489</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35">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489</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35">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489</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35">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489</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35">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489</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35">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489</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35">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489</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35">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489</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35">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489</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35">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489</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35">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39</v>
      </c>
      <c r="R294" s="4" t="s">
        <v>489</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35">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489</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35">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489</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35">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489</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35">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490</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35">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489</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35">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489</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35">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489</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35">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489</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35">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489</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35">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489</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35">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489</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35">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67</v>
      </c>
      <c r="R306" s="4" t="s">
        <v>490</v>
      </c>
      <c r="S306" s="1" t="s">
        <v>38</v>
      </c>
      <c r="T306" s="1" t="s">
        <v>39</v>
      </c>
      <c r="U306" s="1" t="s">
        <v>40</v>
      </c>
      <c r="V306" s="1" t="s">
        <v>41</v>
      </c>
      <c r="W306" s="1" t="s">
        <v>42</v>
      </c>
      <c r="X306" s="3">
        <v>41456</v>
      </c>
      <c r="Y306" s="4">
        <v>12</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35">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489</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35">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489</v>
      </c>
      <c r="S308" s="1" t="s">
        <v>38</v>
      </c>
      <c r="T308" s="1" t="s">
        <v>39</v>
      </c>
      <c r="U308" s="1" t="s">
        <v>40</v>
      </c>
      <c r="V308" s="1" t="s">
        <v>41</v>
      </c>
      <c r="W308" s="1" t="s">
        <v>42</v>
      </c>
      <c r="X308" s="3">
        <v>41827</v>
      </c>
      <c r="Y308" s="4">
        <v>11</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35">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489</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35">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489</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35">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489</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35">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489</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zoomScale="66" zoomScaleNormal="66" workbookViewId="0">
      <selection activeCell="V17" sqref="V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B8" sqref="B8"/>
    </sheetView>
  </sheetViews>
  <sheetFormatPr defaultRowHeight="14.5" x14ac:dyDescent="0.35"/>
  <cols>
    <col min="1" max="1" width="20.26953125" customWidth="1"/>
    <col min="2" max="2" width="24.54296875" bestFit="1" customWidth="1"/>
  </cols>
  <sheetData>
    <row r="3" spans="1:2" x14ac:dyDescent="0.35">
      <c r="A3" s="23" t="s">
        <v>506</v>
      </c>
      <c r="B3" t="s">
        <v>508</v>
      </c>
    </row>
    <row r="4" spans="1:2" x14ac:dyDescent="0.35">
      <c r="A4" s="24" t="s">
        <v>301</v>
      </c>
      <c r="B4" s="18">
        <v>1</v>
      </c>
    </row>
    <row r="5" spans="1:2" x14ac:dyDescent="0.35">
      <c r="A5" s="24" t="s">
        <v>125</v>
      </c>
      <c r="B5" s="18">
        <v>9</v>
      </c>
    </row>
    <row r="6" spans="1:2" x14ac:dyDescent="0.35">
      <c r="A6" s="24" t="s">
        <v>74</v>
      </c>
      <c r="B6" s="18">
        <v>11</v>
      </c>
    </row>
    <row r="7" spans="1:2" x14ac:dyDescent="0.35">
      <c r="A7" s="24" t="s">
        <v>140</v>
      </c>
      <c r="B7" s="18">
        <v>31</v>
      </c>
    </row>
    <row r="8" spans="1:2" x14ac:dyDescent="0.35">
      <c r="A8" s="24" t="s">
        <v>54</v>
      </c>
      <c r="B8" s="18">
        <v>50</v>
      </c>
    </row>
    <row r="9" spans="1:2" x14ac:dyDescent="0.35">
      <c r="A9" s="24" t="s">
        <v>509</v>
      </c>
      <c r="B9" s="18">
        <v>209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
  <sheetViews>
    <sheetView zoomScaleNormal="100" workbookViewId="0">
      <selection activeCell="Q14" sqref="Q14"/>
    </sheetView>
  </sheetViews>
  <sheetFormatPr defaultRowHeight="14.5" x14ac:dyDescent="0.35"/>
  <cols>
    <col min="1" max="1" width="13.1796875" customWidth="1"/>
    <col min="2" max="2" width="12.1796875" bestFit="1" customWidth="1"/>
  </cols>
  <sheetData>
    <row r="3" spans="1:2" x14ac:dyDescent="0.35">
      <c r="A3" s="23" t="s">
        <v>506</v>
      </c>
      <c r="B3" t="s">
        <v>511</v>
      </c>
    </row>
    <row r="4" spans="1:2" x14ac:dyDescent="0.35">
      <c r="A4" s="24" t="s">
        <v>60</v>
      </c>
      <c r="B4" s="25">
        <v>0.56591639871382637</v>
      </c>
    </row>
    <row r="5" spans="1:2" x14ac:dyDescent="0.35">
      <c r="A5" s="24" t="s">
        <v>510</v>
      </c>
      <c r="B5" s="25">
        <v>0.43408360128617363</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B3" sqref="B3"/>
    </sheetView>
  </sheetViews>
  <sheetFormatPr defaultRowHeight="14.5" x14ac:dyDescent="0.35"/>
  <cols>
    <col min="1" max="1" width="20.26953125" bestFit="1" customWidth="1"/>
    <col min="2" max="2" width="16.453125" bestFit="1" customWidth="1"/>
  </cols>
  <sheetData>
    <row r="3" spans="1:2" x14ac:dyDescent="0.35">
      <c r="A3" s="23" t="s">
        <v>506</v>
      </c>
      <c r="B3" t="s">
        <v>501</v>
      </c>
    </row>
    <row r="4" spans="1:2" x14ac:dyDescent="0.35">
      <c r="A4" s="24" t="s">
        <v>125</v>
      </c>
      <c r="B4" s="18">
        <v>71791.888888888891</v>
      </c>
    </row>
    <row r="5" spans="1:2" x14ac:dyDescent="0.35">
      <c r="A5" s="24" t="s">
        <v>301</v>
      </c>
      <c r="B5" s="18">
        <v>250000</v>
      </c>
    </row>
    <row r="6" spans="1:2" x14ac:dyDescent="0.35">
      <c r="A6" s="24" t="s">
        <v>54</v>
      </c>
      <c r="B6" s="18">
        <v>97064.639999999999</v>
      </c>
    </row>
    <row r="7" spans="1:2" x14ac:dyDescent="0.35">
      <c r="A7" s="24" t="s">
        <v>509</v>
      </c>
      <c r="B7" s="18">
        <v>59953.545454545456</v>
      </c>
    </row>
    <row r="8" spans="1:2" x14ac:dyDescent="0.35">
      <c r="A8" s="24" t="s">
        <v>140</v>
      </c>
      <c r="B8" s="18">
        <v>69061.258064516136</v>
      </c>
    </row>
    <row r="9" spans="1:2" x14ac:dyDescent="0.35">
      <c r="A9" s="24" t="s">
        <v>74</v>
      </c>
      <c r="B9" s="18">
        <v>94989.454545454544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J12" sqref="J12"/>
    </sheetView>
  </sheetViews>
  <sheetFormatPr defaultRowHeight="14.5" x14ac:dyDescent="0.35"/>
  <cols>
    <col min="1" max="1" width="20.26953125" bestFit="1" customWidth="1"/>
    <col min="2" max="2" width="16.1796875" bestFit="1" customWidth="1"/>
  </cols>
  <sheetData>
    <row r="3" spans="1:2" x14ac:dyDescent="0.35">
      <c r="A3" s="23" t="s">
        <v>506</v>
      </c>
      <c r="B3" t="s">
        <v>512</v>
      </c>
    </row>
    <row r="4" spans="1:2" x14ac:dyDescent="0.35">
      <c r="A4" s="24" t="s">
        <v>125</v>
      </c>
      <c r="B4" s="18">
        <v>78</v>
      </c>
    </row>
    <row r="5" spans="1:2" x14ac:dyDescent="0.35">
      <c r="A5" s="24" t="s">
        <v>301</v>
      </c>
      <c r="B5" s="18">
        <v>10</v>
      </c>
    </row>
    <row r="6" spans="1:2" x14ac:dyDescent="0.35">
      <c r="A6" s="24" t="s">
        <v>54</v>
      </c>
      <c r="B6" s="18">
        <v>522</v>
      </c>
    </row>
    <row r="7" spans="1:2" x14ac:dyDescent="0.35">
      <c r="A7" s="24" t="s">
        <v>509</v>
      </c>
      <c r="B7" s="18">
        <v>2120</v>
      </c>
    </row>
    <row r="8" spans="1:2" x14ac:dyDescent="0.35">
      <c r="A8" s="24" t="s">
        <v>140</v>
      </c>
      <c r="B8" s="18">
        <v>358</v>
      </c>
    </row>
    <row r="9" spans="1:2" x14ac:dyDescent="0.35">
      <c r="A9" s="24" t="s">
        <v>74</v>
      </c>
      <c r="B9" s="18">
        <v>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2"/>
  <sheetViews>
    <sheetView workbookViewId="0">
      <selection activeCell="B4" sqref="B4"/>
    </sheetView>
  </sheetViews>
  <sheetFormatPr defaultRowHeight="14.5" x14ac:dyDescent="0.35"/>
  <cols>
    <col min="1" max="1" width="23" bestFit="1" customWidth="1"/>
    <col min="2" max="2" width="26.54296875" bestFit="1" customWidth="1"/>
  </cols>
  <sheetData>
    <row r="3" spans="1:2" x14ac:dyDescent="0.35">
      <c r="A3" s="23" t="s">
        <v>506</v>
      </c>
      <c r="B3" t="s">
        <v>513</v>
      </c>
    </row>
    <row r="4" spans="1:2" x14ac:dyDescent="0.35">
      <c r="A4" s="24" t="s">
        <v>56</v>
      </c>
      <c r="B4" s="18">
        <v>87</v>
      </c>
    </row>
    <row r="5" spans="1:2" x14ac:dyDescent="0.35">
      <c r="A5" s="24" t="s">
        <v>47</v>
      </c>
      <c r="B5" s="18">
        <v>76</v>
      </c>
    </row>
    <row r="6" spans="1:2" x14ac:dyDescent="0.35">
      <c r="A6" s="24" t="s">
        <v>69</v>
      </c>
      <c r="B6" s="18">
        <v>49</v>
      </c>
    </row>
    <row r="7" spans="1:2" x14ac:dyDescent="0.35">
      <c r="A7" s="24" t="s">
        <v>79</v>
      </c>
      <c r="B7" s="18">
        <v>31</v>
      </c>
    </row>
    <row r="8" spans="1:2" x14ac:dyDescent="0.35">
      <c r="A8" s="24" t="s">
        <v>83</v>
      </c>
      <c r="B8" s="18">
        <v>29</v>
      </c>
    </row>
    <row r="9" spans="1:2" x14ac:dyDescent="0.35">
      <c r="A9" s="24" t="s">
        <v>116</v>
      </c>
      <c r="B9" s="18">
        <v>23</v>
      </c>
    </row>
    <row r="10" spans="1:2" x14ac:dyDescent="0.35">
      <c r="A10" s="24" t="s">
        <v>200</v>
      </c>
      <c r="B10" s="18">
        <v>13</v>
      </c>
    </row>
    <row r="11" spans="1:2" x14ac:dyDescent="0.35">
      <c r="A11" s="24" t="s">
        <v>235</v>
      </c>
      <c r="B11" s="18">
        <v>2</v>
      </c>
    </row>
    <row r="12" spans="1:2" x14ac:dyDescent="0.35">
      <c r="A12" s="24" t="s">
        <v>100</v>
      </c>
      <c r="B12" s="1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B4" sqref="B4"/>
    </sheetView>
  </sheetViews>
  <sheetFormatPr defaultRowHeight="14.5" x14ac:dyDescent="0.35"/>
  <cols>
    <col min="1" max="1" width="20.26953125" customWidth="1"/>
    <col min="2" max="2" width="25.7265625" bestFit="1" customWidth="1"/>
  </cols>
  <sheetData>
    <row r="3" spans="1:2" x14ac:dyDescent="0.35">
      <c r="A3" s="23" t="s">
        <v>506</v>
      </c>
      <c r="B3" t="s">
        <v>514</v>
      </c>
    </row>
    <row r="4" spans="1:2" x14ac:dyDescent="0.35">
      <c r="A4" s="24" t="s">
        <v>125</v>
      </c>
      <c r="B4" s="25">
        <v>0.91386593204775013</v>
      </c>
    </row>
    <row r="5" spans="1:2" x14ac:dyDescent="0.35">
      <c r="A5" s="24" t="s">
        <v>301</v>
      </c>
      <c r="B5" s="25">
        <v>0.77107438016528917</v>
      </c>
    </row>
    <row r="6" spans="1:2" x14ac:dyDescent="0.35">
      <c r="A6" s="24" t="s">
        <v>54</v>
      </c>
      <c r="B6" s="25">
        <v>1.0178181818181817</v>
      </c>
    </row>
    <row r="7" spans="1:2" x14ac:dyDescent="0.35">
      <c r="A7" s="24" t="s">
        <v>509</v>
      </c>
      <c r="B7" s="25">
        <v>0.99243544624144886</v>
      </c>
    </row>
    <row r="8" spans="1:2" x14ac:dyDescent="0.35">
      <c r="A8" s="24" t="s">
        <v>140</v>
      </c>
      <c r="B8" s="25">
        <v>1.0363902959210876</v>
      </c>
    </row>
    <row r="9" spans="1:2" x14ac:dyDescent="0.35">
      <c r="A9" s="24" t="s">
        <v>74</v>
      </c>
      <c r="B9" s="25">
        <v>1.051465063861758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workbookViewId="0">
      <selection activeCell="B4" sqref="B4"/>
    </sheetView>
  </sheetViews>
  <sheetFormatPr defaultRowHeight="14.5" x14ac:dyDescent="0.35"/>
  <cols>
    <col min="1" max="1" width="13.1796875" customWidth="1"/>
    <col min="2" max="2" width="19.81640625" customWidth="1"/>
  </cols>
  <sheetData>
    <row r="3" spans="1:2" x14ac:dyDescent="0.35">
      <c r="A3" s="23" t="s">
        <v>506</v>
      </c>
      <c r="B3" t="s">
        <v>515</v>
      </c>
    </row>
    <row r="4" spans="1:2" x14ac:dyDescent="0.35">
      <c r="A4" s="24" t="s">
        <v>66</v>
      </c>
      <c r="B4" s="25">
        <v>9.6463022508038579E-2</v>
      </c>
    </row>
    <row r="5" spans="1:2" x14ac:dyDescent="0.35">
      <c r="A5" s="24" t="s">
        <v>51</v>
      </c>
      <c r="B5" s="25">
        <v>0.3987138263665595</v>
      </c>
    </row>
    <row r="6" spans="1:2" x14ac:dyDescent="0.35">
      <c r="A6" s="24" t="s">
        <v>136</v>
      </c>
      <c r="B6" s="25">
        <v>3.8585209003215437E-2</v>
      </c>
    </row>
    <row r="7" spans="1:2" x14ac:dyDescent="0.35">
      <c r="A7" s="24" t="s">
        <v>39</v>
      </c>
      <c r="B7" s="25">
        <v>0.44051446945337619</v>
      </c>
    </row>
    <row r="8" spans="1:2" x14ac:dyDescent="0.35">
      <c r="A8" s="24" t="s">
        <v>77</v>
      </c>
      <c r="B8" s="25">
        <v>2.5723472668810289E-2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Dashboard</vt:lpstr>
      <vt:lpstr>Employee count</vt:lpstr>
      <vt:lpstr>Gender</vt:lpstr>
      <vt:lpstr>Department wise salary</vt:lpstr>
      <vt:lpstr>Absences by Department</vt:lpstr>
      <vt:lpstr>Recruitment source</vt:lpstr>
      <vt:lpstr>Emp Satisfaction</vt:lpstr>
      <vt:lpstr>Marital Status</vt:lpstr>
      <vt:lpstr>Attrition By Department</vt:lpstr>
      <vt:lpstr>Attrition By Mnagaer name</vt:lpstr>
      <vt:lpstr>Attrition By Marital Desc</vt:lpstr>
      <vt:lpstr>Maindata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monikadoble7@gmail.com</cp:lastModifiedBy>
  <dcterms:created xsi:type="dcterms:W3CDTF">2024-07-20T13:48:44Z</dcterms:created>
  <dcterms:modified xsi:type="dcterms:W3CDTF">2025-07-29T09:26:37Z</dcterms:modified>
</cp:coreProperties>
</file>