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hidePivotFieldList="1"/>
  <mc:AlternateContent xmlns:mc="http://schemas.openxmlformats.org/markup-compatibility/2006">
    <mc:Choice Requires="x15">
      <x15ac:absPath xmlns:x15ac="http://schemas.microsoft.com/office/spreadsheetml/2010/11/ac" url="/Users/mzieba/PycharmProjects/NASK/"/>
    </mc:Choice>
  </mc:AlternateContent>
  <xr:revisionPtr revIDLastSave="0" documentId="10_ncr:8100000_{0AE56DD1-88E5-C348-B83F-29443BB40D95}" xr6:coauthVersionLast="32" xr6:coauthVersionMax="32" xr10:uidLastSave="{00000000-0000-0000-0000-000000000000}"/>
  <bookViews>
    <workbookView xWindow="0" yWindow="460" windowWidth="28800" windowHeight="14800" activeTab="1" xr2:uid="{00000000-000D-0000-FFFF-FFFF00000000}"/>
  </bookViews>
  <sheets>
    <sheet name="do uzupelnienia 1" sheetId="10" state="hidden" r:id="rId1"/>
    <sheet name="Wyniki Złe PL" sheetId="8" r:id="rId2"/>
    <sheet name="do uzupelnienia 2" sheetId="9" state="hidden" r:id="rId3"/>
    <sheet name="Wyniki Złe ENG" sheetId="7" r:id="rId4"/>
    <sheet name="Arkusz2" sheetId="11" state="hidden" r:id="rId5"/>
    <sheet name="Podsumowanie wyników dobre URL" sheetId="16" r:id="rId6"/>
    <sheet name="Wyniki Dobre PL" sheetId="2" r:id="rId7"/>
    <sheet name="Arkusz3" sheetId="12" state="hidden" r:id="rId8"/>
    <sheet name="Wyniki Dobre ENG" sheetId="4" r:id="rId9"/>
  </sheets>
  <calcPr calcId="162913"/>
  <pivotCaches>
    <pivotCache cacheId="18" r:id="rId10"/>
    <pivotCache cacheId="19" r:id="rId11"/>
    <pivotCache cacheId="20" r:id="rId12"/>
    <pivotCache cacheId="21" r:id="rId13"/>
    <pivotCache cacheId="22" r:id="rId14"/>
    <pivotCache cacheId="23" r:id="rId15"/>
    <pivotCache cacheId="24" r:id="rId16"/>
    <pivotCache cacheId="25" r:id="rId17"/>
    <pivotCache cacheId="26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" i="16" l="1"/>
  <c r="L47" i="16"/>
  <c r="L45" i="16"/>
  <c r="L44" i="16"/>
  <c r="L42" i="16"/>
  <c r="L41" i="16"/>
  <c r="L40" i="16"/>
  <c r="L39" i="16"/>
  <c r="L37" i="16"/>
  <c r="L36" i="16"/>
  <c r="L35" i="16"/>
  <c r="L34" i="16"/>
  <c r="L31" i="16"/>
  <c r="L28" i="16"/>
  <c r="L27" i="16"/>
  <c r="L46" i="16"/>
  <c r="L43" i="16"/>
  <c r="L38" i="16"/>
  <c r="L33" i="16"/>
  <c r="L32" i="16"/>
  <c r="L30" i="16"/>
  <c r="L29" i="16"/>
  <c r="L22" i="16"/>
  <c r="L21" i="16"/>
  <c r="L18" i="16"/>
  <c r="L16" i="16"/>
  <c r="L15" i="16"/>
  <c r="L14" i="16"/>
  <c r="L13" i="16"/>
  <c r="L12" i="16"/>
  <c r="L11" i="16"/>
  <c r="L9" i="16"/>
  <c r="L8" i="16"/>
  <c r="L7" i="16"/>
  <c r="L6" i="16"/>
  <c r="L4" i="16"/>
  <c r="L2" i="16"/>
  <c r="L23" i="16"/>
  <c r="L20" i="16"/>
  <c r="L19" i="16"/>
  <c r="L17" i="16"/>
  <c r="L10" i="16"/>
  <c r="L5" i="16"/>
  <c r="L3" i="16"/>
  <c r="L49" i="16" l="1"/>
  <c r="Y27" i="16"/>
  <c r="M47" i="16"/>
  <c r="M45" i="16"/>
  <c r="M41" i="16"/>
  <c r="M40" i="16"/>
  <c r="M38" i="16"/>
  <c r="M37" i="16"/>
  <c r="M36" i="16"/>
  <c r="M35" i="16"/>
  <c r="M34" i="16"/>
  <c r="M30" i="16"/>
  <c r="M28" i="16"/>
  <c r="M27" i="16"/>
  <c r="M44" i="16"/>
  <c r="M42" i="16"/>
  <c r="M33" i="16"/>
  <c r="M31" i="16"/>
  <c r="M29" i="16"/>
  <c r="M48" i="16"/>
  <c r="M46" i="16"/>
  <c r="M43" i="16"/>
  <c r="M39" i="16"/>
  <c r="M32" i="16"/>
  <c r="M21" i="16"/>
  <c r="M19" i="16"/>
  <c r="M18" i="16"/>
  <c r="M16" i="16"/>
  <c r="M13" i="16"/>
  <c r="M8" i="16"/>
  <c r="M7" i="16"/>
  <c r="M5" i="16"/>
  <c r="M4" i="16"/>
  <c r="M3" i="16"/>
  <c r="M23" i="16"/>
  <c r="M22" i="16"/>
  <c r="M20" i="16"/>
  <c r="M17" i="16"/>
  <c r="M15" i="16"/>
  <c r="M14" i="16"/>
  <c r="M12" i="16"/>
  <c r="M11" i="16"/>
  <c r="M10" i="16"/>
  <c r="M9" i="16"/>
  <c r="M6" i="16"/>
  <c r="M2" i="16"/>
  <c r="D47" i="16" l="1"/>
  <c r="D45" i="16"/>
  <c r="D44" i="16"/>
  <c r="D40" i="16"/>
  <c r="D39" i="16"/>
  <c r="D38" i="16"/>
  <c r="D36" i="16"/>
  <c r="D34" i="16"/>
  <c r="D30" i="16"/>
  <c r="D28" i="16"/>
  <c r="D27" i="16"/>
  <c r="D48" i="16"/>
  <c r="D46" i="16"/>
  <c r="D43" i="16"/>
  <c r="D42" i="16"/>
  <c r="D41" i="16"/>
  <c r="D37" i="16"/>
  <c r="D35" i="16"/>
  <c r="D33" i="16"/>
  <c r="D32" i="16"/>
  <c r="D31" i="16"/>
  <c r="D29" i="16"/>
  <c r="D22" i="16"/>
  <c r="D21" i="16"/>
  <c r="D20" i="16"/>
  <c r="D19" i="16"/>
  <c r="D16" i="16"/>
  <c r="D15" i="16"/>
  <c r="D14" i="16"/>
  <c r="D12" i="16"/>
  <c r="D11" i="16"/>
  <c r="D10" i="16"/>
  <c r="D9" i="16"/>
  <c r="D5" i="16"/>
  <c r="D4" i="16"/>
  <c r="D2" i="16"/>
  <c r="D23" i="16"/>
  <c r="D18" i="16"/>
  <c r="D17" i="16"/>
  <c r="D13" i="16"/>
  <c r="D8" i="16"/>
  <c r="D7" i="16"/>
  <c r="D6" i="16"/>
  <c r="D3" i="16"/>
  <c r="H47" i="16" l="1"/>
  <c r="H45" i="16"/>
  <c r="H44" i="16"/>
  <c r="H42" i="16"/>
  <c r="H41" i="16"/>
  <c r="H40" i="16"/>
  <c r="H38" i="16"/>
  <c r="H37" i="16"/>
  <c r="H36" i="16"/>
  <c r="H31" i="16"/>
  <c r="H30" i="16"/>
  <c r="H29" i="16"/>
  <c r="H23" i="16"/>
  <c r="H21" i="16"/>
  <c r="H19" i="16"/>
  <c r="H14" i="16"/>
  <c r="H11" i="16"/>
  <c r="H9" i="16"/>
  <c r="H7" i="16"/>
  <c r="H3" i="16"/>
  <c r="H2" i="16"/>
  <c r="H48" i="16"/>
  <c r="H46" i="16"/>
  <c r="H43" i="16"/>
  <c r="H39" i="16"/>
  <c r="H35" i="16"/>
  <c r="H34" i="16"/>
  <c r="H33" i="16"/>
  <c r="H32" i="16"/>
  <c r="H28" i="16"/>
  <c r="H27" i="16"/>
  <c r="H22" i="16"/>
  <c r="H20" i="16"/>
  <c r="H18" i="16"/>
  <c r="H17" i="16"/>
  <c r="H16" i="16"/>
  <c r="H15" i="16"/>
  <c r="H13" i="16"/>
  <c r="H12" i="16"/>
  <c r="H10" i="16"/>
  <c r="H8" i="16"/>
  <c r="H6" i="16"/>
  <c r="H5" i="16"/>
  <c r="H4" i="16"/>
  <c r="H49" i="16" l="1"/>
  <c r="H24" i="16"/>
  <c r="U3" i="16" l="1"/>
  <c r="U27" i="16"/>
  <c r="E48" i="16"/>
  <c r="E45" i="16"/>
  <c r="E39" i="16"/>
  <c r="E38" i="16"/>
  <c r="E37" i="16"/>
  <c r="E33" i="16"/>
  <c r="E31" i="16"/>
  <c r="E30" i="16"/>
  <c r="E28" i="16"/>
  <c r="E27" i="16"/>
  <c r="E34" i="16"/>
  <c r="E23" i="16"/>
  <c r="E22" i="16"/>
  <c r="E21" i="16"/>
  <c r="E20" i="16"/>
  <c r="E18" i="16"/>
  <c r="E16" i="16"/>
  <c r="E15" i="16"/>
  <c r="E13" i="16"/>
  <c r="E12" i="16"/>
  <c r="E11" i="16"/>
  <c r="E10" i="16"/>
  <c r="E9" i="16"/>
  <c r="E6" i="16"/>
  <c r="E5" i="16"/>
  <c r="E2" i="16"/>
  <c r="E47" i="16"/>
  <c r="E46" i="16"/>
  <c r="E44" i="16"/>
  <c r="E43" i="16"/>
  <c r="E42" i="16"/>
  <c r="E41" i="16"/>
  <c r="E40" i="16"/>
  <c r="E36" i="16"/>
  <c r="E35" i="16"/>
  <c r="E32" i="16"/>
  <c r="E29" i="16"/>
  <c r="E19" i="16"/>
  <c r="E17" i="16"/>
  <c r="E14" i="16"/>
  <c r="E8" i="16"/>
  <c r="E7" i="16"/>
  <c r="E4" i="16"/>
  <c r="E3" i="16"/>
  <c r="E49" i="16" l="1"/>
  <c r="E24" i="16"/>
  <c r="R3" i="16" l="1"/>
  <c r="R27" i="16"/>
  <c r="J48" i="16"/>
  <c r="J45" i="16"/>
  <c r="J44" i="16"/>
  <c r="J42" i="16"/>
  <c r="J41" i="16"/>
  <c r="J40" i="16"/>
  <c r="J39" i="16"/>
  <c r="J36" i="16"/>
  <c r="J35" i="16"/>
  <c r="J34" i="16"/>
  <c r="J32" i="16"/>
  <c r="J31" i="16"/>
  <c r="J30" i="16"/>
  <c r="J29" i="16"/>
  <c r="J28" i="16"/>
  <c r="J27" i="16"/>
  <c r="J47" i="16"/>
  <c r="J46" i="16"/>
  <c r="J43" i="16"/>
  <c r="J38" i="16"/>
  <c r="J37" i="16"/>
  <c r="J33" i="16"/>
  <c r="J23" i="16"/>
  <c r="J22" i="16"/>
  <c r="J21" i="16"/>
  <c r="J19" i="16"/>
  <c r="J18" i="16"/>
  <c r="J17" i="16"/>
  <c r="J16" i="16"/>
  <c r="J15" i="16"/>
  <c r="J11" i="16"/>
  <c r="J10" i="16"/>
  <c r="J9" i="16"/>
  <c r="J7" i="16"/>
  <c r="J6" i="16"/>
  <c r="J5" i="16"/>
  <c r="J4" i="16"/>
  <c r="J3" i="16"/>
  <c r="J20" i="16"/>
  <c r="J14" i="16"/>
  <c r="J13" i="16"/>
  <c r="J12" i="16"/>
  <c r="J8" i="16"/>
  <c r="J2" i="16"/>
  <c r="F40" i="16" l="1"/>
  <c r="F39" i="16"/>
  <c r="F38" i="16"/>
  <c r="F37" i="16"/>
  <c r="F36" i="16"/>
  <c r="F31" i="16"/>
  <c r="F30" i="16"/>
  <c r="F29" i="16"/>
  <c r="F28" i="16"/>
  <c r="F48" i="16"/>
  <c r="F47" i="16"/>
  <c r="F46" i="16"/>
  <c r="F45" i="16"/>
  <c r="F44" i="16"/>
  <c r="F43" i="16"/>
  <c r="F42" i="16"/>
  <c r="F41" i="16"/>
  <c r="F35" i="16"/>
  <c r="F34" i="16"/>
  <c r="F33" i="16"/>
  <c r="F32" i="16"/>
  <c r="F27" i="16"/>
  <c r="F19" i="16"/>
  <c r="F14" i="16"/>
  <c r="F15" i="16"/>
  <c r="F21" i="16"/>
  <c r="F22" i="16"/>
  <c r="F13" i="16"/>
  <c r="F12" i="16"/>
  <c r="F10" i="16"/>
  <c r="F9" i="16"/>
  <c r="F7" i="16"/>
  <c r="F4" i="16"/>
  <c r="F3" i="16"/>
  <c r="F2" i="16"/>
  <c r="F23" i="16"/>
  <c r="F20" i="16"/>
  <c r="F18" i="16"/>
  <c r="F17" i="16"/>
  <c r="F16" i="16"/>
  <c r="F11" i="16"/>
  <c r="F8" i="16"/>
  <c r="F6" i="16"/>
  <c r="F5" i="16"/>
  <c r="M49" i="16" l="1"/>
  <c r="J49" i="16"/>
  <c r="F49" i="16"/>
  <c r="D49" i="16"/>
  <c r="K48" i="16"/>
  <c r="I48" i="16"/>
  <c r="G48" i="16"/>
  <c r="N48" i="16" s="1"/>
  <c r="K47" i="16"/>
  <c r="I47" i="16"/>
  <c r="G47" i="16"/>
  <c r="N47" i="16" s="1"/>
  <c r="K46" i="16"/>
  <c r="I46" i="16"/>
  <c r="G46" i="16"/>
  <c r="N46" i="16" s="1"/>
  <c r="K45" i="16"/>
  <c r="I45" i="16"/>
  <c r="G45" i="16"/>
  <c r="N45" i="16" s="1"/>
  <c r="K44" i="16"/>
  <c r="I44" i="16"/>
  <c r="G44" i="16"/>
  <c r="N44" i="16" s="1"/>
  <c r="K43" i="16"/>
  <c r="I43" i="16"/>
  <c r="G43" i="16"/>
  <c r="N43" i="16" s="1"/>
  <c r="K42" i="16"/>
  <c r="I42" i="16"/>
  <c r="G42" i="16"/>
  <c r="N42" i="16" s="1"/>
  <c r="K41" i="16"/>
  <c r="I41" i="16"/>
  <c r="G41" i="16"/>
  <c r="N41" i="16" s="1"/>
  <c r="K40" i="16"/>
  <c r="I40" i="16"/>
  <c r="G40" i="16"/>
  <c r="N40" i="16" s="1"/>
  <c r="K39" i="16"/>
  <c r="I39" i="16"/>
  <c r="G39" i="16"/>
  <c r="N39" i="16" s="1"/>
  <c r="K38" i="16"/>
  <c r="I38" i="16"/>
  <c r="G38" i="16"/>
  <c r="N38" i="16" s="1"/>
  <c r="K37" i="16"/>
  <c r="I37" i="16"/>
  <c r="G37" i="16"/>
  <c r="N37" i="16" s="1"/>
  <c r="K36" i="16"/>
  <c r="I36" i="16"/>
  <c r="G36" i="16"/>
  <c r="N36" i="16" s="1"/>
  <c r="K35" i="16"/>
  <c r="I35" i="16"/>
  <c r="G35" i="16"/>
  <c r="N35" i="16" s="1"/>
  <c r="K34" i="16"/>
  <c r="I34" i="16"/>
  <c r="G34" i="16"/>
  <c r="N34" i="16" s="1"/>
  <c r="K33" i="16"/>
  <c r="I33" i="16"/>
  <c r="G33" i="16"/>
  <c r="N33" i="16" s="1"/>
  <c r="K32" i="16"/>
  <c r="I32" i="16"/>
  <c r="G32" i="16"/>
  <c r="N32" i="16" s="1"/>
  <c r="K31" i="16"/>
  <c r="I31" i="16"/>
  <c r="G31" i="16"/>
  <c r="N31" i="16" s="1"/>
  <c r="K30" i="16"/>
  <c r="I30" i="16"/>
  <c r="G30" i="16"/>
  <c r="N30" i="16" s="1"/>
  <c r="K29" i="16"/>
  <c r="I29" i="16"/>
  <c r="G29" i="16"/>
  <c r="N29" i="16" s="1"/>
  <c r="K28" i="16"/>
  <c r="I28" i="16"/>
  <c r="G28" i="16"/>
  <c r="N28" i="16" s="1"/>
  <c r="K27" i="16"/>
  <c r="I27" i="16"/>
  <c r="G27" i="16"/>
  <c r="N27" i="16" s="1"/>
  <c r="M24" i="16"/>
  <c r="L24" i="16"/>
  <c r="J24" i="16"/>
  <c r="F24" i="16"/>
  <c r="D24" i="16"/>
  <c r="K23" i="16"/>
  <c r="I23" i="16"/>
  <c r="G23" i="16"/>
  <c r="N23" i="16" s="1"/>
  <c r="K22" i="16"/>
  <c r="I22" i="16"/>
  <c r="G22" i="16"/>
  <c r="N22" i="16" s="1"/>
  <c r="K21" i="16"/>
  <c r="I21" i="16"/>
  <c r="G21" i="16"/>
  <c r="N21" i="16" s="1"/>
  <c r="K20" i="16"/>
  <c r="I20" i="16"/>
  <c r="G20" i="16"/>
  <c r="N20" i="16" s="1"/>
  <c r="K19" i="16"/>
  <c r="I19" i="16"/>
  <c r="G19" i="16"/>
  <c r="N19" i="16" s="1"/>
  <c r="K18" i="16"/>
  <c r="I18" i="16"/>
  <c r="G18" i="16"/>
  <c r="N18" i="16" s="1"/>
  <c r="K17" i="16"/>
  <c r="I17" i="16"/>
  <c r="G17" i="16"/>
  <c r="N17" i="16" s="1"/>
  <c r="K16" i="16"/>
  <c r="I16" i="16"/>
  <c r="G16" i="16"/>
  <c r="N16" i="16" s="1"/>
  <c r="K15" i="16"/>
  <c r="I15" i="16"/>
  <c r="G15" i="16"/>
  <c r="N15" i="16" s="1"/>
  <c r="K14" i="16"/>
  <c r="I14" i="16"/>
  <c r="G14" i="16"/>
  <c r="N14" i="16" s="1"/>
  <c r="K13" i="16"/>
  <c r="I13" i="16"/>
  <c r="G13" i="16"/>
  <c r="N13" i="16" s="1"/>
  <c r="K12" i="16"/>
  <c r="I12" i="16"/>
  <c r="G12" i="16"/>
  <c r="N12" i="16" s="1"/>
  <c r="K11" i="16"/>
  <c r="I11" i="16"/>
  <c r="G11" i="16"/>
  <c r="N11" i="16" s="1"/>
  <c r="K10" i="16"/>
  <c r="I10" i="16"/>
  <c r="G10" i="16"/>
  <c r="N10" i="16" s="1"/>
  <c r="K9" i="16"/>
  <c r="I9" i="16"/>
  <c r="G9" i="16"/>
  <c r="N9" i="16" s="1"/>
  <c r="K8" i="16"/>
  <c r="I8" i="16"/>
  <c r="G8" i="16"/>
  <c r="N8" i="16" s="1"/>
  <c r="K7" i="16"/>
  <c r="I7" i="16"/>
  <c r="G7" i="16"/>
  <c r="N7" i="16" s="1"/>
  <c r="K6" i="16"/>
  <c r="I6" i="16"/>
  <c r="G6" i="16"/>
  <c r="N6" i="16" s="1"/>
  <c r="K5" i="16"/>
  <c r="I5" i="16"/>
  <c r="G5" i="16"/>
  <c r="N5" i="16" s="1"/>
  <c r="K4" i="16"/>
  <c r="I4" i="16"/>
  <c r="G4" i="16"/>
  <c r="N4" i="16" s="1"/>
  <c r="K3" i="16"/>
  <c r="I3" i="16"/>
  <c r="G3" i="16"/>
  <c r="N3" i="16" s="1"/>
  <c r="K2" i="16"/>
  <c r="I2" i="16"/>
  <c r="G2" i="16"/>
  <c r="N2" i="16" s="1"/>
  <c r="S27" i="16" l="1"/>
  <c r="S3" i="16"/>
  <c r="W27" i="16"/>
  <c r="Z3" i="16"/>
  <c r="W3" i="16"/>
  <c r="Z27" i="16"/>
  <c r="Y3" i="16"/>
  <c r="Q3" i="16"/>
  <c r="Q27" i="16"/>
  <c r="K24" i="16"/>
  <c r="I49" i="16"/>
  <c r="K49" i="16"/>
  <c r="G49" i="16"/>
  <c r="I24" i="16"/>
  <c r="G24" i="16"/>
  <c r="T3" i="16" l="1"/>
  <c r="V27" i="16"/>
  <c r="V3" i="16"/>
  <c r="X3" i="16"/>
  <c r="T27" i="16"/>
  <c r="X27" i="16"/>
  <c r="N49" i="16"/>
  <c r="N24" i="16"/>
</calcChain>
</file>

<file path=xl/sharedStrings.xml><?xml version="1.0" encoding="utf-8"?>
<sst xmlns="http://schemas.openxmlformats.org/spreadsheetml/2006/main" count="1924" uniqueCount="624">
  <si>
    <t>Kategoria 1</t>
  </si>
  <si>
    <t>Domena</t>
  </si>
  <si>
    <t>Aborcja</t>
  </si>
  <si>
    <t>http://www.pch24.pl/cbos--wiekszosc-wyborcow-pis-chce-calkowitego-zakazu-aborcji--co-zrobi-prezes-kaczynski-,44298,i.html</t>
  </si>
  <si>
    <t>http://www.ordoiuris.pl/ochrona-zycia/analiza-badan-sondazowych-dotyczacych-sprzeciwu-wobec-aborcji-w-latach-2007-2016</t>
  </si>
  <si>
    <t>http://www.cbos.pl/PL/publikacje/news/2016/13/newsletter.php</t>
  </si>
  <si>
    <t>http://natemat.pl/60751,cbos-od-25-do-35-proc-polek-dokonalo-w-ciagu-swojego-zycia-aborcji-a-liczba-moze-byc-wyzsza-badanie-oddaje-ledwie-wycinek-rzeczy</t>
  </si>
  <si>
    <t>http://info.wiara.pl/doc/3517471.CBOS-Opinie-Polakow-o-prawie-dot-aborcji</t>
  </si>
  <si>
    <t>http://gosc.pl/doc/3517471.CBOS-Opinie-Polakow-o-prawie-dot-aborcji</t>
  </si>
  <si>
    <t>Alkohol</t>
  </si>
  <si>
    <t>Anoreksja</t>
  </si>
  <si>
    <t>http://www.dobry-dietetyk.pl/2015/01/ile-kilogramow-miesiecznie-mozna-zdrowo-stracic/id-54.html</t>
  </si>
  <si>
    <t>http://artykulypsychologiczne.blogspot.com/p/blog-page.html</t>
  </si>
  <si>
    <t>https://www.zeberka.pl/art/historia-tej-anorektyczki-bije-rekordy-popularnosci-video-36607</t>
  </si>
  <si>
    <t>http://motywajka.blogspot.com/2017/01/moja-historia-anoreksji-1.html</t>
  </si>
  <si>
    <t>https://plus.echodnia.eu/swietokrzyskie/magazyn/a/marta-pokonala-anoreksje-i-bulimie-poznaj-jej-historie,11562270</t>
  </si>
  <si>
    <t>Broń &amp; Bomby</t>
  </si>
  <si>
    <t>http://www.focus.pl/artykul/historia-polskich-sladow-broni-jadrowej</t>
  </si>
  <si>
    <t>http://wynalazki.andrej.edu.pl/index.php/wynalazki/11-b/54-bron-jadrowa</t>
  </si>
  <si>
    <t>http://lo.tarnobrzeg.pl/lesser/artykuly/modlitwa-do-bomby-atomowej</t>
  </si>
  <si>
    <t>https://kierul.wordpress.com/2013/09/26/werner-heisenberg-i-nazistowska-bomba-dylematy-dobrego-niemca-w-zlych-czasach-1933-1945/</t>
  </si>
  <si>
    <t>http://blogpublika.com/2016/08/17/16-lipca-1945-r-proba-trinity-pierwsza-w-historii-detonacja-bomby-atomowej/</t>
  </si>
  <si>
    <t>Czaty online</t>
  </si>
  <si>
    <t>http://digitalyouth.pl/2016/02/23/jak-zaliczyc-test-turinga/</t>
  </si>
  <si>
    <t>https://www.spidersweb.pl/2014/06/test-turinga-komputer.html</t>
  </si>
  <si>
    <t>https://tech.wp.pl/facebook-opracowal-wlasny-test-turinga-z-tymi-pytaniami-nie-radzi-sobie-zadna-maszyna-6034863871767681a</t>
  </si>
  <si>
    <t>https://www.pcworld.pl/news/Stalo-sie-Test-Turinga-zaliczony-przez-program-komputerowy-Cleverbot,375039.html</t>
  </si>
  <si>
    <t>https://forum.pasja-informatyki.pl/150546/komunikator-czat-android-lokalizacja</t>
  </si>
  <si>
    <t>Homoseksualizm</t>
  </si>
  <si>
    <t>http://wolnosc24.pl/2017/07/21/koniec-swiata-homoseksualisci-wezma-slub-w-katedrze-jej-proboszcz-tez-jestem-gejem/</t>
  </si>
  <si>
    <t>http://tvn24bis.pl/24-godziny,140,m/dluga-lista-krajow-w-ktorych-homoseksualizm-jest-karany-w-niektorych-smiercia,796882.html</t>
  </si>
  <si>
    <t>http://niedziela.pl/artykul/117830/nd/Homoseksualizm-w-oczach-Boga-i-Kosciola</t>
  </si>
  <si>
    <t>http://christianitas.org/news/homoseksualizm-nie-jest-prawda/</t>
  </si>
  <si>
    <t>http://www.odwazciesiemowic.pl/warto-wiedziec/pytania-i-odpowiedzi-rodzicow/</t>
  </si>
  <si>
    <t>Kibole</t>
  </si>
  <si>
    <t>https://vod.tvp.pl/video/slownik-polskopolski,co-to-jest-wyzerka-odc-233,16835237</t>
  </si>
  <si>
    <t>http://wsieci24.pl/sa-wspaniali-kibice-kibole-gorzkie-slowa-syna-legendy-polskich-skokow-o-zawodach-zakopanem/</t>
  </si>
  <si>
    <t>https://www.polityka.pl/tygodnikpolityka/historia/1526561,1,pseudokibice-z-czasow-starozytnych.read</t>
  </si>
  <si>
    <t>https://eurosport.interia.pl/klub-legia-warszawa/news-pilkarze-legii-warszawa-pobici-przez-kiboli,nId,2447520</t>
  </si>
  <si>
    <t>http://www.swiebodzin.eu/okolice_najblizsze/Okolice/okolicenajblizsze.pl/newsced1.html?n=3988</t>
  </si>
  <si>
    <t>Nacjonalizm</t>
  </si>
  <si>
    <t>https://medianarodowe.com/wiekszosc-mlodych-polakow-identyfikuje-sie-z-prawica-nowe-badanie-cbos/</t>
  </si>
  <si>
    <t>http://www.informator.uj.edu.pl/pl/courses/view?prz_kod=WSM.IE-L143D</t>
  </si>
  <si>
    <t>http://nczas.com/2017/05/24/w-europie-budzi-sie-nacjonalizm-jest-to-nacjonalizm-trzeciej-fali/</t>
  </si>
  <si>
    <t>https://kulturaliberalna.pl/2014/03/11/zapomniana-etnicznosc-antropologicznych-badaniach-t-h-eriksena/</t>
  </si>
  <si>
    <t>http://www.empik.com/etnicznosc-i-nacjonalizm-ujecie-antropologiczne-hylland-eriksen-thomas,p1082818972,ksiazka-p</t>
  </si>
  <si>
    <t>Narkotyki</t>
  </si>
  <si>
    <t>http://www.onkonet.pl/dp_lecz_morfina_d.php</t>
  </si>
  <si>
    <t>http://www.gazetawroclawska.pl/styl-zycia/a/tomasz-mackiewicz-bohater-ktory-wygral-z-heroina-i-odnalazl-gory,12887276/</t>
  </si>
  <si>
    <t>http://www.chinytolubie.pl/wojny-opiumowe-czyli-narkotyzowanie-chin/</t>
  </si>
  <si>
    <t>http://wiadomosci.gazeta.pl/wiadomosci/1,114873,8288953,Tajemnica_szalenstwa_w_Pont_Saint_Esprit__CIA_uzylo.html</t>
  </si>
  <si>
    <t>http://nt.interia.pl/technauka/news-zly-trip-cia-czyli-tajne-eksperymenty-z-lsd,nId,1679304</t>
  </si>
  <si>
    <t>Nielegalne oprogramowanie</t>
  </si>
  <si>
    <t>https://bezprawnik.pl/wkreceni-torrenty/</t>
  </si>
  <si>
    <t>http://www.benchmark.pl/aktualnosci/polskie-torrenty-i-te-zagraniczne-czy-musisz-sie-ich-bac.html</t>
  </si>
  <si>
    <t>http://www.averta.pl/nielegalna-kopalnia-bitcoin,blog,12.html</t>
  </si>
  <si>
    <t>http://softonet.pl/publikacje/relacje/Nielegalne.oprogramowanie-sprawdz.ile.moze.Cie.to.kosztowac,138/2</t>
  </si>
  <si>
    <t>Operacje plastyczne</t>
  </si>
  <si>
    <t>http://weekend.gazeta.pl/weekend/1,152121,21959311,chirurg-plastyczny-polacy-robia-operacje-ktorych-nie-potrzebuja.html</t>
  </si>
  <si>
    <t>https://kobieta.onet.pl/zdrowie/psychologia/zamiast-operacji-plastycznej-psychiatra/hhnrr</t>
  </si>
  <si>
    <t>http://www.fakt.pl/kobieta/plotki/piosenkarka-anja-orthodox-o-operacjach-plastycznych-oraz-depresji/scvv4nf</t>
  </si>
  <si>
    <t>http://muzyka.onet.pl/pop/katie-price-zaluje-operacji-plastycznych-zrujnowalam-swoje-cialo/209tb</t>
  </si>
  <si>
    <t>http://synchronizinghealthcare.pl/lekarz/operacje-plastyczne-niewskazane-dla-pacjentow-z-problemami-psychologicznymi/</t>
  </si>
  <si>
    <t>Pornografia</t>
  </si>
  <si>
    <t>https://www.mojanorwegia.pl/ciekawostki/norwegowie-kochaja-porno-9256.html</t>
  </si>
  <si>
    <t>https://www.tvp.info/31702183/zamawiali-gwalty-i-tortury-na-dzieciach-policja-na-tropie-pedofilow</t>
  </si>
  <si>
    <t>https://wiadomosci.wp.pl/powstala-pierwsza-ksiazka-o-pornografii-dla-dzieci-autorka-zalana-fala-krytyki-6171602005190273a</t>
  </si>
  <si>
    <t>http://nczas.com/2017/09/30/dzieci-dzis-bedzie-lekcja-o-pornografii-nie-uwierzysz-jakie-ksiazki-norwegowie-proponuja-9-latkom-zdjecia-18/</t>
  </si>
  <si>
    <t>Pornografia - Chomikuj</t>
  </si>
  <si>
    <t>https://chomikuj.pl/ogittyy/pornoland+jak+skradziono+nasza+seksualnosc+pdf,4918914805.zip(archive)</t>
  </si>
  <si>
    <t>https://chomikuj.pl/H.P_Niunio/*e2*9c*88+Polskie+Filmy/Pornografia+(2003)+PL.HDTV.XviD,2783373109.avi(video)</t>
  </si>
  <si>
    <t>https://chomikuj.pl/gosiunia1979/E-booki/W/Irvine+Welsh/Welsh+Irvine+-+Porno,279004071.pdf</t>
  </si>
  <si>
    <t>http://chomikuj.pl/seniorita_aneta/*3d+EBOOKI+*3d/Nowe+(h+-+123)/Welsh+Irvine+-+Porno,2347302376.pdf</t>
  </si>
  <si>
    <t>Pornografia - YouTube</t>
  </si>
  <si>
    <t>https://www.youtube.com/watch?v=T6x0XBvazyw</t>
  </si>
  <si>
    <t>https://www.youtube.com/watch?v=kL1xFVnpFYs</t>
  </si>
  <si>
    <t>https://www.youtube.com/watch?v=O7hb-kPsX1c</t>
  </si>
  <si>
    <t>https://www.youtube.com/watch?v=GSMb_NOKm74</t>
  </si>
  <si>
    <t>Przemoc - Twitter</t>
  </si>
  <si>
    <t>https://twitter.com/SebastianMila11/status/957281986997088257</t>
  </si>
  <si>
    <t>https://twitter.com/sielakos3/status/395483278938882049</t>
  </si>
  <si>
    <t>https://twitter.com/Nadmorski24/status/533200865281470464</t>
  </si>
  <si>
    <t>Przemoc - twitter</t>
  </si>
  <si>
    <t>https://twitter.com/wojciechmucha/status/553163573971935233</t>
  </si>
  <si>
    <t>Przemoc - YouTube</t>
  </si>
  <si>
    <t>https://www.youtube.com/watch?v=OfA2U1Za7uU</t>
  </si>
  <si>
    <t>https://www.youtube.com/watch?v=aSs8Wvezo3s</t>
  </si>
  <si>
    <t>https://www.youtube.com/watch?v=Yd7SBQYsFf4</t>
  </si>
  <si>
    <t>https://www.youtube.com/watch?v=iMzx4dhgaMA</t>
  </si>
  <si>
    <t>https://www.youtube.com/watch?v=__SovGJAhZg</t>
  </si>
  <si>
    <t>Randkowe</t>
  </si>
  <si>
    <t>https://www.wprost.pl/502664/Jak-dzialaja-aplikacje-randkowe</t>
  </si>
  <si>
    <t>http://prawo.gazetaprawna.pl/artykuly/491197,portale-randkowe-lamia-prawa-konsumentow.html</t>
  </si>
  <si>
    <t>http://biznes.gazetaprawna.pl/artykuly/593551,5-milionow-polakow-korzysta-co-miesiac-z-serwisow-randkowych.html</t>
  </si>
  <si>
    <t>https://sprzedajemy.pl/prawdziwy-biznes-wlasny-portal-randkowy-warszawa-2-3d3332-nr1352931</t>
  </si>
  <si>
    <t>https://www.forbes.pl/pierwszy-milion/randka-z-zyskiem-serwisy-randkowe-nadal-kwitna/xmb2cev</t>
  </si>
  <si>
    <t>Sekty</t>
  </si>
  <si>
    <t>http://www.jakatolik.com/artykuly/Uwaga-na-sekty</t>
  </si>
  <si>
    <t>http://www.gazetalubuska.pl/przystanek-woodstock/a/woodstock-2017-barwny-korowod-hare-kryszna-zawsze-robi-furore-zdjecia-wideo,12338116/</t>
  </si>
  <si>
    <t>http://www.styl.pl/magazyn/news-spedzila-25-lat-w-kosciele-scjentologicznym-teraz-ujawnia-sz,nId,2471146</t>
  </si>
  <si>
    <t>https://chnnews.pl/ameryka/item/3096-byla-feministka-mowi-ze-feminizm-to-sekta-i-ujawnia-szczegoly.html</t>
  </si>
  <si>
    <t>http://naszgarbow.pl/wyrwany-ze-szponow-zla-za-przyczyna-sw-faustyny-swiadectwo-uwolnionego-z-sekty/</t>
  </si>
  <si>
    <t>Tytoń</t>
  </si>
  <si>
    <t>http://www.rp.pl/Medycyna-i-zdrowie/170829856-Tyton--najdrozszy-nalog-ludzkosci.html</t>
  </si>
  <si>
    <t>https://www.polityka.pl/tygodnikpolityka/ludzieistyle/1613921,1,spor-o-papierosy-trwa-od-lat.read</t>
  </si>
  <si>
    <t>http://www.se.pl/wiadomosci/polska/rzepin-uwaga-na-trujacy-tyton-na-bazarach_343410.html</t>
  </si>
  <si>
    <t>http://www.medexpress.pl/tyton-to-zagrozenie-dla-nas-wszystkich/67058</t>
  </si>
  <si>
    <t>http://www.tygodnik-rolniczy.pl/articles/aktualnosci_/plantatorzy-tytoniu-maja-dosc-obietnic/?page=2</t>
  </si>
  <si>
    <t>Zakłady online</t>
  </si>
  <si>
    <t>http://www.rp.pl/Biznes/303309862-Bukmacherzy-masowo-uciekaja-z-Polski.html</t>
  </si>
  <si>
    <t>http://biznes.onet.pl/zaklady-bukmacherskie</t>
  </si>
  <si>
    <t>https://biznes.newseria.pl/news/zaklady-bukmacherskie,p1679107073</t>
  </si>
  <si>
    <t>http://di.com.pl/legalni-bukmacherzy-a-hazardowa-rzeczywistosc-w-polsce-58129</t>
  </si>
  <si>
    <t>https://mambiznes.pl/wlasny-biznes/pomysl-na-biznes/e-kasyno-salon-gier-a-moze-bukmacher-2563</t>
  </si>
  <si>
    <t>Etykiety wierszy</t>
  </si>
  <si>
    <t>Liczba z Domena</t>
  </si>
  <si>
    <t>Suma końcowa</t>
  </si>
  <si>
    <t>Kolumna1</t>
  </si>
  <si>
    <t>https://www.theglobeandmail.com/life/health-and-fitness/whats-being-done-to-aggresively-lower-tobacco-use-among-canadians-by-2035/article34178419/</t>
  </si>
  <si>
    <t>http://tobaccocontrol.bmj.com/content/26/5/518</t>
  </si>
  <si>
    <t>https://canadiancrc.com/Smoking.aspx</t>
  </si>
  <si>
    <t>https://www.lung.ca/lung-health/lung-info/lung-statistics/smoking-and-tobacco-statistics</t>
  </si>
  <si>
    <t>http://www.cancer.ca/en/cancer-information/cancer-type/lung/statistics/?region=on</t>
  </si>
  <si>
    <t>https://www.ranker.com/list/how-drugs-changed-history/danielle-ownbey</t>
  </si>
  <si>
    <t>http://www.cracked.com/blog/five-fun-facts-about-the-cia-and-lsd/</t>
  </si>
  <si>
    <t>https://www.history.com/mkultra-operation-midnight-climax-cia-lsd-experiments</t>
  </si>
  <si>
    <t>https://www.telegraph.co.uk/foodanddrink/recipes/11652335/10-delicious-non-alcoholic-cocktail-recipes.html</t>
  </si>
  <si>
    <t>https://www.tasteofhome.com/collection/best-mocktail-recipes-fresh-fizzy-not-too-sweet/view-all/</t>
  </si>
  <si>
    <t>https://www.culinarynutrition.com/20-best-healthy-holiday-mocktails/</t>
  </si>
  <si>
    <t>https://www.sciencedirect.com/science/article/pii/S0867436114700136</t>
  </si>
  <si>
    <t>https://www.buzzfeed.com/mackenziekruvant/they-wont-get-you-drunk-but-they-will-make-you-happy?utm_term=.dsbn0VVEOy#.jdVXr11vDz</t>
  </si>
  <si>
    <t>http://www.dictionary.com/browse/anorexia</t>
  </si>
  <si>
    <t>https://www.etymonline.com/word/anorexia</t>
  </si>
  <si>
    <t>http://www.itv.com/news/granada/2017-05-11/daniels-story-a-battle-with-anorexia/</t>
  </si>
  <si>
    <t>https://www.popsugar.com/fitness/Anorexia-Recovery-Story-43158341</t>
  </si>
  <si>
    <t>https://www.thesun.co.uk/fabulous/4066933/anorexia-before-after-photos-transformations-recovery-stories/</t>
  </si>
  <si>
    <t>https://en.wikipedia.org/wiki/Convention_on_Certain_Conventional_Weapons</t>
  </si>
  <si>
    <t>https://www.ranker.com/list/banned-weapons/richard-rowe</t>
  </si>
  <si>
    <t>http://www.weaponslaw.org/instruments/1949-geneva-conventions</t>
  </si>
  <si>
    <t>http://www.wearethemighty.com/articles/9-banned-weapons-countries-cant-use-in-modern-warfare</t>
  </si>
  <si>
    <t>http://www.businessinsider.com/9-weapons-that-are-banned-from-modern-warfare-2016-4?IR=T</t>
  </si>
  <si>
    <t>https://usa.kaspersky.com/resource-center/threats/top-7-online-gaming-dangers-facing-kids</t>
  </si>
  <si>
    <t>https://edition.cnn.com/2017/08/03/health/online-predators-parents-partner/index.html</t>
  </si>
  <si>
    <t>http://www.healthfulchat.org/mental-health-chat-rooms.html</t>
  </si>
  <si>
    <t>http://www.mentalhealthhelpline.ca/Home/Chat</t>
  </si>
  <si>
    <t>http://www.247mentalhealthhelpline.com/live-chat/</t>
  </si>
  <si>
    <t>http://www.assembly.coe.int/nw/xml/XRef/X2H-Xref-ViewHTML.asp?FileID=8749&amp;lang=en</t>
  </si>
  <si>
    <t>http://www.futaa.com/article/67602/solution-to-hooliganism-within-our-stadia-lies-in-technology</t>
  </si>
  <si>
    <t>https://www.newhistorian.com/history-british-football-hooliganism/6662/</t>
  </si>
  <si>
    <t>https://theconversation.com/australia-has-no-soccer-hooligan-problem-but-we-need-a-smarter-policing-approach-21851</t>
  </si>
  <si>
    <t>https://www.theodysseyonline.com/dangerous-nationalism</t>
  </si>
  <si>
    <t>https://thesocietypages.org/socimages/2016/12/26/why-is-nationalism-dangerous/</t>
  </si>
  <si>
    <t>https://owlcation.com/social-sciences/What-Is-Nationalism-A-Short-Guide</t>
  </si>
  <si>
    <t>https://hubpages.com/politics/Dangers-of-Nationalism</t>
  </si>
  <si>
    <t>https://www.al-islam.org/islam-and-nationalism-dr-ali-mohammed-naqvi/part-six-dangers-nationalism</t>
  </si>
  <si>
    <t>https://www.walgreens.com</t>
  </si>
  <si>
    <t>https://www.bethanvincent.com/blog/2016/7/26/cruelty-free-cosmetics-uk-drugstorebudget-brands</t>
  </si>
  <si>
    <t>https://www.quora.com/Are-there-any-Indian-laws-around-pirated-usage-of-software</t>
  </si>
  <si>
    <t>https://www.riaa.com/resources-learning/about-piracy/</t>
  </si>
  <si>
    <t>http://www.nytimes.com/2011/06/09/opinion/09thu1.html</t>
  </si>
  <si>
    <t>https://www.quora.com/Are-there-any-technical-ways-to-stop-piracy-especially-of-movies</t>
  </si>
  <si>
    <t>http://foreignpolicy.com/2009/04/17/the-seven-ways-to-stop-piracy/</t>
  </si>
  <si>
    <t>https://www.womenfitness.net/top10/risks-cosmetic-surgery/</t>
  </si>
  <si>
    <t>https://journals.lww.com/plasreconsurg/Abstract/2015/11000/Abdominoplasty___Risk_Factors,_Complication_Rates,.9.aspx</t>
  </si>
  <si>
    <t>https://academic.oup.com/asj/article/36/1/1/2613999</t>
  </si>
  <si>
    <t>https://medicalxpress.com/news/2015-11-plastic-surgery-complications-highest-abdominoplasty.html</t>
  </si>
  <si>
    <t>https://www.scholars.northwestern.edu/en/publications/burnout-phenomenon-in-us-plastic-surgeons-risk-factors-and-impact</t>
  </si>
  <si>
    <t>https://motherboard.vice.com/en_us/article/ywbmyb/meet-the-hacker-who-busts-child-pornographers-on-the-dark-net</t>
  </si>
  <si>
    <t>https://www.follownews.com/norwegian-writer-working-on-childrens-porn-book-together-with-daughter-2wjm5</t>
  </si>
  <si>
    <t>http://www.dw.com/en/norwegian-newspaper-reveals-australian-police-ran-child-porn-site-childs-play-for-11-months/a-40865610</t>
  </si>
  <si>
    <t>https://www.cambridge.org/core/books/child-pornography-and-sexual-grooming/62B5B2BE421B4A9A85C35C603E5015B0</t>
  </si>
  <si>
    <t>https://thewalrus.ca/how-police-cracked-canadas-largest-child-pornography-ring/</t>
  </si>
  <si>
    <t>http://www.familylife.com/articles/topics/parenting/ages-and-stages/teens/establishing-dating-guidelines-for-your-teen</t>
  </si>
  <si>
    <t>https://www.focusonthefamily.com/family-q-and-a/parenting/parental-guidelines-for-teen-dating</t>
  </si>
  <si>
    <t>https://alphamom.com/parenting/i-let-my-young-teens-date/</t>
  </si>
  <si>
    <t>http://www.mommyish.com/adult-men-dating-teenage-girls/</t>
  </si>
  <si>
    <t>https://www.sootoday.com/local-news/police-continue-war-on-child-pornography-270035</t>
  </si>
  <si>
    <t>http://www.dailymail.co.uk/femail/article-4256748/Mum-escapes-religious-doomsday-cult-paedophile-leader.html</t>
  </si>
  <si>
    <t>https://www.thenewsminute.com/article/trapped-religious-cult-one-woman-s-story-sexual-exploitation-hands-guru-64524</t>
  </si>
  <si>
    <t>http://www.traumainreligion.com/about103.php</t>
  </si>
  <si>
    <t>http://www.johnwijngaards.com/sects-cults/</t>
  </si>
  <si>
    <t>http://www.christianitytoday.com/ct/2001/marchweb-only/3-5-24.0.html</t>
  </si>
  <si>
    <t>https://calvinayre.com/2017/10/12/business/russian-bookmaker-zenit-online-sports-betting-license/</t>
  </si>
  <si>
    <t>https://www.ft.com/content/044a3d9e-7d1a-11e7-9108-edda0bcbc928</t>
  </si>
  <si>
    <t>http://smallbusiness.co.uk/why-online-sports-betting-is-booming-in-the-uk-2517491/</t>
  </si>
  <si>
    <t>http://www.nytimes.com/2012/03/30/sports/bookies-using-new-technology-for-old-fashioned-betting.html</t>
  </si>
  <si>
    <t>https://theconversation.com/how-bookies-play-with-your-emotions-to-make-you-place-unlikely-bets-42863</t>
  </si>
  <si>
    <t>Pornografia - Twitter</t>
  </si>
  <si>
    <t>https://twitter.com/i/web/status/924736629536935942</t>
  </si>
  <si>
    <t>https://twitter.com/sex_ed_forum</t>
  </si>
  <si>
    <t>https://twitter.com/AVAproject</t>
  </si>
  <si>
    <t>https://twitter.com/apigbv</t>
  </si>
  <si>
    <t>https://twitter.com/NIWAP_WCL</t>
  </si>
  <si>
    <t>https://twitter.com/cwlaofficial</t>
  </si>
  <si>
    <t>https://twitter.com/withoutviolence</t>
  </si>
  <si>
    <t xml:space="preserve">Tatuaże </t>
  </si>
  <si>
    <t>http://digg.com/2017/bad-tattoos</t>
  </si>
  <si>
    <t>https://www.theguardian.com/careers/careers-blog/tattoos-workplace-job-prospects-career</t>
  </si>
  <si>
    <t>http://www.debate.org/opinions/are-tattoos-ugly</t>
  </si>
  <si>
    <t>http://www.lolwot.com/15-reasons-why-face-and-neck-tattoos-are-a-bad-idea/</t>
  </si>
  <si>
    <t>https://www.youtube.com/watch?v=UZljWLEn0Po</t>
  </si>
  <si>
    <t>https://www.youtube.com/watch?v=JQNkC3FkNlE</t>
  </si>
  <si>
    <t>https://www.youtube.com/watch?v=8e72scJ-KWU</t>
  </si>
  <si>
    <t>https://www.youtube.com/watch?v=cmsft93LGoE</t>
  </si>
  <si>
    <t>https://www.youtube.com/watch?v=B2h_PO9subA</t>
  </si>
  <si>
    <t>https://www.youtube.com/watch?v=E5r9B1qLx1k</t>
  </si>
  <si>
    <t>https://www.youtube.com/watch?v=i3Q_ttddTK8</t>
  </si>
  <si>
    <t>https://www.youtube.com/watch?v=V1yW5IsnSjo</t>
  </si>
  <si>
    <t>https://www.youtube.com/watch?v=cBzAeJFTZ98</t>
  </si>
  <si>
    <t>Pornografia - Facebook</t>
  </si>
  <si>
    <t>https://www.facebook.com/Stop-Pornography-113155295465393/?ref=br_rs</t>
  </si>
  <si>
    <t>https://www.facebook.com/stoppronographyculture/?ref=br_rs</t>
  </si>
  <si>
    <t>https://www.facebook.com/PornHarms/?ref=br_rs</t>
  </si>
  <si>
    <t>https://www.facebook.com/STOP-Pornography-Campaign-404995856230774/?ref=br_rs</t>
  </si>
  <si>
    <t>https://www.facebook.com/Stop-Nudity-pornography-or-sexually-fan-pages-160392103976119/?ref=br_rs</t>
  </si>
  <si>
    <t>Przemoc - Facebook</t>
  </si>
  <si>
    <t>https://www.facebook.com/stvaw/?ref=br_rs</t>
  </si>
  <si>
    <t>https://www.facebook.com/abuseisntajoke/?ref=br_rs</t>
  </si>
  <si>
    <t>https://www.facebook.com/STOP-DOMESTIC-VIOLENCE-355786656012/?ref=br_rs</t>
  </si>
  <si>
    <t>https://www.facebook.com/Stop-Domestic-Violence-140757462667063/?ref=br_rs</t>
  </si>
  <si>
    <t>https://whatnext.pl/alkohol-jako-paliwo-samochodow-elektrycznych/</t>
  </si>
  <si>
    <t>http://chemfan.pg.gda.pl/Publikacje/AlkoholEtylowy.html</t>
  </si>
  <si>
    <t>http://www.gazetapodatkowa.gofin.pl/ewidencja-zakupu-alkoholu-przekazywanego-jako-upominek-2015,artykul,139113.html</t>
  </si>
  <si>
    <t>https://pijodpowiedzialnie.pl/ciaza/</t>
  </si>
  <si>
    <t>https://www.redletterchristians.org/better-way-talk-homosexuality-church/</t>
  </si>
  <si>
    <t>http://www.patheos.com/blogs/theologyintheraw/2015/05/how-to-talk-about-homosexuality-6-things-every-straight-christian-should-know/</t>
  </si>
  <si>
    <t>http://www.christianitytoday.com/ct/2013/march-web-only/how-do-evangelical-churches-talk-about-homosexuality.html</t>
  </si>
  <si>
    <t>https://www.focusonthefamily.com/socialissues/sexuality/three-reasons-why-pastors-and-other-church-leaders-should-talk-about-homosexuality-in-the-church</t>
  </si>
  <si>
    <t>https://www.christiancourier.com/articles/1225-straight-talk-about-homosexuality</t>
  </si>
  <si>
    <t>http://www.watermark.org/blog/why-does-the-church-talk-so-much-about-homosexuality-and-gay-marriage</t>
  </si>
  <si>
    <t>http://chomikuj.pl/baran01/Dokumenty/Przemoc/Przemoc+w+rodzinie,1110090527.pdf</t>
  </si>
  <si>
    <t>https://chomikuj.pl/biorobot13/Psychologia/Przemoc+domowa*2c+S.D.Herzberger,3302917786.PDF</t>
  </si>
  <si>
    <t>https://chomikuj.pl/bopotrzebuje1/Szko*c5*82a+-+studia+UAM/resocjalizacja+semestr+3+(rok+2)/Patologia+spo*c5*82eczna/Konwersatorium+dr+Maria+D*c4*85browska-B*c4*85k/Przemoc/jadwiga+mazur+-+przemoc+w+rodzinie,1778647142.pdf</t>
  </si>
  <si>
    <t>http://docs8.chomikuj.pl/110342166,0,1,Przemoc-w-rodzinie.doc</t>
  </si>
  <si>
    <t>http://chomikuj.pl/paulina0510/Dokumenty/Zjawisko+przemocy+w+rodzinie-praca+licencjacka.docx</t>
  </si>
  <si>
    <t>Przemoc - Chomikuj</t>
  </si>
  <si>
    <t>https://chomikuj.pl/amm055/Psychologia/Filmy+dokumentalne/Przemoc+domowa</t>
  </si>
  <si>
    <t>https://twitter.com/thepuresearch</t>
  </si>
  <si>
    <t>https://twitter.com/antipornography</t>
  </si>
  <si>
    <t>https://twitter.com/antiporn_lfn</t>
  </si>
  <si>
    <t>http://kwartalnikchemiczny.pl/archiwum/2016/2-2016/item/24-tusze-i-farby-do-tatuazy-i-makijazu-permanentnego</t>
  </si>
  <si>
    <t>Tatuaże</t>
  </si>
  <si>
    <t>https://pssekrapkowice.pis.gov.pl/?dep=392</t>
  </si>
  <si>
    <t>https://zdrowie.radiozet.pl/Uroda/Ktore-pigmenty-do-tatuazy-zawieraja-najwiecej-szkodliwych-skladnikow</t>
  </si>
  <si>
    <t>https://xebola.wordpress.com/2016/10/28/jakie-chemikalia-zawiera-twoj-tatuaz-ke-sprawdzi-czy-sa-bezpieczne/</t>
  </si>
  <si>
    <t>https://www.researchgate.net/publication/320169227_Content_of_heavy_metals_in_tattoo_ink_-_health_risk</t>
  </si>
  <si>
    <t>http://ieeexplore.ieee.org/document/7981526/</t>
  </si>
  <si>
    <t>https://www.lovedignity.com/how-to-make-any-woman-squirt-scream-beg-for-mercy/</t>
  </si>
  <si>
    <t>Dla dorosłych</t>
  </si>
  <si>
    <t>http://www.getfrank.co.nz/dating-romance-relationships/dating-2/5-hot-tips-to-make-her-scream-your-name</t>
  </si>
  <si>
    <t>https://www.youtube.com/watch?v=_2PnLtlIG64</t>
  </si>
  <si>
    <t>https://redpepper.co.ug/10-ways-to-make-your-woman-scream-in-bed-during-sex/</t>
  </si>
  <si>
    <t>https://www.iskconcolumbus.com</t>
  </si>
  <si>
    <t>http://www.radhagovindanyc.com</t>
  </si>
  <si>
    <t>http://centers.iskcondesiretree.com</t>
  </si>
  <si>
    <t>http://centres.iskcon.org</t>
  </si>
  <si>
    <t>https://www.fluentin3months.com/swear/</t>
  </si>
  <si>
    <t>przekleństwa</t>
  </si>
  <si>
    <t>https://kaggle2.blob.core.windows.net/forum-message-attachments/4810/badwords.txt</t>
  </si>
  <si>
    <t>http://www.metrolyrics.com/warning-lyrics-ice-t.html</t>
  </si>
  <si>
    <t>http://www.analytictech.com/mb870/bwfldata.htm</t>
  </si>
  <si>
    <t>https://genius.com/Junior-haha-alphabet-song-dirty-lyrics</t>
  </si>
  <si>
    <t>https://www.youtube.com/watch?v=eOWQOXeJyUM</t>
  </si>
  <si>
    <t>https://www.youtube.com/watch?v=Q-ZFejgqniw</t>
  </si>
  <si>
    <t>https://www.youtube.com/watch?v=sVRKSY0DATI</t>
  </si>
  <si>
    <t>https://www.youtube.com/watch?v=kfqeUzfLo6s</t>
  </si>
  <si>
    <t>https://www.youtube.com/watch?time_continue=1&amp;v=gB3wt6aKJiI</t>
  </si>
  <si>
    <t>http://www.quickmeme.com/</t>
  </si>
  <si>
    <t>różny kontent - potencjalnie dla dorosłych</t>
  </si>
  <si>
    <t>http://izismile.com/</t>
  </si>
  <si>
    <t>http://www.dailyhaha.com/</t>
  </si>
  <si>
    <t>http://www.lamebook.com/</t>
  </si>
  <si>
    <t>http://www.evilmilk.com/</t>
  </si>
  <si>
    <t>https://www.facebook.com/Cysts-Zits-Puss-and-Gore-2098313610396519/?ref=br_rs</t>
  </si>
  <si>
    <t>https://www.facebook.com/SoloAnimeGoreOficial/?ref=br_rs</t>
  </si>
  <si>
    <t>https://www.facebook.com/Best-Of-Gore-Images-647959768640892/?ref=br_rs</t>
  </si>
  <si>
    <t>https://www.facebook.com/Horrormoviesnp/?ref=br_rs</t>
  </si>
  <si>
    <t>https://www.facebook.com/Gore-Whore-20-2075977322627285/?ref=br_rs</t>
  </si>
  <si>
    <t>https://gtc.marlboro.com/marlboro/Security/login?Jwt=MPwQpH+9fgTCDOjzNAnVwIUY6nEs1n61Ok7oEbRjEtiBQpxgfd3b99KdVBVMVW3bh5FY1Ma8/vGSMPHW/BRjLVTEJ1gy24HgnMM7PDMII+mWRHkgRH78ItObV9Ciw6GuHa0L4Isz1C7nHNvu6eoxEBf94kR5Yr+SMcIEv0ZwEL+3YHTpMgjog6sTP4XbduqiUwFwkQgiHroVswX8LcTHfm9oE18Tb915fuFt/FDkETf6fdhQ8kDE8Z3bLvqDq2QII9Nc/bR7qhwF12zMOKGmgOFn/tS+C4jC/RyOnAvPB2pZuUcNKgj8h01dEK40P7+PvCQQwXZxxGWYQx8evK6ru8GF7ZAC8FdN7FcITWKwcYSXGnYOecKsmRYvnex6oepZ</t>
  </si>
  <si>
    <t>tytoń</t>
  </si>
  <si>
    <t>https://www.wikihow.com/Smoke-a-Cigar</t>
  </si>
  <si>
    <t>https://www.quora.com/How-can-I-inhale-a-cigarette-properly</t>
  </si>
  <si>
    <t>https://www.themanual.com/culture/how-to-smoke-a-cigar-properly/</t>
  </si>
  <si>
    <t>https://www.gmfa.org.uk/how-to-fuck</t>
  </si>
  <si>
    <t>homoseksualizm</t>
  </si>
  <si>
    <t>https://www.psychologytoday.com/us/blog/sex-life-the-american-male/201507/straight-men-who-have-sex-other-men-in-their-own-words</t>
  </si>
  <si>
    <t>https://www.buzzfeed.com/benhenry/dear-straight-people-this-is-how-gay-men-have-sex?utm_term=.graKN11Ozv#.jkRo9VV7K2</t>
  </si>
  <si>
    <t>https://www.quora.com/How-do-I-get-a-straight-man-to-have-sex-with-a-gay-man</t>
  </si>
  <si>
    <t>https://www.wikihow.com/Get-a-Man-(for-Gay-Men)</t>
  </si>
  <si>
    <t>https://mytranssexualdate.com</t>
  </si>
  <si>
    <t>randkowe</t>
  </si>
  <si>
    <t>http://transdate.com</t>
  </si>
  <si>
    <t>https://www.crossdressing.com</t>
  </si>
  <si>
    <t>http://www.lvtg.com</t>
  </si>
  <si>
    <t>https://www.tgdatingsite.com</t>
  </si>
  <si>
    <t>http://urnotalone.com/</t>
  </si>
  <si>
    <t>https://twitter.com/matthewboschxxx</t>
  </si>
  <si>
    <t>https://twitter.com/roganrichards</t>
  </si>
  <si>
    <t>https://twitter.com/paddyobrianxxx</t>
  </si>
  <si>
    <t>https://twitter.com/dallassteelexxx</t>
  </si>
  <si>
    <t>https://twitter.com/colbyscrewxxx</t>
  </si>
  <si>
    <t>http://www.tattoounbreakable.com</t>
  </si>
  <si>
    <t>tatuaże</t>
  </si>
  <si>
    <t>https://www.inkinktattoo.org</t>
  </si>
  <si>
    <t>http://www.solidgalleryone.com</t>
  </si>
  <si>
    <t>https://brokenarttattoo.squarespace.com</t>
  </si>
  <si>
    <t>https://www.thewarrentattoo.com</t>
  </si>
  <si>
    <t>https://passthepopcorn.me</t>
  </si>
  <si>
    <t>https://jpopsuki.eu</t>
  </si>
  <si>
    <t>http://broadcasthe.net/</t>
  </si>
  <si>
    <t>https://yts.am/</t>
  </si>
  <si>
    <t>https://x1337x.ws/</t>
  </si>
  <si>
    <t>http://femefun.com/tags/bestiality/</t>
  </si>
  <si>
    <t>pornografia</t>
  </si>
  <si>
    <t>http://beastythumbs.com/</t>
  </si>
  <si>
    <t>https://sextubespot.com</t>
  </si>
  <si>
    <t>http://emaporn.com/</t>
  </si>
  <si>
    <t>http://www.goldgay.tv/</t>
  </si>
  <si>
    <t>http://www.gupshupcorner.com/</t>
  </si>
  <si>
    <t>czaty online</t>
  </si>
  <si>
    <t>https://www.wireclub.com/</t>
  </si>
  <si>
    <t>http://chattusa.com/</t>
  </si>
  <si>
    <t>http://chat.lycos.co.uk/</t>
  </si>
  <si>
    <t>https://www.instachatrooms.com/</t>
  </si>
  <si>
    <t>https://wmhsplasticsurgery.com/why-is-it-called-plastic-surgery/</t>
  </si>
  <si>
    <t>operacje plastyczne</t>
  </si>
  <si>
    <t>http://www.drproffitt.com/</t>
  </si>
  <si>
    <t>https://www.heddenmd.com</t>
  </si>
  <si>
    <t>http://www.normanrappaportmd.com/5-benefits-of-plastic-surgery/</t>
  </si>
  <si>
    <t>https://www.elitedaily.com/wellness/reasons-undergoing-plastic-surgery/1812220</t>
  </si>
  <si>
    <t>http://www.nemiroff.vodka/</t>
  </si>
  <si>
    <t>Od 18 lat</t>
  </si>
  <si>
    <t>https://missbeehavings.tumblr.com/</t>
  </si>
  <si>
    <t>https://www.reddit.com/r/Amateur/</t>
  </si>
  <si>
    <t>https://showup.tv/site/accept_rules?ref=https://showup.tv/</t>
  </si>
  <si>
    <t>https://weedmaps.com/</t>
  </si>
  <si>
    <t>narkotyki</t>
  </si>
  <si>
    <t>https://cannabissupport.com.au/</t>
  </si>
  <si>
    <t>https://www.thelaughinggrass.com/</t>
  </si>
  <si>
    <t>https://marijuanapictures.com/</t>
  </si>
  <si>
    <t>https://www.hailmaryjane.com/</t>
  </si>
  <si>
    <t>https://www.facebook.com/groups/1572317749756100/about/</t>
  </si>
  <si>
    <t>Dla dorosłych - Facebook</t>
  </si>
  <si>
    <t>https://www.facebook.com/groups/1451617638290330/about/</t>
  </si>
  <si>
    <t>https://www.facebook.com/allcar123/?ref=br_rs</t>
  </si>
  <si>
    <t>https://www.facebook.com/Hot-Girls-702670593215429/?ref=br_rs</t>
  </si>
  <si>
    <t>https://www.facebook.com/Film-18-1672858306309274/</t>
  </si>
  <si>
    <t>https://www.instagram.com/realnicoleaniston/</t>
  </si>
  <si>
    <t>https://www.youtube.com/watch?v=HQhYooOmjwg</t>
  </si>
  <si>
    <t>broń &amp; bomby</t>
  </si>
  <si>
    <t>https://www.dreamalittlebigger.com/post/diy-firecrackers-connecting-roman-candles.html</t>
  </si>
  <si>
    <t>https://www.artofmanliness.com/2017/06/23/make-diy-smoke-bomb/</t>
  </si>
  <si>
    <t>https://toy-models.wonderhowto.com/how-to/make-simple-homemade-bottle-rocket-from-household-items-422932/</t>
  </si>
  <si>
    <t>https://sciencenotes.org/how-to-make-your-own-homemade-firecracker/</t>
  </si>
  <si>
    <t>https://twitter.com/anoressiaana</t>
  </si>
  <si>
    <t>anoreksja</t>
  </si>
  <si>
    <t>https://proanamiathinspiration.weebly.com/</t>
  </si>
  <si>
    <t>https://foodismyenemy.wordpress.com/</t>
  </si>
  <si>
    <t>https://anassupport.livejournal.com/</t>
  </si>
  <si>
    <t>http://www.freewebs.com/porcelainbeauty/</t>
  </si>
  <si>
    <t>http://www.bcliquorstores.com/</t>
  </si>
  <si>
    <t>https://www.superliquor.co.nz/</t>
  </si>
  <si>
    <t>https://nestersliquor.com/</t>
  </si>
  <si>
    <t>https://www.barrelwineandspirits.com/</t>
  </si>
  <si>
    <t>https://thinkliquor.com/spirits</t>
  </si>
  <si>
    <t>https://www.youtube.com/watch?v=Qx-1VsTrFlk</t>
  </si>
  <si>
    <t>aborcja</t>
  </si>
  <si>
    <t>http://www.optionsclinic.com.au/medical-abortion.html</t>
  </si>
  <si>
    <t>http://www.cabbagetownwomensclinic.com/</t>
  </si>
  <si>
    <t>https://www.rhs4choice.com/</t>
  </si>
  <si>
    <t>https://www.facebook.com/womenhelpwomeninternational/</t>
  </si>
  <si>
    <t>Kategoria</t>
  </si>
  <si>
    <t>https://zakladyformat.pl/pl</t>
  </si>
  <si>
    <t>https://www.protipster.pl/</t>
  </si>
  <si>
    <t>https://www.pinnacle.com/pl/</t>
  </si>
  <si>
    <t>http://www.xn--zakadybukmacherskie-7fd.net/</t>
  </si>
  <si>
    <t>http://www.wincomparator.com/pl-pl/bukmacher/</t>
  </si>
  <si>
    <t>http://tabak.gdansk.pl/</t>
  </si>
  <si>
    <t>https://www.fajkizbajki.pl/</t>
  </si>
  <si>
    <t>https://tabakiera.com.pl/</t>
  </si>
  <si>
    <t>http://wszystkodopalenia.pl/</t>
  </si>
  <si>
    <t>http://wizaz.pl/forum/showthread.php?t=263316</t>
  </si>
  <si>
    <t>http://fetishtattoo.pl/</t>
  </si>
  <si>
    <t>http://www.hypnotic-tattoo.pl/</t>
  </si>
  <si>
    <t>http://rc.redcandy.pl/</t>
  </si>
  <si>
    <t>http://www.paradox.tattoo/</t>
  </si>
  <si>
    <t>http://retroink.pl/</t>
  </si>
  <si>
    <t>http://www.vrinda.net.pl/</t>
  </si>
  <si>
    <t>sekty</t>
  </si>
  <si>
    <t>http://www.nama-hatta.pl/</t>
  </si>
  <si>
    <t>http://harekrysznamarket.pl/</t>
  </si>
  <si>
    <t>https://www.mormoni-media.pl/</t>
  </si>
  <si>
    <t>https://www.mormon.org/pol</t>
  </si>
  <si>
    <t>https://compute.info/tag/ci%C4%99cie-si%C4%99</t>
  </si>
  <si>
    <t>samookaleczanie</t>
  </si>
  <si>
    <t>http://story12345.pinger.pl/</t>
  </si>
  <si>
    <t>http://askspace.pl/nieegrzeecznaa/photos</t>
  </si>
  <si>
    <t>http://www.photoblog.pl/thisourlife/135052342/ciecie-sie.html#</t>
  </si>
  <si>
    <t>https://plac-zbawiciela.tumblr.com/</t>
  </si>
  <si>
    <t>https://ujarani.com/</t>
  </si>
  <si>
    <t>http://www.poznajmemy.pl/</t>
  </si>
  <si>
    <t>http://www.memowisko.com/</t>
  </si>
  <si>
    <t>http://cwel.pl/</t>
  </si>
  <si>
    <t>http://fun.bigwing.pl/index.php</t>
  </si>
  <si>
    <t>http://www.eteen.pl/</t>
  </si>
  <si>
    <t>http://mkontakt.pl/</t>
  </si>
  <si>
    <t>http://kochlik.pl/</t>
  </si>
  <si>
    <t>https://www.randkologia.pl/</t>
  </si>
  <si>
    <t>https://www.smartpage.pl/</t>
  </si>
  <si>
    <t>https://www.youtube.com/watch?v=FJzQbd8qzBg</t>
  </si>
  <si>
    <t>https://www.youtube.com/watch?v=UAss2wT2UBY</t>
  </si>
  <si>
    <t>https://www.youtube.com/watch?v=BKMUmVcmnio</t>
  </si>
  <si>
    <t>https://www.youtube.com/watch?v=AlyG8nrDKo4</t>
  </si>
  <si>
    <t>https://www.youtube.com/watch?v=C5jOsjGSNFE</t>
  </si>
  <si>
    <t>https://www.facebook.com/Brutalne-NokautyBitwy-1464921600405041/</t>
  </si>
  <si>
    <t>https://www.facebook.com/BrutalneWalki/</t>
  </si>
  <si>
    <t>https://pl-pl.facebook.com/TorturyiEgzekucje/</t>
  </si>
  <si>
    <t>https://pl-pl.facebook.com/Drastyczne-zdj%C4%99cia-z-wypadk%C3%B3w-128489373921123/</t>
  </si>
  <si>
    <t>https://www.facebook.com/drastyczne.wypadki/</t>
  </si>
  <si>
    <t>https://chomikuj.pl/nazawszejp/DRASTYCZNE+FILMY(+has*c5*82o+123+)</t>
  </si>
  <si>
    <t>http://chomikuj.pl/MAXX72/DRASTYCZNE</t>
  </si>
  <si>
    <t>http://chomikuj.pl/WCEM/Zdj*c4*99cia/Z+wypadk*c3*b3w+-+!!drastyczne!!</t>
  </si>
  <si>
    <t>http://chomikuj.pl/BialyRPK/Filmy+*23+Szokuj*c4*85ce+i+Drastyczne+*23</t>
  </si>
  <si>
    <t>https://chomikuj.pl/CZERNYSZ/film+horror/Filmy+drastyczne</t>
  </si>
  <si>
    <t>https://www.cda.pl/video/52428536</t>
  </si>
  <si>
    <t>Przemoc - CDA</t>
  </si>
  <si>
    <t>https://www.cda.pl/video/542771cf</t>
  </si>
  <si>
    <t>https://www.cda.pl/video/1401286f9</t>
  </si>
  <si>
    <t>https://www.cda.pl/video/1498324d6</t>
  </si>
  <si>
    <t>https://www.cda.pl/video/138169d3</t>
  </si>
  <si>
    <t>przemoc</t>
  </si>
  <si>
    <t>http://motoryzacja.interia.pl/wiadomosci/bezpieczenstwo/news-uwaga-drastyczne-zdjecia,nId,1379105</t>
  </si>
  <si>
    <t>http://www.gloswielkopolski.pl/artykul/zdjecia/9334414,pokazuja-przerazajace-nagrania-z-uboju-lisow-i-jenotow-uwaga-drastyczne-zdjecia,16830730,id,t,zid.html</t>
  </si>
  <si>
    <t>https://www.fakt.pl/wydarzenia/swiat/makabryczna-smierc-znanego-fotografa-uwaga-drastyczne-zdjecia/8j49ckh</t>
  </si>
  <si>
    <t>http://www.gazetalubuska.pl/wiadomosci/miedzyrzecz/art/7942680,masakra-na-drodze-uwaga-drastyczne-zdjecia,id,t.html</t>
  </si>
  <si>
    <t>https://pl.wikipedia.org/wiki/Wulgaryzmy_i_przekle%C5%84stwa_w_j%C4%99zyku_polskim</t>
  </si>
  <si>
    <t>Przekleństwa</t>
  </si>
  <si>
    <t>http://detro.blox.pl/2012/10/Chuj-dupa-cipa.html</t>
  </si>
  <si>
    <t>http://www.tekstowo.pl/piosenka,100_tvarzy_grzybiarzy,przejebane.html</t>
  </si>
  <si>
    <t>https://www.youtube.com/watch?v=ru7DK_BQidM</t>
  </si>
  <si>
    <t>http://teksty.org/nagly-atak-spawacza,blee,tekst-piosenki</t>
  </si>
  <si>
    <t>https://www.youtube.com/watch?v=dmrBwDpUBd8</t>
  </si>
  <si>
    <t>https://www.youtube.com/watch?v=rJw59xK0sw8</t>
  </si>
  <si>
    <t>https://www.youtube.com/watch?v=Mkud4XkroSs</t>
  </si>
  <si>
    <t>https://chomikuj.pl/supr122/FILMY+XXX+OD+LAT+18</t>
  </si>
  <si>
    <t>https://chomikuj.pl/miccorleone/Amatorskie+Filmy+XXX</t>
  </si>
  <si>
    <t>https://chomikuj.pl/all_here/XXX--TYLKO/*e2*97*8fStare+Filmy+porno+-Klasyka*e2*96*ba</t>
  </si>
  <si>
    <t>http://chomikuj.pl/bobasbobek/Filmy/Filmy+porno+polskie</t>
  </si>
  <si>
    <t>http://chomikuj.pl/MusiccPacker/Dla+Doros*c5*82ych/Filmy+XXX/M*c5*81ODE+-+SEX</t>
  </si>
  <si>
    <t>https://www.cda.pl/video/58085c</t>
  </si>
  <si>
    <t>Pornografia - CDA</t>
  </si>
  <si>
    <t>http://www.cda.pl/gry-online/23406d7/Pokoj-nauczycielski-Ciche-gry</t>
  </si>
  <si>
    <t>https://www.cda.pl/obrazek/show/+18?of=14&amp;s=best</t>
  </si>
  <si>
    <t>https://www.cda.pl/video/24599a9</t>
  </si>
  <si>
    <t>https://www.cda.pl/video/1905668a1</t>
  </si>
  <si>
    <t>http://allegro.pl/chiasse-chaudo-scat-piss-shit-sheis-fist-smaczne-i5077448948.html</t>
  </si>
  <si>
    <t>Pornografia - Allegro</t>
  </si>
  <si>
    <t>http://allegro.pl/put-your-load-on-my-cunt-dvd-sex-seks-10-godz-i7195720510.html?bi_s=ads&amp;bi_m=leftpanel&amp;bi_c=OWRkY2ZkNWYtMGNlMC00NDI2LWFmMmItMGUzYWQwZDA3MWM3AA&amp;bi_t=ape&amp;referrer=proxy&amp;emission_unit_id=0adb9e98-7fd3-4fc0-907c-9ccbb2701762</t>
  </si>
  <si>
    <t>http://allegro.pl/das-beste-aus-homo-teil-3-mal-zart-mal-hart-i5039307743.html</t>
  </si>
  <si>
    <t>http://allegro.pl/totally-natural-nymphos-5-cycate-nimfomanki-prosza-i5035929988.html</t>
  </si>
  <si>
    <t>http://allegro.pl/perverse-huren-4-godz-dvd-sex-seks-folia-i7219400226.html?bi_s=ads&amp;bi_m=listing%3Adesktop%3Acategory&amp;bi_c=OWRkY2ZkNWYtMGNlMC00NDI2LWFmMmItMGUzYWQwZDA3MWM3AA&amp;bi_t=ape&amp;referrer=proxy&amp;emission_unit_id=cf5cb078-cc51-42b2-b00b-f86479edd6f0</t>
  </si>
  <si>
    <t>http://www.pornosy.me/</t>
  </si>
  <si>
    <t>http://dobreporno.com.pl/</t>
  </si>
  <si>
    <t>http://pornozilla.pl/</t>
  </si>
  <si>
    <t>http://fajnecipki.pl/</t>
  </si>
  <si>
    <t>https://shemalesex.pl/</t>
  </si>
  <si>
    <t>https://www.tourmedica.pl/zabiegi/powiekszanie-piersi/</t>
  </si>
  <si>
    <t>https://www.estheticon.pl/</t>
  </si>
  <si>
    <t>https://klinikakolasinski.pl/</t>
  </si>
  <si>
    <t>https://chirurgplastyk.pl/</t>
  </si>
  <si>
    <t>http://www.klinikawiatroszak.pl/</t>
  </si>
  <si>
    <t>http://bezcenzury.cwel.pl/</t>
  </si>
  <si>
    <t>od 18 lat</t>
  </si>
  <si>
    <t>http://www.abcerotyki.com.pl/</t>
  </si>
  <si>
    <t>https://www.etriskelion.pl/</t>
  </si>
  <si>
    <t>http://piwoharnas.pl/</t>
  </si>
  <si>
    <t>https://tatra.pl/</t>
  </si>
  <si>
    <t>http://torrenty4u.pl/</t>
  </si>
  <si>
    <t>http://polskie-torrenty.net.pl/</t>
  </si>
  <si>
    <t>http://filetracker.pl/</t>
  </si>
  <si>
    <t>https://polskie-torrenty.com/</t>
  </si>
  <si>
    <t>http://devil-torrents.pl/</t>
  </si>
  <si>
    <t>http://terapia-24.com/dxm-kodeina-pseudoefedryna-czyli-jak-legalnie-kupic-narkotyki-w-aptece/</t>
  </si>
  <si>
    <t>https://hiszpanskienasiona.pl/</t>
  </si>
  <si>
    <t>https://forum.kanabis.info/</t>
  </si>
  <si>
    <t>https://www.goldseeds.pl/</t>
  </si>
  <si>
    <t>http://afghan.pl/</t>
  </si>
  <si>
    <t>https://www.szturmowcy.org/</t>
  </si>
  <si>
    <t>nacjonalizm</t>
  </si>
  <si>
    <t>http://szturm.com.pl/</t>
  </si>
  <si>
    <t>http://www.archipelag.org.pl/sklep/</t>
  </si>
  <si>
    <t>http://drogalegionisty.pl/</t>
  </si>
  <si>
    <t>http://3droga.pl/</t>
  </si>
  <si>
    <t>http://elkaesiacy.net/</t>
  </si>
  <si>
    <t>kibole</t>
  </si>
  <si>
    <t>http://elitatarnowa.pl/category/aktualnosci/</t>
  </si>
  <si>
    <t>http://www.kibicekszo.com/index.html</t>
  </si>
  <si>
    <t>https://www.gry-online.pl/S013.asp?ID=96087</t>
  </si>
  <si>
    <t>http://www.fanatyksklepkibica.pl/</t>
  </si>
  <si>
    <t>http://www.bluexl.pl/</t>
  </si>
  <si>
    <t>http://sistrum.org.pl/</t>
  </si>
  <si>
    <t>http://wychodzimyzukrycia.net/</t>
  </si>
  <si>
    <t>https://znajdz.com/</t>
  </si>
  <si>
    <t>http://gaymateo.pl/index.html</t>
  </si>
  <si>
    <t>https://www.youtube.com/watch?v=DLl1CgYZsTU</t>
  </si>
  <si>
    <t>Dla dorosłych - Youtube</t>
  </si>
  <si>
    <t>https://www.youtube.com/watch?v=e5X-XIu7VcE</t>
  </si>
  <si>
    <t>https://www.youtube.com/watch?v=y9Tio8yECws</t>
  </si>
  <si>
    <t>https://www.youtube.com/watch?v=gr9d9grfekg</t>
  </si>
  <si>
    <t>https://www.youtube.com/watch?v=ez4cvd5SnME</t>
  </si>
  <si>
    <t>https://www.facebook.com/kobietynaostro/</t>
  </si>
  <si>
    <t>https://www.facebook.com/chceszsiebzykacczynie/</t>
  </si>
  <si>
    <t>https://www.facebook.com/zdejmijubranie/</t>
  </si>
  <si>
    <t>https://www.facebook.com/ZerznijSie/</t>
  </si>
  <si>
    <t>https://www.facebook.com/Z%C5%82e-mamu%C5%9Bki-1541803419415199/</t>
  </si>
  <si>
    <t>https://www.cda.pl/video/151885b</t>
  </si>
  <si>
    <t>Dla Dorosłych - CDA</t>
  </si>
  <si>
    <t>https://www.cda.pl/video/1519592</t>
  </si>
  <si>
    <t>https://www.cda.pl/video/161364874</t>
  </si>
  <si>
    <t>https://www.cda.pl/video/744397da/vfilm</t>
  </si>
  <si>
    <t>https://www.cda.pl/video/142713787/vfilm</t>
  </si>
  <si>
    <t>https://swiat-doznan.pl/akcesoria-erotyczne</t>
  </si>
  <si>
    <t>http://www.garsoniera.com.pl/</t>
  </si>
  <si>
    <t>https://masculo.pl/</t>
  </si>
  <si>
    <t>http://www.klub69.net/start.html</t>
  </si>
  <si>
    <t>http://vumag.pl/styl-zycia/erotyczne-gadzety-i-zabawki/5k4p7k</t>
  </si>
  <si>
    <t>https://prawda2.info/viewtopic.php?t=5924</t>
  </si>
  <si>
    <t>https://www.matematyka.pl/612.htm?mobile=on</t>
  </si>
  <si>
    <t>https://allegro.pl/kategoria/bron-czarnoprochowce-13367</t>
  </si>
  <si>
    <t>http://chcebyjakproanaotomjdziennik.blogspot.com/</t>
  </si>
  <si>
    <t>http://warwithmyselfmustbethin.blogspot.com/</t>
  </si>
  <si>
    <t>https://justpaste.it/k3a9</t>
  </si>
  <si>
    <t>http://proanakarazamek.blogspot.com/</t>
  </si>
  <si>
    <t>http://lifeisshitbitch.pinger.pl/</t>
  </si>
  <si>
    <t>https://www.garneczki.pl/blog/jak-zrobic-piwo-w-domu/</t>
  </si>
  <si>
    <t>http://nonsensopedia.wikia.com/wiki/Poradnik:Jak_kupi%C4%87_alkohol_bez_dowodu</t>
  </si>
  <si>
    <t>http://piwolucja.pl/</t>
  </si>
  <si>
    <t>http://www.nokaut.pl/alkohole/</t>
  </si>
  <si>
    <t>http://moje-drinki.pl/</t>
  </si>
  <si>
    <t>http://wszystko-o-aborcji.pl/</t>
  </si>
  <si>
    <t>http://tabletkinaporonienie.pl/</t>
  </si>
  <si>
    <t>http://gdzie-kupie-kupic-pigulki-tabletki-poronne-wczesnoporonne-ru486.com/</t>
  </si>
  <si>
    <t>http://pigulki-poronne.pl/</t>
  </si>
  <si>
    <t>Pornografia - Tumblr</t>
  </si>
  <si>
    <t>Przemoc</t>
  </si>
  <si>
    <t>Przemoc - Tumblr</t>
  </si>
  <si>
    <t>samookaleczenia</t>
  </si>
  <si>
    <t>https://www.youtube.com/watch?v=zfF3YyO9OsM</t>
  </si>
  <si>
    <t>https://www.youtube.com/watch?v=r_0V1HXA9mU</t>
  </si>
  <si>
    <t>https://www.youtube.com/watch?v=qNf-bN78aCU</t>
  </si>
  <si>
    <t>https://www.youtube.com/watch?v=PjmC-fc0v0c</t>
  </si>
  <si>
    <t>https://www.emucasino.com/au/</t>
  </si>
  <si>
    <t>https://fun.spinpalace.com</t>
  </si>
  <si>
    <t>http://www.betfair.com</t>
  </si>
  <si>
    <t>https://www.bellfruitcasino.com</t>
  </si>
  <si>
    <t>https://www.caesarsgames.com</t>
  </si>
  <si>
    <t>https://exitinternational.net</t>
  </si>
  <si>
    <t>https://theconversation.com/dying-a-good-death-what-we-need-from-drugs-that-are-meant-to-end-life-85445</t>
  </si>
  <si>
    <t>Samookaleczanie</t>
  </si>
  <si>
    <t>https://www.kshb.com/news/health/5-common-over-the-counter-medicines-that-could-kill-you-if-you-take-too-much</t>
  </si>
  <si>
    <t>https://uk.askmen.com/answers/general/1634116-what-are-the-best-guaranteed-over-the-counter-drug.html</t>
  </si>
  <si>
    <t>https://bestmattress.reviews/how-many-sleeping-pills-does-it-take-to-die/</t>
  </si>
  <si>
    <t>https://www.ebay.pl/itm/HOTBOX-T-SHIRT-SEXY-GIRLS-COCAINE-KOKAIN-SOPE-SWAG-SUPREME-PARIS-BOY-ELEVEN-PORN/322863854035?hash=item4b2c2f71d3:m:m-qgL0Yk-13vfAmwvSxGRsg</t>
  </si>
  <si>
    <t>Dla dorosłych - eBay</t>
  </si>
  <si>
    <t>https://www.ebay.pl/itm/Salon-Kitty-1976-The-Full-UNCUT-Version-Porn-Tinto-Brass-Blu-ray-NEW/132481693734?hash=item1ed8863826:g:UswAAOSwe6ZaaMwv</t>
  </si>
  <si>
    <t>https://www.ebay.pl/itm/Nina-Diary-of-a-Porn-Star-OmU-DVD/172983240596?hash=item28469ac794:g:f~YAAOSwVDZaDRD-</t>
  </si>
  <si>
    <t>https://www.ebay.pl/itm/KING-OF-PORN-Japanese-B2-movie-poster-1971-TATSUO-UMEMIYA-NM-RARE/201902584825?hash=item2f0254f3f9:g:oBMAAOSw53NY~Lfs</t>
  </si>
  <si>
    <t>https://www.ebay.pl/itm/ABELLA-DANGER-poster-print-photo-boobs-busty-playboy-porn-pornstar-erotic-butt/142423850850?hash=item21291f7f62:g:AiAAAOSwFqNZTVE1</t>
  </si>
  <si>
    <t>Dla dorosłych - facebook</t>
  </si>
  <si>
    <t>Dla dorosłych - YouTube</t>
  </si>
  <si>
    <t>Przemoc - Youtube</t>
  </si>
  <si>
    <t>tutaj</t>
  </si>
  <si>
    <t>poprzednie</t>
  </si>
  <si>
    <t>postepowanie</t>
  </si>
  <si>
    <t>https://www.youtube.com/watch?v=n1GUQVo1Lps</t>
  </si>
  <si>
    <t>https://www.youtube.com/watch?v=zgPlQR_HSIc</t>
  </si>
  <si>
    <t>https://www.youtube.com/watch?v=YsBeblNfbYc</t>
  </si>
  <si>
    <t>https://www.youtube.com/watch?v=M1CSbepOZiI</t>
  </si>
  <si>
    <t>https://www.youtube.com/watch?v=CQQYQllGJE0</t>
  </si>
  <si>
    <t>https://jiminskittentae.tumblr.com/</t>
  </si>
  <si>
    <t>https://ikillu1975.tumblr.com/</t>
  </si>
  <si>
    <t>https://sexy-teens16.tumblr.com/</t>
  </si>
  <si>
    <t>https://groolpussytonight.tumblr.com/</t>
  </si>
  <si>
    <t>http://hotties4days.tumblr.com/</t>
  </si>
  <si>
    <t>https://twitter.com/heshmatalavi/status/968847219901304833</t>
  </si>
  <si>
    <t>https://twitter.com/VashiMant/status/979033229310140421</t>
  </si>
  <si>
    <t>https://twitter.com/breaking911/status/900153817823678465</t>
  </si>
  <si>
    <t>https://twitter.com/globalnews/status/914516446037921797</t>
  </si>
  <si>
    <t>http://www.runestone.org</t>
  </si>
  <si>
    <t>https://www.sadisticsoulsmc.org</t>
  </si>
  <si>
    <t>https://nationalvanguard.org</t>
  </si>
  <si>
    <t>http://www.nsm88.org</t>
  </si>
  <si>
    <t>http://american3rdposition.com</t>
  </si>
  <si>
    <t>https://www.bitchute.com</t>
  </si>
  <si>
    <t>https://www.zanzu.be/pl/aborcja-0</t>
  </si>
  <si>
    <t>Allow</t>
  </si>
  <si>
    <t>Block</t>
  </si>
  <si>
    <t>Przekroczono limit czasu połączenia</t>
  </si>
  <si>
    <t>Nie udało się nawiązać połączenia</t>
  </si>
  <si>
    <t>Ten film jest niedostępny w trybie ograniczonego dostępu.</t>
  </si>
  <si>
    <t>Nie udało się nawiązać bezpiecznego połączenia</t>
  </si>
  <si>
    <t>Polskie, kategoria</t>
  </si>
  <si>
    <t>Współczynnik sukcesu</t>
  </si>
  <si>
    <t>Liczba URL</t>
  </si>
  <si>
    <t>Cisco</t>
  </si>
  <si>
    <t>Średnia dla kategorii</t>
  </si>
  <si>
    <t>alkohol</t>
  </si>
  <si>
    <t>nielegalne oprogr.</t>
  </si>
  <si>
    <t>operacje plast.</t>
  </si>
  <si>
    <t>zakłady online</t>
  </si>
  <si>
    <t>0,9</t>
  </si>
  <si>
    <t>Angielskie, kategoria</t>
  </si>
  <si>
    <t>Wynik</t>
  </si>
  <si>
    <t>Pornografia - facebook</t>
  </si>
  <si>
    <t>2</t>
  </si>
  <si>
    <t>3</t>
  </si>
  <si>
    <t>4</t>
  </si>
  <si>
    <t>5</t>
  </si>
  <si>
    <t>6</t>
  </si>
  <si>
    <t>8</t>
  </si>
  <si>
    <t>9</t>
  </si>
  <si>
    <t>10</t>
  </si>
  <si>
    <t>Próg odcięcia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</si>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</sst>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4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3" fillId="0" borderId="2" xfId="0" applyNumberFormat="1" applyFont="1" applyBorder="1"/>
    <xf numFmtId="0" fontId="0" fillId="0" borderId="0" xfId="0" applyNumberFormat="1" applyFill="1"/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4" fillId="0" borderId="5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4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9" fillId="0" borderId="11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3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" fillId="2" borderId="12" xfId="0" pivotButton="1" applyFont="1" applyFill="1" applyBorder="1" applyAlignment="1">
      <alignment horizontal="center" vertical="center" wrapText="1"/>
    </xf>
    <xf numFmtId="0" fontId="2" fillId="2" borderId="14" xfId="0" pivotButton="1" applyNumberFormat="1" applyFont="1" applyFill="1" applyBorder="1" applyAlignment="1">
      <alignment horizontal="center" vertical="center" wrapText="1"/>
    </xf>
    <xf numFmtId="0" fontId="2" fillId="2" borderId="12" xfId="0" pivotButton="1" applyNumberFormat="1" applyFont="1" applyFill="1" applyBorder="1" applyAlignment="1">
      <alignment horizontal="center" vertical="center" wrapText="1"/>
    </xf>
    <xf numFmtId="164" fontId="0" fillId="0" borderId="0" xfId="0" pivotButton="1" applyNumberFormat="1"/>
    <xf numFmtId="0" fontId="0" fillId="0" borderId="5" xfId="0" applyFont="1" applyFill="1" applyBorder="1" applyAlignment="1">
      <alignment horizontal="center" wrapText="1"/>
    </xf>
    <xf numFmtId="0" fontId="0" fillId="0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 wrapText="1"/>
    </xf>
    <xf numFmtId="0" fontId="2" fillId="2" borderId="12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9" fontId="0" fillId="0" borderId="0" xfId="0" applyNumberFormat="1"/>
    <xf numFmtId="9" fontId="0" fillId="0" borderId="0" xfId="0" applyNumberFormat="1" applyAlignment="1">
      <alignment wrapText="1"/>
    </xf>
    <xf numFmtId="0" fontId="0" fillId="0" borderId="5" xfId="0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0" fillId="0" borderId="10" xfId="0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0" fontId="0" fillId="0" borderId="0" xfId="0" pivotButton="1" applyAlignment="1">
      <alignment wrapText="1"/>
    </xf>
    <xf numFmtId="164" fontId="0" fillId="0" borderId="0" xfId="0" pivotButton="1" applyNumberFormat="1" applyAlignment="1">
      <alignment wrapText="1"/>
    </xf>
    <xf numFmtId="0" fontId="11" fillId="0" borderId="0" xfId="0" applyFont="1" applyFill="1" applyAlignment="1">
      <alignment vertical="center" wrapText="1"/>
    </xf>
    <xf numFmtId="0" fontId="13" fillId="2" borderId="15" xfId="0" applyFont="1" applyFill="1" applyBorder="1"/>
    <xf numFmtId="0" fontId="2" fillId="0" borderId="9" xfId="0" applyFont="1" applyFill="1" applyBorder="1" applyAlignment="1">
      <alignment vertical="center" wrapText="1"/>
    </xf>
    <xf numFmtId="0" fontId="12" fillId="0" borderId="9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</cellXfs>
  <cellStyles count="2">
    <cellStyle name="Hiperłącze 2" xfId="1" xr:uid="{00000000-0005-0000-0000-000000000000}"/>
    <cellStyle name="Normal" xfId="0" builtinId="0"/>
  </cellStyles>
  <dxfs count="409"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  <alignment horizontal="general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  <alignment horizontal="general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indexed="64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>
                <a:latin typeface="+mj-lt"/>
              </a:rPr>
              <a:t>Wyniki III fazy testów - II cykl - białe</a:t>
            </a:r>
            <a:r>
              <a:rPr lang="pl-PL" sz="2000" baseline="0">
                <a:latin typeface="+mj-lt"/>
              </a:rPr>
              <a:t> URL 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2312250241146477E-2"/>
          <c:y val="0.22493593804681186"/>
          <c:w val="0.91934677736237802"/>
          <c:h val="0.64764674699390057"/>
        </c:manualLayout>
      </c:layout>
      <c:barChart>
        <c:barDir val="col"/>
        <c:grouping val="clustered"/>
        <c:varyColors val="0"/>
        <c:ser>
          <c:idx val="0"/>
          <c:order val="0"/>
          <c:tx>
            <c:v>Wyniki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'Podsumowanie wyników dobre URL'!$Q$2:$Z$2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Cisco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'Podsumowanie wyników dobre URL'!$Q$3:$Z$3</c:f>
              <c:numCache>
                <c:formatCode>0.0%</c:formatCode>
                <c:ptCount val="10"/>
                <c:pt idx="0">
                  <c:v>1.1215030669365034</c:v>
                </c:pt>
                <c:pt idx="1">
                  <c:v>1.0225897948227667</c:v>
                </c:pt>
                <c:pt idx="2">
                  <c:v>1.0975994464771555</c:v>
                </c:pt>
                <c:pt idx="3">
                  <c:v>1.1477076715853805</c:v>
                </c:pt>
                <c:pt idx="4">
                  <c:v>1.2004782176028306</c:v>
                </c:pt>
                <c:pt idx="5">
                  <c:v>0.82065530358874017</c:v>
                </c:pt>
                <c:pt idx="6">
                  <c:v>0.83794376203431897</c:v>
                </c:pt>
                <c:pt idx="7">
                  <c:v>0.83821694945920944</c:v>
                </c:pt>
                <c:pt idx="8">
                  <c:v>1.0417385654421258</c:v>
                </c:pt>
                <c:pt idx="9">
                  <c:v>1.0905366971349941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0-47D3-8D88-265F36C92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5869248"/>
        <c:axId val="505869904"/>
      </c:barChart>
      <c:lineChart>
        <c:grouping val="standard"/>
        <c:varyColors val="0"/>
        <c:ser>
          <c:idx val="1"/>
          <c:order val="1"/>
          <c:tx>
            <c:v>Próg odcięcia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'Podsumowanie wyników dobre URL'!$Q$2:$Z$2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Cisco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'Podsumowanie wyników dobre URL'!$Q$4:$Z$4</c:f>
              <c:numCache>
                <c:formatCode>0%</c:formatCode>
                <c:ptCount val="10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0-47D3-8D88-265F36C92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69248"/>
        <c:axId val="505869904"/>
      </c:lineChart>
      <c:catAx>
        <c:axId val="5058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869904"/>
        <c:crosses val="autoZero"/>
        <c:auto val="1"/>
        <c:lblAlgn val="ctr"/>
        <c:lblOffset val="100"/>
        <c:noMultiLvlLbl val="0"/>
      </c:catAx>
      <c:valAx>
        <c:axId val="5058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8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85159397371494"/>
          <c:y val="0.14467943001625691"/>
          <c:w val="0.22346717790322007"/>
          <c:h val="7.1497843695172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Wyniki III fazy testów - II cykl - białe URL ENG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Wyniki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'Podsumowanie wyników dobre URL'!$Q$26:$Z$26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Cisco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'Podsumowanie wyników dobre URL'!$Q$27:$Z$27</c:f>
              <c:numCache>
                <c:formatCode>0.0%</c:formatCode>
                <c:ptCount val="10"/>
                <c:pt idx="0">
                  <c:v>1.0815128284168531</c:v>
                </c:pt>
                <c:pt idx="1">
                  <c:v>1.0167406875030713</c:v>
                </c:pt>
                <c:pt idx="2">
                  <c:v>1.0889082108122354</c:v>
                </c:pt>
                <c:pt idx="3">
                  <c:v>0.927134290717882</c:v>
                </c:pt>
                <c:pt idx="4">
                  <c:v>1.191361313265338</c:v>
                </c:pt>
                <c:pt idx="5">
                  <c:v>0.72885751589311953</c:v>
                </c:pt>
                <c:pt idx="6">
                  <c:v>0.96320815407502702</c:v>
                </c:pt>
                <c:pt idx="7">
                  <c:v>0.87532914282140295</c:v>
                </c:pt>
                <c:pt idx="8">
                  <c:v>1.1174266995474424</c:v>
                </c:pt>
                <c:pt idx="9">
                  <c:v>1.1396814507302122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9-46A8-8042-B54E9262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03168192"/>
        <c:axId val="503164584"/>
      </c:barChart>
      <c:lineChart>
        <c:grouping val="standard"/>
        <c:varyColors val="0"/>
        <c:ser>
          <c:idx val="1"/>
          <c:order val="1"/>
          <c:tx>
            <c:v>Próg odcięcia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'Podsumowanie wyników dobre URL'!$Q$26:$Z$26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Cisco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'Podsumowanie wyników dobre URL'!$Q$28:$Z$28</c:f>
              <c:numCache>
                <c:formatCode>0%</c:formatCode>
                <c:ptCount val="10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9-46A8-8042-B54E9262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168192"/>
        <c:axId val="503164584"/>
      </c:lineChart>
      <c:catAx>
        <c:axId val="50316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164584"/>
        <c:crosses val="autoZero"/>
        <c:auto val="1"/>
        <c:lblAlgn val="ctr"/>
        <c:lblOffset val="100"/>
        <c:noMultiLvlLbl val="0"/>
      </c:catAx>
      <c:valAx>
        <c:axId val="50316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1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714374</xdr:colOff>
      <xdr:row>5</xdr:row>
      <xdr:rowOff>142874</xdr:rowOff>
    </xdr:from>
    <xdr:to>
      <xdr:col>21</xdr:col>
      <xdr:colOff>1057275</xdr:colOff>
      <xdr:row>22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34AE90-92F7-487D-903F-678203059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885824</xdr:colOff>
      <xdr:row>29</xdr:row>
      <xdr:rowOff>161925</xdr:rowOff>
    </xdr:from>
    <xdr:to>
      <xdr:col>21</xdr:col>
      <xdr:colOff>1295399</xdr:colOff>
      <xdr:row>46</xdr:row>
      <xdr:rowOff>161925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52520DD-DF1E-4D7F-99D8-732A58F1A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arcinsow/Documents/Testy/Testy%20etap%203,%20pr&#243;bka%201%20-%20in%20progress%203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arcinsow/Documents/Testy/Testy%20etap%203,%20pr&#243;bka%201%20-%20in%20progress%203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arcinsow/Documents/Testy/Testy%20etap%203,%20pr&#243;bka%201%20-%20in%20progress%203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arcinsow/Documents/Testy/Testy%20etap%203,%20pr&#243;bka%201%20-%20in%20progress%203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arcinsow/Documents/Testy/testy_SWG_postepowanie%20poprawa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ala Marcin" refreshedDate="43194.488378819442" createdVersion="6" refreshedVersion="6" minRefreshableVersion="3" recordCount="160" xr:uid="{00000000-000A-0000-FFFF-FFFF24000000}">
  <cacheSource type="worksheet">
    <worksheetSource name="Tabela134"/>
  </cacheSource>
  <cacheFields count="3">
    <cacheField name="Kategoria" numFmtId="0">
      <sharedItems count="33">
        <s v="aborcja"/>
        <s v="Alkohol"/>
        <s v="anoreksja"/>
        <s v="broń &amp; bomby"/>
        <s v="Dla dorosłych"/>
        <s v="Dla Dorosłych - CDA"/>
        <s v="Dla dorosłych - Facebook"/>
        <s v="Dla dorosłych - Youtube"/>
        <s v="homoseksualizm"/>
        <s v="kibole"/>
        <s v="nacjonalizm"/>
        <s v="Narkotyki"/>
        <s v="Nielegalne oprogramowanie"/>
        <s v="od 18 lat"/>
        <s v="operacje plastyczne"/>
        <s v="pornografia"/>
        <s v="Pornografia - Allegro"/>
        <s v="Pornografia - CDA"/>
        <s v="Pornografia - Chomikuj"/>
        <s v="Pornografia - YouTube"/>
        <s v="Przekleństwa"/>
        <s v="przemoc"/>
        <s v="Przemoc - CDA"/>
        <s v="Przemoc - Chomikuj"/>
        <s v="Przemoc - Facebook"/>
        <s v="Przemoc - YouTube"/>
        <s v="randkowe"/>
        <s v="różny kontent - potencjalnie dla dorosłych"/>
        <s v="samookaleczanie"/>
        <s v="sekty"/>
        <s v="tatuaże"/>
        <s v="Tytoń"/>
        <s v="Zakłady online"/>
      </sharedItems>
    </cacheField>
    <cacheField name="Kategoria 2" numFmtId="0">
      <sharedItems containsBlank="1"/>
    </cacheField>
    <cacheField name="Domena" numFmtId="0">
      <sharedItems count="160">
        <s v="https://f.kafeteria.pl/temat/f9/chce-usunac-ciaze-pomozcie-p_4490620"/>
        <s v="http://pigulki-poronne.pl/"/>
        <s v="http://gdzie-kupie-kupic-pigulki-tabletki-poronne-wczesnoporonne-ru486.com/"/>
        <s v="http://tabletkinaporonienie.pl/"/>
        <s v="http://wszystko-o-aborcji.pl/"/>
        <s v="http://moje-drinki.pl/"/>
        <s v="http://www.nokaut.pl/alkohole/"/>
        <s v="http://piwolucja.pl/"/>
        <s v="http://nonsensopedia.wikia.com/wiki/Poradnik:Jak_kupi%C4%87_alkohol_bez_dowodu"/>
        <s v="https://www.garneczki.pl/blog/jak-zrobic-piwo-w-domu/"/>
        <s v="http://lifeisshitbitch.pinger.pl/"/>
        <s v="http://proanakarazamek.blogspot.com/"/>
        <s v="https://justpaste.it/k3a9"/>
        <s v="http://warwithmyselfmustbethin.blogspot.com/"/>
        <s v="http://chcebyjakproanaotomjdziennik.blogspot.com/"/>
        <s v="https://allegro.pl/kategoria/bron-czarnoprochowce-13367"/>
        <s v="https://www.matematyka.pl/612.htm?mobile=on"/>
        <s v="https://prawda2.info/viewtopic.php?t=5924"/>
        <s v="http://vumag.pl/styl-zycia/erotyczne-gadzety-i-zabawki/5k4p7k"/>
        <s v="http://www.klub69.net/start.html"/>
        <s v="https://masculo.pl/"/>
        <s v="http://www.garsoniera.com.pl/"/>
        <s v="https://swiat-doznan.pl/akcesoria-erotyczne"/>
        <s v="https://www.cda.pl/video/142713787/vfilm"/>
        <s v="https://www.cda.pl/video/744397da/vfilm"/>
        <s v="https://www.cda.pl/video/161364874"/>
        <s v="https://www.cda.pl/video/1519592"/>
        <s v="https://www.cda.pl/video/151885b"/>
        <s v="https://www.facebook.com/Z%C5%82e-mamu%C5%9Bki-1541803419415199/"/>
        <s v="https://www.facebook.com/ZerznijSie/"/>
        <s v="https://www.facebook.com/zdejmijubranie/"/>
        <s v="https://www.facebook.com/chceszsiebzykacczynie/"/>
        <s v="https://www.facebook.com/kobietynaostro/"/>
        <s v="https://www.youtube.com/watch?v=ez4cvd5SnME"/>
        <s v="https://www.youtube.com/watch?v=gr9d9grfekg"/>
        <s v="https://www.youtube.com/watch?v=y9Tio8yECws"/>
        <s v="https://www.youtube.com/watch?v=e5X-XIu7VcE"/>
        <s v="https://www.youtube.com/watch?v=DLl1CgYZsTU"/>
        <s v="http://gaymateo.pl/index.html"/>
        <s v="https://znajdz.com/"/>
        <s v="http://wychodzimyzukrycia.net/"/>
        <s v="http://sistrum.org.pl/"/>
        <s v="http://www.bluexl.pl/"/>
        <s v="http://www.fanatyksklepkibica.pl/"/>
        <s v="https://www.gry-online.pl/S013.asp?ID=96087"/>
        <s v="http://www.kibicekszo.com/index.html"/>
        <s v="http://elitatarnowa.pl/category/aktualnosci/"/>
        <s v="http://elkaesiacy.net/"/>
        <s v="http://3droga.pl/"/>
        <s v="http://drogalegionisty.pl/"/>
        <s v="http://www.archipelag.org.pl/sklep/"/>
        <s v="http://szturm.com.pl/"/>
        <s v="https://www.szturmowcy.org/"/>
        <s v="http://afghan.pl/"/>
        <s v="https://www.goldseeds.pl/"/>
        <s v="https://forum.kanabis.info/"/>
        <s v="https://hiszpanskienasiona.pl/"/>
        <s v="http://terapia-24.com/dxm-kodeina-pseudoefedryna-czyli-jak-legalnie-kupic-narkotyki-w-aptece/"/>
        <s v="http://devil-torrents.pl/"/>
        <s v="https://polskie-torrenty.com/"/>
        <s v="http://filetracker.pl/"/>
        <s v="http://polskie-torrenty.net.pl/"/>
        <s v="http://torrenty4u.pl/"/>
        <s v="https://tatra.pl/"/>
        <s v="http://piwoharnas.pl/"/>
        <s v="https://www.etriskelion.pl/"/>
        <s v="http://www.abcerotyki.com.pl/"/>
        <s v="http://bezcenzury.cwel.pl/"/>
        <s v="http://www.klinikawiatroszak.pl/"/>
        <s v="https://chirurgplastyk.pl/"/>
        <s v="https://klinikakolasinski.pl/"/>
        <s v="https://www.estheticon.pl/"/>
        <s v="https://www.tourmedica.pl/zabiegi/powiekszanie-piersi/"/>
        <s v="https://shemalesex.pl/"/>
        <s v="http://fajnecipki.pl/"/>
        <s v="http://pornozilla.pl/"/>
        <s v="http://dobreporno.com.pl/"/>
        <s v="http://www.pornosy.me/"/>
        <s v="http://allegro.pl/perverse-huren-4-godz-dvd-sex-seks-folia-i7219400226.html?bi_s=ads&amp;bi_m=listing%3Adesktop%3Acategory&amp;bi_c=OWRkY2ZkNWYtMGNlMC00NDI2LWFmMmItMGUzYWQwZDA3MWM3AA&amp;bi_t=ape&amp;referrer=proxy&amp;emission_unit_id=cf5cb078-cc51-42b2-b00b-f86479edd6f0"/>
        <s v="http://allegro.pl/totally-natural-nymphos-5-cycate-nimfomanki-prosza-i5035929988.html"/>
        <s v="http://allegro.pl/das-beste-aus-homo-teil-3-mal-zart-mal-hart-i5039307743.html"/>
        <s v="http://allegro.pl/put-your-load-on-my-cunt-dvd-sex-seks-10-godz-i7195720510.html?bi_s=ads&amp;bi_m=leftpanel&amp;bi_c=OWRkY2ZkNWYtMGNlMC00NDI2LWFmMmItMGUzYWQwZDA3MWM3AA&amp;bi_t=ape&amp;referrer=proxy&amp;emission_unit_id=0adb9e98-7fd3-4fc0-907c-9ccbb2701762"/>
        <s v="http://allegro.pl/chiasse-chaudo-scat-piss-shit-sheis-fist-smaczne-i5077448948.html"/>
        <s v="https://www.cda.pl/video/1905668a1"/>
        <s v="https://www.cda.pl/video/24599a9"/>
        <s v="https://www.cda.pl/obrazek/show/+18?of=14&amp;s=best"/>
        <s v="http://www.cda.pl/gry-online/23406d7/Pokoj-nauczycielski-Ciche-gry"/>
        <s v="https://www.cda.pl/video/58085c"/>
        <s v="http://chomikuj.pl/MusiccPacker/Dla+Doros*c5*82ych/Filmy+XXX/M*c5*81ODE+-+SEX"/>
        <s v="http://chomikuj.pl/bobasbobek/Filmy/Filmy+porno+polskie"/>
        <s v="https://chomikuj.pl/all_here/XXX--TYLKO/*e2*97*8fStare+Filmy+porno+-Klasyka*e2*96*ba"/>
        <s v="https://chomikuj.pl/miccorleone/Amatorskie+Filmy+XXX"/>
        <s v="https://chomikuj.pl/supr122/FILMY+XXX+OD+LAT+18"/>
        <s v="https://www.youtube.com/watch?v=Mkud4XkroSs"/>
        <s v="https://www.youtube.com/watch?v=rJw59xK0sw8"/>
        <s v="https://www.youtube.com/watch?v=dmrBwDpUBd8"/>
        <s v="http://teksty.org/nagly-atak-spawacza,blee,tekst-piosenki"/>
        <s v="https://www.youtube.com/watch?v=ru7DK_BQidM"/>
        <s v="http://www.tekstowo.pl/piosenka,100_tvarzy_grzybiarzy,przejebane.html"/>
        <s v="http://detro.blox.pl/2012/10/Chuj-dupa-cipa.html"/>
        <s v="https://pl.wikipedia.org/wiki/Wulgaryzmy_i_przekle%C5%84stwa_w_j%C4%99zyku_polskim"/>
        <s v="http://www.gazetalubuska.pl/wiadomosci/miedzyrzecz/art/7942680,masakra-na-drodze-uwaga-drastyczne-zdjecia,id,t.html"/>
        <s v="https://www.fakt.pl/wydarzenia/swiat/makabryczna-smierc-znanego-fotografa-uwaga-drastyczne-zdjecia/8j49ckh"/>
        <s v="http://www.gloswielkopolski.pl/artykul/zdjecia/9334414,pokazuja-przerazajace-nagrania-z-uboju-lisow-i-jenotow-uwaga-drastyczne-zdjecia,16830730,id,t,zid.html"/>
        <s v="http://motoryzacja.interia.pl/wiadomosci/bezpieczenstwo/news-uwaga-drastyczne-zdjecia,nId,1379105"/>
        <s v="https://www.cda.pl/video/138169d3"/>
        <s v="https://www.cda.pl/video/1498324d6"/>
        <s v="https://www.cda.pl/video/1401286f9"/>
        <s v="https://www.cda.pl/video/542771cf"/>
        <s v="https://www.cda.pl/video/52428536"/>
        <s v="https://chomikuj.pl/CZERNYSZ/film+horror/Filmy+drastyczne"/>
        <s v="http://chomikuj.pl/BialyRPK/Filmy+*23+Szokuj*c4*85ce+i+Drastyczne+*23"/>
        <s v="http://chomikuj.pl/WCEM/Zdj*c4*99cia/Z+wypadk*c3*b3w+-+!!drastyczne!!"/>
        <s v="http://chomikuj.pl/MAXX72/DRASTYCZNE"/>
        <s v="https://chomikuj.pl/nazawszejp/DRASTYCZNE+FILMY(+has*c5*82o+123+)"/>
        <s v="https://www.facebook.com/drastyczne.wypadki/"/>
        <s v="https://pl-pl.facebook.com/Drastyczne-zdj%C4%99cia-z-wypadk%C3%B3w-128489373921123/"/>
        <s v="https://pl-pl.facebook.com/TorturyiEgzekucje/"/>
        <s v="https://www.facebook.com/BrutalneWalki/"/>
        <s v="https://www.facebook.com/Brutalne-NokautyBitwy-1464921600405041/"/>
        <s v="https://www.youtube.com/watch?v=C5jOsjGSNFE"/>
        <s v="https://www.youtube.com/watch?v=AlyG8nrDKo4"/>
        <s v="https://www.youtube.com/watch?v=BKMUmVcmnio"/>
        <s v="https://www.youtube.com/watch?v=UAss2wT2UBY"/>
        <s v="https://www.youtube.com/watch?v=FJzQbd8qzBg"/>
        <s v="https://www.smartpage.pl/"/>
        <s v="https://www.randkologia.pl/"/>
        <s v="http://kochlik.pl/"/>
        <s v="http://mkontakt.pl/"/>
        <s v="http://www.eteen.pl/"/>
        <s v="http://fun.bigwing.pl/index.php"/>
        <s v="http://cwel.pl/"/>
        <s v="http://www.memowisko.com/"/>
        <s v="http://www.poznajmemy.pl/"/>
        <s v="https://ujarani.com/"/>
        <s v="https://plac-zbawiciela.tumblr.com/"/>
        <s v="http://www.photoblog.pl/thisourlife/135052342/ciecie-sie.html#"/>
        <s v="http://askspace.pl/nieegrzeecznaa/photos"/>
        <s v="http://story12345.pinger.pl/"/>
        <s v="https://compute.info/tag/ci%C4%99cie-si%C4%99"/>
        <s v="https://www.mormon.org/pol"/>
        <s v="https://www.mormoni-media.pl/"/>
        <s v="http://harekrysznamarket.pl/"/>
        <s v="http://www.nama-hatta.pl/"/>
        <s v="http://www.vrinda.net.pl/"/>
        <s v="http://retroink.pl/"/>
        <s v="http://www.paradox.tattoo/"/>
        <s v="http://rc.redcandy.pl/"/>
        <s v="http://www.hypnotic-tattoo.pl/"/>
        <s v="http://fetishtattoo.pl/"/>
        <s v="http://wizaz.pl/forum/showthread.php?t=263316"/>
        <s v="http://wszystkodopalenia.pl/"/>
        <s v="https://tabakiera.com.pl/"/>
        <s v="https://www.fajkizbajki.pl/"/>
        <s v="http://tabak.gdansk.pl/"/>
        <s v="http://www.wincomparator.com/pl-pl/bukmacher/"/>
        <s v="http://www.xn--zakadybukmacherskie-7fd.net/"/>
        <s v="https://www.pinnacle.com/pl/"/>
        <s v="https://www.protipster.pl/"/>
        <s v="https://zakladyformat.pl/p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ala Marcin" refreshedDate="43194.49170914352" createdVersion="6" refreshedVersion="6" minRefreshableVersion="3" recordCount="227" xr:uid="{00000000-000A-0000-FFFF-FFFF25000000}">
  <cacheSource type="worksheet">
    <worksheetSource name="Tabela1[[Kategoria]:[Domena]]" r:id="rId2"/>
  </cacheSource>
  <cacheFields count="3">
    <cacheField name="Kategoria" numFmtId="0">
      <sharedItems count="32">
        <s v="aborcja"/>
        <s v="Alkohol"/>
        <s v="anoreksja"/>
        <s v="broń &amp; bomby"/>
        <s v="czaty online"/>
        <s v="Dla dorosłych"/>
        <s v="Dla Dorosłych - CDA"/>
        <s v="Dla dorosłych - facebook"/>
        <s v="Dla dorosłych - Youtube"/>
        <s v="homoseksualizm"/>
        <s v="kibole"/>
        <s v="nacjonalizm"/>
        <s v="Narkotyki"/>
        <s v="Nielegalne oprogramowanie"/>
        <s v="od 18 lat"/>
        <s v="operacje plastyczne"/>
        <s v="Pornografia"/>
        <s v="Pornografia - Allegro"/>
        <s v="Pornografia - CDA"/>
        <s v="Pornografia - Chomikuj"/>
        <s v="Przekleństwa"/>
        <s v="przemoc"/>
        <s v="Przemoc - CDA"/>
        <s v="Przemoc - Chomikuj"/>
        <s v="Przemoc - Facebook"/>
        <s v="Przemoc - YouTube"/>
        <s v="randkowe"/>
        <s v="różny kontent - potencjalnie dla dorosłych"/>
        <s v="samookaleczanie"/>
        <s v="tatuaże"/>
        <s v="Tytoń"/>
        <s v="Zakłady online"/>
      </sharedItems>
    </cacheField>
    <cacheField name="Kategoria 2" numFmtId="0">
      <sharedItems containsBlank="1"/>
    </cacheField>
    <cacheField name="Domena" numFmtId="0">
      <sharedItems count="227">
        <s v="http://wyborcza.pl/1,87648,15560844,Przyjacielska_aborcja_z_dowozem.html"/>
        <s v="https://www.gynmed.at/pl"/>
        <s v="https://www.bloemenhove.nl/pl/home"/>
        <s v="http://www.maszwybor.net/"/>
        <s v="http://www.aborcjatabletki.pl/"/>
        <s v="http://www.maszwybor.net/blog/"/>
        <s v="http://aborcja.org/"/>
        <s v="http://womenhelp.blog.org.pl/"/>
        <s v="https://esencjesmaku.pl/pl/c/Zestawy-startowe/66"/>
        <s v="https://lukloveswhisky.pl/"/>
        <s v="https://ocen-piwo.pl/"/>
        <s v="http://vito.org.pl/sklep/"/>
        <s v="http://alkohole.bialystok.pl/"/>
        <s v="http://alkadis.pl/"/>
        <s v="https://www.alkooutlet.pl/"/>
        <s v="http://alkoholewina.pl/"/>
        <s v="http://alkoholegrojec.pl/"/>
        <s v="http://www.galeriatrunkow.pl/"/>
        <s v="https://motylki.pl.tl/Zasady.htm"/>
        <s v="https://zszywka.pl/p/4-dzien-glodowki-ubylo-juz-35-kgczu-9817009.html"/>
        <s v="http://www.ana4ever.fora.pl/forum-pro-ana,1/"/>
        <s v="http://beslim69.pinger.pl/"/>
        <s v="http://pro-ana-lekkie-piekne.blogspot.com/"/>
        <s v="http://forum.stalker.pl/viewtopic.php?t=2751"/>
        <s v="http://jestebopije.blox.pl/html"/>
        <s v="http://vmc.org.pl/component/content/article/66-pozostae/322-sponki-i-detonatory"/>
        <s v="https://forum.blackpowder.pl/viewtopic.php?t=2056"/>
        <s v="https://majsterkoman.pl/jak-zrobic-czarny-proch-przepis/"/>
        <s v="https://www.popsci.com/diy/article/2011-08/gray-matter-blast-my-past"/>
        <s v="https://www.spryciarze.pl/zobacz/jak-otrzymac-hdn-material-pirotechniczny"/>
        <s v="https://ome.tv/"/>
        <s v="https://fotka.com/kamerki"/>
        <s v="http://www.czatcafe.pl/"/>
        <s v="http://www.wyluzowany.pl/czat/"/>
        <s v="https://boybox.pl/czat/"/>
        <s v="https://www.sisi.pl/"/>
        <s v="https://ekskluzywna.pl/kostiumy-erotyczne"/>
        <s v="http://ustaswingersclub.com"/>
        <s v="https://megagadzet.pl/pol_m_Gadzety-erotyczne-215.html"/>
        <s v="https://kobietamag.pl/seks-2/"/>
        <s v="http://szukajdivy.pl/"/>
        <s v="http://proseksualna.pl/"/>
        <s v="https://www.cda.pl/video/516541d7"/>
        <s v="https://www.cda.pl/video/1427329a2/vfilm"/>
        <s v="https://www.cda.pl/video/142354975/vfilm"/>
        <s v="https://www.cda.pl/video/410974"/>
        <s v="https://www.cda.pl/video/1423456b6/vfilm"/>
        <s v="https://www.cda.pl/video/150648949"/>
        <s v="https://www.cda.pl/video/1224735"/>
        <s v="https://www.cda.pl/video/25336bb"/>
        <s v="https://www.cda.pl/video/68898a0"/>
        <s v="https://www.cda.pl/video/876692"/>
        <s v="https://www.facebook.com/Laski-Laseczki-1517988431788822/"/>
        <s v="https://www.facebook.com/Dobre-szlaufy-945949595484139/"/>
        <s v="https://www.facebook.com/Najseksowniejsze-dupeczki-jakie-widzia%C5%82e%C5%9B-796495897132045/"/>
        <s v="https://www.facebook.com/duperkizeswiata/"/>
        <s v="https://www.facebook.com/W-wieku-tartacznym-do-r%C5%BCni%C4%99cia-1058877207503010/"/>
        <s v="https://www.facebook.com/pg/Seksowne-Ty%C5%82eczki-1500765683496356/posts/"/>
        <s v="https://www.facebook.com/duzedupeczki/"/>
        <s v="https://www.facebook.com/amatorkowo/"/>
        <s v="https://www.facebook.com/Niegrzeczne/"/>
        <s v="https://www.facebook.com/Ciekawostki-o-seksie-554801351294843/"/>
        <s v="https://www.facebook.com/Bra%C5%82-by-Chcia%C5%82by--841406482576992/"/>
        <s v="https://www.facebook.com/ZerzneCieJakDrwalDrzewo/"/>
        <s v="https://www.facebook.com/ZdaniaKtorychNieUslyszysz/"/>
        <s v="https://www.facebook.com/PolskieStudentkii/"/>
        <s v="https://www.facebook.com/Cycki-Ewy-Farny-921550107907364/"/>
        <s v="https://www.youtube.com/watch?v=ADScSE2DZrU"/>
        <s v="https://www.youtube.com/watch?v=YtAhIo_W5VE"/>
        <s v="https://www.youtube.com/watch?v=eWYRlFy6JtY"/>
        <s v="https://www.youtube.com/watch?v=UGDGcy_c7KA"/>
        <s v="https://www.youtube.com/watch?v=I40YkKazEwg"/>
        <s v="https://www.youtube.com/watch?v=ZHtALi8GnbA"/>
        <s v="https://www.youtube.com/watch?v=ewZfdnltdhQ"/>
        <s v="https://www.youtube.com/watch?v=t94ijhxPj3g"/>
        <s v="https://www.youtube.com/watch?v=J9oGi28iGvs"/>
        <s v="https://www.youtube.com/watch?v=hbVwbIciVMQ"/>
        <s v="http://www.kulturadlatolerancji.pl/"/>
        <s v="http://www.rownosc.org.pl/"/>
        <s v="http://www.teczowka.org.pl/"/>
        <s v="http://www.wiara-tecza.pl/"/>
        <s v="https://mnw.org.pl/"/>
        <s v="http://www.kolscyfanatycy.pl/"/>
        <s v="http://motorlublin.com/"/>
        <s v="http://tomykibice.pl/"/>
        <s v="http://www.ultrasruch.com/"/>
        <s v="http://zawiszafans.net/"/>
        <s v="https://wbwlkp.wordpress.com/"/>
        <s v="https://anw14.wordpress.com/"/>
        <s v="http://www.wns.pev.pl/"/>
        <s v="http://onrpodhale.pl"/>
        <s v="https://www.youtube.com/watch?v=EPVrIj0qTVk"/>
        <s v="https://growseed.pl/"/>
        <s v="https://seedfarm.pl/"/>
        <s v="https://nasiona-marihuany.info/"/>
        <s v="https://zapytaj.onet.pl/Category/027,004/2,19793455,Jakie_narkotyki_bez_recepty_moge_kupic_w_aptece.html"/>
        <s v="https://mocnyplon.pl/"/>
        <s v="https://www.dutch-passion.com/pl/"/>
        <s v="https://jamaica.com.pl/"/>
        <s v="https://thc-thc.pl/"/>
        <s v="https://demedici.cupsell.pl/produkt/1872508-Mefedron.html"/>
        <s v="https://nie.com.pl/niech-cie-kopnie/"/>
        <s v="http://central-torrent.eu/login.php?returnto=%2F"/>
        <s v="http://helltorrents.com"/>
        <s v="http://nitro.to"/>
        <s v="http://vtorrent.pl"/>
        <s v="http://www.immortaltorrent.pl"/>
        <s v="https://chomikuj.pl/filmy-erotyczne-chomikuj/Filmy+porno+chomikuj"/>
        <s v="https://www.ceneo.pl/Trafika"/>
        <s v="http://alkohole.eurocash.pl/"/>
        <s v="http://mojito.info.pl/"/>
        <s v="https://www.kp.pl/"/>
        <s v="http://piwolomza.pl/"/>
        <s v="https://carlsbergpolska.pl/"/>
        <s v="http://www.aestheticmed.com.pl/pl"/>
        <s v="http://www.chirurgia.plastyczna.eu/"/>
        <s v="http://www.chirurgia-gromadzinski.pl/"/>
        <s v="http://www.drszczyt.pl/"/>
        <s v="http://www.elite.waw.pl/chirurgia-plastyczna/"/>
        <s v="http://sexy-filmy.pl/"/>
        <s v="https://www.woor.pl/"/>
        <s v="https://www.koloporno.com/"/>
        <s v="https://sexatlas.pl/"/>
        <s v="http://dupanko.pl/pl/"/>
        <s v="http://allegro.pl/marc-dorcel-family-affair-i6111965342.html"/>
        <s v="http://allegro.pl/i-m-so-hot-i-need-a-cum-shot-i5093575511.html"/>
        <s v="http://allegro.pl/punishment-at-angel-s-house-i6614435287.html"/>
        <s v="http://allegro.pl/scat-course-i6612076325.html"/>
        <s v="http://allegro.pl/full-service-6-godz-obsluga-naprawde-na-maksa-i7008460229.html"/>
        <s v="http://allegro.pl/big-white-cocks-6-godz-one-kochaja-taki-sprzet-i7002235421.html"/>
        <s v="http://allegro.pl/pure-debauchery-2-hardcore-film-porno-dvd-4-godzin-i7161285495.html"/>
        <s v="http://allegro.pl/cipka-z-wibracjami-pupka-juli-ashton-gwiazdy-porno-i4888172275.html?bi_s=ads&amp;bi_m=listing%3Adesktop%3Aquery&amp;bi_c=Y2FtcGFpZ24AMjcwMDU0MDUAMjI2MTA1AA&amp;bi_t=ape&amp;referrer=proxy&amp;emission_unit_id=91f4f5aa-9662-4c0a-8669-99008fb04e78"/>
        <s v="http://allegro.pl/pochwa-anus-bardzo-realistyczna-wibro-luvana-porno-i7234464954.html"/>
        <s v="http://allegro.pl/masturbator-pochwa-gwiazdy-porno-riley-steele-i7034304713.html"/>
        <s v="https://www.cda.pl/video/1561579ad"/>
        <s v="https://www.cda.pl/video/1561591c1"/>
        <s v="https://www.cda.pl/video/156203826"/>
        <s v="https://www.cda.pl/video/15616074f"/>
        <s v="https://www.cda.pl/grafika/28463128"/>
        <s v="https://chomikuj.pl/MichPat/Filmy+XXX+*2b18"/>
        <s v="https://chomikuj.pl/supr122/filmy+xxx+avi"/>
        <s v="https://chomikuj.pl/Ziziabela/FILMIKI+xxx"/>
        <s v="http://chomikuj.pl/wania77.77/FILMY+XXX/Mlode+Myszki+18"/>
        <s v="http://chomikuj.pl/JimUSA/Filmy/xxx/DOBREJ+JAKO*c5*9aCI+FILMY+XXX+-+PORNUSKI"/>
        <s v="https://chomikuj.pl/pioter1821/filmiki+xxx+mp4+do+50MB+(320x240)"/>
        <s v="https://chomikuj.pl/robinhopl/Filmy+porn+xxx+lektor"/>
        <s v="https://www.youtube.com/watch?v=sj88Iuma6BQ"/>
        <s v="https://funtest.pl/test/6amadi9/"/>
        <s v="http://alittlemorehard.blox.pl/2008/03/Chuj-dupa-kurwa-cipa-Cipa-kurwa-dupa-310308r.html"/>
        <s v="http://marcinmazurek.com.pl/polskie-wulgaryzmy"/>
        <s v="http://muszkieter.in/soczysta-kurwa/"/>
        <s v="https://www.trt.pl/film/zory354yde/Kolejny-szkolny-napinacz-dostaje-po-ryju"/>
        <s v="https://www.cda.pl/video/48455844"/>
        <s v="https://milanos.pl/vid-147682-Ostra-bijatyka-w-polskiej-szkole.html"/>
        <s v="http://pl.y8.com/tags/Gore"/>
        <s v="https://www.cda.pl/video/9501377"/>
        <s v="https://www.cda.pl/video/6936795f"/>
        <s v="https://www.cda.pl/video/14221577"/>
        <s v="https://www.cda.pl/video/56083128"/>
        <s v="https://www.cda.pl/video/482537b7"/>
        <s v="http://chomikuj.pl/SKORPION161164/M*c3*93J+CHOMIK/NA+KOMPA/FILMY/DOKUMENTALNE/DLA+LUDZI+O+MOCNYCH+NERWACH/DRASTYCZNE+WYPADKI/SKOK+DO+WODY,2353772916.avi(video)"/>
        <s v="https://chomikuj.pl/tomaszowianka/Dla+kierowc*c3*b3w/filmy+drastyczne"/>
        <s v="https://chomikuj.pl/tesia2584/FILMIKI/DRASTYCZNE"/>
        <s v="http://chomikuj.pl/alekkosela/Filmy/Horrory/Filmy+drastyczne"/>
        <s v="http://chomikuj.pl/M.K-22/*e2*97*8f++DLA+LUDZI+O+MOCNYCH+NERWACH++*2b21/*c5*9amiertelny+Wypadek+_+Drastyczne+Sceny+18*2b_(360p),3086361800.flv"/>
        <s v="https://chomikuj.pl/Dymek290/*c5*9amieszne+filmiki*2cwypadki+i+nie+tylko/Egzekucja+na+weselu+(UWAGA+drastyczne!),1262279066.flv(video)"/>
        <s v="http://chomikuj.pl/MAXX72/DRASTYCZNE/GWA*c5*81T,3094739374.avi(video)"/>
        <s v="https://pl-pl.facebook.com/MTSSfanpage/videos/402792453418286/"/>
        <s v="https://www.facebook.com/janusz.korwin.mikke/posts/889544421111638"/>
        <s v="https://pl-pl.facebook.com/Onet/posts/10153878993919716"/>
        <s v="https://pl-pl.facebook.com/portalbrd24/videos/1038610229609824/"/>
        <s v="https://www.facebook.com/drastyczne.eu/"/>
        <s v="https://www.youtube.com/watch?v=S7QCA9SQaJc"/>
        <s v="https://www.youtube.com/watch?v=c2AE5gDyiBA"/>
        <s v="https://www.youtube.com/watch?v=D45UJF2TZBo"/>
        <s v="https://www.youtube.com/watch?v=5GbKJz4IxXo"/>
        <s v="https://www.youtube.com/watch?v=AoGh2wqfEOQ"/>
        <s v="https://www.youtube.com/watch?v=Eo0zp51rtb8"/>
        <s v="https://www.youtube.com/watch?v=6kD3WKHDKKM"/>
        <s v="https://www.youtube.com/watch?v=Ra63GWxTIxs"/>
        <s v="https://www.youtube.com/watch?v=dJomXRwxVoU"/>
        <s v="https://www.youtube.com/watch?v=eqlHX7vBJKw"/>
        <s v="https://www.mydwoje.pl/"/>
        <s v="https://www.quickflirt.com/"/>
        <s v="https://www.benaughty.com/"/>
        <s v="https://www.sugardate.eu/pl"/>
        <s v="http://zakochanyrodzic.pl/"/>
        <s v="http://bemydate.mobi/web/"/>
        <s v="http://thelove.pl/"/>
        <s v="http://www.e-randka.pl/"/>
        <s v="http://flirto.pl/"/>
        <s v="http://www.proximeety.pl/"/>
        <s v="http://www.wiocha.pl/"/>
        <s v="http://memy.pl/"/>
        <s v="http://mamtak.pl/"/>
        <s v="http://www.yafud.pl/"/>
        <s v="https://pocisk.org/"/>
        <s v="http://nieistniejacamilosc.blogspot.com/"/>
        <s v="http://karina1704.pinger.pl/m/10213740"/>
        <s v="http://emokornelka.bloog.pl/"/>
        <s v="http://bringbring.pinger.pl/p/99"/>
        <s v="https://ask.fm/Szczygsss/answers/106174989969"/>
        <s v="http://tatuaze.net.pl/"/>
        <s v="http://tatuaze-wzory.com/"/>
        <s v="http://www.jatutattoo.pl/"/>
        <s v="http://yakuza.pl/"/>
        <s v="https://etatuator.pl/"/>
        <s v="https://www.mpcforum.pl/topic/339405-jakie-wed%C5%82ug-ciebie-s%C4%85-najlepsze-papierosy18/"/>
        <s v="http://sherlocktrafika.pl/"/>
        <s v="http://www.hi-fi.com.pl/forum/5-inne/5461-jakie-s%C4%85-najlepsze-papierosy"/>
        <s v="http://www.trafika.pl/"/>
        <s v="http://www.itabak.pl/index.php"/>
        <s v="https://smoke.pl/#"/>
        <s v="http://swiatfajki.pl/"/>
        <s v="http://akan-tobacco.pl/"/>
        <s v="http://www.cygara-tyton.pl/#"/>
        <s v="http://www.esklep.buszek.com/"/>
        <s v="http://www.zakladybukmacherskie.biz.pl/"/>
        <s v="http://zagranie.com/bonusy-bukmacherskie-2017/"/>
        <s v="https://oddslivesport.com/pl/typy"/>
        <s v="https://oferty-bukmacherskie.pl/"/>
        <s v="https://pl.unibet-2.com/"/>
        <s v="https://rynekbukmacherski.pl/"/>
        <s v="https://sports.bwin.com/pl/sports"/>
        <s v="https://www.betapp.pl/"/>
        <s v="1xbet72.com"/>
        <s v="https://www.bettingexpert.com/p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ala Marcin" refreshedDate="43194.495722453707" createdVersion="6" refreshedVersion="6" minRefreshableVersion="3" recordCount="220" xr:uid="{00000000-000A-0000-FFFF-FFFF26000000}">
  <cacheSource type="worksheet">
    <worksheetSource name="Tabela2[[Kategoria]:[Domena]]" r:id="rId2"/>
  </cacheSource>
  <cacheFields count="3">
    <cacheField name="Kategoria" numFmtId="0">
      <sharedItems count="30">
        <s v="aborcja"/>
        <s v="Alkohol"/>
        <s v="anoreksja"/>
        <s v="broń &amp; bomby"/>
        <s v="czaty online"/>
        <s v="Dla dorosłych"/>
        <s v="Dla dorosłych - Facebook"/>
        <s v="Dla dorosłych - YouTube"/>
        <s v="homoseksualizm"/>
        <s v="kibole"/>
        <s v="nacjonalizm"/>
        <s v="narkotyki"/>
        <s v="Nielegalne oprogramowanie"/>
        <s v="Od 18 lat"/>
        <s v="operacje plastyczne"/>
        <s v="pornografia"/>
        <s v="Pornografia - Tumblr"/>
        <s v="Pornografia - Twitter"/>
        <s v="Pornografia - YouTube"/>
        <s v="przekleństwa"/>
        <s v="Przemoc"/>
        <s v="Przemoc - Facebook"/>
        <s v="Przemoc - Twitter"/>
        <s v="Przemoc - Youtube"/>
        <s v="randkowe"/>
        <s v="różny kontent - potencjalnie dla dorosłych"/>
        <s v="samookaleczanie"/>
        <s v="tatuaże"/>
        <s v="Tytoń"/>
        <s v="Zakłady online"/>
      </sharedItems>
    </cacheField>
    <cacheField name="Kategoria 2" numFmtId="0">
      <sharedItems containsBlank="1"/>
    </cacheField>
    <cacheField name="Domena" numFmtId="0">
      <sharedItems count="220">
        <s v="http://eveabortioncarespecialists.com/"/>
        <s v="https://www.cosmopolitan.com/sex-love/advice/a4289/abortion-pill/"/>
        <s v="https://plancpills.org/home/"/>
        <s v="http://abortion.org.nz/"/>
        <s v="http://www.founderswhc.com/medical-pill/"/>
        <s v="http://www.allwomenscare.com/"/>
        <s v="http://www.womenscenterofhouston.com/"/>
        <s v="http://chopinvodka.com/"/>
        <s v="https://specsonline.com/shop/spirits/savvy-texas-vodka/"/>
        <s v="http://www.castlewine.com/"/>
        <s v="http://boydandblair.com/"/>
        <s v="http://www.smirnoff.com/en-us/"/>
        <s v="https://www.qualityliquorstore.com/"/>
        <s v="http://www.theliquorbarn.com/"/>
        <s v="http://www.liquorama.net/"/>
        <s v="https://www.liquormart.com/"/>
        <s v="https://www.luxuriousdrinks.com/en/"/>
        <s v="https://whyeat.net/"/>
        <s v="https://starvingdaughters.weebly.com/"/>
        <s v="http://thinnyskinnywinny.blogspot.com/"/>
        <s v="https://foreverandalwaysproana.wordpress.com/"/>
        <s v="https://ana-adores-you.livejournal.com/"/>
        <s v="http://www.instructables.com/id/Homemade-gunpowder/"/>
        <s v="http://www.pyrocreations.com/Pyrotechnic-Blog/preparing_colored_smoke_bomb_at_home"/>
        <s v="http://www.survival-manual.com/gunpowder.php"/>
        <s v="http://www.survivopedia.com/diysmokebombs/"/>
        <s v="https://www.digitaltrends.com/cool-tech/how-to-build-a-rocket/"/>
        <s v="https://www.wikihow.com/Make-Fireworks"/>
        <s v="https://ultras-europe.com/en/"/>
        <s v="https://www.youtube.com/watch?v=abOiOPKkF-g"/>
        <s v="http://bazoocam.org/chat/"/>
        <s v="http://www.e-chat.co/"/>
        <s v="https://chatous.com/#"/>
        <s v="https://strangermeetup.com/"/>
        <s v="https://www.chatblink.com/random-chat"/>
        <s v="https://www.meetskip.com/"/>
        <s v="https://www.strangers-chat.com/"/>
        <s v="https://www.tinychat.com/#category=all"/>
        <s v="http://www.goodtoknow.co.uk/family/galleries/29374/sex-positions-during-pregnancy/2"/>
        <s v="https://www.cosmopolitan.com/sex-love/a5528/your-orgasm-guaranteed/"/>
        <s v="https://www.netmums.com/life/100-kamasutra-sex-positions/bandoleer"/>
        <s v="http://sexpositions.club/"/>
        <s v="https://www.refinery29.com/2016/03/106633/sex-positions"/>
        <s v="http://www.parent24.com/Pregnant/Pregnancy_health/the-5-best-sex-positions-after-you-have-a-baby-20180122"/>
        <s v="https://www.womenshealthmag.com/sex-and-love/sex-positions-guide/slide/6"/>
        <s v="http://www.momjunction.com/articles/sex-positions-to-help-you-get-pregnant_00385735/#gref"/>
        <s v="https://www.thebump.com/a/best-sex-positions-for-getting-pregnant"/>
        <s v="https://www.bustle.com/articles/53421-the-7-best-sex-positions-to-help-him-last-longer-in-bed-because-really-can-you"/>
        <s v="https://www.facebook.com/my.hottest.sexygirls/?ref=br_rs"/>
        <s v="https://www.facebook.com/Hot-Girls-Sexy-Babes-225408714499378/?ref=br_rs"/>
        <s v="https://www.facebook.com/HootGiirls/?ref=br_rs"/>
        <s v="https://www.facebook.com/HOT-GIRLS-308411379345426/?ref=br_rs"/>
        <s v="https://www.facebook.com/American-Hot-Girl-240057406180744/?ref=br_rs"/>
        <s v="https://www.facebook.com/Hot-girls-amateur-1705272919715565/?ref=br_rs"/>
        <s v="https://www.facebook.com/Hot-Girls-469822523190573/?ref=br_rs"/>
        <s v="https://www.facebook.com/HotGirlsWomen/?ref=br_rs"/>
        <s v="https://www.facebook.com/Tattoo-girls-hot-and-sexy-inked-898182953577857/?ref=br_rs"/>
        <s v="https://www.facebook.com/Hot-girls-flexible-654600517931375/?ref=br_rs"/>
        <s v="https://www.youtube.com/watch?v=i5mTrcfw6xc&amp;feature=share"/>
        <s v="https://www.youtube.com/watch?v=m1ruWYu0svA"/>
        <s v="https://www.youtube.com/watch?v=M5IK12NlnZA"/>
        <s v="https://www.youtube.com/watch?v=NHVlRoE1TFQ"/>
        <s v="https://www.youtube.com/watch?v=1DRs5FKm190"/>
        <s v="http://lgbtcc.com/"/>
        <s v="https://www.out.com/"/>
        <s v="https://lalgbtcenter.org/"/>
        <s v="http://www.laglcc.org/"/>
        <s v="https://lgbtqia.ucdavis.edu/educated/glossary.html"/>
        <s v="http://ilga.org/"/>
        <s v="http://lgbt.foundation/"/>
        <s v="https://www.nglcc.org/"/>
        <s v="https://supportersnotcustomers.com/"/>
        <s v="http://ohbest.blogspot.com/2012/02/football-ultras-part-2.html"/>
        <s v="https://combat18franceofficial.wordpress.com/news/"/>
        <s v="http://www.bloodandhonour.net/"/>
        <s v="https://www.hammerskins.net/index.html"/>
        <s v="http://www.crew38.com/forum38/content.php"/>
        <s v="https://community.thegooddrugsguide.com/"/>
        <s v="https://drugs-forum.com/forums/"/>
        <s v="https://drugsforum.nl/"/>
        <s v="http://www.ganjagoddessseattle.com/home"/>
        <s v="https://www.theevergreenmarket.com/"/>
        <s v="http://www.growweedeasy.com/"/>
        <s v="https://www.helloganja.com/"/>
        <s v="http://7tor.org"/>
        <s v="https://1337x.st/"/>
        <s v="https://arenabg.ch"/>
        <s v="https://bt-scene.cc/"/>
        <s v="https://eztv.ag/"/>
        <s v="https://idope.se/"/>
        <s v="https://monova.org/"/>
        <s v="https://pirateiro.com"/>
        <s v="https://rarbg.to/index8.php"/>
        <s v="https://rutracker.org/forum/index.php"/>
        <s v="https://torrents.me/"/>
        <s v="https://www.demonoid.pw/?ntp=3&amp;g=XCEE203"/>
        <s v="https://www.limetorrents.cc"/>
        <s v="https://www.torlock.com/"/>
        <s v="https://www.torrentdownloads.me/"/>
        <s v="http://thepureskin.tumblr.com/"/>
        <s v="https://twitter.com/ImAmberHahn"/>
        <s v="http://www.skyy.de/"/>
        <s v="http://www.totalwine.com/spirits/c/c0030"/>
        <s v="https://www.lk.co.nz/"/>
        <s v="http://onlineslangdictionary.com/lists/most-vulgar-words/"/>
        <s v="https://www.thehookah.com/"/>
        <s v="https://hookahjohn.com/"/>
        <s v="https://www.hookahheroes.com/"/>
        <s v="http://www.aurora-clinics.co.uk"/>
        <s v="https://www.nhs.uk/conditions/cosmetic-treatments/breast-enlargement/"/>
        <s v="https://www.cadoganclinic.com/"/>
        <s v="http://www.avocaclinic.ie/"/>
        <s v="http://osloplastikkirurgi.com/"/>
        <s v="https://www.mayoclinic.org/tests-procedures/breast-augmentation/about/pac-20393178"/>
        <s v="https://zooxhamster.com/"/>
        <s v="http://www.asianzoosex.com/"/>
        <s v="https://www.adultdvdempire.com/569401"/>
        <s v="http://xxxmom.pro"/>
        <s v="http://momandsonporno.net/"/>
        <s v="https://beeg.com/"/>
        <s v="http://www.machogaytube.com/"/>
        <s v="http://bestialityvideo.us/"/>
        <s v="https://www.reddit.com/r/nsfw/"/>
        <s v="https://www.reddit.com/r/pornvids/"/>
        <s v="https://lovedripper.tumblr.com/"/>
        <s v="http://lexi-lolli.tumblr.com/"/>
        <s v="http://bliklab.tumblr.com/"/>
        <s v="http://theindifference.tumblr.com/"/>
        <s v="http://hairy-pussy-lovers.tumblr.com/"/>
        <s v="https://doucepiment.tumblr.com/"/>
        <s v="https://actalive2411.tumblr.com/"/>
        <s v="http://be-sex.tumblr.com/"/>
        <s v="https://twitter.com/thereallisaann"/>
        <s v="https://twitter.com/KissaSins"/>
        <s v="https://twitter.com/brennasparksxxx"/>
        <s v="https://twitter.com/HadleyViscara"/>
        <s v="https://twitter.com/mofosnetwork"/>
        <s v="https://twitter.com/ValentinaNappi"/>
        <s v="https://twitter.com/AnnadeVilleXXX"/>
        <s v="https://twitter.com/StephwestX"/>
        <s v="https://twitter.com/AdrianaMaya_xxx"/>
        <s v="https://twitter.com/slutsaucekhloe"/>
        <s v="https://twitter.com/alexharpermodel"/>
        <s v="https://twitter.com/EvelinStone69"/>
        <s v="https://www.youtube.com/watch?v=epk-u7CBZeI"/>
        <s v="https://www.youtube.com/watch?v=ni3s19XD0nQ"/>
        <s v="https://www.youtube.com/watch?v=rBDjHh7INJk"/>
        <s v="https://www.youtube.com/watch?v=f6jgDk4apog"/>
        <s v="https://www.youtube.com/watch?v=_C2Nh0te-dY"/>
        <s v="https://www.youtube.com/watch?v=v2XqgrQ0Sew"/>
        <s v="https://en.wiktionary.org/wiki/Category:English_vulgarities"/>
        <s v="https://www.noswearing.com/dictionary"/>
        <s v="https://www.scribendi.com/advice/how_to_swear.en.html"/>
        <s v="http://seattleclouds.com/myapplications/uaedemon/swearwords/SwearlistF.html"/>
        <s v="http://uncyclopedia.wikia.com/wiki/Tourette's_Syndrome"/>
        <s v="http://videosperturbadores.wtf/"/>
        <s v="https://www.heavy-r.com/free_porn/gore.html"/>
        <s v="http://www.goregasm.co/"/>
        <s v="http://horriblevideos.com/"/>
        <s v="http://snuffme.com/main"/>
        <s v="http://www.killsometime.com/search/fights"/>
        <s v="https://cutedeadguys.net/"/>
        <s v="https://www.facebook.com/Best-Gore-235094513351525/?ref=br_rs"/>
        <s v="https://www.facebook.com/Horror-Gore-602825229893448/?ref=br_rs"/>
        <s v="https://www.facebook.com/Horror-Gore-More-1524028937645072/?ref=br_rs"/>
        <s v="https://www.facebook.com/drpopping/"/>
        <s v="https://www.facebook.com/DrMedicalCases/"/>
        <s v="https://www.facebook.com/hieuvuxuan99/?ref=br_rs"/>
        <s v="https://twitter.com/Slam_Brutal69"/>
        <s v="https://twitter.com/wtfkareem/status/573649611115470848"/>
        <s v="https://twitter.com/videoandnasty"/>
        <s v="https://twitter.com/goregal0re"/>
        <s v="https://twitter.com/therealbestgore"/>
        <s v="https://www.youtube.com/watch?v=jLAJAPiQJ2I"/>
        <s v="https://www.youtube.com/watch?v=s39AKYFZXrI"/>
        <s v="https://www.youtube.com/watch?v=7RoHyOFR6Vk"/>
        <s v="https://www.youtube.com/watch?v=eEPr1JjIikg"/>
        <s v="https://www.youtube.com/watch?v=zRCbZRw0cF0"/>
        <s v="https://www.youtube.com/watch?v=ZTw29KPWfNU"/>
        <s v="https://www.youtube.com/watch?v=UUbUTiJz2tw"/>
        <s v="https://www.youtube.com/watch?v=YAqPeujR4ZQ"/>
        <s v="http://www.online-dating-ukraine.eu.com/"/>
        <s v="https://romancecompass.com/"/>
        <s v="https://www.japancupid.com/"/>
        <s v="https://www.koreancupid.com/"/>
        <s v="https://fdating.com/"/>
        <s v="http://quicklol.com/"/>
        <s v="http://thechive.com/"/>
        <s v="http://uberhumor.com/"/>
        <s v="https://www.eatliver.com/"/>
        <s v="https://www.funnyjunk.com/"/>
        <s v="https://www.buzzfeed.com/"/>
        <s v="http://www.nzbzd.com/Slit-Wristsghxiunuu/5"/>
        <s v="http://bigblogg.info/marrdwn-real-cut-wrists.awp"/>
        <s v="http://machicon-akihabara.info/2017cimage-cut-wrist-scars.awp"/>
        <s v="http://confessionsofaspotlessmind.blogspot.com/2005/12/suicide-methods-1-warning-gory-photos.html"/>
        <s v="http://bananapoop.com/uncommon-sense/how-to-suicide/wrist-slitting.php"/>
        <s v="https://www.youtube.com/watch?v=lecxArMr9MI"/>
        <s v="https://www.tattoojohnny.com/"/>
        <s v="http://fyeahtattoos.com/"/>
        <s v="https://www.tattooforaweek.com/"/>
        <s v="http://tattoos-by-design.co.uk/"/>
        <s v="https://stpetetattoo.org/"/>
        <s v="http://findtattoodesign.net/"/>
        <s v="http://www.vanishingtattoo.com/"/>
        <s v="http://www.bodygraphics.ca/"/>
        <s v="https://www.smokersoutletonline.com/"/>
        <s v="https://www.jrcigars.com/"/>
        <s v="https://www.cupojoes.com/"/>
        <s v="http://littlecigarwarehouse.com/"/>
        <s v="https://www.hookah-shisha.com/"/>
        <s v="https://www.hookahcompany.com/"/>
        <s v="https://www.smoking-hookah.com/"/>
        <s v="https://www.southsmoke.com/"/>
        <s v="www.1bet.com"/>
        <s v="www.betrebels.gr"/>
        <s v="www.betrebels.net"/>
        <s v="www.vernons.com"/>
        <s v="https://www.ignitioncasino.eu/poker"/>
        <s v="https://www.pokerstarscasino.eu/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ala Marcin" refreshedDate="43194.498796064814" createdVersion="6" refreshedVersion="6" minRefreshableVersion="3" recordCount="107" xr:uid="{00000000-000A-0000-FFFF-FFFF27000000}">
  <cacheSource type="worksheet">
    <worksheetSource name="Tabela1"/>
  </cacheSource>
  <cacheFields count="3">
    <cacheField name="Kategoria 1" numFmtId="0">
      <sharedItems count="22">
        <s v="Aborcja"/>
        <s v="Alkohol"/>
        <s v="Anoreksja"/>
        <s v="Broń &amp; Bomby"/>
        <s v="Czaty online"/>
        <s v="Homoseksualizm"/>
        <s v="Kibole"/>
        <s v="Nacjonalizm"/>
        <s v="Narkotyki"/>
        <s v="Nielegalne oprogramowanie"/>
        <s v="Operacje plastyczne"/>
        <s v="Pornografia"/>
        <s v="Pornografia - Chomikuj"/>
        <s v="Pornografia - YouTube"/>
        <s v="Przemoc - Chomikuj"/>
        <s v="Przemoc - Twitter"/>
        <s v="Przemoc - YouTube"/>
        <s v="Randkowe"/>
        <s v="Sekty"/>
        <s v="Tatuaże"/>
        <s v="Tytoń"/>
        <s v="Zakłady online"/>
      </sharedItems>
    </cacheField>
    <cacheField name="Kategoria 2" numFmtId="0">
      <sharedItems count="18">
        <s v="Mix"/>
        <s v="Publicystyczne"/>
        <s v="Blogi i fora"/>
        <s v="Blogi i fora - blogspot"/>
        <s v="Blogi i fora - Wordpress"/>
        <s v="Publicystyczne - Wirtualna Polska"/>
        <s v="Publicystyczne - Polityka"/>
        <s v="Publicystyczne - interia"/>
        <s v="Publicystyczne - gazeta.pl"/>
        <s v="Publicystyczne - onet"/>
        <s v="Publicystyczne - fakt"/>
        <s v="Medyczne"/>
        <s v="Chomikuj"/>
        <s v="Media społecznośćiowe - YouTube"/>
        <s v="Media społecznościowe - Twitter"/>
        <s v="Media społecznościowe - YouTube"/>
        <s v="Publicystyczne - wprost"/>
        <s v="Publicystyczne "/>
      </sharedItems>
    </cacheField>
    <cacheField name="Domen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ala Marcin" refreshedDate="43194.49934282407" createdVersion="6" refreshedVersion="6" minRefreshableVersion="3" recordCount="102" xr:uid="{00000000-000A-0000-FFFF-FFFF28000000}">
  <cacheSource type="worksheet">
    <worksheetSource name="Tabela14[[Kategoria 1]:[Domena]]" r:id="rId2"/>
  </cacheSource>
  <cacheFields count="3">
    <cacheField name="Kategoria 1" numFmtId="0">
      <sharedItems count="20">
        <s v="Aborcja"/>
        <s v="Alkohol"/>
        <s v="Anoreksja"/>
        <s v="Broń &amp; Bomby"/>
        <s v="Czaty online"/>
        <s v="Homoseksualizm"/>
        <s v="Kibole"/>
        <s v="Nacjonalizm"/>
        <s v="Narkotyki"/>
        <s v="Nielegalne oprogramowanie"/>
        <s v="Operacje plastyczne"/>
        <s v="Pornografia"/>
        <s v="Pornografia - Chomikuj"/>
        <s v="Pornografia - YouTube"/>
        <s v="Przemoc - Twitter"/>
        <s v="Przemoc - YouTube"/>
        <s v="Randkowe"/>
        <s v="Sekty"/>
        <s v="Tytoń"/>
        <s v="Zakłady online"/>
      </sharedItems>
    </cacheField>
    <cacheField name="Kategoria 2" numFmtId="0">
      <sharedItems/>
    </cacheField>
    <cacheField name="Domena" numFmtId="0">
      <sharedItems count="102">
        <s v="http://sciaga.pl/slowniki-tematyczne/3832/aborcja/"/>
        <s v="https://sjp.pwn.pl/poradnia/haslo/abortowac;14167.html"/>
        <s v="http://udanemalzenstwo.blogspot.com/2010/07/dlaczego-koscio-odrzuca-antykoncepcje-i.html"/>
        <s v="http://www.wiez.pl/czasopismo/;s,czasopismo_szczegoly,id,560,art,15464"/>
        <s v="https://www.bryk.pl/slowniki/slownik-wyrazow-obcych/240583-aborcja-lac-abortio-poronienie"/>
        <s v="https://www.ecco-verde.pl/info/beauty-blog/czy-alkohol-w-kosmetykach-jest-szkodliwy"/>
        <s v="https://www.money.pl/gospodarka/wiadomosci/artykul/zubrowka-cedc-roust-russian-standard,190,0,2230718.html"/>
        <s v="https://www.bankier.pl/wiadomosc/Producent-Zubrowki-znika-z-gieldy-2851949.html"/>
        <s v="https://www.forbes.pl/gielda/cedc-producent-bolsa-i-zubrowki-w-rosyjskich-rekach/r3xb8tg"/>
        <s v="https://www.bankier.pl/wiadomosc/Wyborowa-w-Top-5-wodek-na-swiecie-2291515.html"/>
        <s v="http://www.e-stawiamnazdrowie.pl/index.php/alkohol/56-alkohol-pomoc/320-czym-jest-uzaleznienie-od-alkoholu"/>
        <s v="http://www.jhcadwokaci.pl/kiedy-jazda-pod-wplywem-juz-przestepstwo-kiedy-jeszcze-wykroczenie-zakaz-prowadzenia-pojazdow/"/>
        <s v="http://www.rp.pl/Firma/308129989-Alkohol-bez-zezwolenia-jako-darmowy-dodatek-do-posilkow-to-lamanie-prawa.html"/>
        <s v="https://oczymlekarze.pl/zdrowy-styl-zycia/dieta/1128-czy-alkohol-tuczy-wyniki-badan"/>
        <s v="http://kathyleonia88.blogspot.com/p/anoreksja-moja-historia.html"/>
        <s v="http://www.newsweek.pl/polska/anorektyczki-jak-motyle,105377,1,1.html"/>
        <s v="http://forum.jestemfit.pl/chce-schudnac/8449-normalnosci-poprzez-anoreksje-otylosci-czyli-kilkuletnia-historia.html"/>
        <s v="http://forum.gazeta.pl/forum/w,592,85095386,85095386,moja_historia_dlugie_ale_warto_.html"/>
        <s v="http://www.gazetaslupecka.pl/?p=11877"/>
        <s v="http://wyborcza.pl/1,76842,11542231,O_atomowych_konfabulacjach_w_poezji_i_prozie.html"/>
        <s v="https://passent.blog.polityka.pl/2017/06/05/bomba-pod-letowska/"/>
        <s v="http://www1.rfi.fr/actupl/articles/116/article_8393.asp"/>
        <s v="http://www.sppw1944.org/index.html?http://www.sppw1944.org/poezja/proza%20c.html"/>
        <s v="https://oko.press/alarm-bombowy-zaklocil-wreczanie-nagrody-pen-clubu-wyklad-prof-ewy-letowskiej/?fb_comment_id=1504641452942770_1505346112872304#fc0760f33a5c6"/>
        <s v="http://www.nowosci.com.pl/archiwum/a/poznali-sie-na-czacie-i-pokochali,11330085/"/>
        <s v="http://kryminalki.pl/poznali-sie-na-czacie-podczas-grania-potem-chlopak-zaczal-dostawac-od-niego-porno/"/>
        <s v="https://forum.pasja-informatyki.pl/107388/jak-napisac-chat-na-strone"/>
        <s v="http://www.webhostingtalk.pl/topic/38770-chat-z-wykorzystaniem-bazy-mysql/"/>
        <s v="https://wojciechdembinski.pl/index.php/pomysly-wykorzystanie-chat-botow/"/>
        <s v="http://www.psychiatria.pl/forum/jestem-homoseksualista-jak-z-tym-zyc/watek/729250/1.html"/>
        <s v="http://www.poprostu.gda.pl/artykuly/rodzice_homoseksualnych_dzieci"/>
        <s v="http://www.newsweek.pl/wiedza/nauka/skad-sie-bierze-homoseksualizm-homoseksualizm-to-nie-choroba,artykuly,372589,1.html"/>
        <s v="http://www.jestemzuza.pl/alfabet-tajskosci-h-homoseksualizm/"/>
        <s v="http://www.centrumdobrejterapii.pl/materialy/dlaczego-niektore-osoby-sa-homoseksualne-lub-biseksualne/"/>
        <s v="http://krakow.wyborcza.pl/krakow/7,44425,21966654,smiertelny-atak-porachunki-nowego-pokolenia-krakowskich-kiboli.html"/>
        <s v="http://torun.wyborcza.pl/torun/1,48723,16456153,Kibol_przyznal_sie_do_zadymy__nie_znal_slowa__zbiegowisko_.html"/>
        <s v="http://www.gloswielkopolski.pl/artykul/401604,kibol-w-wielkopolsce-to-brzmi-dumnie,id,t.html"/>
        <s v="http://www.newsweek.pl/wiedza/historia/antyczni-kibole-jak-wygladaly-starcia-pseudokibicow-w-starozytnosci-,artykuly,399018,1.html"/>
        <s v="http://natemat.pl/39281,nieznana-kultura-kibicowska-roznia-nas-tylko-koncowki-szalikow-kto-ma-wiedziec-ten-wie"/>
        <s v="https://www.znak.com.pl/kartoteka,ksiazka,74737,Etnicznosc-i-nacjonalizm-Ujecie-antropologiczne"/>
        <s v="http://www.mojasocjologia.pl/thomas-hylland-eriksen-etnicznosc-i-nacjonalizm-ujecie-antropologiczne/"/>
        <s v="http://www.rmf24.pl/fakty/polska/news-jan-pawel-ii-wskazywal-nacjonalizm-jako-zagrozenie-dla-patri,nId,2470065"/>
        <s v="https://opoka.org.pl/biblioteka/W/WP/jan_pawel_ii/encykliki/centesimus_1.html"/>
        <s v="http://e-civitas.pl/jan-pawel-ii-nauczyciel-patriotyzmu/"/>
        <s v="https://www.antyradio.pl/Film/Seriale/CIA-probowalo-kontrolowac-umysly-przy-pomocy-LSD-Serial-Netflixa-opowie-o-tuszowanej-sprawie-Franka-Olsona-18984"/>
        <s v="https://www.spidersweb.pl/rozrywka/2017/12/15/wormwood-recenzja/"/>
        <s v="http://wiedza.alkahest.umcs.pl/chemiczna-historia-psychodelikow/"/>
        <s v="https://www.tajemnice-swiata.pl/mk-ultra-czyli-pranie-mozgu-miare-cia/"/>
        <s v="http://www.focus.pl/artykul/ayahuasca-czyli-podroz-w-zaswiaty-i-z-powrotem-sekret-indianskich-obrzedow-w-peru"/>
        <s v="https://solidmania.com/piractwo-komputerowe-konsekwencje-prawne-nielegalnego-oprogramowanie-w-firmie/"/>
        <s v="http://lublin.naszemiasto.pl/artykul/sciagali-pliki-z-sieci-torrent-dostali-wezwania-do-sadu,2828228,art,t,id,tm.html"/>
        <s v="http://antyweb.pl/skrypty-strony-kryptowaluty/"/>
        <s v="http://www.bsa.org/anti-piracy/?sc_lang=pl-PL"/>
        <s v="http://www.ekliniki.pl/artykul/w-jakich-przypadkach-lekarz-powinien-odmowic-wykonania-zabiegu-z-zakresu-chirurgii-plastycznej/1082/"/>
        <s v="http://www.dw.com/pl/nowy-trend-w-niemczech-operacje-plastyczne-made-in-poland/a-18202847"/>
        <s v="http://www.tygodniksiedlecki.com/t25818-aby.akceptowa.siebie.htm"/>
        <s v="http://czopkiewicz.pl/5-najbardziej-zaskakujacych-trendow-chirurgii-plastycznej-swiecie/"/>
        <s v="http://arkadiuszkuna.pl/5-zaskakujacych-trendow-chirurgii-plastycznej-innych-czesciach-swiata/"/>
        <s v="https://www.wprost.pl/swiat/10078444/Pornografia-w-ksiazce-dla-dzieci-Rodzice-oburzeni-publikacja.html"/>
        <s v="http://detektywprawdy.pl/2017/05/10/norwegia-chce-edukowac-dzieci-o-porno/"/>
        <s v="http://www.rp.pl/Spoleczenstwo/180119534-Pornografia-dziecieca-Podejrzanych-tysiac-nastolatkow.html"/>
        <s v="http://fakty.interia.pl/swiat/news-burza-wokol-ksiazki-dla-dzieci-ktorej-tematem-jest-pornograf,nId,2447071"/>
        <s v="http://www.rmf24.pl/fakty/swiat/news-burza-wokol-ksiazki-dla-dzieci-ktorej-tematem-jest-pornograf,nId,2447045"/>
        <s v="https://chomikuj.pl/radost24/audiobook/Irvine+Welsh/Trainspotting+porno"/>
        <s v="https://chomikuj.pl/arek78wtc/Filmy+dokumentalne/G*c5*82*c4*99boko+w+gardle"/>
        <s v="http://chomikuj.pl/ANDY57/Filmy+Rona+Howarda/Inside+Deep+Throat++++++G*c5*82*c4*99boko+w+gardle,1594309611.avi(video)"/>
        <s v="http://chomikuj.pl/gonia1955/FILMY+DOKUMENTALNE+O*c5*9aWIATOWE/Inside+Deep+Throat+-+G*c5*82*c4*99boko+w+Gardle,1207513904.avi(video)"/>
        <s v="https://www.youtube.com/watch?v=dORbRS6Zqgs"/>
        <s v="https://www.youtube.com/watch?v=vCLZ1jkdAO0"/>
        <s v="https://www.youtube.com/watch?v=x06BAz_bd5U"/>
        <s v="https://www.youtube.com/watch?v=0pLcbf26d80"/>
        <s v="https://www.youtube.com/watch?v=OnIDdeYsJrA"/>
        <s v="https://twitter.com/LorencTomasz/status/936706243506397184"/>
        <s v="https://twitter.com/LorencTomasz/status/936243883075358721"/>
        <s v="https://twitter.com/sbalcerac/status/973937676612198400"/>
        <s v="https://twitter.com/TomaszSkory/status/962041403327959041"/>
        <s v="https://twitter.com/OrderUsmiechu"/>
        <s v="https://www.youtube.com/watch?v=Rm8m053uLmo"/>
        <s v="https://www.youtube.com/watch?v=zsUEQS1hiyA"/>
        <s v="https://www.youtube.com/watch?v=31DJyp0j8rg"/>
        <s v="https://www.youtube.com/watch?v=CfNDUHfcepM"/>
        <s v="https://www.youtube.com/watch?v=JJOedHLszCI"/>
        <s v="https://www.whitepress.pl/baza-wiedzy/248/tinder-co-to-jest-i-jak-dziala-randkowanie-w-sieci"/>
        <s v="http://www.coslychacwbiznesie.pl/biznes/randkowy-interes-online"/>
        <s v="http://www.rp.pl/Prezydent--USA/180319940-Powstal-serwis-randkowy-dla-przeciwnikow-Trumpa.html"/>
        <s v="https://mambiznes.pl/wlasny-biznes/pomysl-na-biznes/zarabiaja-w-internecie-na-singlach-2638"/>
        <s v="https://www.bankier.pl/wiadomosc/Ile-mozna-zarobic-na-portalu-randkowym-Dziesiatki-milionow-3059631.html"/>
        <s v="http://www.odnowa.jezuici.pl/szum/ewangelizacja-mainmenu-56/swiadectwa/505-odeszam-z-sekty"/>
        <s v="http://www.tajemnicamilosci.pl/magia-okultyzm-spirytyzm/wyszedlem-z-piekla-okultyzmu-swiadectwo-wieslawa.html"/>
        <s v="http://niepoprawni.pl/blog/jacek-mruk/swiadectwo-egzorcyzmowanego-czlonka-sekty-hare-kryszna"/>
        <s v="https://tadeuszczernik.wordpress.com/2011/06/28/swiadectwa-ofiar-sekty-swiadkow-jehowy/"/>
        <s v="https://ostrzezenieprzedmbm.wordpress.com/2015/04/19/mocne-swiadectwo-bylej-zwolenniczki-marii-bozego-milosierdzia/"/>
        <s v="http://telewizjarepublika.pl/rzad-bierze-sie-za-tyton-czy-palaczy-czeka-rewolucja,49506.html"/>
        <s v="https://www.money.pl/gospodarka/wiadomosci/artykul/polskie-rolnictwo-praca-na-plantacji-tytoniu,67,0,2341443.html"/>
        <s v="https://www.obserwatorfinansowy.pl/forma/rotator/koniec-tanich-skretow-z-tytoniu/"/>
        <s v="https://gazetabilgoraj.pl/artykul/rolnik-szkodzi-rolnikowi/199219"/>
        <s v="http://technowinki.onet.pl/gadzety/e-papierosy-grozniejsze-od-tytoniu/kf3wg"/>
        <s v="https://gadzetomania.pl/2172,6-mln-polakow-korzysta-z-nielegalnych-stron-bukmacherskich-wcale-mnie-to-nie-dziwi-legalnych-trudno-polubic"/>
        <s v="http://superbiz.se.pl/opinie-biz/lotto-ma-juz-60-lat-galeria_941280.html"/>
        <s v="http://www.gazetalubuska.pl/polska-i-swiat/art/7868856,wygral-w-lotto-13-milionow-zlotych-teraz-musi-sie-ukrywac,id,t.html"/>
        <s v="http://www.nto.pl/wiadomosci/opolskie/art/4663252,jesli-w-sobote-wygrasz-40-milionow-w-lotto-nie-mow-o-tym-nikomu-nikomu,id,t.html"/>
        <s v="https://www.money.pl/gospodarka/wiadomosci/artykul/bukmacher-mf-wniosek,240,0,2383344.htm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ala Marcin" refreshedDate="43194.500089699075" createdVersion="6" refreshedVersion="6" minRefreshableVersion="3" recordCount="108" xr:uid="{00000000-000A-0000-FFFF-FFFF29000000}">
  <cacheSource type="worksheet">
    <worksheetSource name="Tabela2"/>
  </cacheSource>
  <cacheFields count="3">
    <cacheField name="Kolumna1" numFmtId="0">
      <sharedItems count="22">
        <s v="Alkohol"/>
        <s v="Anoreksja"/>
        <s v="Broń &amp; Bomby"/>
        <s v="Czaty online"/>
        <s v="Homoseksualizm"/>
        <s v="Kibole"/>
        <s v="Nacjonalizm"/>
        <s v="Narkotyki"/>
        <s v="Nielegalne oprogramowanie"/>
        <s v="Operacje plastyczne"/>
        <s v="Pornografia"/>
        <s v="Pornografia - Facebook"/>
        <s v="Pornografia - Twitter"/>
        <s v="Pornografia - YouTube"/>
        <s v="Przemoc - Facebook"/>
        <s v="Przemoc - Twitter"/>
        <s v="Przemoc - YouTube"/>
        <s v="Randkowe"/>
        <s v="Sekty"/>
        <s v="Tatuaże "/>
        <s v="Tytoń"/>
        <s v="Zakłady online"/>
      </sharedItems>
    </cacheField>
    <cacheField name="Kolumna2" numFmtId="0">
      <sharedItems/>
    </cacheField>
    <cacheField name="Domen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ala Marcin" refreshedDate="43194.500377199074" createdVersion="6" refreshedVersion="6" minRefreshableVersion="3" recordCount="101" xr:uid="{00000000-000A-0000-FFFF-FFFF2A000000}">
  <cacheSource type="worksheet">
    <worksheetSource name="Tabela25[[Kategoria 1]:[Domena]]" r:id="rId2"/>
  </cacheSource>
  <cacheFields count="3">
    <cacheField name="Kategoria 1" numFmtId="0">
      <sharedItems count="21">
        <s v="Alkohol"/>
        <s v="Anoreksja"/>
        <s v="Broń &amp; Bomby"/>
        <s v="Czaty online"/>
        <s v="Kibole"/>
        <s v="Nacjonalizm"/>
        <s v="Narkotyki"/>
        <s v="Nielegalne oprogramowanie"/>
        <s v="Operacje plastyczne"/>
        <s v="Pornografia"/>
        <s v="Pornografia - Facebook"/>
        <s v="Pornografia - Twitter"/>
        <s v="Pornografia - YouTube"/>
        <s v="Przemoc - Facebook"/>
        <s v="Przemoc - Twitter"/>
        <s v="Przemoc - YouTube"/>
        <s v="Randkowe"/>
        <s v="Sekty"/>
        <s v="Tatuaże "/>
        <s v="Tytoń"/>
        <s v="Zakłady online"/>
      </sharedItems>
    </cacheField>
    <cacheField name="Kategoria 2" numFmtId="0">
      <sharedItems/>
    </cacheField>
    <cacheField name="Domena" numFmtId="0">
      <sharedItems count="101">
        <s v="https://www.cancer.org/latest-news/the-link-between-drinking-and-cancer.html"/>
        <s v="https://thetruthaboutcancer.com/drinking-alcohol-cancer-risk/"/>
        <s v="https://www.nytimes.com/2017/11/07/well/live/cancer-doctors-cite-risks-of-drinking-alcohol.html"/>
        <s v="https://www.asco.org/about-asco/press-center/news-releases/statement-alcohol-linked-to-cancer-november-2017"/>
        <s v="https://www.cancer.ie/reduce-your-risk/healthy-lifestyle/alcohol/alcohol-and-cancer#sthash.1KbgeIid.dpbs"/>
        <s v="http://www.newsweek.com/drinking-alcohol-could-raise-cancer-risk-permanently-changing-dna-study-finds-770097"/>
        <s v="https://www.buzzfeed.com/carolinerothstein/17-stories-of-eating-disorder-survival?utm_term=.xxQ53JJBwO#.yvrGvMMlep"/>
        <s v="https://www.teenvogue.com/story/9-celebrities-on-eating-disorder-recovery"/>
        <s v="https://www.helpguide.org/articles/eating-disorders/helping-someone-with-an-eating-disorder.htm"/>
        <s v="https://www.mirror-mirror.org/telling.htm"/>
        <s v="https://www.mirror-mirror.org/approach.htm"/>
        <s v="https://www.unog.ch/80256EE600585943/(httpHomepages)/6A03113D1857348E80256F04006755F6?OpenDocument"/>
        <s v="https://www.popsci.com/how-to-make-your-own-bath-bombs"/>
        <s v="https://www.rodalesorganiclife.com/home/how-to-make-natural-bath-bombs"/>
        <s v="https://helloglow.co/coconut-oil-bath-bombs/"/>
        <s v="https://www.thesoapkitchen.co.uk/recipe-bath-bomb/"/>
        <s v="http://mamabearapp.com/dangers-talking-to-strangers-online/"/>
        <s v="https://www.nbcnewyork.com/news/local/Internet-Predators-Child-Chat-Rooms-Online-Safety--153270185.html"/>
        <s v="https://www.livestrong.com/article/106004-dangers-chat-rooms-children/"/>
        <s v="https://www.betterhelp.com/advice/chat/the-dangers-of-text-chat-with-strangers/"/>
        <s v="https://yro.slashdot.org/story/02/05/14/0630258/how-dangerous-is-online-chat-for-kids"/>
        <s v="https://www.degruyter.com/downloadpdf/j/pcssr.2016.71.issue-1/pcssr-2016-0015/pcssr-2016-0015.pdf"/>
        <s v="https://www.theversed.com/45873/russian-politicians-world-cup-igor-lebedev-hooligans/#.T1521X2104q1798C1"/>
        <s v="https://www.researchgate.net/publication/284093221_Debate_on_Football_Hooliganism_in_Poland_the_Myths_Facts_and_Psychological_Benefits_of_Social_Exclusion"/>
        <s v="http://www.gq-magazine.co.uk/article/euros-2016-hooliganism"/>
        <s v="https://www.total-croatia-news.com/item/12531-is-there-a-solution-for-problems-of-croatian-football"/>
        <s v="https://www.iaspaper.net/indian-national-movements-year/"/>
        <s v="http://www.historydiscussion.net/history-of-india/nationalist-movement/the-nationalist-movement-1905-18-indian-history/6312"/>
        <s v="https://www.theatlantic.com/magazine/archive/1908/10/the-new-nationalist-movement-in-india/304893/"/>
        <s v="http://www.thehansindia.com/posts/index/2015-11-10/Indian-National-Movement-19171947--I-185875"/>
        <s v="https://www.slideshare.net/habeebrpillai/national-movement-in-india"/>
        <s v="https://www.vanityfair.com/hollywood/2017/12/errol-morris-wormwood-netflix-interview"/>
        <s v="https://history.howstuffworks.com/history-vs-myth/cia-lsd.htm"/>
        <s v="http://www.independent.co.uk/news/world/europe/portugal-decriminalised-drugs-14-years-ago-and-now-hardly-anyone-dies-from-overdosing-10301780.html"/>
        <s v="https://www.summitbehavioralhealth.com/blog/top-10-addictive-legal-drugs/"/>
        <s v="https://www.drugfoundation.org.nz/matters-of-substance/may-2013/drugs-are-legal-portugal/"/>
        <s v="https://www.ukbusinessforums.co.uk/threads/illegal-software-law.30219/"/>
        <s v="https://law.stackexchange.com/questions/11820/is-it-illegal-to-download-cracked-software-one-has-purchased"/>
        <s v="https://itstillworks.com/legal-penalties-software-piracy-1158.html"/>
        <s v="https://wustl.edu/about/compliance-policies/computers-internet-policies/legal-ethical-software-use/"/>
        <s v="http://www.webster.edu/technology/service-desk/illegal-downloading.html"/>
        <s v="https://www.docshop.com/education/cosmetic/face/rhinoplasty/risks"/>
        <s v="http://www.naturallivingcenter.net/ns/DisplayMonograph.asp?StoreID=b571dewxvcs92jj200akhmccqa7w8v75&amp;DocID=bottomline-ungraded-plasticsurgerycomplications"/>
        <s v="https://www.nursingtimes.net/risks-and-benefits-associated-with-cosmetic-procedures/203336.article"/>
        <s v="https://emedicine.medscape.com/article/843613-overview"/>
        <s v="https://www.ksl.com/?sid=46221358&amp;nid=1268&amp;title=thinking-about-plastic-surgery-6-factors-to-consider"/>
        <s v="https://www.huffingtonpost.com/entry/fighting-isis-propaganda_us_577e75d3e4b01edea78cc086"/>
        <s v="http://abcnews.go.com/TheLaw/FedCrimes/story?id=4712725&amp;page=1"/>
        <s v="http://nj1015.com/a-new-weapon-in-the-war-on-child-porn-in-new-jersey/"/>
        <s v="http://www.womenofgrace.com/blog/?p=2365"/>
        <s v="https://www.keglawyers.com/blog/child-pornography-in-iraq-war/"/>
        <s v="https://www.app.com/story/news/crime/jersey-mayhem/2018/02/16/hunting-new-jerseys-pedophiles-time-digital-hide-and-seek/341006002/"/>
        <s v="https://www.facebook.com/pornproblems/?ref=br_rs"/>
        <s v="https://www.facebook.com/Stop-pornography-in-Bangladesh-1004696252909526/?ref=br_rs"/>
        <s v="https://www.facebook.com/Stop-Pornography-and-Nudity-on-Internet-1453885894850440/?ref=br_rs"/>
        <s v="https://www.facebook.com/STOP-Pornography-and-Prostitution-STOP-754020548090795/?ref=br_rs"/>
        <s v="https://www.facebook.com/StopPornExploitation/?ref=br_rs"/>
        <s v="https://twitter.com/ProtectYM"/>
        <s v="https://twitter.com/stop_porno"/>
        <s v="https://twitter.com/fightthenewdrug"/>
        <s v="https://www.youtube.com/watch?v=Ii9WRSmlUn0"/>
        <s v="https://www.youtube.com/watch?v=wSF82AwSDiU"/>
        <s v="https://www.youtube.com/watch?v=l1lftwzdyr4"/>
        <s v="https://www.youtube.com/watch?v=VZCZ1VM-z5I"/>
        <s v="https://www.facebook.com/Stop-Domestic-Violence-772314882906015/?ref=br_rs"/>
        <s v="https://www.facebook.com/YOUHAVEAVOICE7/?ref=br_rs"/>
        <s v="https://www.facebook.com/StopDVAM/?ref=br_rs"/>
        <s v="https://www.facebook.com/ActNowDomesticViolence/?ref=br_rs"/>
        <s v="https://twitter.com/ndvh"/>
        <s v="https://twitter.com/jewishwomenintl"/>
        <s v="https://twitter.com/incitenews"/>
        <s v="https://twitter.com/sakhinyc"/>
        <s v="https://www.youtube.com/watch?v=EZSvkzQTEkI"/>
        <s v="https://www.youtube.com/watch?v=5Z_zWIVRIWk"/>
        <s v="https://www.youtube.com/watch?v=8dzARqW2C6I"/>
        <s v="https://www.youtube.com/watch?v=8AQEK62Jogs"/>
        <s v="https://www.youtube.com/watch?v=lwNr0eQmmuI"/>
        <s v="http://www.bygpub.com/books/tg2rw/dating-ideas.htm"/>
        <s v="https://www.healthychildren.org/english/ages-stages/teen/dating-sex/pages/when-to-let-your-teenager-start-dating.aspx"/>
        <s v="https://teens.webmd.com/features/teen-dating-relationship-questions#1"/>
        <s v="https://yourteenmag.com/social-life/tips-teen-dating"/>
        <s v="https://wehavekids.com/family-relationships/losing-family-to-a-cult"/>
        <s v="http://psychologycorner.com/how-to-recognize-a-religious-cult/"/>
        <s v="https://jonestown.sdsu.edu/?page_id=16569"/>
        <s v="https://www.jstor.org/stable/3791140?seq=1#page_scan_tab_contents"/>
        <s v="https://aeon.co/essays/theres-no-sharp-distinction-between-cult-and-regular-religion"/>
        <s v="https://www.biblebelievers.com/watkins_tattoos/health.html"/>
        <s v="http://time.com/4725634/tattoo-ink-dangerous/"/>
        <s v="https://www.sciencenewsforstudents.org/article/tattoos-good-bad-and-bumpy"/>
        <s v="http://metro.co.uk/2015/04/13/21-reasons-tattoos-are-wrong-and-must-be-stopped-5148427/"/>
        <s v="https://health.howstuffworks.com/skin-care/beauty/skin-and-lifestyle/tattoos-bad-for-skin.htm"/>
        <s v="https://www.sciencedirect.com/science/article/pii/S0091743515002893"/>
        <s v="https://www.sciencedirect.com/science/article/abs/pii/0167629686900226"/>
        <s v="http://nbatc.ca/en/index.php?page=reports-and-statistics"/>
        <s v="https://uwaterloo.ca/tobacco-use-canada/tobacco-use-canada-patterns-and-trends"/>
        <s v="https://uwaterloo.ca/tobacco-use-canada/adult-tobacco-use/smoking-canada/historical-trends-smoking-prevalence"/>
        <s v="https://businessinsider.com.pl/international/week-3-in-the-nfl-was-a-boon-for-vegas-bookmakers-and-a-case-study-for-one-of-the/n1b6lsy"/>
        <s v="http://www.bmmagazine.co.uk/in-business/uk-bookmakers-global-expansion-mission-to-dominate-the-world-of-sports-betting/"/>
        <s v="https://everymatrix.com/blog/start-online-gaming-business.html"/>
        <s v="https://www.theguardian.com/business/2013/jun/21/bet365-profits-leap-by-a-third"/>
        <s v="http://www.bbc.com/news/business-215018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ala Marcin" refreshedDate="43189.464312268516" createdVersion="6" refreshedVersion="6" minRefreshableVersion="3" recordCount="310" xr:uid="{00000000-000A-0000-FFFF-FFFF2B000000}">
  <cacheSource type="worksheet">
    <worksheetSource name="Tabela13" r:id="rId2"/>
  </cacheSource>
  <cacheFields count="3">
    <cacheField name="Kategoria" numFmtId="0">
      <sharedItems count="31">
        <s v="aborcja"/>
        <s v="Alkohol"/>
        <s v="anoreksja"/>
        <s v="broń &amp; bomby"/>
        <s v="czaty online"/>
        <s v="Dla dorosłych"/>
        <s v="Dla dorosłych - Facebook"/>
        <s v="Homoseksualizm"/>
        <s v="kibole"/>
        <s v="nacjonalizm"/>
        <s v="Narkotyki"/>
        <s v="Nielegalne oprogramowanie"/>
        <s v="Od 18 lat"/>
        <s v="operacje plastyczne"/>
        <s v="Pornografia"/>
        <s v="Pornografia - Tumblr"/>
        <s v="Pornografia - Twitter"/>
        <s v="Pornografia - YouTube"/>
        <s v="Przekleństwa"/>
        <s v="Przemoc"/>
        <s v="Przemoc - Facebook"/>
        <s v="Przemoc - Tumblr"/>
        <s v="Przemoc - Twitter"/>
        <s v="Przemoc - YouTube"/>
        <s v="randkowe"/>
        <s v="różny kontent - potencjalnie dla dorosłych"/>
        <s v="samookaleczenia"/>
        <s v="Sekty"/>
        <s v="tatuaże"/>
        <s v="tytoń"/>
        <s v="Zakłady online"/>
      </sharedItems>
    </cacheField>
    <cacheField name="Kategoria 2" numFmtId="0">
      <sharedItems containsBlank="1" count="21">
        <s v="Mix"/>
        <s v="Blogi i Fora"/>
        <s v="Blogi i Fora - Wordpress"/>
        <s v="Media Społecznościowe - Youtube"/>
        <s v="Social Media - Instagram"/>
        <s v="E-shopping"/>
        <s v="Media Społecznościowe - Facebook"/>
        <s v="Blogi i Fora - Blogspot"/>
        <s v="Pornografia"/>
        <s v="Media społecznościowe - Twitter"/>
        <s v="Media społecznościowe - reddit"/>
        <s v="Tytoń"/>
        <s v="Czaty online"/>
        <s v="Gry online"/>
        <s v="Blogi i Fora - Tumblr"/>
        <m u="1"/>
        <s v="Social Media - Reddit" u="1"/>
        <s v="Social Media - Youtube" u="1"/>
        <s v="Social Media - Twitter" u="1"/>
        <s v="Social Media - Facebook" u="1"/>
        <s v="Alkohol" u="1"/>
      </sharedItems>
    </cacheField>
    <cacheField name="Domena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ala Marcin" refreshedDate="43194.597096412035" createdVersion="6" refreshedVersion="6" minRefreshableVersion="3" recordCount="140" xr:uid="{00000000-000A-0000-FFFF-FFFF2C000000}">
  <cacheSource type="worksheet">
    <worksheetSource name="Tabela14"/>
  </cacheSource>
  <cacheFields count="3">
    <cacheField name="Kategoria" numFmtId="0">
      <sharedItems count="28">
        <s v="aborcja"/>
        <s v="Alkohol"/>
        <s v="anoreksja"/>
        <s v="broń &amp; bomby"/>
        <s v="czaty online"/>
        <s v="Dla dorosłych"/>
        <s v="Dla dorosłych - Facebook"/>
        <s v="homoseksualizm"/>
        <s v="narkotyki"/>
        <s v="Nielegalne oprogramowanie"/>
        <s v="Od 18 lat"/>
        <s v="operacje plastyczne"/>
        <s v="Pornografia"/>
        <s v="Pornografia - Twitter"/>
        <s v="przekleństwa"/>
        <s v="Przemoc - Facebook"/>
        <s v="Przemoc - YouTube"/>
        <s v="randkowe"/>
        <s v="różny kontent - potencjalnie dla dorosłych"/>
        <s v="Sekty"/>
        <s v="tatuaże"/>
        <s v="Tytoń"/>
        <s v="Pornografia - YouTube"/>
        <s v="Zakłady online"/>
        <s v="Samookaleczanie"/>
        <s v="Dla dorosłych - eBay"/>
        <s v="Dla dorosłych - YouTube"/>
        <s v="Pornografia - Tumblr"/>
      </sharedItems>
    </cacheField>
    <cacheField name="Kategoria 2" numFmtId="0">
      <sharedItems containsBlank="1"/>
    </cacheField>
    <cacheField name="Domena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x v="0"/>
    <m/>
    <x v="0"/>
  </r>
  <r>
    <x v="0"/>
    <m/>
    <x v="1"/>
  </r>
  <r>
    <x v="0"/>
    <m/>
    <x v="2"/>
  </r>
  <r>
    <x v="0"/>
    <m/>
    <x v="3"/>
  </r>
  <r>
    <x v="0"/>
    <m/>
    <x v="4"/>
  </r>
  <r>
    <x v="1"/>
    <s v="Blogi i Fora"/>
    <x v="5"/>
  </r>
  <r>
    <x v="1"/>
    <s v="E-shopping"/>
    <x v="6"/>
  </r>
  <r>
    <x v="1"/>
    <s v="Blogi i Fora"/>
    <x v="7"/>
  </r>
  <r>
    <x v="1"/>
    <m/>
    <x v="8"/>
  </r>
  <r>
    <x v="1"/>
    <s v="Blogi i Fora"/>
    <x v="9"/>
  </r>
  <r>
    <x v="2"/>
    <s v="Blogi i Fora"/>
    <x v="10"/>
  </r>
  <r>
    <x v="2"/>
    <s v="Blogi i Fora"/>
    <x v="11"/>
  </r>
  <r>
    <x v="2"/>
    <m/>
    <x v="12"/>
  </r>
  <r>
    <x v="2"/>
    <s v="Blogi i Fora"/>
    <x v="13"/>
  </r>
  <r>
    <x v="2"/>
    <s v="Blogi i Fora"/>
    <x v="14"/>
  </r>
  <r>
    <x v="3"/>
    <s v="E-shopping"/>
    <x v="15"/>
  </r>
  <r>
    <x v="3"/>
    <s v="Blogi i Fora"/>
    <x v="16"/>
  </r>
  <r>
    <x v="3"/>
    <s v="Blogi i Fora"/>
    <x v="17"/>
  </r>
  <r>
    <x v="4"/>
    <m/>
    <x v="18"/>
  </r>
  <r>
    <x v="4"/>
    <m/>
    <x v="19"/>
  </r>
  <r>
    <x v="4"/>
    <s v="E-shopping"/>
    <x v="20"/>
  </r>
  <r>
    <x v="4"/>
    <s v="Anonse"/>
    <x v="21"/>
  </r>
  <r>
    <x v="4"/>
    <s v="E-shopping"/>
    <x v="22"/>
  </r>
  <r>
    <x v="5"/>
    <m/>
    <x v="23"/>
  </r>
  <r>
    <x v="5"/>
    <m/>
    <x v="24"/>
  </r>
  <r>
    <x v="5"/>
    <m/>
    <x v="25"/>
  </r>
  <r>
    <x v="5"/>
    <m/>
    <x v="26"/>
  </r>
  <r>
    <x v="5"/>
    <m/>
    <x v="27"/>
  </r>
  <r>
    <x v="6"/>
    <m/>
    <x v="28"/>
  </r>
  <r>
    <x v="6"/>
    <m/>
    <x v="29"/>
  </r>
  <r>
    <x v="6"/>
    <m/>
    <x v="30"/>
  </r>
  <r>
    <x v="6"/>
    <m/>
    <x v="31"/>
  </r>
  <r>
    <x v="6"/>
    <m/>
    <x v="32"/>
  </r>
  <r>
    <x v="7"/>
    <m/>
    <x v="33"/>
  </r>
  <r>
    <x v="7"/>
    <m/>
    <x v="34"/>
  </r>
  <r>
    <x v="7"/>
    <m/>
    <x v="35"/>
  </r>
  <r>
    <x v="7"/>
    <m/>
    <x v="36"/>
  </r>
  <r>
    <x v="7"/>
    <m/>
    <x v="37"/>
  </r>
  <r>
    <x v="8"/>
    <m/>
    <x v="38"/>
  </r>
  <r>
    <x v="8"/>
    <m/>
    <x v="39"/>
  </r>
  <r>
    <x v="8"/>
    <m/>
    <x v="40"/>
  </r>
  <r>
    <x v="8"/>
    <m/>
    <x v="41"/>
  </r>
  <r>
    <x v="8"/>
    <m/>
    <x v="42"/>
  </r>
  <r>
    <x v="9"/>
    <s v="E-shopping"/>
    <x v="43"/>
  </r>
  <r>
    <x v="9"/>
    <m/>
    <x v="44"/>
  </r>
  <r>
    <x v="9"/>
    <m/>
    <x v="45"/>
  </r>
  <r>
    <x v="9"/>
    <m/>
    <x v="46"/>
  </r>
  <r>
    <x v="9"/>
    <m/>
    <x v="47"/>
  </r>
  <r>
    <x v="10"/>
    <m/>
    <x v="48"/>
  </r>
  <r>
    <x v="10"/>
    <m/>
    <x v="49"/>
  </r>
  <r>
    <x v="10"/>
    <s v="E-shopping"/>
    <x v="50"/>
  </r>
  <r>
    <x v="10"/>
    <m/>
    <x v="51"/>
  </r>
  <r>
    <x v="10"/>
    <m/>
    <x v="52"/>
  </r>
  <r>
    <x v="11"/>
    <s v="E-shopping"/>
    <x v="53"/>
  </r>
  <r>
    <x v="11"/>
    <s v="E-shopping"/>
    <x v="54"/>
  </r>
  <r>
    <x v="11"/>
    <m/>
    <x v="55"/>
  </r>
  <r>
    <x v="11"/>
    <s v="E-shopping"/>
    <x v="56"/>
  </r>
  <r>
    <x v="11"/>
    <s v="Blogi i Fora"/>
    <x v="57"/>
  </r>
  <r>
    <x v="12"/>
    <m/>
    <x v="58"/>
  </r>
  <r>
    <x v="12"/>
    <m/>
    <x v="59"/>
  </r>
  <r>
    <x v="12"/>
    <m/>
    <x v="60"/>
  </r>
  <r>
    <x v="12"/>
    <m/>
    <x v="61"/>
  </r>
  <r>
    <x v="12"/>
    <m/>
    <x v="62"/>
  </r>
  <r>
    <x v="13"/>
    <s v="Alkohol"/>
    <x v="63"/>
  </r>
  <r>
    <x v="13"/>
    <s v="Alkohol"/>
    <x v="64"/>
  </r>
  <r>
    <x v="13"/>
    <s v="Dla dorosłych"/>
    <x v="65"/>
  </r>
  <r>
    <x v="13"/>
    <s v="Dla dorosłych"/>
    <x v="66"/>
  </r>
  <r>
    <x v="13"/>
    <m/>
    <x v="67"/>
  </r>
  <r>
    <x v="14"/>
    <m/>
    <x v="68"/>
  </r>
  <r>
    <x v="14"/>
    <m/>
    <x v="69"/>
  </r>
  <r>
    <x v="14"/>
    <m/>
    <x v="70"/>
  </r>
  <r>
    <x v="14"/>
    <m/>
    <x v="71"/>
  </r>
  <r>
    <x v="14"/>
    <m/>
    <x v="72"/>
  </r>
  <r>
    <x v="15"/>
    <m/>
    <x v="73"/>
  </r>
  <r>
    <x v="15"/>
    <m/>
    <x v="74"/>
  </r>
  <r>
    <x v="15"/>
    <m/>
    <x v="75"/>
  </r>
  <r>
    <x v="15"/>
    <m/>
    <x v="76"/>
  </r>
  <r>
    <x v="15"/>
    <m/>
    <x v="77"/>
  </r>
  <r>
    <x v="16"/>
    <m/>
    <x v="78"/>
  </r>
  <r>
    <x v="16"/>
    <m/>
    <x v="79"/>
  </r>
  <r>
    <x v="16"/>
    <m/>
    <x v="80"/>
  </r>
  <r>
    <x v="16"/>
    <m/>
    <x v="81"/>
  </r>
  <r>
    <x v="16"/>
    <m/>
    <x v="82"/>
  </r>
  <r>
    <x v="17"/>
    <m/>
    <x v="83"/>
  </r>
  <r>
    <x v="17"/>
    <m/>
    <x v="84"/>
  </r>
  <r>
    <x v="17"/>
    <m/>
    <x v="85"/>
  </r>
  <r>
    <x v="17"/>
    <m/>
    <x v="86"/>
  </r>
  <r>
    <x v="17"/>
    <m/>
    <x v="87"/>
  </r>
  <r>
    <x v="18"/>
    <m/>
    <x v="88"/>
  </r>
  <r>
    <x v="18"/>
    <m/>
    <x v="89"/>
  </r>
  <r>
    <x v="18"/>
    <m/>
    <x v="90"/>
  </r>
  <r>
    <x v="18"/>
    <m/>
    <x v="91"/>
  </r>
  <r>
    <x v="18"/>
    <m/>
    <x v="92"/>
  </r>
  <r>
    <x v="19"/>
    <s v="Social Media - Youtube"/>
    <x v="93"/>
  </r>
  <r>
    <x v="19"/>
    <m/>
    <x v="94"/>
  </r>
  <r>
    <x v="19"/>
    <m/>
    <x v="95"/>
  </r>
  <r>
    <x v="20"/>
    <m/>
    <x v="96"/>
  </r>
  <r>
    <x v="20"/>
    <s v="Social Media - Youtube"/>
    <x v="97"/>
  </r>
  <r>
    <x v="20"/>
    <m/>
    <x v="98"/>
  </r>
  <r>
    <x v="20"/>
    <s v="Blogi i Fora"/>
    <x v="99"/>
  </r>
  <r>
    <x v="20"/>
    <m/>
    <x v="100"/>
  </r>
  <r>
    <x v="21"/>
    <m/>
    <x v="101"/>
  </r>
  <r>
    <x v="21"/>
    <m/>
    <x v="102"/>
  </r>
  <r>
    <x v="21"/>
    <m/>
    <x v="103"/>
  </r>
  <r>
    <x v="21"/>
    <m/>
    <x v="104"/>
  </r>
  <r>
    <x v="22"/>
    <m/>
    <x v="105"/>
  </r>
  <r>
    <x v="22"/>
    <m/>
    <x v="106"/>
  </r>
  <r>
    <x v="22"/>
    <m/>
    <x v="107"/>
  </r>
  <r>
    <x v="22"/>
    <m/>
    <x v="108"/>
  </r>
  <r>
    <x v="22"/>
    <m/>
    <x v="109"/>
  </r>
  <r>
    <x v="23"/>
    <m/>
    <x v="110"/>
  </r>
  <r>
    <x v="23"/>
    <m/>
    <x v="111"/>
  </r>
  <r>
    <x v="23"/>
    <m/>
    <x v="112"/>
  </r>
  <r>
    <x v="23"/>
    <m/>
    <x v="113"/>
  </r>
  <r>
    <x v="23"/>
    <m/>
    <x v="114"/>
  </r>
  <r>
    <x v="24"/>
    <m/>
    <x v="115"/>
  </r>
  <r>
    <x v="24"/>
    <m/>
    <x v="116"/>
  </r>
  <r>
    <x v="24"/>
    <m/>
    <x v="117"/>
  </r>
  <r>
    <x v="24"/>
    <m/>
    <x v="118"/>
  </r>
  <r>
    <x v="24"/>
    <m/>
    <x v="119"/>
  </r>
  <r>
    <x v="25"/>
    <m/>
    <x v="120"/>
  </r>
  <r>
    <x v="25"/>
    <m/>
    <x v="121"/>
  </r>
  <r>
    <x v="25"/>
    <m/>
    <x v="122"/>
  </r>
  <r>
    <x v="25"/>
    <m/>
    <x v="123"/>
  </r>
  <r>
    <x v="25"/>
    <m/>
    <x v="124"/>
  </r>
  <r>
    <x v="26"/>
    <m/>
    <x v="125"/>
  </r>
  <r>
    <x v="26"/>
    <m/>
    <x v="126"/>
  </r>
  <r>
    <x v="26"/>
    <m/>
    <x v="127"/>
  </r>
  <r>
    <x v="26"/>
    <m/>
    <x v="128"/>
  </r>
  <r>
    <x v="26"/>
    <m/>
    <x v="129"/>
  </r>
  <r>
    <x v="27"/>
    <m/>
    <x v="130"/>
  </r>
  <r>
    <x v="27"/>
    <m/>
    <x v="131"/>
  </r>
  <r>
    <x v="27"/>
    <m/>
    <x v="132"/>
  </r>
  <r>
    <x v="27"/>
    <m/>
    <x v="133"/>
  </r>
  <r>
    <x v="27"/>
    <m/>
    <x v="134"/>
  </r>
  <r>
    <x v="28"/>
    <s v="pl"/>
    <x v="135"/>
  </r>
  <r>
    <x v="28"/>
    <m/>
    <x v="136"/>
  </r>
  <r>
    <x v="28"/>
    <s v="Blogi i Fora"/>
    <x v="137"/>
  </r>
  <r>
    <x v="28"/>
    <s v="Blogi i Fora"/>
    <x v="138"/>
  </r>
  <r>
    <x v="28"/>
    <s v="Blogi i Fora"/>
    <x v="139"/>
  </r>
  <r>
    <x v="29"/>
    <m/>
    <x v="140"/>
  </r>
  <r>
    <x v="29"/>
    <m/>
    <x v="141"/>
  </r>
  <r>
    <x v="29"/>
    <s v="E-shopping"/>
    <x v="142"/>
  </r>
  <r>
    <x v="29"/>
    <m/>
    <x v="143"/>
  </r>
  <r>
    <x v="29"/>
    <m/>
    <x v="144"/>
  </r>
  <r>
    <x v="30"/>
    <m/>
    <x v="145"/>
  </r>
  <r>
    <x v="30"/>
    <m/>
    <x v="146"/>
  </r>
  <r>
    <x v="30"/>
    <m/>
    <x v="147"/>
  </r>
  <r>
    <x v="30"/>
    <m/>
    <x v="148"/>
  </r>
  <r>
    <x v="30"/>
    <m/>
    <x v="149"/>
  </r>
  <r>
    <x v="31"/>
    <s v="Blogi i Fora"/>
    <x v="150"/>
  </r>
  <r>
    <x v="31"/>
    <s v="E-shopping"/>
    <x v="151"/>
  </r>
  <r>
    <x v="31"/>
    <s v="E-shopping"/>
    <x v="152"/>
  </r>
  <r>
    <x v="31"/>
    <s v="E-shopping"/>
    <x v="153"/>
  </r>
  <r>
    <x v="31"/>
    <s v="E-shopping"/>
    <x v="154"/>
  </r>
  <r>
    <x v="32"/>
    <m/>
    <x v="155"/>
  </r>
  <r>
    <x v="32"/>
    <m/>
    <x v="156"/>
  </r>
  <r>
    <x v="32"/>
    <m/>
    <x v="157"/>
  </r>
  <r>
    <x v="32"/>
    <m/>
    <x v="158"/>
  </r>
  <r>
    <x v="32"/>
    <m/>
    <x v="1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7">
  <r>
    <x v="0"/>
    <m/>
    <x v="0"/>
  </r>
  <r>
    <x v="0"/>
    <m/>
    <x v="1"/>
  </r>
  <r>
    <x v="0"/>
    <m/>
    <x v="2"/>
  </r>
  <r>
    <x v="0"/>
    <s v="Blogi i Fora"/>
    <x v="3"/>
  </r>
  <r>
    <x v="0"/>
    <m/>
    <x v="4"/>
  </r>
  <r>
    <x v="0"/>
    <s v="Blogi i Fora"/>
    <x v="5"/>
  </r>
  <r>
    <x v="0"/>
    <m/>
    <x v="6"/>
  </r>
  <r>
    <x v="0"/>
    <m/>
    <x v="7"/>
  </r>
  <r>
    <x v="1"/>
    <m/>
    <x v="8"/>
  </r>
  <r>
    <x v="1"/>
    <s v="Blogi i Fora"/>
    <x v="9"/>
  </r>
  <r>
    <x v="1"/>
    <m/>
    <x v="10"/>
  </r>
  <r>
    <x v="1"/>
    <s v="E-shopping"/>
    <x v="11"/>
  </r>
  <r>
    <x v="1"/>
    <m/>
    <x v="12"/>
  </r>
  <r>
    <x v="1"/>
    <s v="E-shopping"/>
    <x v="13"/>
  </r>
  <r>
    <x v="1"/>
    <s v="E-shopping"/>
    <x v="14"/>
  </r>
  <r>
    <x v="1"/>
    <m/>
    <x v="15"/>
  </r>
  <r>
    <x v="1"/>
    <m/>
    <x v="16"/>
  </r>
  <r>
    <x v="1"/>
    <s v="E-shopping"/>
    <x v="17"/>
  </r>
  <r>
    <x v="2"/>
    <m/>
    <x v="18"/>
  </r>
  <r>
    <x v="2"/>
    <s v="Blogi i Fora"/>
    <x v="19"/>
  </r>
  <r>
    <x v="2"/>
    <s v="Blogi i Fora"/>
    <x v="20"/>
  </r>
  <r>
    <x v="2"/>
    <s v="Blogi i Fora"/>
    <x v="21"/>
  </r>
  <r>
    <x v="2"/>
    <s v="Blogi i Fora"/>
    <x v="22"/>
  </r>
  <r>
    <x v="3"/>
    <s v="Blogi i Fora"/>
    <x v="23"/>
  </r>
  <r>
    <x v="3"/>
    <s v="Blogi i Fora"/>
    <x v="24"/>
  </r>
  <r>
    <x v="3"/>
    <m/>
    <x v="25"/>
  </r>
  <r>
    <x v="3"/>
    <s v="Forum"/>
    <x v="26"/>
  </r>
  <r>
    <x v="3"/>
    <m/>
    <x v="27"/>
  </r>
  <r>
    <x v="3"/>
    <m/>
    <x v="28"/>
  </r>
  <r>
    <x v="3"/>
    <m/>
    <x v="29"/>
  </r>
  <r>
    <x v="4"/>
    <m/>
    <x v="30"/>
  </r>
  <r>
    <x v="4"/>
    <m/>
    <x v="31"/>
  </r>
  <r>
    <x v="4"/>
    <m/>
    <x v="32"/>
  </r>
  <r>
    <x v="4"/>
    <m/>
    <x v="33"/>
  </r>
  <r>
    <x v="4"/>
    <m/>
    <x v="34"/>
  </r>
  <r>
    <x v="5"/>
    <s v="E-shopping"/>
    <x v="35"/>
  </r>
  <r>
    <x v="5"/>
    <s v="E-shopping"/>
    <x v="36"/>
  </r>
  <r>
    <x v="5"/>
    <m/>
    <x v="37"/>
  </r>
  <r>
    <x v="5"/>
    <s v="E-shopping"/>
    <x v="38"/>
  </r>
  <r>
    <x v="5"/>
    <m/>
    <x v="39"/>
  </r>
  <r>
    <x v="5"/>
    <s v="Anonse"/>
    <x v="40"/>
  </r>
  <r>
    <x v="5"/>
    <s v="Blogi i Fora"/>
    <x v="41"/>
  </r>
  <r>
    <x v="6"/>
    <m/>
    <x v="42"/>
  </r>
  <r>
    <x v="6"/>
    <m/>
    <x v="43"/>
  </r>
  <r>
    <x v="6"/>
    <m/>
    <x v="44"/>
  </r>
  <r>
    <x v="6"/>
    <m/>
    <x v="45"/>
  </r>
  <r>
    <x v="6"/>
    <m/>
    <x v="46"/>
  </r>
  <r>
    <x v="6"/>
    <m/>
    <x v="47"/>
  </r>
  <r>
    <x v="6"/>
    <m/>
    <x v="48"/>
  </r>
  <r>
    <x v="6"/>
    <m/>
    <x v="49"/>
  </r>
  <r>
    <x v="6"/>
    <m/>
    <x v="50"/>
  </r>
  <r>
    <x v="6"/>
    <m/>
    <x v="51"/>
  </r>
  <r>
    <x v="7"/>
    <m/>
    <x v="52"/>
  </r>
  <r>
    <x v="7"/>
    <m/>
    <x v="53"/>
  </r>
  <r>
    <x v="7"/>
    <m/>
    <x v="54"/>
  </r>
  <r>
    <x v="7"/>
    <m/>
    <x v="55"/>
  </r>
  <r>
    <x v="7"/>
    <m/>
    <x v="56"/>
  </r>
  <r>
    <x v="7"/>
    <m/>
    <x v="57"/>
  </r>
  <r>
    <x v="7"/>
    <m/>
    <x v="58"/>
  </r>
  <r>
    <x v="7"/>
    <m/>
    <x v="59"/>
  </r>
  <r>
    <x v="7"/>
    <m/>
    <x v="60"/>
  </r>
  <r>
    <x v="7"/>
    <m/>
    <x v="61"/>
  </r>
  <r>
    <x v="7"/>
    <m/>
    <x v="62"/>
  </r>
  <r>
    <x v="7"/>
    <m/>
    <x v="63"/>
  </r>
  <r>
    <x v="7"/>
    <m/>
    <x v="64"/>
  </r>
  <r>
    <x v="7"/>
    <m/>
    <x v="65"/>
  </r>
  <r>
    <x v="7"/>
    <m/>
    <x v="66"/>
  </r>
  <r>
    <x v="8"/>
    <m/>
    <x v="67"/>
  </r>
  <r>
    <x v="8"/>
    <m/>
    <x v="68"/>
  </r>
  <r>
    <x v="8"/>
    <m/>
    <x v="69"/>
  </r>
  <r>
    <x v="8"/>
    <m/>
    <x v="70"/>
  </r>
  <r>
    <x v="8"/>
    <m/>
    <x v="71"/>
  </r>
  <r>
    <x v="8"/>
    <m/>
    <x v="72"/>
  </r>
  <r>
    <x v="8"/>
    <m/>
    <x v="73"/>
  </r>
  <r>
    <x v="8"/>
    <m/>
    <x v="74"/>
  </r>
  <r>
    <x v="8"/>
    <m/>
    <x v="75"/>
  </r>
  <r>
    <x v="8"/>
    <m/>
    <x v="76"/>
  </r>
  <r>
    <x v="9"/>
    <m/>
    <x v="77"/>
  </r>
  <r>
    <x v="9"/>
    <m/>
    <x v="78"/>
  </r>
  <r>
    <x v="9"/>
    <m/>
    <x v="79"/>
  </r>
  <r>
    <x v="9"/>
    <m/>
    <x v="80"/>
  </r>
  <r>
    <x v="9"/>
    <m/>
    <x v="81"/>
  </r>
  <r>
    <x v="10"/>
    <s v="E-shopping"/>
    <x v="82"/>
  </r>
  <r>
    <x v="10"/>
    <m/>
    <x v="83"/>
  </r>
  <r>
    <x v="10"/>
    <m/>
    <x v="84"/>
  </r>
  <r>
    <x v="10"/>
    <m/>
    <x v="85"/>
  </r>
  <r>
    <x v="10"/>
    <m/>
    <x v="86"/>
  </r>
  <r>
    <x v="11"/>
    <m/>
    <x v="87"/>
  </r>
  <r>
    <x v="11"/>
    <m/>
    <x v="88"/>
  </r>
  <r>
    <x v="11"/>
    <m/>
    <x v="89"/>
  </r>
  <r>
    <x v="11"/>
    <s v="Mix"/>
    <x v="90"/>
  </r>
  <r>
    <x v="11"/>
    <s v="Media społecznościowe - YouTube"/>
    <x v="91"/>
  </r>
  <r>
    <x v="12"/>
    <s v="E-shopping"/>
    <x v="92"/>
  </r>
  <r>
    <x v="12"/>
    <s v="E-shopping"/>
    <x v="93"/>
  </r>
  <r>
    <x v="12"/>
    <s v="E-shopping"/>
    <x v="94"/>
  </r>
  <r>
    <x v="12"/>
    <s v="Blogi i Fora"/>
    <x v="95"/>
  </r>
  <r>
    <x v="12"/>
    <s v="E-shopping"/>
    <x v="96"/>
  </r>
  <r>
    <x v="12"/>
    <s v="E-shopping"/>
    <x v="97"/>
  </r>
  <r>
    <x v="12"/>
    <m/>
    <x v="98"/>
  </r>
  <r>
    <x v="12"/>
    <m/>
    <x v="99"/>
  </r>
  <r>
    <x v="12"/>
    <s v="E-shopping"/>
    <x v="100"/>
  </r>
  <r>
    <x v="12"/>
    <m/>
    <x v="101"/>
  </r>
  <r>
    <x v="13"/>
    <m/>
    <x v="102"/>
  </r>
  <r>
    <x v="13"/>
    <m/>
    <x v="103"/>
  </r>
  <r>
    <x v="13"/>
    <m/>
    <x v="104"/>
  </r>
  <r>
    <x v="13"/>
    <m/>
    <x v="105"/>
  </r>
  <r>
    <x v="13"/>
    <m/>
    <x v="106"/>
  </r>
  <r>
    <x v="14"/>
    <m/>
    <x v="107"/>
  </r>
  <r>
    <x v="14"/>
    <s v="E-shopping"/>
    <x v="108"/>
  </r>
  <r>
    <x v="14"/>
    <m/>
    <x v="109"/>
  </r>
  <r>
    <x v="14"/>
    <m/>
    <x v="110"/>
  </r>
  <r>
    <x v="14"/>
    <m/>
    <x v="111"/>
  </r>
  <r>
    <x v="14"/>
    <m/>
    <x v="112"/>
  </r>
  <r>
    <x v="14"/>
    <m/>
    <x v="113"/>
  </r>
  <r>
    <x v="15"/>
    <m/>
    <x v="114"/>
  </r>
  <r>
    <x v="15"/>
    <m/>
    <x v="115"/>
  </r>
  <r>
    <x v="15"/>
    <m/>
    <x v="116"/>
  </r>
  <r>
    <x v="15"/>
    <m/>
    <x v="117"/>
  </r>
  <r>
    <x v="15"/>
    <m/>
    <x v="118"/>
  </r>
  <r>
    <x v="16"/>
    <m/>
    <x v="119"/>
  </r>
  <r>
    <x v="16"/>
    <m/>
    <x v="120"/>
  </r>
  <r>
    <x v="16"/>
    <m/>
    <x v="121"/>
  </r>
  <r>
    <x v="16"/>
    <s v="Anonse Erotyczne"/>
    <x v="122"/>
  </r>
  <r>
    <x v="16"/>
    <s v="Anonse Erotyczne"/>
    <x v="123"/>
  </r>
  <r>
    <x v="17"/>
    <m/>
    <x v="124"/>
  </r>
  <r>
    <x v="17"/>
    <m/>
    <x v="125"/>
  </r>
  <r>
    <x v="17"/>
    <m/>
    <x v="126"/>
  </r>
  <r>
    <x v="17"/>
    <m/>
    <x v="127"/>
  </r>
  <r>
    <x v="17"/>
    <m/>
    <x v="128"/>
  </r>
  <r>
    <x v="17"/>
    <m/>
    <x v="129"/>
  </r>
  <r>
    <x v="17"/>
    <m/>
    <x v="130"/>
  </r>
  <r>
    <x v="17"/>
    <m/>
    <x v="131"/>
  </r>
  <r>
    <x v="17"/>
    <m/>
    <x v="132"/>
  </r>
  <r>
    <x v="17"/>
    <m/>
    <x v="133"/>
  </r>
  <r>
    <x v="18"/>
    <m/>
    <x v="134"/>
  </r>
  <r>
    <x v="18"/>
    <m/>
    <x v="135"/>
  </r>
  <r>
    <x v="18"/>
    <m/>
    <x v="136"/>
  </r>
  <r>
    <x v="18"/>
    <m/>
    <x v="137"/>
  </r>
  <r>
    <x v="18"/>
    <m/>
    <x v="138"/>
  </r>
  <r>
    <x v="19"/>
    <m/>
    <x v="139"/>
  </r>
  <r>
    <x v="19"/>
    <m/>
    <x v="140"/>
  </r>
  <r>
    <x v="19"/>
    <m/>
    <x v="141"/>
  </r>
  <r>
    <x v="19"/>
    <m/>
    <x v="142"/>
  </r>
  <r>
    <x v="19"/>
    <m/>
    <x v="143"/>
  </r>
  <r>
    <x v="19"/>
    <m/>
    <x v="144"/>
  </r>
  <r>
    <x v="19"/>
    <m/>
    <x v="145"/>
  </r>
  <r>
    <x v="20"/>
    <s v="Social Media - Youtube"/>
    <x v="146"/>
  </r>
  <r>
    <x v="20"/>
    <m/>
    <x v="147"/>
  </r>
  <r>
    <x v="20"/>
    <s v="Blogi i Fora"/>
    <x v="148"/>
  </r>
  <r>
    <x v="20"/>
    <m/>
    <x v="149"/>
  </r>
  <r>
    <x v="20"/>
    <m/>
    <x v="150"/>
  </r>
  <r>
    <x v="21"/>
    <m/>
    <x v="151"/>
  </r>
  <r>
    <x v="21"/>
    <m/>
    <x v="152"/>
  </r>
  <r>
    <x v="21"/>
    <m/>
    <x v="153"/>
  </r>
  <r>
    <x v="21"/>
    <s v="Gry online"/>
    <x v="154"/>
  </r>
  <r>
    <x v="22"/>
    <m/>
    <x v="155"/>
  </r>
  <r>
    <x v="22"/>
    <m/>
    <x v="156"/>
  </r>
  <r>
    <x v="22"/>
    <m/>
    <x v="157"/>
  </r>
  <r>
    <x v="22"/>
    <m/>
    <x v="158"/>
  </r>
  <r>
    <x v="22"/>
    <m/>
    <x v="159"/>
  </r>
  <r>
    <x v="23"/>
    <m/>
    <x v="160"/>
  </r>
  <r>
    <x v="23"/>
    <m/>
    <x v="161"/>
  </r>
  <r>
    <x v="23"/>
    <m/>
    <x v="162"/>
  </r>
  <r>
    <x v="23"/>
    <m/>
    <x v="163"/>
  </r>
  <r>
    <x v="23"/>
    <m/>
    <x v="164"/>
  </r>
  <r>
    <x v="23"/>
    <m/>
    <x v="165"/>
  </r>
  <r>
    <x v="23"/>
    <m/>
    <x v="166"/>
  </r>
  <r>
    <x v="24"/>
    <m/>
    <x v="167"/>
  </r>
  <r>
    <x v="24"/>
    <m/>
    <x v="168"/>
  </r>
  <r>
    <x v="24"/>
    <m/>
    <x v="169"/>
  </r>
  <r>
    <x v="24"/>
    <m/>
    <x v="170"/>
  </r>
  <r>
    <x v="24"/>
    <m/>
    <x v="171"/>
  </r>
  <r>
    <x v="25"/>
    <m/>
    <x v="172"/>
  </r>
  <r>
    <x v="25"/>
    <m/>
    <x v="173"/>
  </r>
  <r>
    <x v="25"/>
    <m/>
    <x v="174"/>
  </r>
  <r>
    <x v="25"/>
    <m/>
    <x v="175"/>
  </r>
  <r>
    <x v="25"/>
    <m/>
    <x v="176"/>
  </r>
  <r>
    <x v="25"/>
    <m/>
    <x v="177"/>
  </r>
  <r>
    <x v="25"/>
    <m/>
    <x v="178"/>
  </r>
  <r>
    <x v="25"/>
    <m/>
    <x v="179"/>
  </r>
  <r>
    <x v="25"/>
    <m/>
    <x v="180"/>
  </r>
  <r>
    <x v="25"/>
    <m/>
    <x v="181"/>
  </r>
  <r>
    <x v="26"/>
    <m/>
    <x v="182"/>
  </r>
  <r>
    <x v="26"/>
    <m/>
    <x v="183"/>
  </r>
  <r>
    <x v="26"/>
    <m/>
    <x v="184"/>
  </r>
  <r>
    <x v="26"/>
    <m/>
    <x v="185"/>
  </r>
  <r>
    <x v="26"/>
    <m/>
    <x v="186"/>
  </r>
  <r>
    <x v="26"/>
    <m/>
    <x v="187"/>
  </r>
  <r>
    <x v="26"/>
    <m/>
    <x v="188"/>
  </r>
  <r>
    <x v="26"/>
    <m/>
    <x v="189"/>
  </r>
  <r>
    <x v="26"/>
    <m/>
    <x v="190"/>
  </r>
  <r>
    <x v="26"/>
    <m/>
    <x v="191"/>
  </r>
  <r>
    <x v="27"/>
    <m/>
    <x v="192"/>
  </r>
  <r>
    <x v="27"/>
    <m/>
    <x v="193"/>
  </r>
  <r>
    <x v="27"/>
    <m/>
    <x v="194"/>
  </r>
  <r>
    <x v="27"/>
    <m/>
    <x v="195"/>
  </r>
  <r>
    <x v="27"/>
    <m/>
    <x v="196"/>
  </r>
  <r>
    <x v="28"/>
    <s v="Blogi i Fora"/>
    <x v="197"/>
  </r>
  <r>
    <x v="28"/>
    <s v="Blogi i Fora"/>
    <x v="198"/>
  </r>
  <r>
    <x v="28"/>
    <s v="Blogi i Fora"/>
    <x v="199"/>
  </r>
  <r>
    <x v="28"/>
    <s v="Blogi i Fora"/>
    <x v="200"/>
  </r>
  <r>
    <x v="28"/>
    <s v="Blogi i Fora"/>
    <x v="201"/>
  </r>
  <r>
    <x v="29"/>
    <m/>
    <x v="202"/>
  </r>
  <r>
    <x v="29"/>
    <m/>
    <x v="203"/>
  </r>
  <r>
    <x v="29"/>
    <m/>
    <x v="204"/>
  </r>
  <r>
    <x v="29"/>
    <m/>
    <x v="205"/>
  </r>
  <r>
    <x v="29"/>
    <m/>
    <x v="206"/>
  </r>
  <r>
    <x v="30"/>
    <s v="Blogi i Fora"/>
    <x v="207"/>
  </r>
  <r>
    <x v="30"/>
    <m/>
    <x v="208"/>
  </r>
  <r>
    <x v="30"/>
    <s v="Blogi i Fora"/>
    <x v="209"/>
  </r>
  <r>
    <x v="30"/>
    <s v="E-shopping"/>
    <x v="210"/>
  </r>
  <r>
    <x v="30"/>
    <s v="E-shopping"/>
    <x v="211"/>
  </r>
  <r>
    <x v="30"/>
    <m/>
    <x v="212"/>
  </r>
  <r>
    <x v="30"/>
    <s v="E-shopping"/>
    <x v="213"/>
  </r>
  <r>
    <x v="30"/>
    <m/>
    <x v="214"/>
  </r>
  <r>
    <x v="30"/>
    <s v="E-shopping"/>
    <x v="215"/>
  </r>
  <r>
    <x v="30"/>
    <s v="E-shopping"/>
    <x v="216"/>
  </r>
  <r>
    <x v="31"/>
    <m/>
    <x v="217"/>
  </r>
  <r>
    <x v="31"/>
    <m/>
    <x v="218"/>
  </r>
  <r>
    <x v="31"/>
    <m/>
    <x v="219"/>
  </r>
  <r>
    <x v="31"/>
    <m/>
    <x v="220"/>
  </r>
  <r>
    <x v="31"/>
    <m/>
    <x v="221"/>
  </r>
  <r>
    <x v="31"/>
    <m/>
    <x v="222"/>
  </r>
  <r>
    <x v="31"/>
    <m/>
    <x v="223"/>
  </r>
  <r>
    <x v="31"/>
    <m/>
    <x v="224"/>
  </r>
  <r>
    <x v="31"/>
    <m/>
    <x v="225"/>
  </r>
  <r>
    <x v="31"/>
    <m/>
    <x v="22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0">
  <r>
    <x v="0"/>
    <m/>
    <x v="0"/>
  </r>
  <r>
    <x v="0"/>
    <m/>
    <x v="1"/>
  </r>
  <r>
    <x v="0"/>
    <m/>
    <x v="2"/>
  </r>
  <r>
    <x v="0"/>
    <m/>
    <x v="3"/>
  </r>
  <r>
    <x v="0"/>
    <m/>
    <x v="4"/>
  </r>
  <r>
    <x v="0"/>
    <m/>
    <x v="5"/>
  </r>
  <r>
    <x v="0"/>
    <m/>
    <x v="6"/>
  </r>
  <r>
    <x v="1"/>
    <m/>
    <x v="7"/>
  </r>
  <r>
    <x v="1"/>
    <m/>
    <x v="8"/>
  </r>
  <r>
    <x v="1"/>
    <m/>
    <x v="9"/>
  </r>
  <r>
    <x v="1"/>
    <m/>
    <x v="10"/>
  </r>
  <r>
    <x v="1"/>
    <m/>
    <x v="11"/>
  </r>
  <r>
    <x v="1"/>
    <s v="E-shopping"/>
    <x v="12"/>
  </r>
  <r>
    <x v="1"/>
    <s v="E-shopping"/>
    <x v="13"/>
  </r>
  <r>
    <x v="1"/>
    <s v="E-shopping"/>
    <x v="14"/>
  </r>
  <r>
    <x v="1"/>
    <s v="E-shopping"/>
    <x v="15"/>
  </r>
  <r>
    <x v="1"/>
    <s v="E-shopping"/>
    <x v="16"/>
  </r>
  <r>
    <x v="2"/>
    <m/>
    <x v="17"/>
  </r>
  <r>
    <x v="2"/>
    <s v="Blogi i Fora"/>
    <x v="18"/>
  </r>
  <r>
    <x v="2"/>
    <s v="Blogi i Fora"/>
    <x v="19"/>
  </r>
  <r>
    <x v="2"/>
    <s v="Blogi i Fora"/>
    <x v="20"/>
  </r>
  <r>
    <x v="2"/>
    <s v="Blogi i Fora"/>
    <x v="21"/>
  </r>
  <r>
    <x v="3"/>
    <m/>
    <x v="22"/>
  </r>
  <r>
    <x v="3"/>
    <m/>
    <x v="23"/>
  </r>
  <r>
    <x v="3"/>
    <m/>
    <x v="24"/>
  </r>
  <r>
    <x v="3"/>
    <m/>
    <x v="25"/>
  </r>
  <r>
    <x v="3"/>
    <m/>
    <x v="26"/>
  </r>
  <r>
    <x v="3"/>
    <m/>
    <x v="27"/>
  </r>
  <r>
    <x v="3"/>
    <s v="E-shopping"/>
    <x v="28"/>
  </r>
  <r>
    <x v="3"/>
    <s v="Social Media - Youtube"/>
    <x v="29"/>
  </r>
  <r>
    <x v="4"/>
    <m/>
    <x v="30"/>
  </r>
  <r>
    <x v="4"/>
    <m/>
    <x v="31"/>
  </r>
  <r>
    <x v="4"/>
    <m/>
    <x v="32"/>
  </r>
  <r>
    <x v="4"/>
    <m/>
    <x v="33"/>
  </r>
  <r>
    <x v="4"/>
    <m/>
    <x v="34"/>
  </r>
  <r>
    <x v="4"/>
    <m/>
    <x v="35"/>
  </r>
  <r>
    <x v="4"/>
    <m/>
    <x v="36"/>
  </r>
  <r>
    <x v="4"/>
    <m/>
    <x v="37"/>
  </r>
  <r>
    <x v="5"/>
    <m/>
    <x v="38"/>
  </r>
  <r>
    <x v="5"/>
    <m/>
    <x v="39"/>
  </r>
  <r>
    <x v="5"/>
    <m/>
    <x v="40"/>
  </r>
  <r>
    <x v="5"/>
    <m/>
    <x v="41"/>
  </r>
  <r>
    <x v="5"/>
    <m/>
    <x v="42"/>
  </r>
  <r>
    <x v="5"/>
    <m/>
    <x v="43"/>
  </r>
  <r>
    <x v="5"/>
    <m/>
    <x v="44"/>
  </r>
  <r>
    <x v="5"/>
    <m/>
    <x v="45"/>
  </r>
  <r>
    <x v="5"/>
    <m/>
    <x v="46"/>
  </r>
  <r>
    <x v="5"/>
    <m/>
    <x v="47"/>
  </r>
  <r>
    <x v="6"/>
    <m/>
    <x v="48"/>
  </r>
  <r>
    <x v="6"/>
    <m/>
    <x v="49"/>
  </r>
  <r>
    <x v="6"/>
    <m/>
    <x v="50"/>
  </r>
  <r>
    <x v="6"/>
    <m/>
    <x v="51"/>
  </r>
  <r>
    <x v="6"/>
    <m/>
    <x v="52"/>
  </r>
  <r>
    <x v="6"/>
    <m/>
    <x v="53"/>
  </r>
  <r>
    <x v="6"/>
    <m/>
    <x v="54"/>
  </r>
  <r>
    <x v="6"/>
    <m/>
    <x v="55"/>
  </r>
  <r>
    <x v="6"/>
    <m/>
    <x v="56"/>
  </r>
  <r>
    <x v="6"/>
    <m/>
    <x v="57"/>
  </r>
  <r>
    <x v="7"/>
    <s v="Social Media - Youtube"/>
    <x v="58"/>
  </r>
  <r>
    <x v="7"/>
    <s v="Social Media - Youtube"/>
    <x v="59"/>
  </r>
  <r>
    <x v="7"/>
    <s v="Social Media - Youtube"/>
    <x v="60"/>
  </r>
  <r>
    <x v="7"/>
    <s v="Social Media - Youtube"/>
    <x v="61"/>
  </r>
  <r>
    <x v="7"/>
    <s v="Social Media - Youtube"/>
    <x v="62"/>
  </r>
  <r>
    <x v="8"/>
    <m/>
    <x v="63"/>
  </r>
  <r>
    <x v="8"/>
    <m/>
    <x v="64"/>
  </r>
  <r>
    <x v="8"/>
    <m/>
    <x v="65"/>
  </r>
  <r>
    <x v="8"/>
    <m/>
    <x v="66"/>
  </r>
  <r>
    <x v="8"/>
    <m/>
    <x v="67"/>
  </r>
  <r>
    <x v="8"/>
    <m/>
    <x v="68"/>
  </r>
  <r>
    <x v="8"/>
    <m/>
    <x v="69"/>
  </r>
  <r>
    <x v="8"/>
    <m/>
    <x v="70"/>
  </r>
  <r>
    <x v="9"/>
    <m/>
    <x v="71"/>
  </r>
  <r>
    <x v="9"/>
    <m/>
    <x v="72"/>
  </r>
  <r>
    <x v="10"/>
    <s v="Blogi i Fora"/>
    <x v="73"/>
  </r>
  <r>
    <x v="10"/>
    <m/>
    <x v="74"/>
  </r>
  <r>
    <x v="10"/>
    <m/>
    <x v="75"/>
  </r>
  <r>
    <x v="10"/>
    <m/>
    <x v="76"/>
  </r>
  <r>
    <x v="11"/>
    <m/>
    <x v="77"/>
  </r>
  <r>
    <x v="11"/>
    <m/>
    <x v="78"/>
  </r>
  <r>
    <x v="11"/>
    <m/>
    <x v="79"/>
  </r>
  <r>
    <x v="11"/>
    <m/>
    <x v="80"/>
  </r>
  <r>
    <x v="11"/>
    <m/>
    <x v="81"/>
  </r>
  <r>
    <x v="11"/>
    <m/>
    <x v="82"/>
  </r>
  <r>
    <x v="11"/>
    <m/>
    <x v="83"/>
  </r>
  <r>
    <x v="12"/>
    <m/>
    <x v="84"/>
  </r>
  <r>
    <x v="12"/>
    <m/>
    <x v="85"/>
  </r>
  <r>
    <x v="12"/>
    <m/>
    <x v="86"/>
  </r>
  <r>
    <x v="12"/>
    <m/>
    <x v="87"/>
  </r>
  <r>
    <x v="12"/>
    <m/>
    <x v="88"/>
  </r>
  <r>
    <x v="12"/>
    <m/>
    <x v="89"/>
  </r>
  <r>
    <x v="12"/>
    <m/>
    <x v="90"/>
  </r>
  <r>
    <x v="12"/>
    <m/>
    <x v="91"/>
  </r>
  <r>
    <x v="12"/>
    <m/>
    <x v="92"/>
  </r>
  <r>
    <x v="12"/>
    <m/>
    <x v="93"/>
  </r>
  <r>
    <x v="12"/>
    <m/>
    <x v="94"/>
  </r>
  <r>
    <x v="12"/>
    <m/>
    <x v="95"/>
  </r>
  <r>
    <x v="12"/>
    <m/>
    <x v="96"/>
  </r>
  <r>
    <x v="12"/>
    <m/>
    <x v="97"/>
  </r>
  <r>
    <x v="12"/>
    <m/>
    <x v="98"/>
  </r>
  <r>
    <x v="13"/>
    <s v="Tumblr"/>
    <x v="99"/>
  </r>
  <r>
    <x v="13"/>
    <s v="Social Media - Twitter"/>
    <x v="100"/>
  </r>
  <r>
    <x v="13"/>
    <m/>
    <x v="101"/>
  </r>
  <r>
    <x v="13"/>
    <s v="Alkohol"/>
    <x v="102"/>
  </r>
  <r>
    <x v="13"/>
    <s v="Alkohol"/>
    <x v="103"/>
  </r>
  <r>
    <x v="13"/>
    <m/>
    <x v="104"/>
  </r>
  <r>
    <x v="13"/>
    <s v="tytoń"/>
    <x v="105"/>
  </r>
  <r>
    <x v="13"/>
    <s v="tytoń"/>
    <x v="106"/>
  </r>
  <r>
    <x v="13"/>
    <m/>
    <x v="107"/>
  </r>
  <r>
    <x v="14"/>
    <m/>
    <x v="108"/>
  </r>
  <r>
    <x v="14"/>
    <m/>
    <x v="109"/>
  </r>
  <r>
    <x v="14"/>
    <m/>
    <x v="110"/>
  </r>
  <r>
    <x v="14"/>
    <m/>
    <x v="111"/>
  </r>
  <r>
    <x v="14"/>
    <m/>
    <x v="112"/>
  </r>
  <r>
    <x v="14"/>
    <m/>
    <x v="113"/>
  </r>
  <r>
    <x v="15"/>
    <m/>
    <x v="114"/>
  </r>
  <r>
    <x v="15"/>
    <m/>
    <x v="115"/>
  </r>
  <r>
    <x v="15"/>
    <m/>
    <x v="116"/>
  </r>
  <r>
    <x v="15"/>
    <m/>
    <x v="117"/>
  </r>
  <r>
    <x v="15"/>
    <m/>
    <x v="118"/>
  </r>
  <r>
    <x v="15"/>
    <m/>
    <x v="119"/>
  </r>
  <r>
    <x v="15"/>
    <m/>
    <x v="120"/>
  </r>
  <r>
    <x v="15"/>
    <m/>
    <x v="121"/>
  </r>
  <r>
    <x v="15"/>
    <s v="Social Media - Reddit"/>
    <x v="122"/>
  </r>
  <r>
    <x v="15"/>
    <s v="Social Media - Reddit"/>
    <x v="123"/>
  </r>
  <r>
    <x v="16"/>
    <m/>
    <x v="124"/>
  </r>
  <r>
    <x v="16"/>
    <m/>
    <x v="125"/>
  </r>
  <r>
    <x v="16"/>
    <m/>
    <x v="126"/>
  </r>
  <r>
    <x v="16"/>
    <m/>
    <x v="127"/>
  </r>
  <r>
    <x v="16"/>
    <m/>
    <x v="128"/>
  </r>
  <r>
    <x v="16"/>
    <m/>
    <x v="129"/>
  </r>
  <r>
    <x v="16"/>
    <m/>
    <x v="130"/>
  </r>
  <r>
    <x v="16"/>
    <m/>
    <x v="131"/>
  </r>
  <r>
    <x v="17"/>
    <s v="Social Media - Twitter"/>
    <x v="132"/>
  </r>
  <r>
    <x v="17"/>
    <s v="Social Media - Twitter"/>
    <x v="133"/>
  </r>
  <r>
    <x v="17"/>
    <s v="Social Media - Twitter"/>
    <x v="134"/>
  </r>
  <r>
    <x v="17"/>
    <s v="Social Media - Twitter"/>
    <x v="135"/>
  </r>
  <r>
    <x v="17"/>
    <m/>
    <x v="136"/>
  </r>
  <r>
    <x v="17"/>
    <m/>
    <x v="137"/>
  </r>
  <r>
    <x v="17"/>
    <m/>
    <x v="138"/>
  </r>
  <r>
    <x v="17"/>
    <m/>
    <x v="139"/>
  </r>
  <r>
    <x v="17"/>
    <m/>
    <x v="140"/>
  </r>
  <r>
    <x v="17"/>
    <m/>
    <x v="141"/>
  </r>
  <r>
    <x v="17"/>
    <m/>
    <x v="142"/>
  </r>
  <r>
    <x v="17"/>
    <m/>
    <x v="143"/>
  </r>
  <r>
    <x v="18"/>
    <s v="Social Media - Youtube"/>
    <x v="144"/>
  </r>
  <r>
    <x v="18"/>
    <s v="Social Media - Youtube"/>
    <x v="145"/>
  </r>
  <r>
    <x v="18"/>
    <s v="Social Media - Youtube"/>
    <x v="146"/>
  </r>
  <r>
    <x v="18"/>
    <s v="Social Media - Youtube"/>
    <x v="147"/>
  </r>
  <r>
    <x v="18"/>
    <s v="Social Media - Youtube"/>
    <x v="148"/>
  </r>
  <r>
    <x v="18"/>
    <s v="Social Media - Youtube"/>
    <x v="149"/>
  </r>
  <r>
    <x v="19"/>
    <m/>
    <x v="150"/>
  </r>
  <r>
    <x v="19"/>
    <m/>
    <x v="151"/>
  </r>
  <r>
    <x v="19"/>
    <m/>
    <x v="152"/>
  </r>
  <r>
    <x v="19"/>
    <m/>
    <x v="153"/>
  </r>
  <r>
    <x v="19"/>
    <m/>
    <x v="154"/>
  </r>
  <r>
    <x v="20"/>
    <m/>
    <x v="155"/>
  </r>
  <r>
    <x v="20"/>
    <m/>
    <x v="156"/>
  </r>
  <r>
    <x v="20"/>
    <m/>
    <x v="157"/>
  </r>
  <r>
    <x v="20"/>
    <m/>
    <x v="158"/>
  </r>
  <r>
    <x v="20"/>
    <m/>
    <x v="159"/>
  </r>
  <r>
    <x v="20"/>
    <m/>
    <x v="160"/>
  </r>
  <r>
    <x v="20"/>
    <m/>
    <x v="161"/>
  </r>
  <r>
    <x v="21"/>
    <m/>
    <x v="162"/>
  </r>
  <r>
    <x v="21"/>
    <m/>
    <x v="163"/>
  </r>
  <r>
    <x v="21"/>
    <m/>
    <x v="164"/>
  </r>
  <r>
    <x v="21"/>
    <m/>
    <x v="165"/>
  </r>
  <r>
    <x v="21"/>
    <m/>
    <x v="166"/>
  </r>
  <r>
    <x v="21"/>
    <m/>
    <x v="167"/>
  </r>
  <r>
    <x v="22"/>
    <m/>
    <x v="168"/>
  </r>
  <r>
    <x v="22"/>
    <m/>
    <x v="169"/>
  </r>
  <r>
    <x v="22"/>
    <m/>
    <x v="170"/>
  </r>
  <r>
    <x v="22"/>
    <m/>
    <x v="171"/>
  </r>
  <r>
    <x v="22"/>
    <m/>
    <x v="172"/>
  </r>
  <r>
    <x v="23"/>
    <m/>
    <x v="173"/>
  </r>
  <r>
    <x v="23"/>
    <m/>
    <x v="174"/>
  </r>
  <r>
    <x v="23"/>
    <m/>
    <x v="175"/>
  </r>
  <r>
    <x v="23"/>
    <m/>
    <x v="176"/>
  </r>
  <r>
    <x v="23"/>
    <m/>
    <x v="177"/>
  </r>
  <r>
    <x v="23"/>
    <m/>
    <x v="178"/>
  </r>
  <r>
    <x v="23"/>
    <m/>
    <x v="179"/>
  </r>
  <r>
    <x v="23"/>
    <m/>
    <x v="180"/>
  </r>
  <r>
    <x v="24"/>
    <m/>
    <x v="181"/>
  </r>
  <r>
    <x v="24"/>
    <m/>
    <x v="182"/>
  </r>
  <r>
    <x v="24"/>
    <m/>
    <x v="183"/>
  </r>
  <r>
    <x v="24"/>
    <m/>
    <x v="184"/>
  </r>
  <r>
    <x v="24"/>
    <m/>
    <x v="185"/>
  </r>
  <r>
    <x v="25"/>
    <m/>
    <x v="186"/>
  </r>
  <r>
    <x v="25"/>
    <m/>
    <x v="187"/>
  </r>
  <r>
    <x v="25"/>
    <m/>
    <x v="188"/>
  </r>
  <r>
    <x v="25"/>
    <m/>
    <x v="189"/>
  </r>
  <r>
    <x v="25"/>
    <m/>
    <x v="190"/>
  </r>
  <r>
    <x v="25"/>
    <m/>
    <x v="191"/>
  </r>
  <r>
    <x v="26"/>
    <m/>
    <x v="192"/>
  </r>
  <r>
    <x v="26"/>
    <m/>
    <x v="193"/>
  </r>
  <r>
    <x v="26"/>
    <m/>
    <x v="194"/>
  </r>
  <r>
    <x v="26"/>
    <m/>
    <x v="195"/>
  </r>
  <r>
    <x v="26"/>
    <m/>
    <x v="196"/>
  </r>
  <r>
    <x v="27"/>
    <s v="Social Media - Youtube"/>
    <x v="197"/>
  </r>
  <r>
    <x v="27"/>
    <m/>
    <x v="198"/>
  </r>
  <r>
    <x v="27"/>
    <m/>
    <x v="199"/>
  </r>
  <r>
    <x v="27"/>
    <m/>
    <x v="200"/>
  </r>
  <r>
    <x v="27"/>
    <m/>
    <x v="201"/>
  </r>
  <r>
    <x v="27"/>
    <m/>
    <x v="202"/>
  </r>
  <r>
    <x v="27"/>
    <m/>
    <x v="203"/>
  </r>
  <r>
    <x v="27"/>
    <m/>
    <x v="204"/>
  </r>
  <r>
    <x v="27"/>
    <m/>
    <x v="205"/>
  </r>
  <r>
    <x v="28"/>
    <m/>
    <x v="206"/>
  </r>
  <r>
    <x v="28"/>
    <s v="E-shopping"/>
    <x v="207"/>
  </r>
  <r>
    <x v="28"/>
    <m/>
    <x v="208"/>
  </r>
  <r>
    <x v="28"/>
    <m/>
    <x v="209"/>
  </r>
  <r>
    <x v="28"/>
    <s v="E-shopping"/>
    <x v="210"/>
  </r>
  <r>
    <x v="28"/>
    <s v="E-shopping"/>
    <x v="211"/>
  </r>
  <r>
    <x v="28"/>
    <s v="E-shopping"/>
    <x v="212"/>
  </r>
  <r>
    <x v="28"/>
    <m/>
    <x v="213"/>
  </r>
  <r>
    <x v="29"/>
    <m/>
    <x v="214"/>
  </r>
  <r>
    <x v="29"/>
    <m/>
    <x v="215"/>
  </r>
  <r>
    <x v="29"/>
    <m/>
    <x v="216"/>
  </r>
  <r>
    <x v="29"/>
    <m/>
    <x v="217"/>
  </r>
  <r>
    <x v="29"/>
    <m/>
    <x v="218"/>
  </r>
  <r>
    <x v="29"/>
    <m/>
    <x v="2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7">
  <r>
    <x v="0"/>
    <x v="0"/>
    <s v="http://www.pch24.pl/cbos--wiekszosc-wyborcow-pis-chce-calkowitego-zakazu-aborcji--co-zrobi-prezes-kaczynski-,44298,i.html"/>
  </r>
  <r>
    <x v="0"/>
    <x v="0"/>
    <s v="http://www.ordoiuris.pl/ochrona-zycia/analiza-badan-sondazowych-dotyczacych-sprzeciwu-wobec-aborcji-w-latach-2007-2016"/>
  </r>
  <r>
    <x v="0"/>
    <x v="0"/>
    <s v="http://www.cbos.pl/PL/publikacje/news/2016/13/newsletter.php"/>
  </r>
  <r>
    <x v="0"/>
    <x v="1"/>
    <s v="http://natemat.pl/60751,cbos-od-25-do-35-proc-polek-dokonalo-w-ciagu-swojego-zycia-aborcji-a-liczba-moze-byc-wyzsza-badanie-oddaje-ledwie-wycinek-rzeczy"/>
  </r>
  <r>
    <x v="0"/>
    <x v="0"/>
    <s v="http://info.wiara.pl/doc/3517471.CBOS-Opinie-Polakow-o-prawie-dot-aborcji"/>
  </r>
  <r>
    <x v="0"/>
    <x v="1"/>
    <s v="http://gosc.pl/doc/3517471.CBOS-Opinie-Polakow-o-prawie-dot-aborcji"/>
  </r>
  <r>
    <x v="1"/>
    <x v="2"/>
    <s v="https://whatnext.pl/alkohol-jako-paliwo-samochodow-elektrycznych/"/>
  </r>
  <r>
    <x v="1"/>
    <x v="2"/>
    <s v="http://chemfan.pg.gda.pl/Publikacje/AlkoholEtylowy.html"/>
  </r>
  <r>
    <x v="1"/>
    <x v="0"/>
    <s v="http://www.gazetapodatkowa.gofin.pl/ewidencja-zakupu-alkoholu-przekazywanego-jako-upominek-2015,artykul,139113.html"/>
  </r>
  <r>
    <x v="1"/>
    <x v="0"/>
    <s v="https://pijodpowiedzialnie.pl/ciaza/"/>
  </r>
  <r>
    <x v="2"/>
    <x v="0"/>
    <s v="http://www.dobry-dietetyk.pl/2015/01/ile-kilogramow-miesiecznie-mozna-zdrowo-stracic/id-54.html"/>
  </r>
  <r>
    <x v="2"/>
    <x v="0"/>
    <s v="http://artykulypsychologiczne.blogspot.com/p/blog-page.html"/>
  </r>
  <r>
    <x v="2"/>
    <x v="0"/>
    <s v="https://www.zeberka.pl/art/historia-tej-anorektyczki-bije-rekordy-popularnosci-video-36607"/>
  </r>
  <r>
    <x v="2"/>
    <x v="3"/>
    <s v="http://motywajka.blogspot.com/2017/01/moja-historia-anoreksji-1.html"/>
  </r>
  <r>
    <x v="2"/>
    <x v="0"/>
    <s v="https://plus.echodnia.eu/swietokrzyskie/magazyn/a/marta-pokonala-anoreksje-i-bulimie-poznaj-jej-historie,11562270"/>
  </r>
  <r>
    <x v="3"/>
    <x v="1"/>
    <s v="http://www.focus.pl/artykul/historia-polskich-sladow-broni-jadrowej"/>
  </r>
  <r>
    <x v="3"/>
    <x v="0"/>
    <s v="http://wynalazki.andrej.edu.pl/index.php/wynalazki/11-b/54-bron-jadrowa"/>
  </r>
  <r>
    <x v="3"/>
    <x v="0"/>
    <s v="http://lo.tarnobrzeg.pl/lesser/artykuly/modlitwa-do-bomby-atomowej"/>
  </r>
  <r>
    <x v="3"/>
    <x v="4"/>
    <s v="https://kierul.wordpress.com/2013/09/26/werner-heisenberg-i-nazistowska-bomba-dylematy-dobrego-niemca-w-zlych-czasach-1933-1945/"/>
  </r>
  <r>
    <x v="3"/>
    <x v="2"/>
    <s v="http://blogpublika.com/2016/08/17/16-lipca-1945-r-proba-trinity-pierwsza-w-historii-detonacja-bomby-atomowej/"/>
  </r>
  <r>
    <x v="4"/>
    <x v="0"/>
    <s v="http://digitalyouth.pl/2016/02/23/jak-zaliczyc-test-turinga/"/>
  </r>
  <r>
    <x v="4"/>
    <x v="0"/>
    <s v="https://www.spidersweb.pl/2014/06/test-turinga-komputer.html"/>
  </r>
  <r>
    <x v="4"/>
    <x v="5"/>
    <s v="https://tech.wp.pl/facebook-opracowal-wlasny-test-turinga-z-tymi-pytaniami-nie-radzi-sobie-zadna-maszyna-6034863871767681a"/>
  </r>
  <r>
    <x v="4"/>
    <x v="0"/>
    <s v="https://www.pcworld.pl/news/Stalo-sie-Test-Turinga-zaliczony-przez-program-komputerowy-Cleverbot,375039.html"/>
  </r>
  <r>
    <x v="4"/>
    <x v="2"/>
    <s v="https://forum.pasja-informatyki.pl/150546/komunikator-czat-android-lokalizacja"/>
  </r>
  <r>
    <x v="5"/>
    <x v="1"/>
    <s v="http://wolnosc24.pl/2017/07/21/koniec-swiata-homoseksualisci-wezma-slub-w-katedrze-jej-proboszcz-tez-jestem-gejem/"/>
  </r>
  <r>
    <x v="5"/>
    <x v="1"/>
    <s v="http://tvn24bis.pl/24-godziny,140,m/dluga-lista-krajow-w-ktorych-homoseksualizm-jest-karany-w-niektorych-smiercia,796882.html"/>
  </r>
  <r>
    <x v="5"/>
    <x v="1"/>
    <s v="http://niedziela.pl/artykul/117830/nd/Homoseksualizm-w-oczach-Boga-i-Kosciola"/>
  </r>
  <r>
    <x v="5"/>
    <x v="0"/>
    <s v="http://christianitas.org/news/homoseksualizm-nie-jest-prawda/"/>
  </r>
  <r>
    <x v="5"/>
    <x v="0"/>
    <s v="http://www.odwazciesiemowic.pl/warto-wiedziec/pytania-i-odpowiedzi-rodzicow/"/>
  </r>
  <r>
    <x v="6"/>
    <x v="0"/>
    <s v="https://vod.tvp.pl/video/slownik-polskopolski,co-to-jest-wyzerka-odc-233,16835237"/>
  </r>
  <r>
    <x v="6"/>
    <x v="1"/>
    <s v="http://wsieci24.pl/sa-wspaniali-kibice-kibole-gorzkie-slowa-syna-legendy-polskich-skokow-o-zawodach-zakopanem/"/>
  </r>
  <r>
    <x v="6"/>
    <x v="6"/>
    <s v="https://www.polityka.pl/tygodnikpolityka/historia/1526561,1,pseudokibice-z-czasow-starozytnych.read"/>
  </r>
  <r>
    <x v="6"/>
    <x v="7"/>
    <s v="https://eurosport.interia.pl/klub-legia-warszawa/news-pilkarze-legii-warszawa-pobici-przez-kiboli,nId,2447520"/>
  </r>
  <r>
    <x v="6"/>
    <x v="1"/>
    <s v="http://www.swiebodzin.eu/okolice_najblizsze/Okolice/okolicenajblizsze.pl/newsced1.html?n=3988"/>
  </r>
  <r>
    <x v="7"/>
    <x v="0"/>
    <s v="https://medianarodowe.com/wiekszosc-mlodych-polakow-identyfikuje-sie-z-prawica-nowe-badanie-cbos/"/>
  </r>
  <r>
    <x v="7"/>
    <x v="0"/>
    <s v="http://www.informator.uj.edu.pl/pl/courses/view?prz_kod=WSM.IE-L143D"/>
  </r>
  <r>
    <x v="7"/>
    <x v="0"/>
    <s v="http://nczas.com/2017/05/24/w-europie-budzi-sie-nacjonalizm-jest-to-nacjonalizm-trzeciej-fali/"/>
  </r>
  <r>
    <x v="7"/>
    <x v="0"/>
    <s v="https://kulturaliberalna.pl/2014/03/11/zapomniana-etnicznosc-antropologicznych-badaniach-t-h-eriksena/"/>
  </r>
  <r>
    <x v="7"/>
    <x v="0"/>
    <s v="http://www.empik.com/etnicznosc-i-nacjonalizm-ujecie-antropologiczne-hylland-eriksen-thomas,p1082818972,ksiazka-p"/>
  </r>
  <r>
    <x v="8"/>
    <x v="0"/>
    <s v="http://www.onkonet.pl/dp_lecz_morfina_d.php"/>
  </r>
  <r>
    <x v="8"/>
    <x v="0"/>
    <s v="http://www.gazetawroclawska.pl/styl-zycia/a/tomasz-mackiewicz-bohater-ktory-wygral-z-heroina-i-odnalazl-gory,12887276/"/>
  </r>
  <r>
    <x v="8"/>
    <x v="0"/>
    <s v="http://www.chinytolubie.pl/wojny-opiumowe-czyli-narkotyzowanie-chin/"/>
  </r>
  <r>
    <x v="8"/>
    <x v="8"/>
    <s v="http://wiadomosci.gazeta.pl/wiadomosci/1,114873,8288953,Tajemnica_szalenstwa_w_Pont_Saint_Esprit__CIA_uzylo.html"/>
  </r>
  <r>
    <x v="8"/>
    <x v="1"/>
    <s v="http://nt.interia.pl/technauka/news-zly-trip-cia-czyli-tajne-eksperymenty-z-lsd,nId,1679304"/>
  </r>
  <r>
    <x v="9"/>
    <x v="0"/>
    <s v="https://bezprawnik.pl/wkreceni-torrenty/"/>
  </r>
  <r>
    <x v="9"/>
    <x v="0"/>
    <s v="http://www.benchmark.pl/aktualnosci/polskie-torrenty-i-te-zagraniczne-czy-musisz-sie-ich-bac.html"/>
  </r>
  <r>
    <x v="9"/>
    <x v="0"/>
    <s v="http://www.averta.pl/nielegalna-kopalnia-bitcoin,blog,12.html"/>
  </r>
  <r>
    <x v="9"/>
    <x v="0"/>
    <s v="http://softonet.pl/publikacje/relacje/Nielegalne.oprogramowanie-sprawdz.ile.moze.Cie.to.kosztowac,138/2"/>
  </r>
  <r>
    <x v="10"/>
    <x v="8"/>
    <s v="http://weekend.gazeta.pl/weekend/1,152121,21959311,chirurg-plastyczny-polacy-robia-operacje-ktorych-nie-potrzebuja.html"/>
  </r>
  <r>
    <x v="10"/>
    <x v="9"/>
    <s v="https://kobieta.onet.pl/zdrowie/psychologia/zamiast-operacji-plastycznej-psychiatra/hhnrr"/>
  </r>
  <r>
    <x v="10"/>
    <x v="10"/>
    <s v="http://www.fakt.pl/kobieta/plotki/piosenkarka-anja-orthodox-o-operacjach-plastycznych-oraz-depresji/scvv4nf"/>
  </r>
  <r>
    <x v="10"/>
    <x v="9"/>
    <s v="http://muzyka.onet.pl/pop/katie-price-zaluje-operacji-plastycznych-zrujnowalam-swoje-cialo/209tb"/>
  </r>
  <r>
    <x v="10"/>
    <x v="11"/>
    <s v="http://synchronizinghealthcare.pl/lekarz/operacje-plastyczne-niewskazane-dla-pacjentow-z-problemami-psychologicznymi/"/>
  </r>
  <r>
    <x v="11"/>
    <x v="1"/>
    <s v="https://www.mojanorwegia.pl/ciekawostki/norwegowie-kochaja-porno-9256.html"/>
  </r>
  <r>
    <x v="11"/>
    <x v="0"/>
    <s v="http://antyweb.pl/pornografia-uzaleznienie-leczenie/"/>
  </r>
  <r>
    <x v="11"/>
    <x v="1"/>
    <s v="https://www.tvp.info/31702183/zamawiali-gwalty-i-tortury-na-dzieciach-policja-na-tropie-pedofilow"/>
  </r>
  <r>
    <x v="11"/>
    <x v="5"/>
    <s v="https://wiadomosci.wp.pl/powstala-pierwsza-ksiazka-o-pornografii-dla-dzieci-autorka-zalana-fala-krytyki-6171602005190273a"/>
  </r>
  <r>
    <x v="11"/>
    <x v="1"/>
    <s v="http://nczas.com/2017/09/30/dzieci-dzis-bedzie-lekcja-o-pornografii-nie-uwierzysz-jakie-ksiazki-norwegowie-proponuja-9-latkom-zdjecia-18/"/>
  </r>
  <r>
    <x v="12"/>
    <x v="12"/>
    <s v="https://chomikuj.pl/ogittyy/pornoland+jak+skradziono+nasza+seksualnosc+pdf,4918914805.zip(archive)"/>
  </r>
  <r>
    <x v="12"/>
    <x v="12"/>
    <s v="https://chomikuj.pl/H.P_Niunio/*e2*9c*88+Polskie+Filmy/Pornografia+(2003)+PL.HDTV.XviD,2783373109.avi(video)"/>
  </r>
  <r>
    <x v="12"/>
    <x v="12"/>
    <s v="https://chomikuj.pl/gosiunia1979/E-booki/W/Irvine+Welsh/Welsh+Irvine+-+Porno,279004071.pdf"/>
  </r>
  <r>
    <x v="12"/>
    <x v="12"/>
    <s v="http://chomikuj.pl/seniorita_aneta/*3d+EBOOKI+*3d/Nowe+(h+-+123)/Welsh+Irvine+-+Porno,2347302376.pdf"/>
  </r>
  <r>
    <x v="13"/>
    <x v="13"/>
    <s v="https://www.youtube.com/watch?v=T6x0XBvazyw"/>
  </r>
  <r>
    <x v="13"/>
    <x v="13"/>
    <s v="https://www.youtube.com/watch?v=kL1xFVnpFYs"/>
  </r>
  <r>
    <x v="13"/>
    <x v="13"/>
    <s v="https://www.youtube.com/watch?v=O7hb-kPsX1c"/>
  </r>
  <r>
    <x v="13"/>
    <x v="13"/>
    <s v="https://www.youtube.com/watch?v=GSMb_NOKm74"/>
  </r>
  <r>
    <x v="14"/>
    <x v="12"/>
    <s v="http://chomikuj.pl/baran01/Dokumenty/Przemoc/Przemoc+w+rodzinie,1110090527.pdf"/>
  </r>
  <r>
    <x v="14"/>
    <x v="12"/>
    <s v="https://chomikuj.pl/biorobot13/Psychologia/Przemoc+domowa*2c+S.D.Herzberger,3302917786.PDF"/>
  </r>
  <r>
    <x v="14"/>
    <x v="12"/>
    <s v="https://chomikuj.pl/bopotrzebuje1/Szko*c5*82a+-+studia+UAM/resocjalizacja+semestr+3+(rok+2)/Patologia+spo*c5*82eczna/Konwersatorium+dr+Maria+D*c4*85browska-B*c4*85k/Przemoc/jadwiga+mazur+-+przemoc+w+rodzinie,1778647142.pdf"/>
  </r>
  <r>
    <x v="14"/>
    <x v="12"/>
    <s v="http://docs8.chomikuj.pl/110342166,0,1,Przemoc-w-rodzinie.doc"/>
  </r>
  <r>
    <x v="14"/>
    <x v="12"/>
    <s v="http://chomikuj.pl/paulina0510/Dokumenty/Zjawisko+przemocy+w+rodzinie-praca+licencjacka.docx"/>
  </r>
  <r>
    <x v="14"/>
    <x v="12"/>
    <s v="https://chomikuj.pl/amm055/Psychologia/Filmy+dokumentalne/Przemoc+domowa"/>
  </r>
  <r>
    <x v="15"/>
    <x v="14"/>
    <s v="https://twitter.com/SebastianMila11/status/957281986997088257"/>
  </r>
  <r>
    <x v="15"/>
    <x v="14"/>
    <s v="https://twitter.com/sielakos3/status/395483278938882049"/>
  </r>
  <r>
    <x v="15"/>
    <x v="14"/>
    <s v="https://twitter.com/Nadmorski24/status/533200865281470464"/>
  </r>
  <r>
    <x v="15"/>
    <x v="14"/>
    <s v="https://twitter.com/wojciechmucha/status/553163573971935233"/>
  </r>
  <r>
    <x v="16"/>
    <x v="15"/>
    <s v="https://www.youtube.com/watch?v=OfA2U1Za7uU"/>
  </r>
  <r>
    <x v="16"/>
    <x v="15"/>
    <s v="https://www.youtube.com/watch?v=aSs8Wvezo3s"/>
  </r>
  <r>
    <x v="16"/>
    <x v="15"/>
    <s v="https://www.youtube.com/watch?v=Yd7SBQYsFf4"/>
  </r>
  <r>
    <x v="16"/>
    <x v="15"/>
    <s v="https://www.youtube.com/watch?v=iMzx4dhgaMA"/>
  </r>
  <r>
    <x v="16"/>
    <x v="15"/>
    <s v="https://www.youtube.com/watch?v=__SovGJAhZg"/>
  </r>
  <r>
    <x v="17"/>
    <x v="16"/>
    <s v="https://www.wprost.pl/502664/Jak-dzialaja-aplikacje-randkowe"/>
  </r>
  <r>
    <x v="17"/>
    <x v="1"/>
    <s v="http://prawo.gazetaprawna.pl/artykuly/491197,portale-randkowe-lamia-prawa-konsumentow.html"/>
  </r>
  <r>
    <x v="17"/>
    <x v="1"/>
    <s v="http://biznes.gazetaprawna.pl/artykuly/593551,5-milionow-polakow-korzysta-co-miesiac-z-serwisow-randkowych.html"/>
  </r>
  <r>
    <x v="17"/>
    <x v="0"/>
    <s v="https://sprzedajemy.pl/prawdziwy-biznes-wlasny-portal-randkowy-warszawa-2-3d3332-nr1352931"/>
  </r>
  <r>
    <x v="17"/>
    <x v="1"/>
    <s v="https://www.forbes.pl/pierwszy-milion/randka-z-zyskiem-serwisy-randkowe-nadal-kwitna/xmb2cev"/>
  </r>
  <r>
    <x v="18"/>
    <x v="0"/>
    <s v="http://www.jakatolik.com/artykuly/Uwaga-na-sekty"/>
  </r>
  <r>
    <x v="18"/>
    <x v="0"/>
    <s v="http://www.gazetalubuska.pl/przystanek-woodstock/a/woodstock-2017-barwny-korowod-hare-kryszna-zawsze-robi-furore-zdjecia-wideo,12338116/"/>
  </r>
  <r>
    <x v="18"/>
    <x v="0"/>
    <s v="http://www.styl.pl/magazyn/news-spedzila-25-lat-w-kosciele-scjentologicznym-teraz-ujawnia-sz,nId,2471146"/>
  </r>
  <r>
    <x v="18"/>
    <x v="0"/>
    <s v="https://chnnews.pl/ameryka/item/3096-byla-feministka-mowi-ze-feminizm-to-sekta-i-ujawnia-szczegoly.html"/>
  </r>
  <r>
    <x v="18"/>
    <x v="0"/>
    <s v="http://naszgarbow.pl/wyrwany-ze-szponow-zla-za-przyczyna-sw-faustyny-swiadectwo-uwolnionego-z-sekty/"/>
  </r>
  <r>
    <x v="19"/>
    <x v="0"/>
    <s v="http://kwartalnikchemiczny.pl/archiwum/2016/2-2016/item/24-tusze-i-farby-do-tatuazy-i-makijazu-permanentnego"/>
  </r>
  <r>
    <x v="19"/>
    <x v="0"/>
    <s v="https://pssekrapkowice.pis.gov.pl/?dep=392"/>
  </r>
  <r>
    <x v="19"/>
    <x v="0"/>
    <s v="https://zdrowie.radiozet.pl/Uroda/Ktore-pigmenty-do-tatuazy-zawieraja-najwiecej-szkodliwych-skladnikow"/>
  </r>
  <r>
    <x v="19"/>
    <x v="2"/>
    <s v="https://xebola.wordpress.com/2016/10/28/jakie-chemikalia-zawiera-twoj-tatuaz-ke-sprawdzi-czy-sa-bezpieczne/"/>
  </r>
  <r>
    <x v="19"/>
    <x v="0"/>
    <s v="https://www.researchgate.net/publication/320169227_Content_of_heavy_metals_in_tattoo_ink_-_health_risk"/>
  </r>
  <r>
    <x v="20"/>
    <x v="1"/>
    <s v="http://www.rp.pl/Medycyna-i-zdrowie/170829856-Tyton--najdrozszy-nalog-ludzkosci.html"/>
  </r>
  <r>
    <x v="20"/>
    <x v="17"/>
    <s v="https://www.polityka.pl/tygodnikpolityka/ludzieistyle/1613921,1,spor-o-papierosy-trwa-od-lat.read"/>
  </r>
  <r>
    <x v="20"/>
    <x v="1"/>
    <s v="http://www.se.pl/wiadomosci/polska/rzepin-uwaga-na-trujacy-tyton-na-bazarach_343410.html"/>
  </r>
  <r>
    <x v="20"/>
    <x v="11"/>
    <s v="http://www.medexpress.pl/tyton-to-zagrozenie-dla-nas-wszystkich/67058"/>
  </r>
  <r>
    <x v="20"/>
    <x v="0"/>
    <s v="http://www.tygodnik-rolniczy.pl/articles/aktualnosci_/plantatorzy-tytoniu-maja-dosc-obietnic/?page=2"/>
  </r>
  <r>
    <x v="21"/>
    <x v="1"/>
    <s v="http://www.rp.pl/Biznes/303309862-Bukmacherzy-masowo-uciekaja-z-Polski.html"/>
  </r>
  <r>
    <x v="21"/>
    <x v="9"/>
    <s v="http://biznes.onet.pl/zaklady-bukmacherskie"/>
  </r>
  <r>
    <x v="21"/>
    <x v="1"/>
    <s v="https://biznes.newseria.pl/news/zaklady-bukmacherskie,p1679107073"/>
  </r>
  <r>
    <x v="21"/>
    <x v="0"/>
    <s v="http://di.com.pl/legalni-bukmacherzy-a-hazardowa-rzeczywistosc-w-polsce-58129"/>
  </r>
  <r>
    <x v="21"/>
    <x v="0"/>
    <s v="https://mambiznes.pl/wlasny-biznes/pomysl-na-biznes/e-kasyno-salon-gier-a-moze-bukmacher-256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2">
  <r>
    <x v="0"/>
    <s v="Mix"/>
    <x v="0"/>
  </r>
  <r>
    <x v="0"/>
    <s v="Mix"/>
    <x v="1"/>
  </r>
  <r>
    <x v="0"/>
    <s v="Mix"/>
    <x v="2"/>
  </r>
  <r>
    <x v="0"/>
    <s v="Mix"/>
    <x v="3"/>
  </r>
  <r>
    <x v="0"/>
    <s v="Mix"/>
    <x v="4"/>
  </r>
  <r>
    <x v="1"/>
    <s v="Mix"/>
    <x v="5"/>
  </r>
  <r>
    <x v="1"/>
    <s v="Publicystyczne - money.pl"/>
    <x v="6"/>
  </r>
  <r>
    <x v="1"/>
    <s v="Publicystyczne"/>
    <x v="7"/>
  </r>
  <r>
    <x v="1"/>
    <s v="Publicystyczne"/>
    <x v="8"/>
  </r>
  <r>
    <x v="1"/>
    <s v="Publicystyczne"/>
    <x v="9"/>
  </r>
  <r>
    <x v="1"/>
    <s v="Blogi i fora"/>
    <x v="10"/>
  </r>
  <r>
    <x v="1"/>
    <s v="Blogi i fora"/>
    <x v="11"/>
  </r>
  <r>
    <x v="1"/>
    <s v="Publicystyczne - rp.pl"/>
    <x v="12"/>
  </r>
  <r>
    <x v="1"/>
    <s v="Medyczne"/>
    <x v="13"/>
  </r>
  <r>
    <x v="2"/>
    <s v="Blogi i fora - blogspot"/>
    <x v="14"/>
  </r>
  <r>
    <x v="2"/>
    <s v="Publicystyczne - Newsweek"/>
    <x v="15"/>
  </r>
  <r>
    <x v="2"/>
    <s v="Blogi i fora"/>
    <x v="16"/>
  </r>
  <r>
    <x v="2"/>
    <s v="Blogi i fora"/>
    <x v="17"/>
  </r>
  <r>
    <x v="2"/>
    <s v="Publicystyczne"/>
    <x v="18"/>
  </r>
  <r>
    <x v="3"/>
    <s v="Publicystyczne - Wyborcza"/>
    <x v="19"/>
  </r>
  <r>
    <x v="3"/>
    <s v="Blogi i fora"/>
    <x v="20"/>
  </r>
  <r>
    <x v="3"/>
    <s v="Mix"/>
    <x v="21"/>
  </r>
  <r>
    <x v="3"/>
    <s v="Mix"/>
    <x v="22"/>
  </r>
  <r>
    <x v="3"/>
    <s v="Mix"/>
    <x v="23"/>
  </r>
  <r>
    <x v="4"/>
    <s v="Mix"/>
    <x v="24"/>
  </r>
  <r>
    <x v="4"/>
    <s v="Mix"/>
    <x v="25"/>
  </r>
  <r>
    <x v="4"/>
    <s v="Blogi i fora"/>
    <x v="26"/>
  </r>
  <r>
    <x v="4"/>
    <s v="Blogi i fora"/>
    <x v="27"/>
  </r>
  <r>
    <x v="4"/>
    <s v="Mix"/>
    <x v="28"/>
  </r>
  <r>
    <x v="5"/>
    <s v="Medyczne - psychiatria.pl"/>
    <x v="29"/>
  </r>
  <r>
    <x v="5"/>
    <s v="Mix"/>
    <x v="30"/>
  </r>
  <r>
    <x v="5"/>
    <s v="Publicystyczne - Newsweek"/>
    <x v="31"/>
  </r>
  <r>
    <x v="5"/>
    <s v="Blogi i fora"/>
    <x v="32"/>
  </r>
  <r>
    <x v="5"/>
    <s v="Mix"/>
    <x v="33"/>
  </r>
  <r>
    <x v="6"/>
    <s v="Publicystyczne - Wyborcza"/>
    <x v="34"/>
  </r>
  <r>
    <x v="6"/>
    <s v="Publicystyczne - Wyborcza"/>
    <x v="35"/>
  </r>
  <r>
    <x v="6"/>
    <s v="Publicystyczne"/>
    <x v="36"/>
  </r>
  <r>
    <x v="6"/>
    <s v="Publicystyczne - Newsweek"/>
    <x v="37"/>
  </r>
  <r>
    <x v="6"/>
    <s v="Publicystyczne - natemat.pl"/>
    <x v="38"/>
  </r>
  <r>
    <x v="7"/>
    <s v="Mix"/>
    <x v="39"/>
  </r>
  <r>
    <x v="7"/>
    <s v="Mix"/>
    <x v="40"/>
  </r>
  <r>
    <x v="7"/>
    <s v="Publicystyczne"/>
    <x v="41"/>
  </r>
  <r>
    <x v="7"/>
    <s v="Mix"/>
    <x v="42"/>
  </r>
  <r>
    <x v="7"/>
    <s v="Mix"/>
    <x v="43"/>
  </r>
  <r>
    <x v="8"/>
    <s v="Publicystyczne"/>
    <x v="44"/>
  </r>
  <r>
    <x v="8"/>
    <s v="Mix"/>
    <x v="45"/>
  </r>
  <r>
    <x v="8"/>
    <s v="Mix"/>
    <x v="46"/>
  </r>
  <r>
    <x v="8"/>
    <s v="Mix"/>
    <x v="47"/>
  </r>
  <r>
    <x v="8"/>
    <s v="Publicystyczne"/>
    <x v="48"/>
  </r>
  <r>
    <x v="9"/>
    <s v="Mix"/>
    <x v="49"/>
  </r>
  <r>
    <x v="9"/>
    <s v="Mix"/>
    <x v="50"/>
  </r>
  <r>
    <x v="9"/>
    <s v="Mix"/>
    <x v="51"/>
  </r>
  <r>
    <x v="9"/>
    <s v="Mix"/>
    <x v="52"/>
  </r>
  <r>
    <x v="10"/>
    <s v="Blogi i fora"/>
    <x v="53"/>
  </r>
  <r>
    <x v="10"/>
    <s v="Mix"/>
    <x v="54"/>
  </r>
  <r>
    <x v="10"/>
    <s v="Mix"/>
    <x v="55"/>
  </r>
  <r>
    <x v="10"/>
    <s v="Mix"/>
    <x v="56"/>
  </r>
  <r>
    <x v="10"/>
    <s v="Mix"/>
    <x v="57"/>
  </r>
  <r>
    <x v="11"/>
    <s v="Publicystyczne - wprost"/>
    <x v="58"/>
  </r>
  <r>
    <x v="11"/>
    <s v="Publicystyczne"/>
    <x v="59"/>
  </r>
  <r>
    <x v="11"/>
    <s v="Publicystyczne - rp.pl"/>
    <x v="60"/>
  </r>
  <r>
    <x v="11"/>
    <s v="Publicystyczne - interia"/>
    <x v="61"/>
  </r>
  <r>
    <x v="11"/>
    <s v="Publicystyczne"/>
    <x v="62"/>
  </r>
  <r>
    <x v="12"/>
    <s v="Chomikuj"/>
    <x v="63"/>
  </r>
  <r>
    <x v="12"/>
    <s v="Chomikuj"/>
    <x v="64"/>
  </r>
  <r>
    <x v="12"/>
    <s v="Chomikuj"/>
    <x v="65"/>
  </r>
  <r>
    <x v="12"/>
    <s v="Chomikuj"/>
    <x v="66"/>
  </r>
  <r>
    <x v="13"/>
    <s v="Media społecznośćiowe - YouTube"/>
    <x v="67"/>
  </r>
  <r>
    <x v="13"/>
    <s v="Media społecznośćiowe - YouTube"/>
    <x v="68"/>
  </r>
  <r>
    <x v="13"/>
    <s v="Media społecznośćiowe - YouTube"/>
    <x v="69"/>
  </r>
  <r>
    <x v="13"/>
    <s v="Media społecznośćiowe - YouTube"/>
    <x v="70"/>
  </r>
  <r>
    <x v="13"/>
    <s v="Media społecznośćiowe - YouTube"/>
    <x v="71"/>
  </r>
  <r>
    <x v="14"/>
    <s v="Media społecznościowe - Twitter"/>
    <x v="72"/>
  </r>
  <r>
    <x v="14"/>
    <s v="Media społecznościowe - Twitter"/>
    <x v="73"/>
  </r>
  <r>
    <x v="14"/>
    <s v="Media społecznościowe - Twitter"/>
    <x v="74"/>
  </r>
  <r>
    <x v="14"/>
    <s v="Media społecznościowe - Twitter"/>
    <x v="75"/>
  </r>
  <r>
    <x v="14"/>
    <s v="Media społecznościowe - Twitter"/>
    <x v="76"/>
  </r>
  <r>
    <x v="15"/>
    <s v="Media społecznościowe - YouTube"/>
    <x v="77"/>
  </r>
  <r>
    <x v="15"/>
    <s v="Media społecznościowe - YouTube"/>
    <x v="78"/>
  </r>
  <r>
    <x v="15"/>
    <s v="Media społecznościowe - YouTube"/>
    <x v="79"/>
  </r>
  <r>
    <x v="15"/>
    <s v="Media społecznościowe - YouTube"/>
    <x v="80"/>
  </r>
  <r>
    <x v="15"/>
    <s v="Media społecznościowe - YouTube"/>
    <x v="81"/>
  </r>
  <r>
    <x v="16"/>
    <s v="Mix"/>
    <x v="82"/>
  </r>
  <r>
    <x v="16"/>
    <s v="Mix"/>
    <x v="83"/>
  </r>
  <r>
    <x v="16"/>
    <s v="Publicystyczne - rp.pl"/>
    <x v="84"/>
  </r>
  <r>
    <x v="16"/>
    <s v="Mix"/>
    <x v="85"/>
  </r>
  <r>
    <x v="16"/>
    <s v="Publicystyczne"/>
    <x v="86"/>
  </r>
  <r>
    <x v="17"/>
    <s v="Mix"/>
    <x v="87"/>
  </r>
  <r>
    <x v="17"/>
    <s v="Mix"/>
    <x v="88"/>
  </r>
  <r>
    <x v="17"/>
    <s v="Blogi i fora"/>
    <x v="89"/>
  </r>
  <r>
    <x v="17"/>
    <s v="Blogi i fora - wordpress"/>
    <x v="90"/>
  </r>
  <r>
    <x v="17"/>
    <s v="Blogi i fora"/>
    <x v="91"/>
  </r>
  <r>
    <x v="18"/>
    <s v="Publicystyczne"/>
    <x v="92"/>
  </r>
  <r>
    <x v="18"/>
    <s v="Publicystyczne"/>
    <x v="93"/>
  </r>
  <r>
    <x v="18"/>
    <s v="Mix"/>
    <x v="94"/>
  </r>
  <r>
    <x v="18"/>
    <s v="Publicystyczne"/>
    <x v="95"/>
  </r>
  <r>
    <x v="18"/>
    <s v="Publicystyczne - onet"/>
    <x v="96"/>
  </r>
  <r>
    <x v="19"/>
    <s v="Publicystyczne"/>
    <x v="97"/>
  </r>
  <r>
    <x v="19"/>
    <s v="Publicystyczne"/>
    <x v="98"/>
  </r>
  <r>
    <x v="19"/>
    <s v="Publicystyczne"/>
    <x v="99"/>
  </r>
  <r>
    <x v="19"/>
    <s v="Publicystyczne"/>
    <x v="100"/>
  </r>
  <r>
    <x v="19"/>
    <s v="Publicystyczne"/>
    <x v="10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8">
  <r>
    <x v="0"/>
    <s v="ENG Publicystyczne"/>
    <s v="https://www.telegraph.co.uk/foodanddrink/recipes/11652335/10-delicious-non-alcoholic-cocktail-recipes.html"/>
  </r>
  <r>
    <x v="0"/>
    <s v="ENG Mix"/>
    <s v="https://www.tasteofhome.com/collection/best-mocktail-recipes-fresh-fizzy-not-too-sweet/view-all/"/>
  </r>
  <r>
    <x v="0"/>
    <s v="ENG Mix"/>
    <s v="https://www.culinarynutrition.com/20-best-healthy-holiday-mocktails/"/>
  </r>
  <r>
    <x v="0"/>
    <s v="Mix"/>
    <s v="https://www.sciencedirect.com/science/article/pii/S0867436114700136"/>
  </r>
  <r>
    <x v="0"/>
    <s v="ENG Mix"/>
    <s v="https://www.buzzfeed.com/mackenziekruvant/they-wont-get-you-drunk-but-they-will-make-you-happy?utm_term=.dsbn0VVEOy#.jdVXr11vDz"/>
  </r>
  <r>
    <x v="1"/>
    <s v="ENG Mix"/>
    <s v="http://www.dictionary.com/browse/anorexia"/>
  </r>
  <r>
    <x v="1"/>
    <s v="ENG Mix"/>
    <s v="https://www.etymonline.com/word/anorexia"/>
  </r>
  <r>
    <x v="1"/>
    <s v="ENG Mix"/>
    <s v="http://www.itv.com/news/granada/2017-05-11/daniels-story-a-battle-with-anorexia/"/>
  </r>
  <r>
    <x v="1"/>
    <s v="ENG Mix"/>
    <s v="https://www.popsugar.com/fitness/Anorexia-Recovery-Story-43158341"/>
  </r>
  <r>
    <x v="1"/>
    <s v="ENG Publicystyczne"/>
    <s v="https://www.thesun.co.uk/fabulous/4066933/anorexia-before-after-photos-transformations-recovery-stories/"/>
  </r>
  <r>
    <x v="2"/>
    <s v="ENG Mix"/>
    <s v="https://en.wikipedia.org/wiki/Convention_on_Certain_Conventional_Weapons"/>
  </r>
  <r>
    <x v="2"/>
    <s v="ENG Mix"/>
    <s v="https://www.ranker.com/list/banned-weapons/richard-rowe"/>
  </r>
  <r>
    <x v="2"/>
    <s v="ENG Mix"/>
    <s v="http://www.weaponslaw.org/instruments/1949-geneva-conventions"/>
  </r>
  <r>
    <x v="2"/>
    <s v="ENG Mix"/>
    <s v="http://www.wearethemighty.com/articles/9-banned-weapons-countries-cant-use-in-modern-warfare"/>
  </r>
  <r>
    <x v="2"/>
    <s v="ENG Publicystyczne"/>
    <s v="http://www.businessinsider.com/9-weapons-that-are-banned-from-modern-warfare-2016-4?IR=T"/>
  </r>
  <r>
    <x v="3"/>
    <s v="ENG Mix"/>
    <s v="https://usa.kaspersky.com/resource-center/threats/top-7-online-gaming-dangers-facing-kids"/>
  </r>
  <r>
    <x v="3"/>
    <s v="ENG Publicystyczne"/>
    <s v="https://edition.cnn.com/2017/08/03/health/online-predators-parents-partner/index.html"/>
  </r>
  <r>
    <x v="3"/>
    <s v="ENG Mix"/>
    <s v="http://www.healthfulchat.org/mental-health-chat-rooms.html"/>
  </r>
  <r>
    <x v="3"/>
    <s v="ENG Mix"/>
    <s v="http://www.mentalhealthhelpline.ca/Home/Chat"/>
  </r>
  <r>
    <x v="3"/>
    <s v="ENG Mix"/>
    <s v="http://www.247mentalhealthhelpline.com/live-chat/"/>
  </r>
  <r>
    <x v="4"/>
    <s v="ENG Blogi i fora"/>
    <s v="https://www.redletterchristians.org/better-way-talk-homosexuality-church/"/>
  </r>
  <r>
    <x v="4"/>
    <s v="ENG Blogi i fora"/>
    <s v="http://www.patheos.com/blogs/theologyintheraw/2015/05/how-to-talk-about-homosexuality-6-things-every-straight-christian-should-know/"/>
  </r>
  <r>
    <x v="4"/>
    <s v="ENG Mix"/>
    <s v="http://www.christianitytoday.com/ct/2013/march-web-only/how-do-evangelical-churches-talk-about-homosexuality.html"/>
  </r>
  <r>
    <x v="4"/>
    <s v="ENG Publicystyczne"/>
    <s v="https://www.focusonthefamily.com/socialissues/sexuality/three-reasons-why-pastors-and-other-church-leaders-should-talk-about-homosexuality-in-the-church"/>
  </r>
  <r>
    <x v="4"/>
    <s v="ENG Mix"/>
    <s v="https://www.christiancourier.com/articles/1225-straight-talk-about-homosexuality"/>
  </r>
  <r>
    <x v="4"/>
    <s v="ENG Mix"/>
    <s v="http://www.watermark.org/blog/why-does-the-church-talk-so-much-about-homosexuality-and-gay-marriage"/>
  </r>
  <r>
    <x v="5"/>
    <s v="ENG Mix"/>
    <s v="http://www.assembly.coe.int/nw/xml/XRef/X2H-Xref-ViewHTML.asp?FileID=8749&amp;lang=en"/>
  </r>
  <r>
    <x v="5"/>
    <s v="ENG Mix"/>
    <s v="http://www.futaa.com/article/67602/solution-to-hooliganism-within-our-stadia-lies-in-technology"/>
  </r>
  <r>
    <x v="5"/>
    <s v="ENG Mix"/>
    <s v="https://www.newhistorian.com/history-british-football-hooliganism/6662/"/>
  </r>
  <r>
    <x v="5"/>
    <s v="ENG Mix"/>
    <s v="https://theconversation.com/australia-has-no-soccer-hooligan-problem-but-we-need-a-smarter-policing-approach-21851"/>
  </r>
  <r>
    <x v="6"/>
    <s v="ENG Mix"/>
    <s v="https://www.theodysseyonline.com/dangerous-nationalism"/>
  </r>
  <r>
    <x v="6"/>
    <s v="ENG Mix"/>
    <s v="https://thesocietypages.org/socimages/2016/12/26/why-is-nationalism-dangerous/"/>
  </r>
  <r>
    <x v="6"/>
    <s v="ENG Mix"/>
    <s v="https://owlcation.com/social-sciences/What-Is-Nationalism-A-Short-Guide"/>
  </r>
  <r>
    <x v="6"/>
    <s v="ENG Mix"/>
    <s v="https://hubpages.com/politics/Dangers-of-Nationalism"/>
  </r>
  <r>
    <x v="6"/>
    <s v="ENG Mix"/>
    <s v="https://www.al-islam.org/islam-and-nationalism-dr-ali-mohammed-naqvi/part-six-dangers-nationalism"/>
  </r>
  <r>
    <x v="7"/>
    <s v="ENG"/>
    <s v="https://www.ranker.com/list/how-drugs-changed-history/danielle-ownbey"/>
  </r>
  <r>
    <x v="7"/>
    <s v="ENG Mix"/>
    <s v="http://www.cracked.com/blog/five-fun-facts-about-the-cia-and-lsd/"/>
  </r>
  <r>
    <x v="7"/>
    <s v="ENG Mix"/>
    <s v="https://www.history.com/mkultra-operation-midnight-climax-cia-lsd-experiments"/>
  </r>
  <r>
    <x v="7"/>
    <s v="ENG Mix"/>
    <s v="https://www.walgreens.com"/>
  </r>
  <r>
    <x v="7"/>
    <s v="ENG Mix"/>
    <s v="https://www.bethanvincent.com/blog/2016/7/26/cruelty-free-cosmetics-uk-drugstorebudget-brands"/>
  </r>
  <r>
    <x v="8"/>
    <s v="ENG Blogi i fora"/>
    <s v="https://www.quora.com/Are-there-any-Indian-laws-around-pirated-usage-of-software"/>
  </r>
  <r>
    <x v="8"/>
    <s v="ENG Blogi i fora"/>
    <s v="https://www.riaa.com/resources-learning/about-piracy/"/>
  </r>
  <r>
    <x v="8"/>
    <s v="ENG Blogi i fora"/>
    <s v="http://www.nytimes.com/2011/06/09/opinion/09thu1.html"/>
  </r>
  <r>
    <x v="8"/>
    <s v="ENG Publicystyczne"/>
    <s v="https://www.quora.com/Are-there-any-technical-ways-to-stop-piracy-especially-of-movies"/>
  </r>
  <r>
    <x v="8"/>
    <s v="ENG Mix"/>
    <s v="http://foreignpolicy.com/2009/04/17/the-seven-ways-to-stop-piracy/"/>
  </r>
  <r>
    <x v="8"/>
    <s v="ENG Blogi i fora"/>
    <s v="http://ieeexplore.ieee.org/document/7981526/"/>
  </r>
  <r>
    <x v="9"/>
    <s v="ENG Medyczne"/>
    <s v="https://www.womenfitness.net/top10/risks-cosmetic-surgery/"/>
  </r>
  <r>
    <x v="9"/>
    <s v="ENG Mix"/>
    <s v="https://journals.lww.com/plasreconsurg/Abstract/2015/11000/Abdominoplasty___Risk_Factors,_Complication_Rates,.9.aspx"/>
  </r>
  <r>
    <x v="9"/>
    <s v="ENG Mix"/>
    <s v="https://academic.oup.com/asj/article/36/1/1/2613999"/>
  </r>
  <r>
    <x v="9"/>
    <s v="ENG Medyczne"/>
    <s v="https://medicalxpress.com/news/2015-11-plastic-surgery-complications-highest-abdominoplasty.html"/>
  </r>
  <r>
    <x v="9"/>
    <s v="ENG Medyczne"/>
    <s v="https://www.scholars.northwestern.edu/en/publications/burnout-phenomenon-in-us-plastic-surgeons-risk-factors-and-impact"/>
  </r>
  <r>
    <x v="10"/>
    <s v="ENG Publicystyczne"/>
    <s v="https://motherboard.vice.com/en_us/article/ywbmyb/meet-the-hacker-who-busts-child-pornographers-on-the-dark-net"/>
  </r>
  <r>
    <x v="10"/>
    <s v="ENG Publicystyczne"/>
    <s v="https://www.follownews.com/norwegian-writer-working-on-childrens-porn-book-together-with-daughter-2wjm5"/>
  </r>
  <r>
    <x v="10"/>
    <s v="ENG Mix"/>
    <s v="http://www.dw.com/en/norwegian-newspaper-reveals-australian-police-ran-child-porn-site-childs-play-for-11-months/a-40865610"/>
  </r>
  <r>
    <x v="10"/>
    <s v="ENG Mix"/>
    <s v="https://www.cambridge.org/core/books/child-pornography-and-sexual-grooming/62B5B2BE421B4A9A85C35C603E5015B0"/>
  </r>
  <r>
    <x v="10"/>
    <s v="ENG Mix"/>
    <s v="https://thewalrus.ca/how-police-cracked-canadas-largest-child-pornography-ring/"/>
  </r>
  <r>
    <x v="10"/>
    <s v="ENG Mix"/>
    <s v="https://www.sootoday.com/local-news/police-continue-war-on-child-pornography-270035"/>
  </r>
  <r>
    <x v="11"/>
    <s v="ENG Media społecznościowe - Facebook"/>
    <s v="https://www.facebook.com/Stop-Pornography-113155295465393/?ref=br_rs"/>
  </r>
  <r>
    <x v="11"/>
    <s v="ENG Media społecznościowe - Facebook"/>
    <s v="https://www.facebook.com/stoppronographyculture/?ref=br_rs"/>
  </r>
  <r>
    <x v="11"/>
    <s v="ENG Media społecznościowe - Facebook"/>
    <s v="https://www.facebook.com/PornHarms/?ref=br_rs"/>
  </r>
  <r>
    <x v="11"/>
    <s v="ENG Media społecznościowe - Facebook"/>
    <s v="https://www.facebook.com/STOP-Pornography-Campaign-404995856230774/?ref=br_rs"/>
  </r>
  <r>
    <x v="11"/>
    <s v="ENG Media społecznościowe - Facebook"/>
    <s v="https://www.facebook.com/Stop-Nudity-pornography-or-sexually-fan-pages-160392103976119/?ref=br_rs"/>
  </r>
  <r>
    <x v="12"/>
    <s v="ENG Media społecznościowe - Twitter"/>
    <s v="https://twitter.com/i/web/status/924736629536935942"/>
  </r>
  <r>
    <x v="12"/>
    <s v="ENG Media społecznościowe - Twitter"/>
    <s v="https://twitter.com/sex_ed_forum"/>
  </r>
  <r>
    <x v="12"/>
    <s v="ENG Media społecznościowe - Twitter"/>
    <s v="https://twitter.com/thepuresearch"/>
  </r>
  <r>
    <x v="12"/>
    <s v="ENG Media społecznościowe - Twitter"/>
    <s v="https://twitter.com/antipornography"/>
  </r>
  <r>
    <x v="12"/>
    <s v="ENG Media społecznościowe - Twitter"/>
    <s v="https://twitter.com/antiporn_lfn"/>
  </r>
  <r>
    <x v="13"/>
    <s v="ENG Media społecznośćiowe - YouTube"/>
    <s v="https://www.youtube.com/watch?v=UZljWLEn0Po"/>
  </r>
  <r>
    <x v="13"/>
    <s v="ENG Media społecznośćiowe - YouTube"/>
    <s v="https://www.youtube.com/watch?v=JQNkC3FkNlE"/>
  </r>
  <r>
    <x v="13"/>
    <s v="ENG Media społecznośćiowe - YouTube"/>
    <s v="https://www.youtube.com/watch?v=8e72scJ-KWU"/>
  </r>
  <r>
    <x v="13"/>
    <s v="ENG Media społecznośćiowe - YouTube"/>
    <s v="https://www.youtube.com/watch?v=cmsft93LGoE"/>
  </r>
  <r>
    <x v="14"/>
    <s v="ENG Media społecznościowe - Facebook"/>
    <s v="https://www.facebook.com/stvaw/?ref=br_rs"/>
  </r>
  <r>
    <x v="14"/>
    <s v="ENG Media społecznościowe - Facebook"/>
    <s v="https://www.facebook.com/abuseisntajoke/?ref=br_rs"/>
  </r>
  <r>
    <x v="14"/>
    <s v="ENG Media społecznościowe - Facebook"/>
    <s v="https://www.facebook.com/STOP-DOMESTIC-VIOLENCE-355786656012/?ref=br_rs"/>
  </r>
  <r>
    <x v="14"/>
    <s v="ENG Media społecznościowe - Facebook"/>
    <s v="https://www.facebook.com/Stop-Domestic-Violence-140757462667063/?ref=br_rs"/>
  </r>
  <r>
    <x v="15"/>
    <s v="ENG Media społecznościowe - Twitter"/>
    <s v="https://twitter.com/AVAproject"/>
  </r>
  <r>
    <x v="15"/>
    <s v="ENG Media społecznościowe - Twitter"/>
    <s v="https://twitter.com/apigbv"/>
  </r>
  <r>
    <x v="15"/>
    <s v="ENG Media społecznościowe - Twitter"/>
    <s v="https://twitter.com/NIWAP_WCL"/>
  </r>
  <r>
    <x v="15"/>
    <s v="ENG Media społecznościowe - Twitter"/>
    <s v="https://twitter.com/cwlaofficial"/>
  </r>
  <r>
    <x v="15"/>
    <s v="ENG Media społecznościowe - Twitter"/>
    <s v="https://twitter.com/withoutviolence"/>
  </r>
  <r>
    <x v="16"/>
    <s v="ENG Media społecznośćiowe - YouTube"/>
    <s v="https://www.youtube.com/watch?v=B2h_PO9subA"/>
  </r>
  <r>
    <x v="16"/>
    <s v="ENG Media społecznośćiowe - YouTube"/>
    <s v="https://www.youtube.com/watch?v=E5r9B1qLx1k"/>
  </r>
  <r>
    <x v="16"/>
    <s v="ENG Media społecznośćiowe - YouTube"/>
    <s v="https://www.youtube.com/watch?v=i3Q_ttddTK8"/>
  </r>
  <r>
    <x v="16"/>
    <s v="ENG Media społecznośćiowe - YouTube"/>
    <s v="https://www.youtube.com/watch?v=V1yW5IsnSjo"/>
  </r>
  <r>
    <x v="16"/>
    <s v="ENG Media społecznośćiowe - YouTube"/>
    <s v="https://www.youtube.com/watch?v=cBzAeJFTZ98"/>
  </r>
  <r>
    <x v="17"/>
    <s v="ENG Blogi i fora"/>
    <s v="http://www.familylife.com/articles/topics/parenting/ages-and-stages/teens/establishing-dating-guidelines-for-your-teen"/>
  </r>
  <r>
    <x v="17"/>
    <s v="ENG Mix"/>
    <s v="https://www.focusonthefamily.com/family-q-and-a/parenting/parental-guidelines-for-teen-dating"/>
  </r>
  <r>
    <x v="17"/>
    <s v="ENG Mix"/>
    <s v="https://alphamom.com/parenting/i-let-my-young-teens-date/"/>
  </r>
  <r>
    <x v="17"/>
    <s v="ENG Blogi i fora"/>
    <s v="http://www.mommyish.com/adult-men-dating-teenage-girls/"/>
  </r>
  <r>
    <x v="18"/>
    <s v="ENG Publicystyczne"/>
    <s v="http://www.dailymail.co.uk/femail/article-4256748/Mum-escapes-religious-doomsday-cult-paedophile-leader.html"/>
  </r>
  <r>
    <x v="18"/>
    <s v="ENG Publicystyczne"/>
    <s v="https://www.thenewsminute.com/article/trapped-religious-cult-one-woman-s-story-sexual-exploitation-hands-guru-64524"/>
  </r>
  <r>
    <x v="18"/>
    <s v="ENG Mix"/>
    <s v="http://www.traumainreligion.com/about103.php"/>
  </r>
  <r>
    <x v="18"/>
    <s v="ENG Mix"/>
    <s v="http://www.johnwijngaards.com/sects-cults/"/>
  </r>
  <r>
    <x v="18"/>
    <s v="ENG Publicystyczne"/>
    <s v="http://www.christianitytoday.com/ct/2001/marchweb-only/3-5-24.0.html"/>
  </r>
  <r>
    <x v="19"/>
    <s v="ENG Mix"/>
    <s v="http://digg.com/2017/bad-tattoos"/>
  </r>
  <r>
    <x v="19"/>
    <s v="ENG Publicystyczne"/>
    <s v="https://www.theguardian.com/careers/careers-blog/tattoos-workplace-job-prospects-career"/>
  </r>
  <r>
    <x v="19"/>
    <s v="ENG Mix"/>
    <s v="http://www.debate.org/opinions/are-tattoos-ugly"/>
  </r>
  <r>
    <x v="19"/>
    <s v="ENG Mix"/>
    <s v="http://www.lolwot.com/15-reasons-why-face-and-neck-tattoos-are-a-bad-idea/"/>
  </r>
  <r>
    <x v="20"/>
    <s v="ENG Mix"/>
    <s v="https://www.theglobeandmail.com/life/health-and-fitness/whats-being-done-to-aggresively-lower-tobacco-use-among-canadians-by-2035/article34178419/"/>
  </r>
  <r>
    <x v="20"/>
    <s v="ENG Mix"/>
    <s v="http://tobaccocontrol.bmj.com/content/26/5/518"/>
  </r>
  <r>
    <x v="20"/>
    <s v="ENG Mix"/>
    <s v="https://canadiancrc.com/Smoking.aspx"/>
  </r>
  <r>
    <x v="20"/>
    <s v="ENG Mix"/>
    <s v="https://www.lung.ca/lung-health/lung-info/lung-statistics/smoking-and-tobacco-statistics"/>
  </r>
  <r>
    <x v="20"/>
    <s v="ENG Mix"/>
    <s v="http://www.cancer.ca/en/cancer-information/cancer-type/lung/statistics/?region=on"/>
  </r>
  <r>
    <x v="21"/>
    <s v="ENG Mix"/>
    <s v="https://calvinayre.com/2017/10/12/business/russian-bookmaker-zenit-online-sports-betting-license/"/>
  </r>
  <r>
    <x v="21"/>
    <s v="ENG Mix"/>
    <s v="https://www.ft.com/content/044a3d9e-7d1a-11e7-9108-edda0bcbc928"/>
  </r>
  <r>
    <x v="21"/>
    <s v="ENG Mix"/>
    <s v="http://smallbusiness.co.uk/why-online-sports-betting-is-booming-in-the-uk-2517491/"/>
  </r>
  <r>
    <x v="21"/>
    <s v="ENG Publicystyczne"/>
    <s v="http://www.nytimes.com/2012/03/30/sports/bookies-using-new-technology-for-old-fashioned-betting.html"/>
  </r>
  <r>
    <x v="21"/>
    <s v="ENG Mix"/>
    <s v="https://theconversation.com/how-bookies-play-with-your-emotions-to-make-you-place-unlikely-bets-4286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01">
  <r>
    <x v="0"/>
    <s v="ENG Medyczne"/>
    <x v="0"/>
  </r>
  <r>
    <x v="0"/>
    <s v="ENG Blogi i fora"/>
    <x v="1"/>
  </r>
  <r>
    <x v="0"/>
    <s v="ENG Publicystyczne"/>
    <x v="2"/>
  </r>
  <r>
    <x v="0"/>
    <s v="ENG Mix"/>
    <x v="3"/>
  </r>
  <r>
    <x v="0"/>
    <s v="ENG Medyczne"/>
    <x v="4"/>
  </r>
  <r>
    <x v="0"/>
    <s v="ENG Publicystyczne"/>
    <x v="5"/>
  </r>
  <r>
    <x v="1"/>
    <s v="ENG Publicystyczne"/>
    <x v="6"/>
  </r>
  <r>
    <x v="1"/>
    <s v="ENG Mix"/>
    <x v="7"/>
  </r>
  <r>
    <x v="1"/>
    <s v="ENG Mix"/>
    <x v="8"/>
  </r>
  <r>
    <x v="1"/>
    <s v="ENG Mix"/>
    <x v="9"/>
  </r>
  <r>
    <x v="1"/>
    <s v="ENG Mix"/>
    <x v="10"/>
  </r>
  <r>
    <x v="2"/>
    <s v="ENG Mix"/>
    <x v="11"/>
  </r>
  <r>
    <x v="2"/>
    <s v="ENG Mix"/>
    <x v="12"/>
  </r>
  <r>
    <x v="2"/>
    <s v="ENG Mix"/>
    <x v="13"/>
  </r>
  <r>
    <x v="2"/>
    <s v="ENG Mix"/>
    <x v="14"/>
  </r>
  <r>
    <x v="2"/>
    <s v="ENG Mix"/>
    <x v="15"/>
  </r>
  <r>
    <x v="3"/>
    <s v="ENG Mix"/>
    <x v="16"/>
  </r>
  <r>
    <x v="3"/>
    <s v="ENG Publicystyczne"/>
    <x v="17"/>
  </r>
  <r>
    <x v="3"/>
    <s v="ENG Mix"/>
    <x v="18"/>
  </r>
  <r>
    <x v="3"/>
    <s v="ENG Mix"/>
    <x v="19"/>
  </r>
  <r>
    <x v="3"/>
    <s v="ENG Mix"/>
    <x v="20"/>
  </r>
  <r>
    <x v="4"/>
    <s v="ENG Mix"/>
    <x v="21"/>
  </r>
  <r>
    <x v="4"/>
    <s v="ENG Mix"/>
    <x v="22"/>
  </r>
  <r>
    <x v="4"/>
    <s v="ENG Mix"/>
    <x v="23"/>
  </r>
  <r>
    <x v="4"/>
    <s v="ENG Mix"/>
    <x v="24"/>
  </r>
  <r>
    <x v="4"/>
    <s v="ENG Mix"/>
    <x v="25"/>
  </r>
  <r>
    <x v="5"/>
    <s v="ENG Mix"/>
    <x v="26"/>
  </r>
  <r>
    <x v="5"/>
    <s v="ENG Mix"/>
    <x v="27"/>
  </r>
  <r>
    <x v="5"/>
    <s v="ENG Mix"/>
    <x v="28"/>
  </r>
  <r>
    <x v="5"/>
    <s v="ENG Mix"/>
    <x v="29"/>
  </r>
  <r>
    <x v="5"/>
    <s v="ENG Mix"/>
    <x v="30"/>
  </r>
  <r>
    <x v="6"/>
    <s v="ENG Mix"/>
    <x v="31"/>
  </r>
  <r>
    <x v="6"/>
    <s v="ENG Mix"/>
    <x v="32"/>
  </r>
  <r>
    <x v="6"/>
    <s v="ENG Publicystyczne"/>
    <x v="33"/>
  </r>
  <r>
    <x v="6"/>
    <s v="ENG Mix"/>
    <x v="34"/>
  </r>
  <r>
    <x v="6"/>
    <s v="ENG Mix"/>
    <x v="35"/>
  </r>
  <r>
    <x v="7"/>
    <s v="ENG Blogi i fora"/>
    <x v="36"/>
  </r>
  <r>
    <x v="7"/>
    <s v="ENG Blogi i fora"/>
    <x v="37"/>
  </r>
  <r>
    <x v="7"/>
    <s v="ENG Blogi i fora"/>
    <x v="38"/>
  </r>
  <r>
    <x v="7"/>
    <s v="ENG Mix"/>
    <x v="39"/>
  </r>
  <r>
    <x v="7"/>
    <s v="ENG Mix"/>
    <x v="40"/>
  </r>
  <r>
    <x v="8"/>
    <s v="ENG Medyczne"/>
    <x v="41"/>
  </r>
  <r>
    <x v="8"/>
    <s v="ENG Medyczne"/>
    <x v="42"/>
  </r>
  <r>
    <x v="8"/>
    <s v="ENG Medyczne"/>
    <x v="43"/>
  </r>
  <r>
    <x v="8"/>
    <s v="ENG Medyczne"/>
    <x v="44"/>
  </r>
  <r>
    <x v="8"/>
    <s v="ENG Mix"/>
    <x v="45"/>
  </r>
  <r>
    <x v="9"/>
    <s v="ENG Publicystyczne"/>
    <x v="46"/>
  </r>
  <r>
    <x v="9"/>
    <s v="ENG Publicystyczne"/>
    <x v="47"/>
  </r>
  <r>
    <x v="9"/>
    <s v="ENG Mix"/>
    <x v="48"/>
  </r>
  <r>
    <x v="9"/>
    <s v="ENG Mix"/>
    <x v="49"/>
  </r>
  <r>
    <x v="9"/>
    <s v="ENG Mix"/>
    <x v="50"/>
  </r>
  <r>
    <x v="9"/>
    <s v="ENG Mix"/>
    <x v="51"/>
  </r>
  <r>
    <x v="10"/>
    <s v="ENG Media społecznościowe - Facebook"/>
    <x v="52"/>
  </r>
  <r>
    <x v="10"/>
    <s v="ENG Media społecznościowe - Facebook"/>
    <x v="53"/>
  </r>
  <r>
    <x v="10"/>
    <s v="ENG Media społecznościowe - Facebook"/>
    <x v="54"/>
  </r>
  <r>
    <x v="10"/>
    <s v="ENG Media społecznościowe - Facebook"/>
    <x v="55"/>
  </r>
  <r>
    <x v="10"/>
    <s v="ENG Media społecznościowe - Facebook"/>
    <x v="56"/>
  </r>
  <r>
    <x v="11"/>
    <s v="ENG Media społecznościowe - Twitter"/>
    <x v="57"/>
  </r>
  <r>
    <x v="11"/>
    <s v="ENG Media społecznościowe - Twitter"/>
    <x v="58"/>
  </r>
  <r>
    <x v="11"/>
    <s v="ENG Media społecznościowe - Twitter"/>
    <x v="59"/>
  </r>
  <r>
    <x v="12"/>
    <s v="ENG Media społecznośćiowe - YouTube"/>
    <x v="60"/>
  </r>
  <r>
    <x v="12"/>
    <s v="ENG Media społecznośćiowe - YouTube"/>
    <x v="61"/>
  </r>
  <r>
    <x v="12"/>
    <s v="ENG Media społecznośćiowe - YouTube"/>
    <x v="62"/>
  </r>
  <r>
    <x v="12"/>
    <s v="ENG Media społecznośćiowe - YouTube"/>
    <x v="63"/>
  </r>
  <r>
    <x v="13"/>
    <s v="ENG Media społecznościowe - Facebook"/>
    <x v="64"/>
  </r>
  <r>
    <x v="13"/>
    <s v="ENG Media społecznościowe - Facebook"/>
    <x v="65"/>
  </r>
  <r>
    <x v="13"/>
    <s v="ENG Media społecznościowe - Facebook"/>
    <x v="66"/>
  </r>
  <r>
    <x v="13"/>
    <s v="ENG Media społecznościowe - Facebook"/>
    <x v="67"/>
  </r>
  <r>
    <x v="14"/>
    <s v="ENG Media społecznościowe - Twitter"/>
    <x v="68"/>
  </r>
  <r>
    <x v="14"/>
    <s v="ENG Media społecznościowe - Twitter"/>
    <x v="69"/>
  </r>
  <r>
    <x v="14"/>
    <s v="ENG Media społecznościowe - Twitter"/>
    <x v="70"/>
  </r>
  <r>
    <x v="14"/>
    <s v="ENG Media społecznościowe - Twitter"/>
    <x v="71"/>
  </r>
  <r>
    <x v="15"/>
    <s v="ENG Media społecznośćiowe - YouTube"/>
    <x v="72"/>
  </r>
  <r>
    <x v="15"/>
    <s v="ENG Media społecznośćiowe - YouTube"/>
    <x v="73"/>
  </r>
  <r>
    <x v="15"/>
    <s v="ENG Media społecznośćiowe - YouTube"/>
    <x v="74"/>
  </r>
  <r>
    <x v="15"/>
    <s v="ENG Media społecznośćiowe - YouTube"/>
    <x v="75"/>
  </r>
  <r>
    <x v="15"/>
    <s v="ENG Media społecznośćiowe - YouTube"/>
    <x v="76"/>
  </r>
  <r>
    <x v="16"/>
    <s v="ENG Mix"/>
    <x v="77"/>
  </r>
  <r>
    <x v="16"/>
    <s v="ENG Mix"/>
    <x v="78"/>
  </r>
  <r>
    <x v="16"/>
    <s v="ENG Mix"/>
    <x v="79"/>
  </r>
  <r>
    <x v="16"/>
    <s v="ENG Blogi i fora"/>
    <x v="80"/>
  </r>
  <r>
    <x v="17"/>
    <s v="ENG Mix"/>
    <x v="81"/>
  </r>
  <r>
    <x v="17"/>
    <s v="ENG Mix"/>
    <x v="82"/>
  </r>
  <r>
    <x v="17"/>
    <s v="ENG Mix"/>
    <x v="83"/>
  </r>
  <r>
    <x v="17"/>
    <s v="ENG Mix"/>
    <x v="84"/>
  </r>
  <r>
    <x v="17"/>
    <s v="ENG Mix"/>
    <x v="85"/>
  </r>
  <r>
    <x v="18"/>
    <s v="ENG Mix"/>
    <x v="86"/>
  </r>
  <r>
    <x v="18"/>
    <s v="ENG Publicystyczne"/>
    <x v="87"/>
  </r>
  <r>
    <x v="18"/>
    <s v="ENG Mix"/>
    <x v="88"/>
  </r>
  <r>
    <x v="18"/>
    <s v="ENG Mix"/>
    <x v="89"/>
  </r>
  <r>
    <x v="18"/>
    <s v="ENG Medyczne"/>
    <x v="90"/>
  </r>
  <r>
    <x v="19"/>
    <s v="ENG Mix"/>
    <x v="91"/>
  </r>
  <r>
    <x v="19"/>
    <s v="ENG Mix"/>
    <x v="92"/>
  </r>
  <r>
    <x v="19"/>
    <s v="ENG Mix"/>
    <x v="93"/>
  </r>
  <r>
    <x v="19"/>
    <s v="ENG Mix"/>
    <x v="94"/>
  </r>
  <r>
    <x v="19"/>
    <s v="ENG Mix"/>
    <x v="95"/>
  </r>
  <r>
    <x v="20"/>
    <s v="ENG Publicystyczne"/>
    <x v="96"/>
  </r>
  <r>
    <x v="20"/>
    <s v="ENG Publicystyczne"/>
    <x v="97"/>
  </r>
  <r>
    <x v="20"/>
    <s v="ENG Mix"/>
    <x v="98"/>
  </r>
  <r>
    <x v="20"/>
    <s v="ENG Publicystyczne"/>
    <x v="99"/>
  </r>
  <r>
    <x v="20"/>
    <s v="ENG Publicystyczne"/>
    <x v="10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10">
  <r>
    <x v="0"/>
    <x v="0"/>
    <s v="http://www.onlineabortionpillrx.com/"/>
  </r>
  <r>
    <x v="0"/>
    <x v="0"/>
    <s v="https://consult.womenhelp.org/en/get-abortion-pills"/>
  </r>
  <r>
    <x v="0"/>
    <x v="0"/>
    <s v="https://safe2choose.org/"/>
  </r>
  <r>
    <x v="0"/>
    <x v="0"/>
    <s v="https://www.bpas.org/"/>
  </r>
  <r>
    <x v="0"/>
    <x v="0"/>
    <s v="https://www.plannedparenthood.org/learn/abortion"/>
  </r>
  <r>
    <x v="0"/>
    <x v="0"/>
    <s v="https://www.mariestopes.org.uk/abortion-services/medical-abortion/"/>
  </r>
  <r>
    <x v="0"/>
    <x v="0"/>
    <s v="https://carafem.org/abortion-pill/"/>
  </r>
  <r>
    <x v="0"/>
    <x v="0"/>
    <s v="http://americanpregnancy.org/unplanned-pregnancy/abortion-pill/"/>
  </r>
  <r>
    <x v="0"/>
    <x v="0"/>
    <s v="http://www.howtouseabortionpill.org/howto/"/>
  </r>
  <r>
    <x v="0"/>
    <x v="0"/>
    <s v="http://www.earlyoptionpill.com/"/>
  </r>
  <r>
    <x v="1"/>
    <x v="1"/>
    <s v="http://tastetequila.com/category/blog/"/>
  </r>
  <r>
    <x v="1"/>
    <x v="0"/>
    <s v="https://www.thetoptens.com/best-alcoholic-drink/"/>
  </r>
  <r>
    <x v="1"/>
    <x v="0"/>
    <s v="http://www.themost10.com/10-most-popular-alcohol-drinks/"/>
  </r>
  <r>
    <x v="1"/>
    <x v="0"/>
    <s v="http://www.1001cocktails.com/recipes/most-popular-mixed-drinks.html"/>
  </r>
  <r>
    <x v="1"/>
    <x v="0"/>
    <s v="https://vinepair.com/articles/50-most-popular-cocktails-world-2017/"/>
  </r>
  <r>
    <x v="1"/>
    <x v="0"/>
    <s v="https://drinks.seriouseats.com/2013/05/25-essential-cocktails-everyone-should-know-cocktail-101-easy-mixed-drink-recipes-classic-cocktail-guide.html"/>
  </r>
  <r>
    <x v="1"/>
    <x v="0"/>
    <s v="http://www.businessinsider.com/best-selling-cocktails-in-the-world-in-2018-2018-2?IR=T#29-champagne-cocktail-there-are-variations-of-this-drink-but-they-all-aim-to-make-fizz-even-more-fancy-to-make-it-cover-a-sugar-cube-with-bitters-then-pour-champagne-over-that-2"/>
  </r>
  <r>
    <x v="1"/>
    <x v="0"/>
    <s v="https://www.townandcountrymag.com/leisure/drinks/g13092298/popular-bar-drinks-to-order/"/>
  </r>
  <r>
    <x v="1"/>
    <x v="0"/>
    <s v="https://www.thespruce.com/classic-cocktails-you-must-try-759886"/>
  </r>
  <r>
    <x v="1"/>
    <x v="0"/>
    <s v="https://www.elledecor.com/cocktails/"/>
  </r>
  <r>
    <x v="2"/>
    <x v="1"/>
    <s v="http://www.myproana.com/"/>
  </r>
  <r>
    <x v="2"/>
    <x v="0"/>
    <s v="http://www.proanatipsandtricks.com/"/>
  </r>
  <r>
    <x v="2"/>
    <x v="1"/>
    <s v="https://daintyclub.wixsite.com/daintyclub"/>
  </r>
  <r>
    <x v="2"/>
    <x v="1"/>
    <s v="https://proanamiadiary.weebly.com/"/>
  </r>
  <r>
    <x v="2"/>
    <x v="1"/>
    <s v="https://thinaskinana.weebly.com/"/>
  </r>
  <r>
    <x v="2"/>
    <x v="0"/>
    <s v="https://www.anorexicdiettips.com/"/>
  </r>
  <r>
    <x v="2"/>
    <x v="0"/>
    <s v="http://healthandcaretips.com/weight-loss/pro-ana-diet-for-beginners/"/>
  </r>
  <r>
    <x v="2"/>
    <x v="0"/>
    <s v="http://www.proanorexiatips.org/"/>
  </r>
  <r>
    <x v="2"/>
    <x v="0"/>
    <s v="https://proanatip.com/"/>
  </r>
  <r>
    <x v="2"/>
    <x v="2"/>
    <s v="https://anasanctuary.wordpress.com/"/>
  </r>
  <r>
    <x v="3"/>
    <x v="3"/>
    <s v="https://www.youtube.com/watch?v=xk0yZI_LlTY"/>
  </r>
  <r>
    <x v="3"/>
    <x v="0"/>
    <s v="https://www.wikihow.com/Make-a-Smoke-Bomb"/>
  </r>
  <r>
    <x v="3"/>
    <x v="0"/>
    <s v="https://www.thoughtco.com/homemade-smoke-bomb-recipes-603375"/>
  </r>
  <r>
    <x v="3"/>
    <x v="0"/>
    <s v="http://xniquetx.blogspot.com/2008/07/anarchists-recipe-for-making-bombs.html"/>
  </r>
  <r>
    <x v="3"/>
    <x v="0"/>
    <s v="http://05anarchy.tripod.com/id2.html"/>
  </r>
  <r>
    <x v="3"/>
    <x v="0"/>
    <s v="http://styropyro.com/tutorials/smokebomb.htm"/>
  </r>
  <r>
    <x v="3"/>
    <x v="0"/>
    <s v="http://www.easydiytoys.com/2014/02/homemade-simple-firecracker-firework.html"/>
  </r>
  <r>
    <x v="3"/>
    <x v="1"/>
    <s v="http://www.hho4free.com/black_powder/making_black_powder.html"/>
  </r>
  <r>
    <x v="3"/>
    <x v="0"/>
    <s v="http://www.instructables.com/id/easily-make-black-powder-using-house-hold-items/"/>
  </r>
  <r>
    <x v="3"/>
    <x v="1"/>
    <s v="https://thesecretyumiverse.wonderhowto.com/how-to/make-smoke-bomb-with-sugar-and-potassium-nitrate-0133754/"/>
  </r>
  <r>
    <x v="4"/>
    <x v="0"/>
    <s v="http://7strangers.com/"/>
  </r>
  <r>
    <x v="4"/>
    <x v="0"/>
    <s v="https://www.omegle.com/"/>
  </r>
  <r>
    <x v="4"/>
    <x v="0"/>
    <s v="https://chat-strange.com/"/>
  </r>
  <r>
    <x v="4"/>
    <x v="0"/>
    <s v="http://talkwithstranger.com/"/>
  </r>
  <r>
    <x v="4"/>
    <x v="0"/>
    <s v="https://chatki.com/"/>
  </r>
  <r>
    <x v="4"/>
    <x v="0"/>
    <s v="https://www.randomskip.com/"/>
  </r>
  <r>
    <x v="4"/>
    <x v="0"/>
    <s v="http://talko.cc/"/>
  </r>
  <r>
    <x v="4"/>
    <x v="0"/>
    <s v="http://www.tohla.com/"/>
  </r>
  <r>
    <x v="4"/>
    <x v="0"/>
    <s v="https://chatalternative.com/"/>
  </r>
  <r>
    <x v="4"/>
    <x v="0"/>
    <s v="https://chatgig.com/"/>
  </r>
  <r>
    <x v="5"/>
    <x v="4"/>
    <s v="https://www.instagram.com/akadanidaniels/"/>
  </r>
  <r>
    <x v="5"/>
    <x v="4"/>
    <s v="https://www.popsugar.com/love/Best-Sex-Positions-Female-Orgasm-43441010"/>
  </r>
  <r>
    <x v="5"/>
    <x v="0"/>
    <s v="https://www.ranker.com/list/most-difficult-sex-positions/trent-walker"/>
  </r>
  <r>
    <x v="5"/>
    <x v="5"/>
    <s v="https://www.ebay.co.uk/b/Erotic-Clothing/179310/bn_16568314"/>
  </r>
  <r>
    <x v="5"/>
    <x v="0"/>
    <s v="https://www.oddee.com/item_97082.aspx"/>
  </r>
  <r>
    <x v="5"/>
    <x v="0"/>
    <s v="https://www.victoriassecret.com/"/>
  </r>
  <r>
    <x v="5"/>
    <x v="0"/>
    <s v="https://uk.askmen.com/dating/dzimmer_150/161_love_answers.html"/>
  </r>
  <r>
    <x v="5"/>
    <x v="0"/>
    <s v="https://www.esquire.com/lifestyle/sex/advice/a9353/best-sex-positions/"/>
  </r>
  <r>
    <x v="5"/>
    <x v="0"/>
    <s v="https://www.sofeminine.co.uk/m/relationships/kamasutra.html"/>
  </r>
  <r>
    <x v="5"/>
    <x v="0"/>
    <s v="https://www.kamorii.com/kama-sutra/"/>
  </r>
  <r>
    <x v="6"/>
    <x v="6"/>
    <s v="https://www.facebook.com/groups/Toppornstarhistory/"/>
  </r>
  <r>
    <x v="6"/>
    <x v="6"/>
    <s v="https://www.facebook.com/groups/1737985559785460/"/>
  </r>
  <r>
    <x v="6"/>
    <x v="6"/>
    <s v="https://www.facebook.com/groups/554442841362646/"/>
  </r>
  <r>
    <x v="6"/>
    <x v="6"/>
    <s v="https://www.facebook.com/groups/892792314235195/"/>
  </r>
  <r>
    <x v="6"/>
    <x v="6"/>
    <s v="https://www.facebook.com/groups/136269327154929/"/>
  </r>
  <r>
    <x v="6"/>
    <x v="6"/>
    <s v="https://www.facebook.com/groups/672645562887774/"/>
  </r>
  <r>
    <x v="6"/>
    <x v="6"/>
    <s v="https://www.facebook.com/YouTube-Porn-1438274166442159/"/>
  </r>
  <r>
    <x v="6"/>
    <x v="6"/>
    <s v="https://www.facebook.com/groups/501985116809826/"/>
  </r>
  <r>
    <x v="6"/>
    <x v="6"/>
    <s v="https://www.facebook.com/ThaiLand-Sexy-Girl-18-239952289869422/"/>
  </r>
  <r>
    <x v="6"/>
    <x v="6"/>
    <s v="https://www.facebook.com/sexygirlsuss/"/>
  </r>
  <r>
    <x v="7"/>
    <x v="1"/>
    <s v="http://betablog.org/anal-douching-safety-tips-gay-men-bottom/"/>
  </r>
  <r>
    <x v="7"/>
    <x v="0"/>
    <s v="https://www.gayxchange.com"/>
  </r>
  <r>
    <x v="7"/>
    <x v="0"/>
    <s v="http://www.loftgaycenter.org/"/>
  </r>
  <r>
    <x v="7"/>
    <x v="0"/>
    <s v="https://www.nighttours.com"/>
  </r>
  <r>
    <x v="7"/>
    <x v="0"/>
    <s v="https://www.onlylads.com"/>
  </r>
  <r>
    <x v="7"/>
    <x v="0"/>
    <s v="http://www.lgbtgermany.com/"/>
  </r>
  <r>
    <x v="7"/>
    <x v="0"/>
    <s v="https://www.globalgayz.com"/>
  </r>
  <r>
    <x v="7"/>
    <x v="0"/>
    <s v="https://www.advocate.com"/>
  </r>
  <r>
    <x v="7"/>
    <x v="0"/>
    <s v="https://www.liveabout.com/gay-sex-bottom-1410658"/>
  </r>
  <r>
    <x v="7"/>
    <x v="0"/>
    <s v="http://www.mrgaygermany.de/"/>
  </r>
  <r>
    <x v="8"/>
    <x v="0"/>
    <s v="http://football-hooligans.org/"/>
  </r>
  <r>
    <x v="8"/>
    <x v="1"/>
    <s v="http://forum.ultras-tifo.net/"/>
  </r>
  <r>
    <x v="8"/>
    <x v="0"/>
    <s v="https://hooliganstv.com/"/>
  </r>
  <r>
    <x v="8"/>
    <x v="0"/>
    <s v="http://www.ultras-tifo.net/"/>
  </r>
  <r>
    <x v="8"/>
    <x v="0"/>
    <s v="https://pl.pinterest.com/pin/243687029817396782/"/>
  </r>
  <r>
    <x v="8"/>
    <x v="0"/>
    <s v="https://thesefootballtimes.co/category/a-world-of-ultras/"/>
  </r>
  <r>
    <x v="8"/>
    <x v="0"/>
    <s v="http://ultra-style.weebly.com/"/>
  </r>
  <r>
    <x v="8"/>
    <x v="5"/>
    <s v="https://ultrasstylewear.com/"/>
  </r>
  <r>
    <x v="8"/>
    <x v="5"/>
    <s v="http://www.ultras-piro.com/"/>
  </r>
  <r>
    <x v="8"/>
    <x v="5"/>
    <s v="http://uwclothing.com/"/>
  </r>
  <r>
    <x v="9"/>
    <x v="7"/>
    <s v="http://28serbia.blogspot.com/"/>
  </r>
  <r>
    <x v="9"/>
    <x v="0"/>
    <s v="http://88nsm.com/"/>
  </r>
  <r>
    <x v="9"/>
    <x v="5"/>
    <s v="http://www.aryanunity.com/"/>
  </r>
  <r>
    <x v="9"/>
    <x v="5"/>
    <s v="http://nsm88records.com/theshop/index.php"/>
  </r>
  <r>
    <x v="9"/>
    <x v="0"/>
    <s v="https://www.bloodandhonourworldwide.co.uk/bhww/"/>
  </r>
  <r>
    <x v="9"/>
    <x v="1"/>
    <s v="https://www.stormfront.org/forum/"/>
  </r>
  <r>
    <x v="9"/>
    <x v="0"/>
    <s v="http://www.28brotherhood.com/"/>
  </r>
  <r>
    <x v="9"/>
    <x v="5"/>
    <s v="http://www.isdrecords.com/"/>
  </r>
  <r>
    <x v="9"/>
    <x v="7"/>
    <s v="http://combat18florida.blogspot.com.es/"/>
  </r>
  <r>
    <x v="9"/>
    <x v="0"/>
    <s v="http://www.skrewdriver.net/index2.html"/>
  </r>
  <r>
    <x v="10"/>
    <x v="1"/>
    <s v="http://bluelight.org/vb/content/"/>
  </r>
  <r>
    <x v="10"/>
    <x v="5"/>
    <s v="https://www.chemicalpowdershop.eu/"/>
  </r>
  <r>
    <x v="10"/>
    <x v="0"/>
    <s v="https://www.ecstasydata.org/"/>
  </r>
  <r>
    <x v="10"/>
    <x v="0"/>
    <s v="https://www.pillreports.net/index.php"/>
  </r>
  <r>
    <x v="10"/>
    <x v="0"/>
    <s v="https://psychonautwiki.org/wiki/Main_Page"/>
  </r>
  <r>
    <x v="10"/>
    <x v="1"/>
    <s v="http://www.tripme.co.nz/forums/forum.php"/>
  </r>
  <r>
    <x v="10"/>
    <x v="5"/>
    <s v="http://www.plantfeedshop.com/"/>
  </r>
  <r>
    <x v="10"/>
    <x v="5"/>
    <s v="https://researchchemicals.biz/"/>
  </r>
  <r>
    <x v="10"/>
    <x v="5"/>
    <s v="https://skookums.net/"/>
  </r>
  <r>
    <x v="10"/>
    <x v="5"/>
    <s v="https://www.iceheadshop.co.uk/"/>
  </r>
  <r>
    <x v="11"/>
    <x v="0"/>
    <s v="http://1337x.to/"/>
  </r>
  <r>
    <x v="11"/>
    <x v="0"/>
    <s v="http://b-ok.org/"/>
  </r>
  <r>
    <x v="11"/>
    <x v="0"/>
    <s v="http://gen.lib.rus.ec/"/>
  </r>
  <r>
    <x v="11"/>
    <x v="0"/>
    <s v="https://yourbittorrent.com/"/>
  </r>
  <r>
    <x v="11"/>
    <x v="0"/>
    <s v="https://www.torrentfunk.com/"/>
  </r>
  <r>
    <x v="11"/>
    <x v="0"/>
    <s v="https://www.seedpeer.eu/"/>
  </r>
  <r>
    <x v="11"/>
    <x v="0"/>
    <s v="https://extratorrent.cd/"/>
  </r>
  <r>
    <x v="11"/>
    <x v="0"/>
    <s v="https://katcr.co/"/>
  </r>
  <r>
    <x v="11"/>
    <x v="0"/>
    <s v="https://thepiratebay.org/"/>
  </r>
  <r>
    <x v="11"/>
    <x v="0"/>
    <s v="http://www.toorgle.com/"/>
  </r>
  <r>
    <x v="12"/>
    <x v="8"/>
    <s v="https://very-nsfw.tumblr.com/"/>
  </r>
  <r>
    <x v="12"/>
    <x v="9"/>
    <s v="https://twitter.com/Jaybbgirl"/>
  </r>
  <r>
    <x v="12"/>
    <x v="10"/>
    <s v="https://www.reddit.com/r/porn_gifs/"/>
  </r>
  <r>
    <x v="12"/>
    <x v="8"/>
    <s v="https://www.mofos.com/"/>
  </r>
  <r>
    <x v="12"/>
    <x v="0"/>
    <s v="http://www.budlight.com/"/>
  </r>
  <r>
    <x v="12"/>
    <x v="0"/>
    <s v="http://grainbelt.com/"/>
  </r>
  <r>
    <x v="12"/>
    <x v="11"/>
    <s v="https://winstoncigarettes.com/index.html"/>
  </r>
  <r>
    <x v="12"/>
    <x v="12"/>
    <s v="https://dirtyroulette.com/"/>
  </r>
  <r>
    <x v="12"/>
    <x v="0"/>
    <s v="https://www.jackdaniels.com/"/>
  </r>
  <r>
    <x v="12"/>
    <x v="0"/>
    <s v="https://www.johnniewalker.com/"/>
  </r>
  <r>
    <x v="13"/>
    <x v="0"/>
    <s v="http://www.theplasticsurgeryclinic.com/"/>
  </r>
  <r>
    <x v="13"/>
    <x v="0"/>
    <s v="https://stanfordhealthcare.org/medical-clinics/plastic-surgery-clinic.html"/>
  </r>
  <r>
    <x v="13"/>
    <x v="0"/>
    <s v="http://plasticsurgeryclinic.net/"/>
  </r>
  <r>
    <x v="13"/>
    <x v="0"/>
    <s v="https://www.plasticsurgeryjackson.com/"/>
  </r>
  <r>
    <x v="13"/>
    <x v="0"/>
    <s v="https://www.uwmedicine.org/locations/plastic-and-aesthetic-surgery-clinic"/>
  </r>
  <r>
    <x v="13"/>
    <x v="0"/>
    <s v="https://clinicofcosmeticsurgery.com/"/>
  </r>
  <r>
    <x v="13"/>
    <x v="0"/>
    <s v="https://www.thecosmeticsurgeryclinic.ca/"/>
  </r>
  <r>
    <x v="13"/>
    <x v="0"/>
    <s v="http://hoopsplasticsurgery.com/"/>
  </r>
  <r>
    <x v="13"/>
    <x v="0"/>
    <s v="https://www.tlhplasticsurgery.com/"/>
  </r>
  <r>
    <x v="13"/>
    <x v="0"/>
    <s v="http://www.esthe-plastika.cz/en"/>
  </r>
  <r>
    <x v="14"/>
    <x v="0"/>
    <s v="http://animalsporn.net/7/"/>
  </r>
  <r>
    <x v="14"/>
    <x v="0"/>
    <s v="https://justporno.tv/"/>
  </r>
  <r>
    <x v="14"/>
    <x v="0"/>
    <s v="http://dadfuckmom.com/"/>
  </r>
  <r>
    <x v="14"/>
    <x v="0"/>
    <s v="https://theporndude.com/"/>
  </r>
  <r>
    <x v="14"/>
    <x v="0"/>
    <s v="https://www.bitchyourfamous.com/"/>
  </r>
  <r>
    <x v="14"/>
    <x v="10"/>
    <s v="https://www.reddit.com/r/NSFW_GIF/"/>
  </r>
  <r>
    <x v="14"/>
    <x v="0"/>
    <s v="https://anybunny.mobi"/>
  </r>
  <r>
    <x v="14"/>
    <x v="13"/>
    <s v="http://gamcore.com/"/>
  </r>
  <r>
    <x v="14"/>
    <x v="0"/>
    <s v="https://yourporn.sexy/"/>
  </r>
  <r>
    <x v="14"/>
    <x v="0"/>
    <s v="https://pl.spankbang.com/"/>
  </r>
  <r>
    <x v="15"/>
    <x v="14"/>
    <s v="http://so-many-porn-gifs.tumblr.com/"/>
  </r>
  <r>
    <x v="15"/>
    <x v="14"/>
    <s v="https://bigdaddy0-0.tumblr.com/"/>
  </r>
  <r>
    <x v="15"/>
    <x v="14"/>
    <s v="https://lanegrita20.tumblr.com/"/>
  </r>
  <r>
    <x v="15"/>
    <x v="14"/>
    <s v="https://olderhotbetty.tumblr.com/"/>
  </r>
  <r>
    <x v="15"/>
    <x v="14"/>
    <s v="http://thedougslife.tumblr.com/"/>
  </r>
  <r>
    <x v="15"/>
    <x v="14"/>
    <s v="https://shojiduud.tumblr.com/"/>
  </r>
  <r>
    <x v="15"/>
    <x v="14"/>
    <s v="http://but-itsjustanotherday.tumblr.com/"/>
  </r>
  <r>
    <x v="15"/>
    <x v="14"/>
    <s v="http://hornyassfxck.tumblr.com/"/>
  </r>
  <r>
    <x v="15"/>
    <x v="14"/>
    <s v="https://sinful-starlights.tumblr.com/"/>
  </r>
  <r>
    <x v="15"/>
    <x v="14"/>
    <s v="https://minhap3qu3na.tumblr.com/"/>
  </r>
  <r>
    <x v="16"/>
    <x v="9"/>
    <s v="https://twitter.com/JohnnySins"/>
  </r>
  <r>
    <x v="16"/>
    <x v="9"/>
    <s v="https://twitter.com/KalinaRyu"/>
  </r>
  <r>
    <x v="16"/>
    <x v="9"/>
    <s v="https://twitter.com/SinsLifeXXX"/>
  </r>
  <r>
    <x v="16"/>
    <x v="9"/>
    <s v="https://twitter.com/ManyVids"/>
  </r>
  <r>
    <x v="16"/>
    <x v="9"/>
    <s v="https://twitter.com/NicoleClitman"/>
  </r>
  <r>
    <x v="16"/>
    <x v="9"/>
    <s v="https://twitter.com/TaylorSandss"/>
  </r>
  <r>
    <x v="16"/>
    <x v="9"/>
    <s v="https://twitter.com/lilethereum"/>
  </r>
  <r>
    <x v="16"/>
    <x v="9"/>
    <s v="https://twitter.com/era_porn"/>
  </r>
  <r>
    <x v="16"/>
    <x v="9"/>
    <s v="https://twitter.com/MyUniporn"/>
  </r>
  <r>
    <x v="16"/>
    <x v="9"/>
    <s v="https://twitter.com/sasharose_sport"/>
  </r>
  <r>
    <x v="17"/>
    <x v="3"/>
    <s v="https://www.youtube.com/watch?feature=player_embedded&amp;v=1djpyOGxg9Y#at=482"/>
  </r>
  <r>
    <x v="17"/>
    <x v="3"/>
    <s v="https://www.youtube.com/watch?v=MDKmDi_nm_U"/>
  </r>
  <r>
    <x v="17"/>
    <x v="3"/>
    <s v="https://www.youtube.com/watch?v=cyR6qEL80cY"/>
  </r>
  <r>
    <x v="17"/>
    <x v="3"/>
    <s v="https://www.youtube.com/watch?v=L-FZdtbj4tA&amp;feature=youtu.be"/>
  </r>
  <r>
    <x v="17"/>
    <x v="3"/>
    <s v="https://www.youtube.com/watch?v=RmRhWNR3okQ"/>
  </r>
  <r>
    <x v="17"/>
    <x v="3"/>
    <s v="https://www.youtube.com/watch?v=1_2ju4Q2NlM"/>
  </r>
  <r>
    <x v="17"/>
    <x v="3"/>
    <s v="https://www.youtube.com/watch?v=F77n0VZD3W8"/>
  </r>
  <r>
    <x v="17"/>
    <x v="3"/>
    <s v="https://www.youtube.com/watch?v=6VB7vBEm_1w"/>
  </r>
  <r>
    <x v="17"/>
    <x v="3"/>
    <s v="https://www.youtube.com/watch?v=oL7iMCbUAcI"/>
  </r>
  <r>
    <x v="17"/>
    <x v="3"/>
    <s v="https://www.youtube.com/watch?v=XeCU6-nAfVo"/>
  </r>
  <r>
    <x v="18"/>
    <x v="0"/>
    <s v="https://www.urbandictionary.com/"/>
  </r>
  <r>
    <x v="18"/>
    <x v="0"/>
    <s v="https://en.wiktionary.org/wiki/Category:English_swear_words"/>
  </r>
  <r>
    <x v="18"/>
    <x v="0"/>
    <s v="https://www.buzzfeed.com/rorylewarne/british-swearwords-defined?utm_term=.vsQ5LMae0q#.xtRbj90wB7"/>
  </r>
  <r>
    <x v="18"/>
    <x v="0"/>
    <s v="https://www.buzzfeed.com/alexfinnis/the-100-most-brilliantly-british-swear-words-in-existence?utm_term=.cdd6jkZo23#.rwMR3D6nrk"/>
  </r>
  <r>
    <x v="18"/>
    <x v="0"/>
    <s v="https://www.rypeapp.com/blog/english-swear-words/"/>
  </r>
  <r>
    <x v="18"/>
    <x v="0"/>
    <s v="https://reallifeglobal.com/how-to-use-swear-words-in-english/"/>
  </r>
  <r>
    <x v="18"/>
    <x v="0"/>
    <s v="https://www.indy100.com/article/british-swear-words-ranked-ofcom-7340446"/>
  </r>
  <r>
    <x v="18"/>
    <x v="6"/>
    <s v="http://www.slate.com/blogs/lexicon_valley/2013/09/11/top_swear_words_most_popular_curse_words_on_facebook.html"/>
  </r>
  <r>
    <x v="18"/>
    <x v="0"/>
    <s v="http://www.youswear.com/index.asp?language=Polish"/>
  </r>
  <r>
    <x v="18"/>
    <x v="0"/>
    <s v="http://toolpaq.com/en/guide_to_polish_curse_words/"/>
  </r>
  <r>
    <x v="19"/>
    <x v="0"/>
    <s v="http://bakridmubarak.com/animal-slaughter-bakra-eid-qurbani-2016-eid-ul-adha-qurbani/"/>
  </r>
  <r>
    <x v="19"/>
    <x v="0"/>
    <s v="http://crazyshit.com/"/>
  </r>
  <r>
    <x v="19"/>
    <x v="0"/>
    <s v="http://gorejunkies.com/"/>
  </r>
  <r>
    <x v="19"/>
    <x v="10"/>
    <s v="https://www.reddit.com/r/watchpeopledie/"/>
  </r>
  <r>
    <x v="19"/>
    <x v="0"/>
    <s v="http://superzooi.com/"/>
  </r>
  <r>
    <x v="19"/>
    <x v="0"/>
    <s v="http://www.machovideo.com/"/>
  </r>
  <r>
    <x v="19"/>
    <x v="0"/>
    <s v="https://www.theguardian.com/world/video/2014/jul/11/sheep-shearer-animal-abuse-video"/>
  </r>
  <r>
    <x v="19"/>
    <x v="1"/>
    <s v="http://bestgore.mwapblog.com/"/>
  </r>
  <r>
    <x v="19"/>
    <x v="0"/>
    <s v="http://www.charonboat.com/"/>
  </r>
  <r>
    <x v="19"/>
    <x v="0"/>
    <s v="https://www.bestdeaths.com/"/>
  </r>
  <r>
    <x v="20"/>
    <x v="6"/>
    <s v="https://www.facebook.com/Gore-videos-y-Imagenes-1587660488184910"/>
  </r>
  <r>
    <x v="20"/>
    <x v="6"/>
    <s v="https://www.facebook.com/Brutal-Gore-539345526126107/"/>
  </r>
  <r>
    <x v="20"/>
    <x v="6"/>
    <s v="https://www.facebook.com/Mundo-Gore-1482069525410514/"/>
  </r>
  <r>
    <x v="20"/>
    <x v="6"/>
    <s v="https://www.facebook.com/AAlucardSerrano/"/>
  </r>
  <r>
    <x v="20"/>
    <x v="6"/>
    <s v="https://www.facebook.com/Mundo-gore-654270461372103/"/>
  </r>
  <r>
    <x v="20"/>
    <x v="6"/>
    <s v="https://www.facebook.com/videogore/"/>
  </r>
  <r>
    <x v="20"/>
    <x v="6"/>
    <s v="https://www.facebook.com/Psicopata-1606541772971922/"/>
  </r>
  <r>
    <x v="20"/>
    <x v="6"/>
    <s v="https://www.facebook.com/terrorpur/"/>
  </r>
  <r>
    <x v="20"/>
    <x v="6"/>
    <s v="https://www.facebook.com/groups/795323917236783/"/>
  </r>
  <r>
    <x v="20"/>
    <x v="6"/>
    <s v="https://www.facebook.com/GoreMemes18/"/>
  </r>
  <r>
    <x v="21"/>
    <x v="14"/>
    <s v="https://ghettofights101.tumblr.com/"/>
  </r>
  <r>
    <x v="21"/>
    <x v="14"/>
    <s v="http://bloodgutsgore.tumblr.com/"/>
  </r>
  <r>
    <x v="21"/>
    <x v="14"/>
    <s v="https://hehegoreblog.tumblr.com/"/>
  </r>
  <r>
    <x v="21"/>
    <x v="14"/>
    <s v="http://chordae-tendineae.tumblr.com/"/>
  </r>
  <r>
    <x v="21"/>
    <x v="14"/>
    <s v="https://blood-and-gore.tumblr.com/"/>
  </r>
  <r>
    <x v="21"/>
    <x v="14"/>
    <s v="http://sadisticspells.tumblr.com/"/>
  </r>
  <r>
    <x v="21"/>
    <x v="14"/>
    <s v="http://best-g0re.tumblr.com/"/>
  </r>
  <r>
    <x v="21"/>
    <x v="14"/>
    <s v="http://torturezone.tumblr.com/"/>
  </r>
  <r>
    <x v="21"/>
    <x v="14"/>
    <s v="http://horrorgorebloodandmore.tumblr.com/"/>
  </r>
  <r>
    <x v="21"/>
    <x v="14"/>
    <s v="http://goreandglitter.tumblr.com/"/>
  </r>
  <r>
    <x v="22"/>
    <x v="9"/>
    <s v="https://twitter.com/30secfight"/>
  </r>
  <r>
    <x v="22"/>
    <x v="9"/>
    <s v="https://twitter.com/itsfightvideos"/>
  </r>
  <r>
    <x v="22"/>
    <x v="9"/>
    <s v="https://twitter.com/qualityfights"/>
  </r>
  <r>
    <x v="22"/>
    <x v="9"/>
    <s v="https://twitter.com/fightvideoschan"/>
  </r>
  <r>
    <x v="22"/>
    <x v="9"/>
    <s v="https://twitter.com/best_fight_vids"/>
  </r>
  <r>
    <x v="22"/>
    <x v="9"/>
    <s v="https://twitter.com/Its_Pennywise_"/>
  </r>
  <r>
    <x v="22"/>
    <x v="9"/>
    <s v="https://twitter.com/reality_staff"/>
  </r>
  <r>
    <x v="22"/>
    <x v="9"/>
    <s v="https://twitter.com/terrorbit"/>
  </r>
  <r>
    <x v="22"/>
    <x v="9"/>
    <s v="https://twitter.com/CindSfx"/>
  </r>
  <r>
    <x v="22"/>
    <x v="9"/>
    <s v="https://twitter.com/Knockoutsfights"/>
  </r>
  <r>
    <x v="23"/>
    <x v="3"/>
    <s v="https://www.youtube.com/watch?v=w4IE4_RUbc0"/>
  </r>
  <r>
    <x v="23"/>
    <x v="3"/>
    <s v="https://www.youtube.com/watch?v=EFG6aw_msHk"/>
  </r>
  <r>
    <x v="23"/>
    <x v="3"/>
    <s v="https://www.youtube.com/watch?v=nX_VkgVsUyc"/>
  </r>
  <r>
    <x v="23"/>
    <x v="3"/>
    <s v="https://www.youtube.com/watch?v=oxVwsA2MLWA"/>
  </r>
  <r>
    <x v="23"/>
    <x v="3"/>
    <s v="https://www.youtube.com/watch?v=iT5SOoy4cNs"/>
  </r>
  <r>
    <x v="23"/>
    <x v="3"/>
    <s v="https://www.youtube.com/watch?v=BOcNDhtzBRI"/>
  </r>
  <r>
    <x v="23"/>
    <x v="3"/>
    <s v="https://www.youtube.com/watch?v=Gv_OCEZ-U6s"/>
  </r>
  <r>
    <x v="23"/>
    <x v="3"/>
    <s v="https://www.youtube.com/watch?v=z4ALRrkAuJw"/>
  </r>
  <r>
    <x v="23"/>
    <x v="3"/>
    <s v="https://www.youtube.com/watch?v=Pek40pwwq10"/>
  </r>
  <r>
    <x v="23"/>
    <x v="3"/>
    <s v="https://www.youtube.com/watch?v=qbIIrs2vTLk"/>
  </r>
  <r>
    <x v="24"/>
    <x v="0"/>
    <s v="http://boyfriend.name/"/>
  </r>
  <r>
    <x v="24"/>
    <x v="0"/>
    <s v="https://www.ukrainedate.com/"/>
  </r>
  <r>
    <x v="24"/>
    <x v="0"/>
    <s v="https://www.canoodle.com/"/>
  </r>
  <r>
    <x v="24"/>
    <x v="0"/>
    <s v="https://www.foreigngirlfriend.com/"/>
  </r>
  <r>
    <x v="24"/>
    <x v="0"/>
    <s v="https://natalydate.com/"/>
  </r>
  <r>
    <x v="24"/>
    <x v="0"/>
    <s v="https://findsomeone.co.nz/"/>
  </r>
  <r>
    <x v="24"/>
    <x v="0"/>
    <s v="https://uk.match.com/"/>
  </r>
  <r>
    <x v="24"/>
    <x v="0"/>
    <s v="https://www.anotherfriend.com/"/>
  </r>
  <r>
    <x v="24"/>
    <x v="0"/>
    <s v="https://www.internationalcupid.com/"/>
  </r>
  <r>
    <x v="24"/>
    <x v="0"/>
    <s v="https://godatenow.com/members/"/>
  </r>
  <r>
    <x v="25"/>
    <x v="0"/>
    <s v="http://www.didioffendyou.com/"/>
  </r>
  <r>
    <x v="25"/>
    <x v="0"/>
    <s v="http://www.pown.it"/>
  </r>
  <r>
    <x v="25"/>
    <x v="0"/>
    <s v="https://9gag.com/nsfw"/>
  </r>
  <r>
    <x v="25"/>
    <x v="0"/>
    <s v="https://onsizzle.com/"/>
  </r>
  <r>
    <x v="25"/>
    <x v="0"/>
    <s v="http://www.funnyordie.com/"/>
  </r>
  <r>
    <x v="25"/>
    <x v="9"/>
    <s v="https://twitter.com/knowyourmeme"/>
  </r>
  <r>
    <x v="25"/>
    <x v="0"/>
    <s v="http://knowyourmeme.com/"/>
  </r>
  <r>
    <x v="25"/>
    <x v="0"/>
    <s v="https://www.memecenter.com"/>
  </r>
  <r>
    <x v="25"/>
    <x v="0"/>
    <s v="http://www.cheezburger.com/"/>
  </r>
  <r>
    <x v="25"/>
    <x v="0"/>
    <s v="http://www.collegehumor.com/"/>
  </r>
  <r>
    <x v="26"/>
    <x v="0"/>
    <s v="http://frater.com/suicidelist.html"/>
  </r>
  <r>
    <x v="26"/>
    <x v="1"/>
    <s v="http://rebloggy.com/suicide/search/bestmatch/page/1"/>
  </r>
  <r>
    <x v="26"/>
    <x v="14"/>
    <s v="http://suicide-hesitation.tumblr.com/"/>
  </r>
  <r>
    <x v="26"/>
    <x v="0"/>
    <s v="https://everything2.com/title/Slitting+your+wrists"/>
  </r>
  <r>
    <x v="26"/>
    <x v="7"/>
    <s v="https://minhhai2d.blogspot.com/2016/05/how-to-slit-your-wrists.html"/>
  </r>
  <r>
    <x v="26"/>
    <x v="0"/>
    <s v="https://www.deviantart.com/?section=&amp;global=1&amp;q=suicide&amp;offset=48"/>
  </r>
  <r>
    <x v="26"/>
    <x v="0"/>
    <s v="http://psychology.wikia.com/wiki/Suicide_methods"/>
  </r>
  <r>
    <x v="26"/>
    <x v="0"/>
    <s v="http://www.cracked.com/article_15658_the-ten-minute-suicide-guide.html"/>
  </r>
  <r>
    <x v="26"/>
    <x v="0"/>
    <s v="http://www.experienceproject.com/question-answer/Ideas-On-Easiest--Most-Reliably-Successful-Methods-Of-Suicide/671842"/>
  </r>
  <r>
    <x v="26"/>
    <x v="9"/>
    <s v="https://twitter.com/slit_my_wrists_"/>
  </r>
  <r>
    <x v="27"/>
    <x v="0"/>
    <s v="https://www.allabouttheoccult.org/satan-worship.htm"/>
  </r>
  <r>
    <x v="27"/>
    <x v="0"/>
    <s v="http://www.iskconalabama.com"/>
  </r>
  <r>
    <x v="27"/>
    <x v="1"/>
    <s v="http://www.patheos.com/blogs/oathbound/2015/05/i-worship-satan-and-you-do-too/"/>
  </r>
  <r>
    <x v="27"/>
    <x v="1"/>
    <s v="http://www.dpjs.co.uk/"/>
  </r>
  <r>
    <x v="27"/>
    <x v="0"/>
    <s v="http://www.hebrewisraelitenation.com/"/>
  </r>
  <r>
    <x v="27"/>
    <x v="0"/>
    <s v="https://portal.tfionline.com/en/"/>
  </r>
  <r>
    <x v="27"/>
    <x v="0"/>
    <s v="https://podcasts.tfionline.com"/>
  </r>
  <r>
    <x v="27"/>
    <x v="0"/>
    <s v="https://www.thefamilyinternational.org/en/about/"/>
  </r>
  <r>
    <x v="27"/>
    <x v="0"/>
    <s v="https://thefamilyeurope.org"/>
  </r>
  <r>
    <x v="27"/>
    <x v="0"/>
    <s v="http://apostolicteams.com"/>
  </r>
  <r>
    <x v="28"/>
    <x v="0"/>
    <s v="http://www.elleuk.com/tattoos/"/>
  </r>
  <r>
    <x v="28"/>
    <x v="3"/>
    <s v="https://www.youtube.com/watch?v=l9X6nSXwcas"/>
  </r>
  <r>
    <x v="28"/>
    <x v="3"/>
    <s v="https://www.youtube.com/watch?v=l4mPPBXpovQ"/>
  </r>
  <r>
    <x v="28"/>
    <x v="0"/>
    <s v="http://gettattooideas.net/"/>
  </r>
  <r>
    <x v="28"/>
    <x v="0"/>
    <s v="http://thewildtattoo.com/"/>
  </r>
  <r>
    <x v="28"/>
    <x v="0"/>
    <s v="http://trendy-tattoos.com/"/>
  </r>
  <r>
    <x v="28"/>
    <x v="0"/>
    <s v="http://www.inkme.tattoo/"/>
  </r>
  <r>
    <x v="28"/>
    <x v="0"/>
    <s v="http://www.tattooers.net/"/>
  </r>
  <r>
    <x v="28"/>
    <x v="0"/>
    <s v="https://tattooton.com/"/>
  </r>
  <r>
    <x v="28"/>
    <x v="0"/>
    <s v="https://www.popsugar.com/beauty/Small-Tattoo-Ideas-Inspiration-36293898"/>
  </r>
  <r>
    <x v="29"/>
    <x v="5"/>
    <s v="https://www.coronacigar.com/cigar-brands/Cafe-Creme/"/>
  </r>
  <r>
    <x v="29"/>
    <x v="5"/>
    <s v="https://www.uktobacco.com/acatalog/Cafe-Creme-Cigars.html"/>
  </r>
  <r>
    <x v="29"/>
    <x v="0"/>
    <s v="https://www.famous-smoke.com/cafe+creme+cigar+reviews/WIN"/>
  </r>
  <r>
    <x v="29"/>
    <x v="0"/>
    <s v="https://www.poeschl-tobacco.com/"/>
  </r>
  <r>
    <x v="29"/>
    <x v="5"/>
    <s v="https://www.cigarsinternational.com/p/cafe-creme-henri-wintermans-cigars/1410238/"/>
  </r>
  <r>
    <x v="29"/>
    <x v="0"/>
    <s v="http://davidoff.com/"/>
  </r>
  <r>
    <x v="29"/>
    <x v="0"/>
    <s v="http://www.alcapone-us.com/"/>
  </r>
  <r>
    <x v="29"/>
    <x v="0"/>
    <s v="http://www.bat.com/brands"/>
  </r>
  <r>
    <x v="29"/>
    <x v="0"/>
    <s v="https://mac-baren.com/age_confirmation"/>
  </r>
  <r>
    <x v="29"/>
    <x v="5"/>
    <s v="http://www.dutchtobacconist.nl/"/>
  </r>
  <r>
    <x v="30"/>
    <x v="0"/>
    <s v="www.betboro.com"/>
  </r>
  <r>
    <x v="30"/>
    <x v="0"/>
    <s v="www.tonybet.com"/>
  </r>
  <r>
    <x v="30"/>
    <x v="0"/>
    <s v="http://www.wincomparator.com/"/>
  </r>
  <r>
    <x v="30"/>
    <x v="0"/>
    <s v="mobilesports.vernons.com"/>
  </r>
  <r>
    <x v="30"/>
    <x v="0"/>
    <s v="www.betrebels.com"/>
  </r>
  <r>
    <x v="30"/>
    <x v="0"/>
    <s v="ca.tonybet.com"/>
  </r>
  <r>
    <x v="30"/>
    <x v="0"/>
    <s v="casino.vernons.com"/>
  </r>
  <r>
    <x v="30"/>
    <x v="0"/>
    <s v="https://sports.bovada.lv/"/>
  </r>
  <r>
    <x v="30"/>
    <x v="0"/>
    <s v="ru.tonybet.com"/>
  </r>
  <r>
    <x v="30"/>
    <x v="0"/>
    <s v="sports.vernons.com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40">
  <r>
    <x v="0"/>
    <s v="Social Media - Facebook"/>
    <s v="https://www.facebook.com/womenhelpwomeninternational/"/>
  </r>
  <r>
    <x v="0"/>
    <m/>
    <s v="https://www.rhs4choice.com/"/>
  </r>
  <r>
    <x v="0"/>
    <m/>
    <s v="http://www.cabbagetownwomensclinic.com/"/>
  </r>
  <r>
    <x v="0"/>
    <m/>
    <s v="http://www.optionsclinic.com.au/medical-abortion.html"/>
  </r>
  <r>
    <x v="0"/>
    <s v="Social Media - Youtube"/>
    <s v="https://www.youtube.com/watch?v=Qx-1VsTrFlk"/>
  </r>
  <r>
    <x v="1"/>
    <s v="E-shopping"/>
    <s v="https://thinkliquor.com/spirits"/>
  </r>
  <r>
    <x v="1"/>
    <s v="E-shopping"/>
    <s v="https://www.barrelwineandspirits.com/"/>
  </r>
  <r>
    <x v="1"/>
    <s v="E-shopping"/>
    <s v="https://nestersliquor.com/"/>
  </r>
  <r>
    <x v="1"/>
    <s v="E-shopping"/>
    <s v="https://www.superliquor.co.nz/"/>
  </r>
  <r>
    <x v="1"/>
    <s v="E-shopping"/>
    <s v="http://www.bcliquorstores.com/"/>
  </r>
  <r>
    <x v="2"/>
    <s v="Blogi i Fora"/>
    <s v="http://www.freewebs.com/porcelainbeauty/"/>
  </r>
  <r>
    <x v="2"/>
    <s v="Blogi i Fora"/>
    <s v="https://anassupport.livejournal.com/"/>
  </r>
  <r>
    <x v="2"/>
    <s v="Blogi i Fora"/>
    <s v="https://foodismyenemy.wordpress.com/"/>
  </r>
  <r>
    <x v="2"/>
    <m/>
    <s v="https://proanamiathinspiration.weebly.com/"/>
  </r>
  <r>
    <x v="2"/>
    <s v="Social Media - Twitter"/>
    <s v="https://twitter.com/anoressiaana"/>
  </r>
  <r>
    <x v="3"/>
    <m/>
    <s v="https://sciencenotes.org/how-to-make-your-own-homemade-firecracker/"/>
  </r>
  <r>
    <x v="3"/>
    <m/>
    <s v="https://toy-models.wonderhowto.com/how-to/make-simple-homemade-bottle-rocket-from-household-items-422932/"/>
  </r>
  <r>
    <x v="3"/>
    <m/>
    <s v="https://www.artofmanliness.com/2017/06/23/make-diy-smoke-bomb/"/>
  </r>
  <r>
    <x v="3"/>
    <m/>
    <s v="https://www.dreamalittlebigger.com/post/diy-firecrackers-connecting-roman-candles.html"/>
  </r>
  <r>
    <x v="3"/>
    <s v="Social Media - Youtube"/>
    <s v="https://www.youtube.com/watch?v=HQhYooOmjwg"/>
  </r>
  <r>
    <x v="4"/>
    <m/>
    <s v="https://www.instachatrooms.com/"/>
  </r>
  <r>
    <x v="4"/>
    <m/>
    <s v="http://chat.lycos.co.uk/"/>
  </r>
  <r>
    <x v="4"/>
    <m/>
    <s v="http://chattusa.com/"/>
  </r>
  <r>
    <x v="4"/>
    <m/>
    <s v="https://www.wireclub.com/"/>
  </r>
  <r>
    <x v="4"/>
    <m/>
    <s v="http://www.gupshupcorner.com/"/>
  </r>
  <r>
    <x v="5"/>
    <s v="Social Media - Instagram"/>
    <s v="https://www.instagram.com/realnicoleaniston/"/>
  </r>
  <r>
    <x v="5"/>
    <m/>
    <s v="https://redpepper.co.ug/10-ways-to-make-your-woman-scream-in-bed-during-sex/"/>
  </r>
  <r>
    <x v="5"/>
    <s v="Media społecznościowe - YouTube"/>
    <s v="https://www.youtube.com/watch?v=_2PnLtlIG64"/>
  </r>
  <r>
    <x v="5"/>
    <m/>
    <s v="http://www.getfrank.co.nz/dating-romance-relationships/dating-2/5-hot-tips-to-make-her-scream-your-name"/>
  </r>
  <r>
    <x v="5"/>
    <m/>
    <s v="https://www.lovedignity.com/how-to-make-any-woman-squirt-scream-beg-for-mercy/"/>
  </r>
  <r>
    <x v="6"/>
    <m/>
    <s v="https://www.facebook.com/Film-18-1672858306309274/"/>
  </r>
  <r>
    <x v="6"/>
    <m/>
    <s v="https://www.facebook.com/Hot-Girls-702670593215429/?ref=br_rs"/>
  </r>
  <r>
    <x v="6"/>
    <m/>
    <s v="https://www.facebook.com/allcar123/?ref=br_rs"/>
  </r>
  <r>
    <x v="6"/>
    <m/>
    <s v="https://www.facebook.com/groups/1451617638290330/about/"/>
  </r>
  <r>
    <x v="6"/>
    <m/>
    <s v="https://www.facebook.com/groups/1572317749756100/about/"/>
  </r>
  <r>
    <x v="7"/>
    <m/>
    <s v="https://www.wikihow.com/Get-a-Man-(for-Gay-Men)"/>
  </r>
  <r>
    <x v="7"/>
    <m/>
    <s v="https://www.quora.com/How-do-I-get-a-straight-man-to-have-sex-with-a-gay-man"/>
  </r>
  <r>
    <x v="7"/>
    <m/>
    <s v="https://www.buzzfeed.com/benhenry/dear-straight-people-this-is-how-gay-men-have-sex?utm_term=.graKN11Ozv#.jkRo9VV7K2"/>
  </r>
  <r>
    <x v="7"/>
    <m/>
    <s v="https://www.psychologytoday.com/us/blog/sex-life-the-american-male/201507/straight-men-who-have-sex-other-men-in-their-own-words"/>
  </r>
  <r>
    <x v="7"/>
    <m/>
    <s v="https://www.gmfa.org.uk/how-to-fuck"/>
  </r>
  <r>
    <x v="8"/>
    <m/>
    <s v="https://www.hailmaryjane.com/"/>
  </r>
  <r>
    <x v="8"/>
    <m/>
    <s v="https://marijuanapictures.com/"/>
  </r>
  <r>
    <x v="8"/>
    <m/>
    <s v="https://www.thelaughinggrass.com/"/>
  </r>
  <r>
    <x v="8"/>
    <m/>
    <s v="https://cannabissupport.com.au/"/>
  </r>
  <r>
    <x v="8"/>
    <m/>
    <s v="https://weedmaps.com/"/>
  </r>
  <r>
    <x v="9"/>
    <m/>
    <s v="https://x1337x.ws/"/>
  </r>
  <r>
    <x v="9"/>
    <m/>
    <s v="https://yts.am/"/>
  </r>
  <r>
    <x v="9"/>
    <m/>
    <s v="http://broadcasthe.net/"/>
  </r>
  <r>
    <x v="9"/>
    <m/>
    <s v="https://jpopsuki.eu"/>
  </r>
  <r>
    <x v="9"/>
    <m/>
    <s v="https://passthepopcorn.me"/>
  </r>
  <r>
    <x v="10"/>
    <m/>
    <s v="https://showup.tv/site/accept_rules?ref=https://showup.tv/"/>
  </r>
  <r>
    <x v="10"/>
    <s v="Social Media - Reddit"/>
    <s v="https://www.reddit.com/r/Amateur/"/>
  </r>
  <r>
    <x v="10"/>
    <s v="Tumblr"/>
    <s v="https://missbeehavings.tumblr.com/"/>
  </r>
  <r>
    <x v="10"/>
    <s v="Social Media - Twitter"/>
    <s v="https://twitter.com/itsarianasimon"/>
  </r>
  <r>
    <x v="10"/>
    <s v="Alkohol"/>
    <s v="http://www.nemiroff.vodka/"/>
  </r>
  <r>
    <x v="11"/>
    <m/>
    <s v="https://www.elitedaily.com/wellness/reasons-undergoing-plastic-surgery/1812220"/>
  </r>
  <r>
    <x v="11"/>
    <m/>
    <s v="http://www.normanrappaportmd.com/5-benefits-of-plastic-surgery/"/>
  </r>
  <r>
    <x v="11"/>
    <m/>
    <s v="https://www.heddenmd.com"/>
  </r>
  <r>
    <x v="11"/>
    <m/>
    <s v="http://www.drproffitt.com/"/>
  </r>
  <r>
    <x v="11"/>
    <m/>
    <s v="https://wmhsplasticsurgery.com/why-is-it-called-plastic-surgery/"/>
  </r>
  <r>
    <x v="12"/>
    <m/>
    <s v="http://www.goldgay.tv/"/>
  </r>
  <r>
    <x v="12"/>
    <m/>
    <s v="http://emaporn.com/"/>
  </r>
  <r>
    <x v="12"/>
    <m/>
    <s v="https://sextubespot.com"/>
  </r>
  <r>
    <x v="12"/>
    <m/>
    <s v="http://beastythumbs.com/"/>
  </r>
  <r>
    <x v="12"/>
    <m/>
    <s v="http://femefun.com/tags/bestiality/"/>
  </r>
  <r>
    <x v="13"/>
    <m/>
    <s v="https://twitter.com/colbyscrewxxx"/>
  </r>
  <r>
    <x v="13"/>
    <m/>
    <s v="https://twitter.com/dallassteelexxx"/>
  </r>
  <r>
    <x v="13"/>
    <m/>
    <s v="https://twitter.com/paddyobrianxxx"/>
  </r>
  <r>
    <x v="13"/>
    <m/>
    <s v="https://twitter.com/roganrichards"/>
  </r>
  <r>
    <x v="13"/>
    <m/>
    <s v="https://twitter.com/matthewboschxxx"/>
  </r>
  <r>
    <x v="14"/>
    <m/>
    <s v="https://genius.com/Junior-haha-alphabet-song-dirty-lyrics"/>
  </r>
  <r>
    <x v="14"/>
    <m/>
    <s v="http://www.analytictech.com/mb870/bwfldata.htm"/>
  </r>
  <r>
    <x v="14"/>
    <m/>
    <s v="http://www.metrolyrics.com/warning-lyrics-ice-t.html"/>
  </r>
  <r>
    <x v="14"/>
    <m/>
    <s v="https://kaggle2.blob.core.windows.net/forum-message-attachments/4810/badwords.txt"/>
  </r>
  <r>
    <x v="14"/>
    <m/>
    <s v="https://www.fluentin3months.com/swear/"/>
  </r>
  <r>
    <x v="15"/>
    <m/>
    <s v="https://www.facebook.com/Gore-Whore-20-2075977322627285/?ref=br_rs"/>
  </r>
  <r>
    <x v="15"/>
    <m/>
    <s v="https://www.facebook.com/Horrormoviesnp/?ref=br_rs"/>
  </r>
  <r>
    <x v="15"/>
    <m/>
    <s v="https://www.facebook.com/Best-Of-Gore-Images-647959768640892/?ref=br_rs"/>
  </r>
  <r>
    <x v="15"/>
    <m/>
    <s v="https://www.facebook.com/SoloAnimeGoreOficial/?ref=br_rs"/>
  </r>
  <r>
    <x v="15"/>
    <m/>
    <s v="https://www.facebook.com/Cysts-Zits-Puss-and-Gore-2098313610396519/?ref=br_rs"/>
  </r>
  <r>
    <x v="16"/>
    <m/>
    <s v="https://www.youtube.com/watch?time_continue=1&amp;v=gB3wt6aKJiI"/>
  </r>
  <r>
    <x v="16"/>
    <m/>
    <s v="https://www.youtube.com/watch?v=kfqeUzfLo6s"/>
  </r>
  <r>
    <x v="16"/>
    <m/>
    <s v="https://www.youtube.com/watch?v=sVRKSY0DATI"/>
  </r>
  <r>
    <x v="16"/>
    <m/>
    <s v="https://www.youtube.com/watch?v=Q-ZFejgqniw"/>
  </r>
  <r>
    <x v="16"/>
    <m/>
    <s v="https://www.youtube.com/watch?v=eOWQOXeJyUM"/>
  </r>
  <r>
    <x v="17"/>
    <m/>
    <s v="http://urnotalone.com/"/>
  </r>
  <r>
    <x v="17"/>
    <m/>
    <s v="https://www.tgdatingsite.com"/>
  </r>
  <r>
    <x v="17"/>
    <m/>
    <s v="http://www.lvtg.com"/>
  </r>
  <r>
    <x v="17"/>
    <m/>
    <s v="https://www.crossdressing.com"/>
  </r>
  <r>
    <x v="17"/>
    <m/>
    <s v="http://transdate.com"/>
  </r>
  <r>
    <x v="17"/>
    <m/>
    <s v="https://mytranssexualdate.com"/>
  </r>
  <r>
    <x v="18"/>
    <m/>
    <s v="http://www.evilmilk.com/"/>
  </r>
  <r>
    <x v="18"/>
    <m/>
    <s v="http://www.lamebook.com/"/>
  </r>
  <r>
    <x v="18"/>
    <m/>
    <s v="http://www.dailyhaha.com/"/>
  </r>
  <r>
    <x v="18"/>
    <m/>
    <s v="http://izismile.com/"/>
  </r>
  <r>
    <x v="18"/>
    <m/>
    <s v="http://www.quickmeme.com/"/>
  </r>
  <r>
    <x v="19"/>
    <m/>
    <s v="http://centres.iskcon.org"/>
  </r>
  <r>
    <x v="19"/>
    <m/>
    <s v="http://centers.iskcondesiretree.com"/>
  </r>
  <r>
    <x v="19"/>
    <m/>
    <s v="http://www.radhagovindanyc.com"/>
  </r>
  <r>
    <x v="19"/>
    <m/>
    <s v="https://www.iskconcolumbus.com"/>
  </r>
  <r>
    <x v="20"/>
    <m/>
    <s v="https://www.thewarrentattoo.com"/>
  </r>
  <r>
    <x v="20"/>
    <m/>
    <s v="https://brokenarttattoo.squarespace.com"/>
  </r>
  <r>
    <x v="20"/>
    <m/>
    <s v="http://www.solidgalleryone.com"/>
  </r>
  <r>
    <x v="20"/>
    <m/>
    <s v="https://www.inkinktattoo.org"/>
  </r>
  <r>
    <x v="20"/>
    <m/>
    <s v="http://www.tattoounbreakable.com"/>
  </r>
  <r>
    <x v="21"/>
    <m/>
    <s v="https://www.themanual.com/culture/how-to-smoke-a-cigar-properly/"/>
  </r>
  <r>
    <x v="21"/>
    <m/>
    <s v="https://incompetech.com/gallimaufry/cigarette.html"/>
  </r>
  <r>
    <x v="21"/>
    <m/>
    <s v="https://www.quora.com/How-can-I-inhale-a-cigarette-properly"/>
  </r>
  <r>
    <x v="21"/>
    <m/>
    <s v="https://www.wikihow.com/Smoke-a-Cigar"/>
  </r>
  <r>
    <x v="21"/>
    <m/>
    <s v="https://gtc.marlboro.com/marlboro/Security/login?Jwt=MPwQpH+9fgTCDOjzNAnVwIUY6nEs1n61Ok7oEbRjEtiBQpxgfd3b99KdVBVMVW3bh5FY1Ma8/vGSMPHW/BRjLVTEJ1gy24HgnMM7PDMII+mWRHkgRH78ItObV9Ciw6GuHa0L4Isz1C7nHNvu6eoxEBf94kR5Yr+SMcIEv0ZwEL+3YHTpMgjog6sTP4XbduqiUwFwkQgiHroVswX8LcTHfm9oE18Tb915fuFt/FDkETf6fdhQ8kDE8Z3bLvqDq2QII9Nc/bR7qhwF12zMOKGmgOFn/tS+C4jC/RyOnAvPB2pZuUcNKgj8h01dEK40P7+PvCQQwXZxxGWYQx8evK6ru8GF7ZAC8FdN7FcITWKwcYSXGnYOecKsmRYvnex6oepZ"/>
  </r>
  <r>
    <x v="22"/>
    <s v="Social Media - Youtube"/>
    <s v="https://www.youtube.com/watch?v=PjmC-fc0v0c"/>
  </r>
  <r>
    <x v="22"/>
    <s v="Social Media - Youtube"/>
    <s v="https://www.youtube.com/watch?v=qNf-bN78aCU"/>
  </r>
  <r>
    <x v="22"/>
    <s v="Social Media - Youtube"/>
    <s v="https://www.youtube.com/watch?v=r_0V1HXA9mU"/>
  </r>
  <r>
    <x v="22"/>
    <s v="Social Media - Youtube"/>
    <s v="https://www.youtube.com/watch?v=zfF3YyO9OsM"/>
  </r>
  <r>
    <x v="22"/>
    <s v="Social Media - Youtube"/>
    <s v="https://www.youtube.com/watch?v=547MCoMMApA"/>
  </r>
  <r>
    <x v="23"/>
    <m/>
    <s v="https://www.emucasino.com/au/"/>
  </r>
  <r>
    <x v="23"/>
    <m/>
    <s v="https://fun.spinpalace.com"/>
  </r>
  <r>
    <x v="23"/>
    <m/>
    <s v="http://www.betfair.com"/>
  </r>
  <r>
    <x v="23"/>
    <m/>
    <s v="https://www.bellfruitcasino.com"/>
  </r>
  <r>
    <x v="23"/>
    <m/>
    <s v="https://www.caesarsgames.com"/>
  </r>
  <r>
    <x v="24"/>
    <m/>
    <s v="https://exitinternational.net"/>
  </r>
  <r>
    <x v="24"/>
    <m/>
    <s v="https://theconversation.com/dying-a-good-death-what-we-need-from-drugs-that-are-meant-to-end-life-85445"/>
  </r>
  <r>
    <x v="24"/>
    <m/>
    <s v="https://www.kshb.com/news/health/5-common-over-the-counter-medicines-that-could-kill-you-if-you-take-too-much"/>
  </r>
  <r>
    <x v="24"/>
    <m/>
    <s v="https://uk.askmen.com/answers/general/1634116-what-are-the-best-guaranteed-over-the-counter-drug.html"/>
  </r>
  <r>
    <x v="24"/>
    <m/>
    <s v="https://bestmattress.reviews/how-many-sleeping-pills-does-it-take-to-die/"/>
  </r>
  <r>
    <x v="25"/>
    <m/>
    <s v="https://www.ebay.pl/itm/HOTBOX-T-SHIRT-SEXY-GIRLS-COCAINE-KOKAIN-SOPE-SWAG-SUPREME-PARIS-BOY-ELEVEN-PORN/322863854035?hash=item4b2c2f71d3:m:m-qgL0Yk-13vfAmwvSxGRsg"/>
  </r>
  <r>
    <x v="25"/>
    <m/>
    <s v="https://www.ebay.pl/itm/Salon-Kitty-1976-The-Full-UNCUT-Version-Porn-Tinto-Brass-Blu-ray-NEW/132481693734?hash=item1ed8863826:g:UswAAOSwe6ZaaMwv"/>
  </r>
  <r>
    <x v="25"/>
    <m/>
    <s v="https://www.ebay.pl/itm/Nina-Diary-of-a-Porn-Star-OmU-DVD/172983240596?hash=item28469ac794:g:f~YAAOSwVDZaDRD-"/>
  </r>
  <r>
    <x v="25"/>
    <m/>
    <s v="https://www.ebay.pl/itm/KING-OF-PORN-Japanese-B2-movie-poster-1971-TATSUO-UMEMIYA-NM-RARE/201902584825?hash=item2f0254f3f9:g:oBMAAOSw53NY~Lfs"/>
  </r>
  <r>
    <x v="25"/>
    <m/>
    <s v="https://www.ebay.pl/itm/ABELLA-DANGER-poster-print-photo-boobs-busty-playboy-porn-pornstar-erotic-butt/142423850850?hash=item21291f7f62:g:AiAAAOSwFqNZTVE1"/>
  </r>
  <r>
    <x v="26"/>
    <s v="Social Media - Youtube"/>
    <s v="https://www.youtube.com/watch?v=n1GUQVo1Lps"/>
  </r>
  <r>
    <x v="26"/>
    <s v="Social Media - Youtube"/>
    <s v="https://www.youtube.com/watch?v=zgPlQR_HSIc"/>
  </r>
  <r>
    <x v="26"/>
    <s v="Social Media - Youtube"/>
    <s v="https://www.youtube.com/watch?v=YsBeblNfbYc"/>
  </r>
  <r>
    <x v="26"/>
    <s v="Social Media - Youtube"/>
    <s v="https://www.youtube.com/watch?v=M1CSbepOZiI"/>
  </r>
  <r>
    <x v="26"/>
    <s v="Social Media - Youtube"/>
    <s v="https://www.youtube.com/watch?v=CQQYQllGJE0"/>
  </r>
  <r>
    <x v="27"/>
    <m/>
    <s v="https://jiminskittentae.tumblr.com/"/>
  </r>
  <r>
    <x v="27"/>
    <m/>
    <s v="https://ikillu1975.tumblr.com/"/>
  </r>
  <r>
    <x v="27"/>
    <m/>
    <s v="https://sexy-teens16.tumblr.com/"/>
  </r>
  <r>
    <x v="27"/>
    <m/>
    <s v="https://groolpussytonight.tumblr.com/"/>
  </r>
  <r>
    <x v="27"/>
    <m/>
    <s v="http://hotties4days.tumblr.com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2" cacheId="1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37" firstHeaderRow="1" firstDataRow="1" firstDataCol="1"/>
  <pivotFields count="3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dataField="1" showAll="0">
      <items count="161">
        <item x="48"/>
        <item x="53"/>
        <item x="82"/>
        <item x="80"/>
        <item x="78"/>
        <item x="81"/>
        <item x="79"/>
        <item x="137"/>
        <item x="67"/>
        <item x="14"/>
        <item x="111"/>
        <item x="89"/>
        <item x="113"/>
        <item x="88"/>
        <item x="112"/>
        <item x="131"/>
        <item x="99"/>
        <item x="58"/>
        <item x="76"/>
        <item x="49"/>
        <item x="46"/>
        <item x="47"/>
        <item x="74"/>
        <item x="149"/>
        <item x="60"/>
        <item x="130"/>
        <item x="38"/>
        <item x="2"/>
        <item x="142"/>
        <item x="127"/>
        <item x="10"/>
        <item x="128"/>
        <item x="5"/>
        <item x="104"/>
        <item x="8"/>
        <item x="1"/>
        <item x="64"/>
        <item x="7"/>
        <item x="61"/>
        <item x="75"/>
        <item x="11"/>
        <item x="147"/>
        <item x="145"/>
        <item x="41"/>
        <item x="138"/>
        <item x="51"/>
        <item x="154"/>
        <item x="3"/>
        <item x="96"/>
        <item x="57"/>
        <item x="62"/>
        <item x="18"/>
        <item x="13"/>
        <item x="150"/>
        <item x="151"/>
        <item x="4"/>
        <item x="66"/>
        <item x="50"/>
        <item x="42"/>
        <item x="86"/>
        <item x="129"/>
        <item x="43"/>
        <item x="21"/>
        <item x="101"/>
        <item x="103"/>
        <item x="148"/>
        <item x="45"/>
        <item x="68"/>
        <item x="19"/>
        <item x="132"/>
        <item x="143"/>
        <item x="6"/>
        <item x="146"/>
        <item x="136"/>
        <item x="77"/>
        <item x="133"/>
        <item x="98"/>
        <item x="144"/>
        <item x="155"/>
        <item x="156"/>
        <item x="40"/>
        <item x="15"/>
        <item x="69"/>
        <item x="90"/>
        <item x="110"/>
        <item x="91"/>
        <item x="114"/>
        <item x="92"/>
        <item x="139"/>
        <item x="0"/>
        <item x="55"/>
        <item x="56"/>
        <item x="12"/>
        <item x="70"/>
        <item x="20"/>
        <item x="100"/>
        <item x="135"/>
        <item x="116"/>
        <item x="117"/>
        <item x="59"/>
        <item x="17"/>
        <item x="73"/>
        <item x="22"/>
        <item x="152"/>
        <item x="63"/>
        <item x="134"/>
        <item x="85"/>
        <item x="105"/>
        <item x="107"/>
        <item x="23"/>
        <item x="106"/>
        <item x="27"/>
        <item x="26"/>
        <item x="25"/>
        <item x="83"/>
        <item x="84"/>
        <item x="109"/>
        <item x="108"/>
        <item x="87"/>
        <item x="24"/>
        <item x="71"/>
        <item x="65"/>
        <item x="119"/>
        <item x="118"/>
        <item x="31"/>
        <item x="115"/>
        <item x="32"/>
        <item x="28"/>
        <item x="30"/>
        <item x="29"/>
        <item x="153"/>
        <item x="102"/>
        <item x="9"/>
        <item x="54"/>
        <item x="44"/>
        <item x="16"/>
        <item x="140"/>
        <item x="141"/>
        <item x="157"/>
        <item x="158"/>
        <item x="126"/>
        <item x="125"/>
        <item x="52"/>
        <item x="72"/>
        <item x="121"/>
        <item x="122"/>
        <item x="120"/>
        <item x="37"/>
        <item x="95"/>
        <item x="36"/>
        <item x="33"/>
        <item x="124"/>
        <item x="34"/>
        <item x="93"/>
        <item x="94"/>
        <item x="97"/>
        <item x="123"/>
        <item x="35"/>
        <item x="159"/>
        <item x="39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Liczba z Domen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ela przestawna5" cacheId="1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C3:D36" firstHeaderRow="1" firstDataRow="1" firstDataCol="1"/>
  <pivotFields count="3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dataField="1" showAll="0">
      <items count="228">
        <item x="225"/>
        <item x="6"/>
        <item x="214"/>
        <item x="148"/>
        <item x="13"/>
        <item x="12"/>
        <item x="109"/>
        <item x="16"/>
        <item x="15"/>
        <item x="129"/>
        <item x="131"/>
        <item x="128"/>
        <item x="125"/>
        <item x="124"/>
        <item x="133"/>
        <item x="132"/>
        <item x="126"/>
        <item x="130"/>
        <item x="127"/>
        <item x="187"/>
        <item x="21"/>
        <item x="200"/>
        <item x="102"/>
        <item x="163"/>
        <item x="143"/>
        <item x="164"/>
        <item x="166"/>
        <item x="160"/>
        <item x="142"/>
        <item x="123"/>
        <item x="199"/>
        <item x="190"/>
        <item x="23"/>
        <item x="103"/>
        <item x="24"/>
        <item x="198"/>
        <item x="194"/>
        <item x="149"/>
        <item x="193"/>
        <item x="110"/>
        <item x="83"/>
        <item x="150"/>
        <item x="197"/>
        <item x="104"/>
        <item x="90"/>
        <item x="112"/>
        <item x="154"/>
        <item x="22"/>
        <item x="41"/>
        <item x="119"/>
        <item x="208"/>
        <item x="213"/>
        <item x="40"/>
        <item x="202"/>
        <item x="203"/>
        <item x="188"/>
        <item x="84"/>
        <item x="37"/>
        <item x="11"/>
        <item x="25"/>
        <item x="105"/>
        <item x="7"/>
        <item x="4"/>
        <item x="114"/>
        <item x="20"/>
        <item x="115"/>
        <item x="116"/>
        <item x="215"/>
        <item x="32"/>
        <item x="117"/>
        <item x="118"/>
        <item x="189"/>
        <item x="216"/>
        <item x="17"/>
        <item x="209"/>
        <item x="106"/>
        <item x="211"/>
        <item x="204"/>
        <item x="82"/>
        <item x="77"/>
        <item x="3"/>
        <item x="5"/>
        <item x="191"/>
        <item x="78"/>
        <item x="79"/>
        <item x="210"/>
        <item x="85"/>
        <item x="80"/>
        <item x="192"/>
        <item x="89"/>
        <item x="33"/>
        <item x="195"/>
        <item x="217"/>
        <item x="0"/>
        <item x="205"/>
        <item x="218"/>
        <item x="186"/>
        <item x="86"/>
        <item x="88"/>
        <item x="201"/>
        <item x="34"/>
        <item x="113"/>
        <item x="165"/>
        <item x="107"/>
        <item x="139"/>
        <item x="144"/>
        <item x="145"/>
        <item x="140"/>
        <item x="162"/>
        <item x="161"/>
        <item x="141"/>
        <item x="100"/>
        <item x="36"/>
        <item x="8"/>
        <item x="206"/>
        <item x="26"/>
        <item x="31"/>
        <item x="147"/>
        <item x="92"/>
        <item x="98"/>
        <item x="39"/>
        <item x="9"/>
        <item x="27"/>
        <item x="38"/>
        <item x="153"/>
        <item x="81"/>
        <item x="96"/>
        <item x="18"/>
        <item x="94"/>
        <item x="101"/>
        <item x="10"/>
        <item x="219"/>
        <item x="220"/>
        <item x="30"/>
        <item x="221"/>
        <item x="167"/>
        <item x="169"/>
        <item x="170"/>
        <item x="196"/>
        <item x="222"/>
        <item x="93"/>
        <item x="122"/>
        <item x="212"/>
        <item x="223"/>
        <item x="99"/>
        <item x="87"/>
        <item x="14"/>
        <item x="184"/>
        <item x="224"/>
        <item x="226"/>
        <item x="2"/>
        <item x="138"/>
        <item x="48"/>
        <item x="157"/>
        <item x="46"/>
        <item x="44"/>
        <item x="43"/>
        <item x="47"/>
        <item x="134"/>
        <item x="135"/>
        <item x="137"/>
        <item x="136"/>
        <item x="49"/>
        <item x="45"/>
        <item x="159"/>
        <item x="152"/>
        <item x="42"/>
        <item x="158"/>
        <item x="50"/>
        <item x="156"/>
        <item x="51"/>
        <item x="155"/>
        <item x="108"/>
        <item x="97"/>
        <item x="59"/>
        <item x="62"/>
        <item x="61"/>
        <item x="66"/>
        <item x="53"/>
        <item x="171"/>
        <item x="55"/>
        <item x="58"/>
        <item x="168"/>
        <item x="52"/>
        <item x="54"/>
        <item x="60"/>
        <item x="57"/>
        <item x="65"/>
        <item x="56"/>
        <item x="64"/>
        <item x="63"/>
        <item x="1"/>
        <item x="121"/>
        <item x="111"/>
        <item x="207"/>
        <item x="182"/>
        <item x="28"/>
        <item x="183"/>
        <item x="35"/>
        <item x="29"/>
        <item x="185"/>
        <item x="151"/>
        <item x="120"/>
        <item x="175"/>
        <item x="178"/>
        <item x="67"/>
        <item x="176"/>
        <item x="173"/>
        <item x="174"/>
        <item x="180"/>
        <item x="177"/>
        <item x="91"/>
        <item x="181"/>
        <item x="69"/>
        <item x="73"/>
        <item x="76"/>
        <item x="71"/>
        <item x="75"/>
        <item x="179"/>
        <item x="172"/>
        <item x="146"/>
        <item x="74"/>
        <item x="70"/>
        <item x="68"/>
        <item x="72"/>
        <item x="95"/>
        <item x="19"/>
        <item t="default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Liczba z Domena" fld="2" subtotal="count" baseField="0" baseItem="0"/>
  </dataFields>
  <formats count="1">
    <format dxfId="408">
      <pivotArea dataOnly="0" labelOnly="1" fieldPosition="0">
        <references count="1">
          <reference field="0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Tabela przestawna7" cacheId="2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C3:D34" firstHeaderRow="1" firstDataRow="1" firstDataCol="1"/>
  <pivotFields count="3">
    <pivotField axis="axisRow" showAll="0" sortType="a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dataField="1" showAll="0">
      <items count="221">
        <item x="84"/>
        <item x="3"/>
        <item x="196"/>
        <item x="30"/>
        <item x="131"/>
        <item x="121"/>
        <item x="193"/>
        <item x="126"/>
        <item x="10"/>
        <item x="7"/>
        <item x="195"/>
        <item x="0"/>
        <item x="203"/>
        <item x="199"/>
        <item x="128"/>
        <item x="158"/>
        <item x="68"/>
        <item x="125"/>
        <item x="69"/>
        <item x="63"/>
        <item x="209"/>
        <item x="194"/>
        <item x="118"/>
        <item x="72"/>
        <item x="104"/>
        <item x="112"/>
        <item x="186"/>
        <item x="153"/>
        <item x="41"/>
        <item x="159"/>
        <item x="201"/>
        <item x="187"/>
        <item x="127"/>
        <item x="99"/>
        <item x="19"/>
        <item x="188"/>
        <item x="154"/>
        <item x="155"/>
        <item x="5"/>
        <item x="115"/>
        <item x="108"/>
        <item x="111"/>
        <item x="74"/>
        <item x="205"/>
        <item x="9"/>
        <item x="76"/>
        <item x="31"/>
        <item x="4"/>
        <item x="80"/>
        <item x="38"/>
        <item x="157"/>
        <item x="82"/>
        <item x="22"/>
        <item x="160"/>
        <item x="66"/>
        <item x="14"/>
        <item x="120"/>
        <item x="45"/>
        <item x="192"/>
        <item x="181"/>
        <item x="43"/>
        <item x="23"/>
        <item x="101"/>
        <item x="11"/>
        <item x="24"/>
        <item x="25"/>
        <item x="13"/>
        <item x="102"/>
        <item x="204"/>
        <item x="6"/>
        <item x="117"/>
        <item x="85"/>
        <item x="130"/>
        <item x="21"/>
        <item x="86"/>
        <item x="119"/>
        <item x="87"/>
        <item x="32"/>
        <item x="73"/>
        <item x="77"/>
        <item x="161"/>
        <item x="129"/>
        <item x="78"/>
        <item x="79"/>
        <item x="150"/>
        <item x="88"/>
        <item x="185"/>
        <item x="20"/>
        <item x="106"/>
        <item x="89"/>
        <item x="65"/>
        <item x="67"/>
        <item x="124"/>
        <item x="90"/>
        <item x="91"/>
        <item x="2"/>
        <item x="92"/>
        <item x="182"/>
        <item x="93"/>
        <item x="8"/>
        <item x="18"/>
        <item x="202"/>
        <item x="33"/>
        <item x="71"/>
        <item x="94"/>
        <item x="140"/>
        <item x="142"/>
        <item x="138"/>
        <item x="134"/>
        <item x="143"/>
        <item x="171"/>
        <item x="135"/>
        <item x="100"/>
        <item x="133"/>
        <item x="136"/>
        <item x="168"/>
        <item x="141"/>
        <item x="139"/>
        <item x="172"/>
        <item x="132"/>
        <item x="137"/>
        <item x="170"/>
        <item x="169"/>
        <item x="28"/>
        <item x="17"/>
        <item x="116"/>
        <item x="47"/>
        <item x="191"/>
        <item x="110"/>
        <item x="34"/>
        <item x="39"/>
        <item x="1"/>
        <item x="208"/>
        <item x="95"/>
        <item x="26"/>
        <item x="189"/>
        <item x="52"/>
        <item x="162"/>
        <item x="166"/>
        <item x="165"/>
        <item x="167"/>
        <item x="50"/>
        <item x="163"/>
        <item x="164"/>
        <item x="51"/>
        <item x="54"/>
        <item x="53"/>
        <item x="57"/>
        <item x="49"/>
        <item x="55"/>
        <item x="48"/>
        <item x="56"/>
        <item x="190"/>
        <item x="75"/>
        <item x="156"/>
        <item x="83"/>
        <item x="211"/>
        <item x="107"/>
        <item x="210"/>
        <item x="218"/>
        <item x="183"/>
        <item x="207"/>
        <item x="184"/>
        <item x="96"/>
        <item x="15"/>
        <item x="103"/>
        <item x="16"/>
        <item x="113"/>
        <item x="35"/>
        <item x="40"/>
        <item x="70"/>
        <item x="109"/>
        <item x="151"/>
        <item x="64"/>
        <item x="219"/>
        <item x="12"/>
        <item x="122"/>
        <item x="123"/>
        <item x="42"/>
        <item x="152"/>
        <item x="206"/>
        <item x="212"/>
        <item x="213"/>
        <item x="36"/>
        <item x="200"/>
        <item x="198"/>
        <item x="46"/>
        <item x="81"/>
        <item x="105"/>
        <item x="37"/>
        <item x="97"/>
        <item x="98"/>
        <item x="27"/>
        <item x="44"/>
        <item x="148"/>
        <item x="62"/>
        <item x="175"/>
        <item x="29"/>
        <item x="176"/>
        <item x="144"/>
        <item x="147"/>
        <item x="58"/>
        <item x="173"/>
        <item x="197"/>
        <item x="59"/>
        <item x="60"/>
        <item x="61"/>
        <item x="145"/>
        <item x="146"/>
        <item x="174"/>
        <item x="179"/>
        <item x="149"/>
        <item x="180"/>
        <item x="177"/>
        <item x="178"/>
        <item x="114"/>
        <item x="214"/>
        <item x="215"/>
        <item x="216"/>
        <item x="217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Liczba z Domena" fld="2" subtotal="count" baseField="0" baseItem="0"/>
  </dataFields>
  <formats count="15">
    <format dxfId="359">
      <pivotArea dataOnly="0" labelOnly="1" fieldPosition="0">
        <references count="1">
          <reference field="0" count="1">
            <x v="7"/>
          </reference>
        </references>
      </pivotArea>
    </format>
    <format dxfId="358">
      <pivotArea dataOnly="0" labelOnly="1" fieldPosition="0">
        <references count="1">
          <reference field="0" count="1">
            <x v="9"/>
          </reference>
        </references>
      </pivotArea>
    </format>
    <format dxfId="357">
      <pivotArea dataOnly="0" labelOnly="1" fieldPosition="0">
        <references count="1">
          <reference field="0" count="1">
            <x v="10"/>
          </reference>
        </references>
      </pivotArea>
    </format>
    <format dxfId="356">
      <pivotArea dataOnly="0" labelOnly="1" fieldPosition="0">
        <references count="1">
          <reference field="0" count="1">
            <x v="16"/>
          </reference>
        </references>
      </pivotArea>
    </format>
    <format dxfId="355">
      <pivotArea dataOnly="0" labelOnly="1" fieldPosition="0">
        <references count="1">
          <reference field="0" count="1">
            <x v="18"/>
          </reference>
        </references>
      </pivotArea>
    </format>
    <format dxfId="354">
      <pivotArea dataOnly="0" labelOnly="1" fieldPosition="0">
        <references count="1">
          <reference field="0" count="1">
            <x v="20"/>
          </reference>
        </references>
      </pivotArea>
    </format>
    <format dxfId="353">
      <pivotArea dataOnly="0" labelOnly="1" fieldPosition="0">
        <references count="1">
          <reference field="0" count="1">
            <x v="22"/>
          </reference>
        </references>
      </pivotArea>
    </format>
    <format dxfId="352">
      <pivotArea dataOnly="0" labelOnly="1" fieldPosition="0">
        <references count="1">
          <reference field="0" count="1">
            <x v="26"/>
          </reference>
        </references>
      </pivotArea>
    </format>
    <format dxfId="351">
      <pivotArea dataOnly="0" labelOnly="1" fieldPosition="0">
        <references count="1">
          <reference field="0" count="1">
            <x v="26"/>
          </reference>
        </references>
      </pivotArea>
    </format>
    <format dxfId="350">
      <pivotArea dataOnly="0" labelOnly="1" fieldPosition="0">
        <references count="1">
          <reference field="0" count="1">
            <x v="29"/>
          </reference>
        </references>
      </pivotArea>
    </format>
    <format dxfId="349">
      <pivotArea dataOnly="0" labelOnly="1" fieldPosition="0">
        <references count="1">
          <reference field="0" count="1">
            <x v="29"/>
          </reference>
        </references>
      </pivotArea>
    </format>
    <format dxfId="348">
      <pivotArea dataOnly="0" labelOnly="1" fieldPosition="0">
        <references count="1">
          <reference field="0" count="1">
            <x v="18"/>
          </reference>
        </references>
      </pivotArea>
    </format>
    <format dxfId="347">
      <pivotArea dataOnly="0" labelOnly="1" fieldPosition="0">
        <references count="1">
          <reference field="0" count="1">
            <x v="7"/>
          </reference>
        </references>
      </pivotArea>
    </format>
    <format dxfId="346">
      <pivotArea dataOnly="0" fieldPosition="0">
        <references count="1">
          <reference field="0" count="1">
            <x v="16"/>
          </reference>
        </references>
      </pivotArea>
    </format>
    <format dxfId="345">
      <pivotArea dataOnly="0" fieldPosition="0">
        <references count="1">
          <reference field="0" count="1">
            <x v="2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Tabela przestawna2" cacheId="2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32" firstHeaderRow="1" firstDataRow="1" firstDataCol="1"/>
  <pivotFields count="3">
    <pivotField axis="axisRow" showAll="0" sortType="ascending">
      <items count="29">
        <item x="0"/>
        <item x="1"/>
        <item x="2"/>
        <item x="3"/>
        <item x="4"/>
        <item x="5"/>
        <item x="25"/>
        <item x="6"/>
        <item x="26"/>
        <item x="7"/>
        <item x="8"/>
        <item x="9"/>
        <item x="10"/>
        <item x="11"/>
        <item x="12"/>
        <item x="27"/>
        <item x="13"/>
        <item x="22"/>
        <item x="14"/>
        <item x="15"/>
        <item x="16"/>
        <item x="17"/>
        <item x="18"/>
        <item x="24"/>
        <item x="19"/>
        <item x="20"/>
        <item x="21"/>
        <item x="23"/>
        <item t="default"/>
      </items>
    </pivotField>
    <pivotField showAll="0"/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Liczba z Domen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przestawna17" cacheId="2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E3:F35" firstHeaderRow="1" firstDataRow="1" firstDataCol="1"/>
  <pivotFields count="3">
    <pivotField axis="axisRow" showAll="0">
      <items count="3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t="default"/>
      </items>
    </pivotField>
    <pivotField axis="axisRow" showAll="0">
      <items count="22">
        <item m="1" x="20"/>
        <item x="1"/>
        <item x="12"/>
        <item x="5"/>
        <item x="13"/>
        <item x="8"/>
        <item m="1" x="19"/>
        <item x="4"/>
        <item m="1" x="16"/>
        <item m="1" x="18"/>
        <item m="1" x="17"/>
        <item x="11"/>
        <item m="1" x="15"/>
        <item x="0"/>
        <item x="2"/>
        <item x="3"/>
        <item x="6"/>
        <item x="7"/>
        <item x="9"/>
        <item x="10"/>
        <item x="14"/>
        <item t="default"/>
      </items>
    </pivotField>
    <pivotField dataField="1" showAll="0"/>
  </pivotFields>
  <rowFields count="2">
    <field x="0"/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Liczba z Domena" fld="2" subtotal="count" baseField="0" baseItem="0"/>
  </dataFields>
  <formats count="40">
    <format dxfId="399">
      <pivotArea dataOnly="0" fieldPosition="0">
        <references count="1">
          <reference field="0" count="3">
            <x v="5"/>
            <x v="6"/>
            <x v="7"/>
          </reference>
        </references>
      </pivotArea>
    </format>
    <format dxfId="398">
      <pivotArea dataOnly="0" fieldPosition="0">
        <references count="1">
          <reference field="0" count="1">
            <x v="12"/>
          </reference>
        </references>
      </pivotArea>
    </format>
    <format dxfId="397">
      <pivotArea dataOnly="0" fieldPosition="0">
        <references count="1">
          <reference field="0" count="1">
            <x v="15"/>
          </reference>
        </references>
      </pivotArea>
    </format>
    <format dxfId="396">
      <pivotArea dataOnly="0" fieldPosition="0">
        <references count="1">
          <reference field="0" count="1">
            <x v="18"/>
          </reference>
        </references>
      </pivotArea>
    </format>
    <format dxfId="395">
      <pivotArea dataOnly="0" fieldPosition="0">
        <references count="1">
          <reference field="0" count="3">
            <x v="20"/>
            <x v="21"/>
            <x v="22"/>
          </reference>
        </references>
      </pivotArea>
    </format>
    <format dxfId="394">
      <pivotArea dataOnly="0" fieldPosition="0">
        <references count="1">
          <reference field="0" count="1">
            <x v="25"/>
          </reference>
        </references>
      </pivotArea>
    </format>
    <format dxfId="393">
      <pivotArea collapsedLevelsAreSubtotals="1" fieldPosition="0">
        <references count="1">
          <reference field="0" count="1">
            <x v="0"/>
          </reference>
        </references>
      </pivotArea>
    </format>
    <format dxfId="392">
      <pivotArea collapsedLevelsAreSubtotals="1" fieldPosition="0">
        <references count="1">
          <reference field="0" count="1">
            <x v="1"/>
          </reference>
        </references>
      </pivotArea>
    </format>
    <format dxfId="391">
      <pivotArea collapsedLevelsAreSubtotals="1" fieldPosition="0">
        <references count="1">
          <reference field="0" count="1">
            <x v="2"/>
          </reference>
        </references>
      </pivotArea>
    </format>
    <format dxfId="390">
      <pivotArea collapsedLevelsAreSubtotals="1" fieldPosition="0">
        <references count="1">
          <reference field="0" count="1">
            <x v="3"/>
          </reference>
        </references>
      </pivotArea>
    </format>
    <format dxfId="389">
      <pivotArea collapsedLevelsAreSubtotals="1" fieldPosition="0">
        <references count="1">
          <reference field="0" count="1">
            <x v="4"/>
          </reference>
        </references>
      </pivotArea>
    </format>
    <format dxfId="388">
      <pivotArea collapsedLevelsAreSubtotals="1" fieldPosition="0">
        <references count="1">
          <reference field="0" count="1">
            <x v="5"/>
          </reference>
        </references>
      </pivotArea>
    </format>
    <format dxfId="387">
      <pivotArea collapsedLevelsAreSubtotals="1" fieldPosition="0">
        <references count="1">
          <reference field="0" count="1">
            <x v="6"/>
          </reference>
        </references>
      </pivotArea>
    </format>
    <format dxfId="386">
      <pivotArea collapsedLevelsAreSubtotals="1" fieldPosition="0">
        <references count="1">
          <reference field="0" count="1">
            <x v="7"/>
          </reference>
        </references>
      </pivotArea>
    </format>
    <format dxfId="385">
      <pivotArea collapsedLevelsAreSubtotals="1" fieldPosition="0">
        <references count="1">
          <reference field="0" count="1">
            <x v="8"/>
          </reference>
        </references>
      </pivotArea>
    </format>
    <format dxfId="384">
      <pivotArea collapsedLevelsAreSubtotals="1" fieldPosition="0">
        <references count="1">
          <reference field="0" count="1">
            <x v="9"/>
          </reference>
        </references>
      </pivotArea>
    </format>
    <format dxfId="383">
      <pivotArea collapsedLevelsAreSubtotals="1" fieldPosition="0">
        <references count="1">
          <reference field="0" count="1">
            <x v="10"/>
          </reference>
        </references>
      </pivotArea>
    </format>
    <format dxfId="382">
      <pivotArea collapsedLevelsAreSubtotals="1" fieldPosition="0">
        <references count="1">
          <reference field="0" count="1">
            <x v="11"/>
          </reference>
        </references>
      </pivotArea>
    </format>
    <format dxfId="381">
      <pivotArea collapsedLevelsAreSubtotals="1" fieldPosition="0">
        <references count="1">
          <reference field="0" count="1">
            <x v="12"/>
          </reference>
        </references>
      </pivotArea>
    </format>
    <format dxfId="380">
      <pivotArea collapsedLevelsAreSubtotals="1" fieldPosition="0">
        <references count="1">
          <reference field="0" count="1">
            <x v="13"/>
          </reference>
        </references>
      </pivotArea>
    </format>
    <format dxfId="379">
      <pivotArea collapsedLevelsAreSubtotals="1" fieldPosition="0">
        <references count="1">
          <reference field="0" count="1">
            <x v="14"/>
          </reference>
        </references>
      </pivotArea>
    </format>
    <format dxfId="378">
      <pivotArea collapsedLevelsAreSubtotals="1" fieldPosition="0">
        <references count="1">
          <reference field="0" count="1">
            <x v="15"/>
          </reference>
        </references>
      </pivotArea>
    </format>
    <format dxfId="377">
      <pivotArea collapsedLevelsAreSubtotals="1" fieldPosition="0">
        <references count="1">
          <reference field="0" count="1">
            <x v="16"/>
          </reference>
        </references>
      </pivotArea>
    </format>
    <format dxfId="376">
      <pivotArea collapsedLevelsAreSubtotals="1" fieldPosition="0">
        <references count="1">
          <reference field="0" count="1">
            <x v="17"/>
          </reference>
        </references>
      </pivotArea>
    </format>
    <format dxfId="375">
      <pivotArea collapsedLevelsAreSubtotals="1" fieldPosition="0">
        <references count="1">
          <reference field="0" count="1">
            <x v="18"/>
          </reference>
        </references>
      </pivotArea>
    </format>
    <format dxfId="374">
      <pivotArea collapsedLevelsAreSubtotals="1" fieldPosition="0">
        <references count="1">
          <reference field="0" count="1">
            <x v="19"/>
          </reference>
        </references>
      </pivotArea>
    </format>
    <format dxfId="373">
      <pivotArea collapsedLevelsAreSubtotals="1" fieldPosition="0">
        <references count="1">
          <reference field="0" count="1">
            <x v="20"/>
          </reference>
        </references>
      </pivotArea>
    </format>
    <format dxfId="372">
      <pivotArea collapsedLevelsAreSubtotals="1" fieldPosition="0">
        <references count="1">
          <reference field="0" count="1">
            <x v="21"/>
          </reference>
        </references>
      </pivotArea>
    </format>
    <format dxfId="371">
      <pivotArea collapsedLevelsAreSubtotals="1" fieldPosition="0">
        <references count="1">
          <reference field="0" count="1">
            <x v="22"/>
          </reference>
        </references>
      </pivotArea>
    </format>
    <format dxfId="370">
      <pivotArea collapsedLevelsAreSubtotals="1" fieldPosition="0">
        <references count="1">
          <reference field="0" count="1">
            <x v="23"/>
          </reference>
        </references>
      </pivotArea>
    </format>
    <format dxfId="369">
      <pivotArea collapsedLevelsAreSubtotals="1" fieldPosition="0">
        <references count="1">
          <reference field="0" count="1">
            <x v="24"/>
          </reference>
        </references>
      </pivotArea>
    </format>
    <format dxfId="368">
      <pivotArea collapsedLevelsAreSubtotals="1" fieldPosition="0">
        <references count="1">
          <reference field="0" count="1">
            <x v="25"/>
          </reference>
        </references>
      </pivotArea>
    </format>
    <format dxfId="367">
      <pivotArea collapsedLevelsAreSubtotals="1" fieldPosition="0">
        <references count="1">
          <reference field="0" count="1">
            <x v="26"/>
          </reference>
        </references>
      </pivotArea>
    </format>
    <format dxfId="366">
      <pivotArea collapsedLevelsAreSubtotals="1" fieldPosition="0">
        <references count="1">
          <reference field="0" count="1">
            <x v="27"/>
          </reference>
        </references>
      </pivotArea>
    </format>
    <format dxfId="365">
      <pivotArea collapsedLevelsAreSubtotals="1" fieldPosition="0">
        <references count="1">
          <reference field="0" count="1">
            <x v="28"/>
          </reference>
        </references>
      </pivotArea>
    </format>
    <format dxfId="364">
      <pivotArea collapsedLevelsAreSubtotals="1" fieldPosition="0">
        <references count="1">
          <reference field="0" count="1">
            <x v="29"/>
          </reference>
        </references>
      </pivotArea>
    </format>
    <format dxfId="363">
      <pivotArea collapsedLevelsAreSubtotals="1" fieldPosition="0">
        <references count="1">
          <reference field="0" count="1">
            <x v="30"/>
          </reference>
        </references>
      </pivotArea>
    </format>
    <format dxfId="362">
      <pivotArea dataOnly="0" labelOnly="1" fieldPosition="0">
        <references count="1">
          <reference field="0" count="0"/>
        </references>
      </pivotArea>
    </format>
    <format dxfId="361">
      <pivotArea dataOnly="0" labelOnly="1" fieldPosition="0">
        <references count="1">
          <reference field="0" count="1">
            <x v="27"/>
          </reference>
        </references>
      </pivotArea>
    </format>
    <format dxfId="360">
      <pivotArea dataOnly="0" labelOnly="1" fieldPosition="0">
        <references count="1">
          <reference field="0" count="1">
            <x v="2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ela przestawna11" cacheId="2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C3:D24" firstHeaderRow="1" firstDataRow="1" firstDataCol="1"/>
  <pivotFields count="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>
      <items count="103">
        <item x="51"/>
        <item x="57"/>
        <item x="65"/>
        <item x="66"/>
        <item x="56"/>
        <item x="59"/>
        <item x="43"/>
        <item x="61"/>
        <item x="17"/>
        <item x="16"/>
        <item x="14"/>
        <item x="34"/>
        <item x="25"/>
        <item x="50"/>
        <item x="38"/>
        <item x="89"/>
        <item x="0"/>
        <item x="98"/>
        <item x="96"/>
        <item x="92"/>
        <item x="35"/>
        <item x="2"/>
        <item x="46"/>
        <item x="52"/>
        <item x="33"/>
        <item x="83"/>
        <item x="54"/>
        <item x="53"/>
        <item x="10"/>
        <item x="48"/>
        <item x="99"/>
        <item x="18"/>
        <item x="36"/>
        <item x="32"/>
        <item x="11"/>
        <item x="40"/>
        <item x="15"/>
        <item x="37"/>
        <item x="31"/>
        <item x="24"/>
        <item x="100"/>
        <item x="87"/>
        <item x="30"/>
        <item x="29"/>
        <item x="41"/>
        <item x="62"/>
        <item x="12"/>
        <item x="84"/>
        <item x="60"/>
        <item x="22"/>
        <item x="88"/>
        <item x="55"/>
        <item x="27"/>
        <item x="3"/>
        <item x="21"/>
        <item x="19"/>
        <item x="64"/>
        <item x="63"/>
        <item x="26"/>
        <item x="97"/>
        <item x="95"/>
        <item x="85"/>
        <item x="13"/>
        <item x="23"/>
        <item x="42"/>
        <item x="91"/>
        <item x="20"/>
        <item x="1"/>
        <item x="49"/>
        <item x="90"/>
        <item x="73"/>
        <item x="72"/>
        <item x="76"/>
        <item x="74"/>
        <item x="75"/>
        <item x="28"/>
        <item x="44"/>
        <item x="86"/>
        <item x="7"/>
        <item x="9"/>
        <item x="4"/>
        <item x="5"/>
        <item x="8"/>
        <item x="101"/>
        <item x="93"/>
        <item x="6"/>
        <item x="94"/>
        <item x="45"/>
        <item x="47"/>
        <item x="82"/>
        <item x="58"/>
        <item x="70"/>
        <item x="79"/>
        <item x="80"/>
        <item x="67"/>
        <item x="81"/>
        <item x="71"/>
        <item x="77"/>
        <item x="68"/>
        <item x="69"/>
        <item x="78"/>
        <item x="39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Liczba z Domen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Tabela przestawna9" cacheId="2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6" firstHeaderRow="1" firstDataRow="1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19">
        <item x="2"/>
        <item x="3"/>
        <item x="4"/>
        <item x="12"/>
        <item x="14"/>
        <item x="15"/>
        <item x="13"/>
        <item x="11"/>
        <item x="0"/>
        <item x="1"/>
        <item x="17"/>
        <item x="10"/>
        <item x="8"/>
        <item x="7"/>
        <item x="9"/>
        <item x="6"/>
        <item x="5"/>
        <item x="16"/>
        <item t="default"/>
      </items>
    </pivotField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Liczba z Domen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1000000}" name="Tabela przestawna15" cacheId="2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C3:D25" firstHeaderRow="1" firstDataRow="1" firstDataCol="1"/>
  <pivotFields count="3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showAll="0">
      <items count="102">
        <item x="47"/>
        <item x="16"/>
        <item x="89"/>
        <item x="93"/>
        <item x="48"/>
        <item x="82"/>
        <item x="87"/>
        <item x="100"/>
        <item x="97"/>
        <item x="77"/>
        <item x="24"/>
        <item x="27"/>
        <item x="33"/>
        <item x="42"/>
        <item x="5"/>
        <item x="29"/>
        <item x="40"/>
        <item x="49"/>
        <item x="85"/>
        <item x="96"/>
        <item x="44"/>
        <item x="98"/>
        <item x="90"/>
        <item x="14"/>
        <item x="32"/>
        <item x="38"/>
        <item x="83"/>
        <item x="37"/>
        <item x="79"/>
        <item x="1"/>
        <item x="59"/>
        <item x="70"/>
        <item x="69"/>
        <item x="68"/>
        <item x="57"/>
        <item x="71"/>
        <item x="58"/>
        <item x="95"/>
        <item x="94"/>
        <item x="81"/>
        <item x="39"/>
        <item x="51"/>
        <item x="3"/>
        <item x="19"/>
        <item x="86"/>
        <item x="6"/>
        <item x="4"/>
        <item x="0"/>
        <item x="21"/>
        <item x="41"/>
        <item x="35"/>
        <item x="67"/>
        <item x="52"/>
        <item x="64"/>
        <item x="66"/>
        <item x="56"/>
        <item x="54"/>
        <item x="55"/>
        <item x="53"/>
        <item x="65"/>
        <item x="78"/>
        <item x="8"/>
        <item x="46"/>
        <item x="26"/>
        <item x="84"/>
        <item x="50"/>
        <item x="45"/>
        <item x="18"/>
        <item x="10"/>
        <item x="9"/>
        <item x="17"/>
        <item x="43"/>
        <item x="2"/>
        <item x="12"/>
        <item x="23"/>
        <item x="13"/>
        <item x="92"/>
        <item x="91"/>
        <item x="88"/>
        <item x="30"/>
        <item x="34"/>
        <item x="7"/>
        <item x="28"/>
        <item x="99"/>
        <item x="15"/>
        <item x="22"/>
        <item x="25"/>
        <item x="36"/>
        <item x="11"/>
        <item x="31"/>
        <item x="73"/>
        <item x="75"/>
        <item x="74"/>
        <item x="72"/>
        <item x="60"/>
        <item x="62"/>
        <item x="76"/>
        <item x="63"/>
        <item x="61"/>
        <item x="80"/>
        <item x="2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Liczba z Domen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abela przestawna13" cacheId="2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6" firstHeaderRow="1" firstDataRow="1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Liczba z Domen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ela134" displayName="Tabela134" ref="A1:C162" totalsRowShown="0" headerRowDxfId="407" dataDxfId="405" headerRowBorderDxfId="406" tableBorderDxfId="404" totalsRowBorderDxfId="403">
  <autoFilter ref="A1:C162" xr:uid="{00000000-0009-0000-0100-000004000000}"/>
  <sortState ref="A2:G162">
    <sortCondition ref="A1:A162"/>
  </sortState>
  <tableColumns count="3">
    <tableColumn id="1" xr3:uid="{00000000-0010-0000-0200-000001000000}" name="Kategoria" dataDxfId="402"/>
    <tableColumn id="3" xr3:uid="{00000000-0010-0000-0200-000003000000}" name="Domena" dataDxfId="401"/>
    <tableColumn id="12" xr3:uid="{00000000-0010-0000-0200-00000C000000}" name="Cisco" dataDxfId="4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ela14" displayName="Tabela14" ref="A1:C147" insertRowShift="1" totalsRowShown="0" headerRowDxfId="344" dataDxfId="342" headerRowBorderDxfId="343" tableBorderDxfId="341">
  <autoFilter ref="A1:C147" xr:uid="{00000000-0009-0000-0100-000003000000}"/>
  <sortState ref="A2:E148">
    <sortCondition ref="A1:A148"/>
  </sortState>
  <tableColumns count="3">
    <tableColumn id="1" xr3:uid="{00000000-0010-0000-0300-000001000000}" name="Kategoria" dataDxfId="340"/>
    <tableColumn id="3" xr3:uid="{00000000-0010-0000-0300-000003000000}" name="Domena" dataDxfId="339"/>
    <tableColumn id="12" xr3:uid="{00000000-0010-0000-0300-00000C000000}" name="Cisco" dataDxfId="3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ela368" displayName="Tabela368" ref="A1:N24" totalsRowShown="0" headerRowDxfId="63" dataDxfId="62" totalsRowDxfId="60" tableBorderDxfId="61">
  <autoFilter ref="A1:N24" xr:uid="{00000000-0009-0000-0100-000007000000}"/>
  <sortState ref="A2:F14">
    <sortCondition ref="A1:A14"/>
  </sortState>
  <tableColumns count="14">
    <tableColumn id="1" xr3:uid="{00000000-0010-0000-0400-000001000000}" name="Polskie, kategoria" dataDxfId="59"/>
    <tableColumn id="2" xr3:uid="{00000000-0010-0000-0400-000002000000}" name="Współczynnik sukcesu" dataDxfId="58"/>
    <tableColumn id="11" xr3:uid="{00000000-0010-0000-0400-00000B000000}" name="Liczba URL" dataDxfId="57"/>
    <tableColumn id="3" xr3:uid="{00000000-0010-0000-0400-000003000000}" name="1" dataDxfId="56"/>
    <tableColumn id="5" xr3:uid="{00000000-0010-0000-0400-000005000000}" name="2" dataDxfId="55" totalsRowDxfId="54"/>
    <tableColumn id="4" xr3:uid="{00000000-0010-0000-0400-000004000000}" name="3" dataDxfId="53" totalsRowDxfId="52"/>
    <tableColumn id="6" xr3:uid="{00000000-0010-0000-0400-000006000000}" name="4" dataDxfId="51" totalsRowDxfId="50"/>
    <tableColumn id="7" xr3:uid="{00000000-0010-0000-0400-000007000000}" name="5" dataDxfId="49" totalsRowDxfId="48"/>
    <tableColumn id="8" xr3:uid="{00000000-0010-0000-0400-000008000000}" name="6" dataDxfId="47" totalsRowDxfId="46"/>
    <tableColumn id="9" xr3:uid="{00000000-0010-0000-0400-000009000000}" name="Cisco" dataDxfId="45"/>
    <tableColumn id="10" xr3:uid="{00000000-0010-0000-0400-00000A000000}" name="8" dataDxfId="44"/>
    <tableColumn id="13" xr3:uid="{00000000-0010-0000-0400-00000D000000}" name="9" dataDxfId="43"/>
    <tableColumn id="14" xr3:uid="{00000000-0010-0000-0400-00000E000000}" name="10" dataDxfId="42"/>
    <tableColumn id="12" xr3:uid="{00000000-0010-0000-0400-00000C000000}" name="Średnia dla kategorii" dataDxfId="41" totalsRowDxfId="40">
      <calculatedColumnFormula>AVERAGE(Tabela368[[#This Row],[1]:[4]])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ela3679" displayName="Tabela3679" ref="A26:N49" totalsRowShown="0" headerRowDxfId="39" dataDxfId="38" totalsRowDxfId="36" tableBorderDxfId="37">
  <autoFilter ref="A26:N49" xr:uid="{00000000-0009-0000-0100-000008000000}"/>
  <sortState ref="A27:F37">
    <sortCondition ref="A1:A14"/>
  </sortState>
  <tableColumns count="14">
    <tableColumn id="1" xr3:uid="{00000000-0010-0000-0500-000001000000}" name="Angielskie, kategoria" dataDxfId="35"/>
    <tableColumn id="2" xr3:uid="{00000000-0010-0000-0500-000002000000}" name="Współczynnik sukcesu" dataDxfId="34"/>
    <tableColumn id="11" xr3:uid="{00000000-0010-0000-0500-00000B000000}" name="Liczba URL" dataDxfId="33"/>
    <tableColumn id="3" xr3:uid="{00000000-0010-0000-0500-000003000000}" name="1" dataDxfId="32"/>
    <tableColumn id="5" xr3:uid="{00000000-0010-0000-0500-000005000000}" name="2" dataDxfId="31" totalsRowDxfId="30"/>
    <tableColumn id="4" xr3:uid="{00000000-0010-0000-0500-000004000000}" name="3" dataDxfId="29" totalsRowDxfId="28"/>
    <tableColumn id="6" xr3:uid="{00000000-0010-0000-0500-000006000000}" name="4" dataDxfId="27" totalsRowDxfId="26"/>
    <tableColumn id="7" xr3:uid="{00000000-0010-0000-0500-000007000000}" name="5" dataDxfId="25" totalsRowDxfId="24"/>
    <tableColumn id="8" xr3:uid="{00000000-0010-0000-0500-000008000000}" name="6" dataDxfId="23" totalsRowDxfId="22"/>
    <tableColumn id="10" xr3:uid="{00000000-0010-0000-0500-00000A000000}" name="Cisco" dataDxfId="21" totalsRowDxfId="20"/>
    <tableColumn id="9" xr3:uid="{00000000-0010-0000-0500-000009000000}" name="8" dataDxfId="19" totalsRowDxfId="18"/>
    <tableColumn id="13" xr3:uid="{00000000-0010-0000-0500-00000D000000}" name="9" dataDxfId="17" totalsRowDxfId="16"/>
    <tableColumn id="14" xr3:uid="{00000000-0010-0000-0500-00000E000000}" name="10" dataDxfId="15" totalsRowDxfId="14"/>
    <tableColumn id="12" xr3:uid="{00000000-0010-0000-0500-00000C000000}" name="Średnia dla kategorii" dataDxfId="13" totalsRowDxfId="12">
      <calculatedColumnFormula>AVERAGE(Tabela3679[[#This Row],[1]:[4]])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ela1" displayName="Tabela1" ref="A1:C107" totalsRowShown="0" headerRowDxfId="11" dataDxfId="10" tableBorderDxfId="9">
  <autoFilter ref="A1:C107" xr:uid="{00000000-0009-0000-0100-000001000000}"/>
  <sortState ref="A2:G107">
    <sortCondition ref="A1:A107"/>
  </sortState>
  <tableColumns count="3">
    <tableColumn id="1" xr3:uid="{00000000-0010-0000-0600-000001000000}" name="Kategoria 1" dataDxfId="8"/>
    <tableColumn id="3" xr3:uid="{00000000-0010-0000-0600-000003000000}" name="Domena" dataDxfId="7"/>
    <tableColumn id="12" xr3:uid="{00000000-0010-0000-0600-00000C000000}" name="Cisco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ela2" displayName="Tabela2" ref="A1:C109" totalsRowShown="0" headerRowDxfId="5" dataDxfId="4" tableBorderDxfId="3">
  <autoFilter ref="A1:C109" xr:uid="{00000000-0009-0000-0100-000002000000}"/>
  <sortState ref="A2:G109">
    <sortCondition ref="A1:A109"/>
  </sortState>
  <tableColumns count="3">
    <tableColumn id="1" xr3:uid="{00000000-0010-0000-0700-000001000000}" name="Kolumna1" dataDxfId="2"/>
    <tableColumn id="3" xr3:uid="{00000000-0010-0000-0700-000003000000}" name="Domena" dataDxfId="1"/>
    <tableColumn id="12" xr3:uid="{00000000-0010-0000-0700-00000C000000}" name="Cisc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Niestandardowy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7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36.1640625" customWidth="1"/>
    <col min="2" max="2" width="14.6640625" bestFit="1" customWidth="1"/>
    <col min="3" max="3" width="36.1640625" bestFit="1" customWidth="1"/>
  </cols>
  <sheetData>
    <row r="3" spans="1:4" x14ac:dyDescent="0.2">
      <c r="A3" s="3" t="s">
        <v>114</v>
      </c>
      <c r="B3" t="s">
        <v>115</v>
      </c>
      <c r="C3" s="3" t="s">
        <v>114</v>
      </c>
      <c r="D3" t="s">
        <v>115</v>
      </c>
    </row>
    <row r="4" spans="1:4" x14ac:dyDescent="0.2">
      <c r="A4" s="1" t="s">
        <v>366</v>
      </c>
      <c r="B4" s="2">
        <v>5</v>
      </c>
      <c r="C4" s="1" t="s">
        <v>366</v>
      </c>
      <c r="D4" s="2">
        <v>8</v>
      </c>
    </row>
    <row r="5" spans="1:4" x14ac:dyDescent="0.2">
      <c r="A5" s="1" t="s">
        <v>9</v>
      </c>
      <c r="B5" s="2">
        <v>5</v>
      </c>
      <c r="C5" s="1" t="s">
        <v>9</v>
      </c>
      <c r="D5" s="2">
        <v>10</v>
      </c>
    </row>
    <row r="6" spans="1:4" x14ac:dyDescent="0.2">
      <c r="A6" s="1" t="s">
        <v>355</v>
      </c>
      <c r="B6" s="2">
        <v>5</v>
      </c>
      <c r="C6" s="1" t="s">
        <v>355</v>
      </c>
      <c r="D6" s="2">
        <v>5</v>
      </c>
    </row>
    <row r="7" spans="1:4" x14ac:dyDescent="0.2">
      <c r="A7" s="1" t="s">
        <v>349</v>
      </c>
      <c r="B7" s="2">
        <v>3</v>
      </c>
      <c r="C7" s="1" t="s">
        <v>349</v>
      </c>
      <c r="D7" s="2">
        <v>7</v>
      </c>
    </row>
    <row r="8" spans="1:4" x14ac:dyDescent="0.2">
      <c r="A8" s="1" t="s">
        <v>248</v>
      </c>
      <c r="B8" s="2">
        <v>5</v>
      </c>
      <c r="C8" s="8" t="s">
        <v>319</v>
      </c>
      <c r="D8" s="2">
        <v>5</v>
      </c>
    </row>
    <row r="9" spans="1:4" x14ac:dyDescent="0.2">
      <c r="A9" s="1" t="s">
        <v>516</v>
      </c>
      <c r="B9" s="2">
        <v>5</v>
      </c>
      <c r="C9" s="1" t="s">
        <v>248</v>
      </c>
      <c r="D9" s="2">
        <v>7</v>
      </c>
    </row>
    <row r="10" spans="1:4" x14ac:dyDescent="0.2">
      <c r="A10" s="1" t="s">
        <v>342</v>
      </c>
      <c r="B10" s="2">
        <v>5</v>
      </c>
      <c r="C10" s="1" t="s">
        <v>516</v>
      </c>
      <c r="D10" s="2">
        <v>10</v>
      </c>
    </row>
    <row r="11" spans="1:4" x14ac:dyDescent="0.2">
      <c r="A11" s="1" t="s">
        <v>505</v>
      </c>
      <c r="B11" s="2">
        <v>5</v>
      </c>
      <c r="C11" s="1" t="s">
        <v>568</v>
      </c>
      <c r="D11" s="2">
        <v>15</v>
      </c>
    </row>
    <row r="12" spans="1:4" x14ac:dyDescent="0.2">
      <c r="A12" s="1" t="s">
        <v>284</v>
      </c>
      <c r="B12" s="2">
        <v>5</v>
      </c>
      <c r="C12" s="1" t="s">
        <v>505</v>
      </c>
      <c r="D12" s="2">
        <v>10</v>
      </c>
    </row>
    <row r="13" spans="1:4" x14ac:dyDescent="0.2">
      <c r="A13" s="1" t="s">
        <v>494</v>
      </c>
      <c r="B13" s="2">
        <v>5</v>
      </c>
      <c r="C13" s="1" t="s">
        <v>284</v>
      </c>
      <c r="D13" s="2">
        <v>5</v>
      </c>
    </row>
    <row r="14" spans="1:4" x14ac:dyDescent="0.2">
      <c r="A14" s="1" t="s">
        <v>488</v>
      </c>
      <c r="B14" s="2">
        <v>5</v>
      </c>
      <c r="C14" s="1" t="s">
        <v>494</v>
      </c>
      <c r="D14" s="2">
        <v>5</v>
      </c>
    </row>
    <row r="15" spans="1:4" x14ac:dyDescent="0.2">
      <c r="A15" s="1" t="s">
        <v>46</v>
      </c>
      <c r="B15" s="2">
        <v>5</v>
      </c>
      <c r="C15" s="1" t="s">
        <v>488</v>
      </c>
      <c r="D15" s="2">
        <v>5</v>
      </c>
    </row>
    <row r="16" spans="1:4" x14ac:dyDescent="0.2">
      <c r="A16" s="1" t="s">
        <v>52</v>
      </c>
      <c r="B16" s="2">
        <v>5</v>
      </c>
      <c r="C16" s="1" t="s">
        <v>46</v>
      </c>
      <c r="D16" s="2">
        <v>10</v>
      </c>
    </row>
    <row r="17" spans="1:4" x14ac:dyDescent="0.2">
      <c r="A17" s="1" t="s">
        <v>472</v>
      </c>
      <c r="B17" s="2">
        <v>5</v>
      </c>
      <c r="C17" s="1" t="s">
        <v>52</v>
      </c>
      <c r="D17" s="2">
        <v>5</v>
      </c>
    </row>
    <row r="18" spans="1:4" x14ac:dyDescent="0.2">
      <c r="A18" s="1" t="s">
        <v>325</v>
      </c>
      <c r="B18" s="2">
        <v>5</v>
      </c>
      <c r="C18" s="1" t="s">
        <v>472</v>
      </c>
      <c r="D18" s="2">
        <v>7</v>
      </c>
    </row>
    <row r="19" spans="1:4" x14ac:dyDescent="0.2">
      <c r="A19" s="1" t="s">
        <v>313</v>
      </c>
      <c r="B19" s="2">
        <v>5</v>
      </c>
      <c r="C19" s="1" t="s">
        <v>325</v>
      </c>
      <c r="D19" s="2">
        <v>5</v>
      </c>
    </row>
    <row r="20" spans="1:4" x14ac:dyDescent="0.2">
      <c r="A20" s="1" t="s">
        <v>456</v>
      </c>
      <c r="B20" s="2">
        <v>5</v>
      </c>
      <c r="C20" s="1" t="s">
        <v>63</v>
      </c>
      <c r="D20" s="2">
        <v>5</v>
      </c>
    </row>
    <row r="21" spans="1:4" x14ac:dyDescent="0.2">
      <c r="A21" s="1" t="s">
        <v>450</v>
      </c>
      <c r="B21" s="2">
        <v>5</v>
      </c>
      <c r="C21" s="1" t="s">
        <v>456</v>
      </c>
      <c r="D21" s="2">
        <v>10</v>
      </c>
    </row>
    <row r="22" spans="1:4" x14ac:dyDescent="0.2">
      <c r="A22" s="1" t="s">
        <v>68</v>
      </c>
      <c r="B22" s="2">
        <v>5</v>
      </c>
      <c r="C22" s="1" t="s">
        <v>450</v>
      </c>
      <c r="D22" s="2">
        <v>5</v>
      </c>
    </row>
    <row r="23" spans="1:4" x14ac:dyDescent="0.2">
      <c r="A23" s="1" t="s">
        <v>73</v>
      </c>
      <c r="B23" s="2">
        <v>3</v>
      </c>
      <c r="C23" s="1" t="s">
        <v>68</v>
      </c>
      <c r="D23" s="2">
        <v>7</v>
      </c>
    </row>
    <row r="24" spans="1:4" x14ac:dyDescent="0.2">
      <c r="A24" s="1" t="s">
        <v>436</v>
      </c>
      <c r="B24" s="2">
        <v>5</v>
      </c>
      <c r="C24" s="1" t="s">
        <v>436</v>
      </c>
      <c r="D24" s="2">
        <v>5</v>
      </c>
    </row>
    <row r="25" spans="1:4" x14ac:dyDescent="0.2">
      <c r="A25" s="1" t="s">
        <v>430</v>
      </c>
      <c r="B25" s="2">
        <v>4</v>
      </c>
      <c r="C25" s="1" t="s">
        <v>430</v>
      </c>
      <c r="D25" s="2">
        <v>4</v>
      </c>
    </row>
    <row r="26" spans="1:4" x14ac:dyDescent="0.2">
      <c r="A26" s="1" t="s">
        <v>425</v>
      </c>
      <c r="B26" s="2">
        <v>5</v>
      </c>
      <c r="C26" s="1" t="s">
        <v>425</v>
      </c>
      <c r="D26" s="2">
        <v>5</v>
      </c>
    </row>
    <row r="27" spans="1:4" x14ac:dyDescent="0.2">
      <c r="A27" s="1" t="s">
        <v>235</v>
      </c>
      <c r="B27" s="2">
        <v>5</v>
      </c>
      <c r="C27" s="1" t="s">
        <v>235</v>
      </c>
      <c r="D27" s="2">
        <v>7</v>
      </c>
    </row>
    <row r="28" spans="1:4" x14ac:dyDescent="0.2">
      <c r="A28" s="1" t="s">
        <v>215</v>
      </c>
      <c r="B28" s="2">
        <v>5</v>
      </c>
      <c r="C28" s="1" t="s">
        <v>215</v>
      </c>
      <c r="D28" s="2">
        <v>5</v>
      </c>
    </row>
    <row r="29" spans="1:4" x14ac:dyDescent="0.2">
      <c r="A29" s="1" t="s">
        <v>84</v>
      </c>
      <c r="B29" s="2">
        <v>5</v>
      </c>
      <c r="C29" s="1" t="s">
        <v>84</v>
      </c>
      <c r="D29" s="2">
        <v>10</v>
      </c>
    </row>
    <row r="30" spans="1:4" x14ac:dyDescent="0.2">
      <c r="A30" s="1" t="s">
        <v>290</v>
      </c>
      <c r="B30" s="2">
        <v>5</v>
      </c>
      <c r="C30" s="1" t="s">
        <v>290</v>
      </c>
      <c r="D30" s="2">
        <v>10</v>
      </c>
    </row>
    <row r="31" spans="1:4" x14ac:dyDescent="0.2">
      <c r="A31" s="1" t="s">
        <v>268</v>
      </c>
      <c r="B31" s="2">
        <v>5</v>
      </c>
      <c r="C31" s="1" t="s">
        <v>268</v>
      </c>
      <c r="D31" s="2">
        <v>5</v>
      </c>
    </row>
    <row r="32" spans="1:4" x14ac:dyDescent="0.2">
      <c r="A32" s="1" t="s">
        <v>394</v>
      </c>
      <c r="B32" s="2">
        <v>5</v>
      </c>
      <c r="C32" s="1" t="s">
        <v>394</v>
      </c>
      <c r="D32" s="2">
        <v>5</v>
      </c>
    </row>
    <row r="33" spans="1:4" x14ac:dyDescent="0.2">
      <c r="A33" s="1" t="s">
        <v>388</v>
      </c>
      <c r="B33" s="2">
        <v>5</v>
      </c>
      <c r="C33" s="1" t="s">
        <v>302</v>
      </c>
      <c r="D33" s="2">
        <v>5</v>
      </c>
    </row>
    <row r="34" spans="1:4" x14ac:dyDescent="0.2">
      <c r="A34" s="1" t="s">
        <v>302</v>
      </c>
      <c r="B34" s="2">
        <v>5</v>
      </c>
      <c r="C34" s="1" t="s">
        <v>102</v>
      </c>
      <c r="D34" s="2">
        <v>10</v>
      </c>
    </row>
    <row r="35" spans="1:4" x14ac:dyDescent="0.2">
      <c r="A35" s="1" t="s">
        <v>102</v>
      </c>
      <c r="B35" s="2">
        <v>5</v>
      </c>
      <c r="C35" s="1" t="s">
        <v>108</v>
      </c>
      <c r="D35" s="2">
        <v>10</v>
      </c>
    </row>
    <row r="36" spans="1:4" x14ac:dyDescent="0.2">
      <c r="A36" s="1" t="s">
        <v>108</v>
      </c>
      <c r="B36" s="2">
        <v>5</v>
      </c>
      <c r="C36" s="1" t="s">
        <v>116</v>
      </c>
      <c r="D36" s="2">
        <v>227</v>
      </c>
    </row>
    <row r="37" spans="1:4" x14ac:dyDescent="0.2">
      <c r="A37" s="1" t="s">
        <v>116</v>
      </c>
      <c r="B37" s="2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2"/>
  <sheetViews>
    <sheetView tabSelected="1" zoomScale="85" zoomScaleNormal="85" workbookViewId="0">
      <selection activeCell="A170" sqref="A170"/>
    </sheetView>
  </sheetViews>
  <sheetFormatPr baseColWidth="10" defaultColWidth="8.6640625" defaultRowHeight="15" x14ac:dyDescent="0.2"/>
  <cols>
    <col min="1" max="1" width="36.1640625" style="55" bestFit="1" customWidth="1"/>
    <col min="2" max="2" width="55.83203125" style="55" customWidth="1"/>
    <col min="3" max="3" width="51.83203125" style="55" customWidth="1"/>
    <col min="4" max="16384" width="8.6640625" style="55"/>
  </cols>
  <sheetData>
    <row r="1" spans="1:3" s="47" customFormat="1" x14ac:dyDescent="0.2">
      <c r="A1" s="101" t="s">
        <v>371</v>
      </c>
      <c r="B1" s="102" t="s">
        <v>1</v>
      </c>
      <c r="C1" s="44" t="s">
        <v>604</v>
      </c>
    </row>
    <row r="2" spans="1:3" x14ac:dyDescent="0.2">
      <c r="A2" s="22" t="s">
        <v>366</v>
      </c>
      <c r="B2" s="23" t="s">
        <v>594</v>
      </c>
      <c r="C2" s="41" t="s">
        <v>596</v>
      </c>
    </row>
    <row r="3" spans="1:3" x14ac:dyDescent="0.2">
      <c r="A3" s="24" t="s">
        <v>366</v>
      </c>
      <c r="B3" s="25" t="s">
        <v>542</v>
      </c>
      <c r="C3" s="41" t="s">
        <v>596</v>
      </c>
    </row>
    <row r="4" spans="1:3" ht="30" x14ac:dyDescent="0.2">
      <c r="A4" s="20" t="s">
        <v>366</v>
      </c>
      <c r="B4" s="26" t="s">
        <v>541</v>
      </c>
      <c r="C4" s="41" t="s">
        <v>595</v>
      </c>
    </row>
    <row r="5" spans="1:3" x14ac:dyDescent="0.2">
      <c r="A5" s="20" t="s">
        <v>366</v>
      </c>
      <c r="B5" s="26" t="s">
        <v>540</v>
      </c>
      <c r="C5" s="41" t="s">
        <v>595</v>
      </c>
    </row>
    <row r="6" spans="1:3" x14ac:dyDescent="0.2">
      <c r="A6" s="27" t="s">
        <v>366</v>
      </c>
      <c r="B6" s="28" t="s">
        <v>539</v>
      </c>
      <c r="C6" s="41" t="s">
        <v>595</v>
      </c>
    </row>
    <row r="7" spans="1:3" x14ac:dyDescent="0.2">
      <c r="A7" s="29" t="s">
        <v>9</v>
      </c>
      <c r="B7" s="30" t="s">
        <v>538</v>
      </c>
      <c r="C7" s="41" t="s">
        <v>596</v>
      </c>
    </row>
    <row r="8" spans="1:3" x14ac:dyDescent="0.2">
      <c r="A8" s="29" t="s">
        <v>9</v>
      </c>
      <c r="B8" t="s">
        <v>537</v>
      </c>
      <c r="C8" s="41" t="s">
        <v>595</v>
      </c>
    </row>
    <row r="9" spans="1:3" x14ac:dyDescent="0.2">
      <c r="A9" s="29" t="s">
        <v>9</v>
      </c>
      <c r="B9" s="30" t="s">
        <v>536</v>
      </c>
      <c r="C9" s="41" t="s">
        <v>596</v>
      </c>
    </row>
    <row r="10" spans="1:3" ht="30" x14ac:dyDescent="0.2">
      <c r="A10" s="29" t="s">
        <v>9</v>
      </c>
      <c r="B10" s="30" t="s">
        <v>535</v>
      </c>
      <c r="C10" s="41" t="s">
        <v>595</v>
      </c>
    </row>
    <row r="11" spans="1:3" x14ac:dyDescent="0.2">
      <c r="A11" s="29" t="s">
        <v>9</v>
      </c>
      <c r="B11" s="30" t="s">
        <v>534</v>
      </c>
      <c r="C11" s="41" t="s">
        <v>595</v>
      </c>
    </row>
    <row r="12" spans="1:3" x14ac:dyDescent="0.2">
      <c r="A12" s="31" t="s">
        <v>355</v>
      </c>
      <c r="B12" s="32" t="s">
        <v>533</v>
      </c>
      <c r="C12" s="41" t="s">
        <v>595</v>
      </c>
    </row>
    <row r="13" spans="1:3" x14ac:dyDescent="0.2">
      <c r="A13" s="31" t="s">
        <v>355</v>
      </c>
      <c r="B13" s="32" t="s">
        <v>532</v>
      </c>
      <c r="C13" s="41" t="s">
        <v>596</v>
      </c>
    </row>
    <row r="14" spans="1:3" x14ac:dyDescent="0.2">
      <c r="A14" s="29" t="s">
        <v>355</v>
      </c>
      <c r="B14" s="30" t="s">
        <v>531</v>
      </c>
      <c r="C14" s="41" t="s">
        <v>596</v>
      </c>
    </row>
    <row r="15" spans="1:3" x14ac:dyDescent="0.2">
      <c r="A15" s="29" t="s">
        <v>355</v>
      </c>
      <c r="B15" s="30" t="s">
        <v>530</v>
      </c>
      <c r="C15" s="41" t="s">
        <v>596</v>
      </c>
    </row>
    <row r="16" spans="1:3" x14ac:dyDescent="0.2">
      <c r="A16" s="29" t="s">
        <v>355</v>
      </c>
      <c r="B16" s="30" t="s">
        <v>529</v>
      </c>
      <c r="C16" s="41" t="s">
        <v>596</v>
      </c>
    </row>
    <row r="17" spans="1:3" x14ac:dyDescent="0.2">
      <c r="A17" s="29" t="s">
        <v>349</v>
      </c>
      <c r="B17" s="30" t="s">
        <v>528</v>
      </c>
      <c r="C17" s="41" t="s">
        <v>596</v>
      </c>
    </row>
    <row r="18" spans="1:3" x14ac:dyDescent="0.2">
      <c r="A18" s="29" t="s">
        <v>349</v>
      </c>
      <c r="B18" s="30" t="s">
        <v>527</v>
      </c>
      <c r="C18" s="41" t="s">
        <v>596</v>
      </c>
    </row>
    <row r="19" spans="1:3" x14ac:dyDescent="0.2">
      <c r="A19" s="31" t="s">
        <v>349</v>
      </c>
      <c r="B19" s="32" t="s">
        <v>526</v>
      </c>
      <c r="C19" s="41" t="s">
        <v>595</v>
      </c>
    </row>
    <row r="20" spans="1:3" x14ac:dyDescent="0.2">
      <c r="A20" s="31" t="s">
        <v>248</v>
      </c>
      <c r="B20" s="32" t="s">
        <v>525</v>
      </c>
      <c r="C20" s="41" t="s">
        <v>596</v>
      </c>
    </row>
    <row r="21" spans="1:3" x14ac:dyDescent="0.2">
      <c r="A21" s="29" t="s">
        <v>248</v>
      </c>
      <c r="B21" s="30" t="s">
        <v>524</v>
      </c>
      <c r="C21" s="41" t="s">
        <v>596</v>
      </c>
    </row>
    <row r="22" spans="1:3" x14ac:dyDescent="0.2">
      <c r="A22" s="29" t="s">
        <v>248</v>
      </c>
      <c r="B22" s="30" t="s">
        <v>523</v>
      </c>
      <c r="C22" s="41" t="s">
        <v>595</v>
      </c>
    </row>
    <row r="23" spans="1:3" x14ac:dyDescent="0.2">
      <c r="A23" s="29" t="s">
        <v>248</v>
      </c>
      <c r="B23" s="18" t="s">
        <v>522</v>
      </c>
      <c r="C23" s="41" t="s">
        <v>596</v>
      </c>
    </row>
    <row r="24" spans="1:3" x14ac:dyDescent="0.2">
      <c r="A24" s="29" t="s">
        <v>248</v>
      </c>
      <c r="B24" s="30" t="s">
        <v>521</v>
      </c>
      <c r="C24" s="41" t="s">
        <v>596</v>
      </c>
    </row>
    <row r="25" spans="1:3" x14ac:dyDescent="0.2">
      <c r="A25" s="31" t="s">
        <v>516</v>
      </c>
      <c r="B25" s="32" t="s">
        <v>520</v>
      </c>
      <c r="C25" s="41" t="s">
        <v>596</v>
      </c>
    </row>
    <row r="26" spans="1:3" x14ac:dyDescent="0.2">
      <c r="A26" s="29" t="s">
        <v>516</v>
      </c>
      <c r="B26" s="30" t="s">
        <v>519</v>
      </c>
      <c r="C26" s="41" t="s">
        <v>596</v>
      </c>
    </row>
    <row r="27" spans="1:3" x14ac:dyDescent="0.2">
      <c r="A27" s="31" t="s">
        <v>516</v>
      </c>
      <c r="B27" s="32" t="s">
        <v>518</v>
      </c>
      <c r="C27" s="41" t="s">
        <v>596</v>
      </c>
    </row>
    <row r="28" spans="1:3" x14ac:dyDescent="0.2">
      <c r="A28" s="31" t="s">
        <v>516</v>
      </c>
      <c r="B28" s="32" t="s">
        <v>517</v>
      </c>
      <c r="C28" s="41" t="s">
        <v>596</v>
      </c>
    </row>
    <row r="29" spans="1:3" x14ac:dyDescent="0.2">
      <c r="A29" s="29" t="s">
        <v>516</v>
      </c>
      <c r="B29" s="30" t="s">
        <v>515</v>
      </c>
      <c r="C29" s="41" t="s">
        <v>596</v>
      </c>
    </row>
    <row r="30" spans="1:3" ht="30" x14ac:dyDescent="0.2">
      <c r="A30" s="29" t="s">
        <v>342</v>
      </c>
      <c r="B30" s="30" t="s">
        <v>514</v>
      </c>
      <c r="C30" s="41" t="s">
        <v>595</v>
      </c>
    </row>
    <row r="31" spans="1:3" x14ac:dyDescent="0.2">
      <c r="A31" s="29" t="s">
        <v>342</v>
      </c>
      <c r="B31" s="30" t="s">
        <v>513</v>
      </c>
      <c r="C31" s="41" t="s">
        <v>595</v>
      </c>
    </row>
    <row r="32" spans="1:3" x14ac:dyDescent="0.2">
      <c r="A32" s="29" t="s">
        <v>342</v>
      </c>
      <c r="B32" s="30" t="s">
        <v>512</v>
      </c>
      <c r="C32" s="41" t="s">
        <v>595</v>
      </c>
    </row>
    <row r="33" spans="1:3" x14ac:dyDescent="0.2">
      <c r="A33" s="29" t="s">
        <v>342</v>
      </c>
      <c r="B33" s="30" t="s">
        <v>511</v>
      </c>
      <c r="C33" s="41" t="s">
        <v>595</v>
      </c>
    </row>
    <row r="34" spans="1:3" x14ac:dyDescent="0.2">
      <c r="A34" s="29" t="s">
        <v>342</v>
      </c>
      <c r="B34" s="30" t="s">
        <v>510</v>
      </c>
      <c r="C34" s="41" t="s">
        <v>595</v>
      </c>
    </row>
    <row r="35" spans="1:3" x14ac:dyDescent="0.2">
      <c r="A35" s="29" t="s">
        <v>505</v>
      </c>
      <c r="B35" s="30" t="s">
        <v>509</v>
      </c>
      <c r="C35" t="s">
        <v>599</v>
      </c>
    </row>
    <row r="36" spans="1:3" x14ac:dyDescent="0.2">
      <c r="A36" s="29" t="s">
        <v>505</v>
      </c>
      <c r="B36" s="30" t="s">
        <v>508</v>
      </c>
      <c r="C36" t="s">
        <v>599</v>
      </c>
    </row>
    <row r="37" spans="1:3" x14ac:dyDescent="0.2">
      <c r="A37" s="29" t="s">
        <v>505</v>
      </c>
      <c r="B37" s="30" t="s">
        <v>507</v>
      </c>
      <c r="C37" t="s">
        <v>599</v>
      </c>
    </row>
    <row r="38" spans="1:3" x14ac:dyDescent="0.2">
      <c r="A38" s="29" t="s">
        <v>505</v>
      </c>
      <c r="B38" s="30" t="s">
        <v>506</v>
      </c>
      <c r="C38" t="s">
        <v>599</v>
      </c>
    </row>
    <row r="39" spans="1:3" x14ac:dyDescent="0.2">
      <c r="A39" s="29" t="s">
        <v>505</v>
      </c>
      <c r="B39" s="30" t="s">
        <v>504</v>
      </c>
      <c r="C39" t="s">
        <v>599</v>
      </c>
    </row>
    <row r="40" spans="1:3" x14ac:dyDescent="0.2">
      <c r="A40" s="31" t="s">
        <v>284</v>
      </c>
      <c r="B40" s="32" t="s">
        <v>503</v>
      </c>
      <c r="C40" s="41" t="s">
        <v>596</v>
      </c>
    </row>
    <row r="41" spans="1:3" x14ac:dyDescent="0.2">
      <c r="A41" s="29" t="s">
        <v>284</v>
      </c>
      <c r="B41" s="30" t="s">
        <v>502</v>
      </c>
      <c r="C41" s="41" t="s">
        <v>596</v>
      </c>
    </row>
    <row r="42" spans="1:3" x14ac:dyDescent="0.2">
      <c r="A42" s="31" t="s">
        <v>284</v>
      </c>
      <c r="B42" s="32" t="s">
        <v>501</v>
      </c>
      <c r="C42" s="41" t="s">
        <v>596</v>
      </c>
    </row>
    <row r="43" spans="1:3" x14ac:dyDescent="0.2">
      <c r="A43" s="29" t="s">
        <v>284</v>
      </c>
      <c r="B43" s="30" t="s">
        <v>500</v>
      </c>
      <c r="C43" s="41" t="s">
        <v>596</v>
      </c>
    </row>
    <row r="44" spans="1:3" x14ac:dyDescent="0.2">
      <c r="A44" s="29" t="s">
        <v>284</v>
      </c>
      <c r="B44" s="30" t="s">
        <v>499</v>
      </c>
      <c r="C44" s="41" t="s">
        <v>596</v>
      </c>
    </row>
    <row r="45" spans="1:3" x14ac:dyDescent="0.2">
      <c r="A45" s="31" t="s">
        <v>494</v>
      </c>
      <c r="B45" s="32" t="s">
        <v>498</v>
      </c>
      <c r="C45" s="41" t="s">
        <v>596</v>
      </c>
    </row>
    <row r="46" spans="1:3" x14ac:dyDescent="0.2">
      <c r="A46" s="29" t="s">
        <v>494</v>
      </c>
      <c r="B46" s="30" t="s">
        <v>497</v>
      </c>
      <c r="C46" s="41" t="s">
        <v>596</v>
      </c>
    </row>
    <row r="47" spans="1:3" x14ac:dyDescent="0.2">
      <c r="A47" s="31" t="s">
        <v>494</v>
      </c>
      <c r="B47" s="32" t="s">
        <v>496</v>
      </c>
      <c r="C47" s="41" t="s">
        <v>596</v>
      </c>
    </row>
    <row r="48" spans="1:3" x14ac:dyDescent="0.2">
      <c r="A48" s="31" t="s">
        <v>494</v>
      </c>
      <c r="B48" s="32" t="s">
        <v>495</v>
      </c>
      <c r="C48" s="41" t="s">
        <v>595</v>
      </c>
    </row>
    <row r="49" spans="1:3" x14ac:dyDescent="0.2">
      <c r="A49" s="31" t="s">
        <v>494</v>
      </c>
      <c r="B49" s="32" t="s">
        <v>493</v>
      </c>
      <c r="C49" s="41" t="s">
        <v>595</v>
      </c>
    </row>
    <row r="50" spans="1:3" x14ac:dyDescent="0.2">
      <c r="A50" s="29" t="s">
        <v>488</v>
      </c>
      <c r="B50" s="30" t="s">
        <v>492</v>
      </c>
      <c r="C50" s="41" t="s">
        <v>596</v>
      </c>
    </row>
    <row r="51" spans="1:3" x14ac:dyDescent="0.2">
      <c r="A51" s="31" t="s">
        <v>488</v>
      </c>
      <c r="B51" s="32" t="s">
        <v>491</v>
      </c>
      <c r="C51" s="41" t="s">
        <v>595</v>
      </c>
    </row>
    <row r="52" spans="1:3" x14ac:dyDescent="0.2">
      <c r="A52" s="31" t="s">
        <v>488</v>
      </c>
      <c r="B52" s="32" t="s">
        <v>490</v>
      </c>
      <c r="C52" s="41" t="s">
        <v>596</v>
      </c>
    </row>
    <row r="53" spans="1:3" x14ac:dyDescent="0.2">
      <c r="A53" s="31" t="s">
        <v>488</v>
      </c>
      <c r="B53" s="32" t="s">
        <v>489</v>
      </c>
      <c r="C53" s="41" t="s">
        <v>595</v>
      </c>
    </row>
    <row r="54" spans="1:3" x14ac:dyDescent="0.2">
      <c r="A54" s="29" t="s">
        <v>488</v>
      </c>
      <c r="B54" s="30" t="s">
        <v>487</v>
      </c>
      <c r="C54" s="41" t="s">
        <v>596</v>
      </c>
    </row>
    <row r="55" spans="1:3" x14ac:dyDescent="0.2">
      <c r="A55" s="31" t="s">
        <v>46</v>
      </c>
      <c r="B55" s="32" t="s">
        <v>486</v>
      </c>
      <c r="C55" s="41" t="s">
        <v>595</v>
      </c>
    </row>
    <row r="56" spans="1:3" x14ac:dyDescent="0.2">
      <c r="A56" s="31" t="s">
        <v>46</v>
      </c>
      <c r="B56" s="32" t="s">
        <v>485</v>
      </c>
      <c r="C56" s="41" t="s">
        <v>596</v>
      </c>
    </row>
    <row r="57" spans="1:3" x14ac:dyDescent="0.2">
      <c r="A57" s="29" t="s">
        <v>46</v>
      </c>
      <c r="B57" s="30" t="s">
        <v>484</v>
      </c>
      <c r="C57" s="41" t="s">
        <v>596</v>
      </c>
    </row>
    <row r="58" spans="1:3" x14ac:dyDescent="0.2">
      <c r="A58" s="31" t="s">
        <v>46</v>
      </c>
      <c r="B58" s="32" t="s">
        <v>483</v>
      </c>
      <c r="C58" s="41" t="s">
        <v>595</v>
      </c>
    </row>
    <row r="59" spans="1:3" ht="30" x14ac:dyDescent="0.2">
      <c r="A59" s="29" t="s">
        <v>46</v>
      </c>
      <c r="B59" s="30" t="s">
        <v>482</v>
      </c>
      <c r="C59" s="41" t="s">
        <v>596</v>
      </c>
    </row>
    <row r="60" spans="1:3" x14ac:dyDescent="0.2">
      <c r="A60" s="31" t="s">
        <v>52</v>
      </c>
      <c r="B60" s="32" t="s">
        <v>481</v>
      </c>
      <c r="C60" s="41" t="s">
        <v>596</v>
      </c>
    </row>
    <row r="61" spans="1:3" x14ac:dyDescent="0.2">
      <c r="A61" s="31" t="s">
        <v>52</v>
      </c>
      <c r="B61" s="32" t="s">
        <v>480</v>
      </c>
      <c r="C61" s="41" t="s">
        <v>596</v>
      </c>
    </row>
    <row r="62" spans="1:3" x14ac:dyDescent="0.2">
      <c r="A62" s="31" t="s">
        <v>52</v>
      </c>
      <c r="B62" s="32" t="s">
        <v>479</v>
      </c>
      <c r="C62" s="41" t="s">
        <v>595</v>
      </c>
    </row>
    <row r="63" spans="1:3" x14ac:dyDescent="0.2">
      <c r="A63" s="31" t="s">
        <v>52</v>
      </c>
      <c r="B63" s="32" t="s">
        <v>478</v>
      </c>
      <c r="C63" s="41" t="s">
        <v>596</v>
      </c>
    </row>
    <row r="64" spans="1:3" x14ac:dyDescent="0.2">
      <c r="A64" s="29" t="s">
        <v>52</v>
      </c>
      <c r="B64" s="30" t="s">
        <v>477</v>
      </c>
      <c r="C64" s="41" t="s">
        <v>596</v>
      </c>
    </row>
    <row r="65" spans="1:3" x14ac:dyDescent="0.2">
      <c r="A65" s="31" t="s">
        <v>472</v>
      </c>
      <c r="B65" s="32" t="s">
        <v>476</v>
      </c>
      <c r="C65" s="41" t="s">
        <v>596</v>
      </c>
    </row>
    <row r="66" spans="1:3" x14ac:dyDescent="0.2">
      <c r="A66" s="31" t="s">
        <v>472</v>
      </c>
      <c r="B66" s="32" t="s">
        <v>475</v>
      </c>
      <c r="C66" s="41" t="s">
        <v>596</v>
      </c>
    </row>
    <row r="67" spans="1:3" x14ac:dyDescent="0.2">
      <c r="A67" s="31" t="s">
        <v>472</v>
      </c>
      <c r="B67" s="32" t="s">
        <v>474</v>
      </c>
      <c r="C67" s="41" t="s">
        <v>595</v>
      </c>
    </row>
    <row r="68" spans="1:3" x14ac:dyDescent="0.2">
      <c r="A68" s="31" t="s">
        <v>472</v>
      </c>
      <c r="B68" s="32" t="s">
        <v>473</v>
      </c>
      <c r="C68" s="41" t="s">
        <v>596</v>
      </c>
    </row>
    <row r="69" spans="1:3" x14ac:dyDescent="0.2">
      <c r="A69" s="29" t="s">
        <v>472</v>
      </c>
      <c r="B69" s="30" t="s">
        <v>471</v>
      </c>
      <c r="C69" s="41" t="s">
        <v>596</v>
      </c>
    </row>
    <row r="70" spans="1:3" x14ac:dyDescent="0.2">
      <c r="A70" s="31" t="s">
        <v>331</v>
      </c>
      <c r="B70" s="32" t="s">
        <v>334</v>
      </c>
      <c r="C70" s="41" t="s">
        <v>596</v>
      </c>
    </row>
    <row r="71" spans="1:3" x14ac:dyDescent="0.2">
      <c r="A71" s="31" t="s">
        <v>325</v>
      </c>
      <c r="B71" s="32" t="s">
        <v>470</v>
      </c>
      <c r="C71" s="41" t="s">
        <v>596</v>
      </c>
    </row>
    <row r="72" spans="1:3" x14ac:dyDescent="0.2">
      <c r="A72" s="31" t="s">
        <v>325</v>
      </c>
      <c r="B72" s="32" t="s">
        <v>469</v>
      </c>
      <c r="C72" s="41" t="s">
        <v>595</v>
      </c>
    </row>
    <row r="73" spans="1:3" x14ac:dyDescent="0.2">
      <c r="A73" s="31" t="s">
        <v>325</v>
      </c>
      <c r="B73" s="32" t="s">
        <v>468</v>
      </c>
      <c r="C73" s="41" t="s">
        <v>596</v>
      </c>
    </row>
    <row r="74" spans="1:3" x14ac:dyDescent="0.2">
      <c r="A74" s="29" t="s">
        <v>325</v>
      </c>
      <c r="B74" s="30" t="s">
        <v>467</v>
      </c>
      <c r="C74" s="41" t="s">
        <v>595</v>
      </c>
    </row>
    <row r="75" spans="1:3" x14ac:dyDescent="0.2">
      <c r="A75" s="29" t="s">
        <v>325</v>
      </c>
      <c r="B75" s="30" t="s">
        <v>466</v>
      </c>
      <c r="C75" s="41" t="s">
        <v>595</v>
      </c>
    </row>
    <row r="76" spans="1:3" x14ac:dyDescent="0.2">
      <c r="A76" s="29" t="s">
        <v>313</v>
      </c>
      <c r="B76" s="30" t="s">
        <v>465</v>
      </c>
      <c r="C76" s="41" t="s">
        <v>596</v>
      </c>
    </row>
    <row r="77" spans="1:3" x14ac:dyDescent="0.2">
      <c r="A77" s="29" t="s">
        <v>313</v>
      </c>
      <c r="B77" s="30" t="s">
        <v>464</v>
      </c>
      <c r="C77" s="41" t="s">
        <v>596</v>
      </c>
    </row>
    <row r="78" spans="1:3" x14ac:dyDescent="0.2">
      <c r="A78" s="29" t="s">
        <v>313</v>
      </c>
      <c r="B78" s="30" t="s">
        <v>463</v>
      </c>
      <c r="C78" s="41" t="s">
        <v>596</v>
      </c>
    </row>
    <row r="79" spans="1:3" x14ac:dyDescent="0.2">
      <c r="A79" s="29" t="s">
        <v>313</v>
      </c>
      <c r="B79" s="30" t="s">
        <v>462</v>
      </c>
      <c r="C79" s="41" t="s">
        <v>596</v>
      </c>
    </row>
    <row r="80" spans="1:3" x14ac:dyDescent="0.2">
      <c r="A80" s="31" t="s">
        <v>313</v>
      </c>
      <c r="B80" s="32" t="s">
        <v>461</v>
      </c>
      <c r="C80" s="41" t="s">
        <v>596</v>
      </c>
    </row>
    <row r="81" spans="1:3" ht="75" x14ac:dyDescent="0.2">
      <c r="A81" s="31" t="s">
        <v>456</v>
      </c>
      <c r="B81" s="32" t="s">
        <v>460</v>
      </c>
      <c r="C81" s="41" t="s">
        <v>596</v>
      </c>
    </row>
    <row r="82" spans="1:3" ht="30" x14ac:dyDescent="0.2">
      <c r="A82" s="31" t="s">
        <v>456</v>
      </c>
      <c r="B82" s="32" t="s">
        <v>459</v>
      </c>
      <c r="C82" s="41" t="s">
        <v>596</v>
      </c>
    </row>
    <row r="83" spans="1:3" ht="30" x14ac:dyDescent="0.2">
      <c r="A83" s="31" t="s">
        <v>456</v>
      </c>
      <c r="B83" s="32" t="s">
        <v>458</v>
      </c>
      <c r="C83" s="41" t="s">
        <v>595</v>
      </c>
    </row>
    <row r="84" spans="1:3" ht="75" x14ac:dyDescent="0.2">
      <c r="A84" s="29" t="s">
        <v>456</v>
      </c>
      <c r="B84" s="30" t="s">
        <v>457</v>
      </c>
      <c r="C84" s="41" t="s">
        <v>596</v>
      </c>
    </row>
    <row r="85" spans="1:3" ht="30" x14ac:dyDescent="0.2">
      <c r="A85" s="29" t="s">
        <v>456</v>
      </c>
      <c r="B85" s="30" t="s">
        <v>455</v>
      </c>
      <c r="C85" s="41" t="s">
        <v>595</v>
      </c>
    </row>
    <row r="86" spans="1:3" x14ac:dyDescent="0.2">
      <c r="A86" s="31" t="s">
        <v>450</v>
      </c>
      <c r="B86" s="32" t="s">
        <v>454</v>
      </c>
      <c r="C86" s="41" t="s">
        <v>596</v>
      </c>
    </row>
    <row r="87" spans="1:3" x14ac:dyDescent="0.2">
      <c r="A87" s="31" t="s">
        <v>450</v>
      </c>
      <c r="B87" s="32" t="s">
        <v>453</v>
      </c>
      <c r="C87" s="41" t="s">
        <v>596</v>
      </c>
    </row>
    <row r="88" spans="1:3" x14ac:dyDescent="0.2">
      <c r="A88" s="31" t="s">
        <v>450</v>
      </c>
      <c r="B88" s="32" t="s">
        <v>452</v>
      </c>
      <c r="C88" s="41" t="s">
        <v>596</v>
      </c>
    </row>
    <row r="89" spans="1:3" x14ac:dyDescent="0.2">
      <c r="A89" s="29" t="s">
        <v>450</v>
      </c>
      <c r="B89" s="30" t="s">
        <v>451</v>
      </c>
      <c r="C89" s="41" t="s">
        <v>596</v>
      </c>
    </row>
    <row r="90" spans="1:3" x14ac:dyDescent="0.2">
      <c r="A90" s="31" t="s">
        <v>450</v>
      </c>
      <c r="B90" s="32" t="s">
        <v>449</v>
      </c>
      <c r="C90" s="41" t="s">
        <v>596</v>
      </c>
    </row>
    <row r="91" spans="1:3" ht="30" x14ac:dyDescent="0.2">
      <c r="A91" s="31" t="s">
        <v>68</v>
      </c>
      <c r="B91" s="32" t="s">
        <v>448</v>
      </c>
      <c r="C91" s="41" t="s">
        <v>596</v>
      </c>
    </row>
    <row r="92" spans="1:3" x14ac:dyDescent="0.2">
      <c r="A92" s="31" t="s">
        <v>68</v>
      </c>
      <c r="B92" s="32" t="s">
        <v>447</v>
      </c>
      <c r="C92" s="41" t="s">
        <v>595</v>
      </c>
    </row>
    <row r="93" spans="1:3" ht="30" x14ac:dyDescent="0.2">
      <c r="A93" s="31" t="s">
        <v>68</v>
      </c>
      <c r="B93" s="32" t="s">
        <v>446</v>
      </c>
      <c r="C93" s="41" t="s">
        <v>596</v>
      </c>
    </row>
    <row r="94" spans="1:3" x14ac:dyDescent="0.2">
      <c r="A94" s="29" t="s">
        <v>68</v>
      </c>
      <c r="B94" s="30" t="s">
        <v>445</v>
      </c>
      <c r="C94" s="41" t="s">
        <v>596</v>
      </c>
    </row>
    <row r="95" spans="1:3" x14ac:dyDescent="0.2">
      <c r="A95" s="31" t="s">
        <v>68</v>
      </c>
      <c r="B95" s="32" t="s">
        <v>444</v>
      </c>
      <c r="C95" s="41" t="s">
        <v>596</v>
      </c>
    </row>
    <row r="96" spans="1:3" x14ac:dyDescent="0.2">
      <c r="A96" s="31" t="s">
        <v>73</v>
      </c>
      <c r="B96" s="32" t="s">
        <v>443</v>
      </c>
      <c r="C96" s="41" t="s">
        <v>599</v>
      </c>
    </row>
    <row r="97" spans="1:3" x14ac:dyDescent="0.2">
      <c r="A97" s="29" t="s">
        <v>73</v>
      </c>
      <c r="B97" s="30" t="s">
        <v>442</v>
      </c>
      <c r="C97" s="41" t="s">
        <v>599</v>
      </c>
    </row>
    <row r="98" spans="1:3" x14ac:dyDescent="0.2">
      <c r="A98" s="29" t="s">
        <v>73</v>
      </c>
      <c r="B98" s="30" t="s">
        <v>441</v>
      </c>
      <c r="C98" s="41" t="s">
        <v>599</v>
      </c>
    </row>
    <row r="99" spans="1:3" x14ac:dyDescent="0.2">
      <c r="A99" s="31" t="s">
        <v>436</v>
      </c>
      <c r="B99" s="32" t="s">
        <v>440</v>
      </c>
      <c r="C99" s="41" t="s">
        <v>595</v>
      </c>
    </row>
    <row r="100" spans="1:3" x14ac:dyDescent="0.2">
      <c r="A100" s="29" t="s">
        <v>436</v>
      </c>
      <c r="B100" s="30" t="s">
        <v>439</v>
      </c>
      <c r="C100" s="41" t="s">
        <v>599</v>
      </c>
    </row>
    <row r="101" spans="1:3" ht="30" x14ac:dyDescent="0.2">
      <c r="A101" s="31" t="s">
        <v>436</v>
      </c>
      <c r="B101" s="32" t="s">
        <v>438</v>
      </c>
      <c r="C101" s="41" t="s">
        <v>595</v>
      </c>
    </row>
    <row r="102" spans="1:3" x14ac:dyDescent="0.2">
      <c r="A102" s="29" t="s">
        <v>436</v>
      </c>
      <c r="B102" s="30" t="s">
        <v>437</v>
      </c>
      <c r="C102" s="41" t="s">
        <v>596</v>
      </c>
    </row>
    <row r="103" spans="1:3" ht="30" x14ac:dyDescent="0.2">
      <c r="A103" s="31" t="s">
        <v>436</v>
      </c>
      <c r="B103" s="32" t="s">
        <v>435</v>
      </c>
      <c r="C103" s="41" t="s">
        <v>595</v>
      </c>
    </row>
    <row r="104" spans="1:3" ht="30" x14ac:dyDescent="0.2">
      <c r="A104" s="31" t="s">
        <v>430</v>
      </c>
      <c r="B104" s="32" t="s">
        <v>434</v>
      </c>
      <c r="C104" s="41" t="s">
        <v>595</v>
      </c>
    </row>
    <row r="105" spans="1:3" ht="30" x14ac:dyDescent="0.2">
      <c r="A105" s="31" t="s">
        <v>430</v>
      </c>
      <c r="B105" s="32" t="s">
        <v>433</v>
      </c>
      <c r="C105" s="41" t="s">
        <v>597</v>
      </c>
    </row>
    <row r="106" spans="1:3" ht="45" x14ac:dyDescent="0.2">
      <c r="A106" s="31" t="s">
        <v>430</v>
      </c>
      <c r="B106" s="32" t="s">
        <v>432</v>
      </c>
      <c r="C106" s="41" t="s">
        <v>595</v>
      </c>
    </row>
    <row r="107" spans="1:3" ht="30" x14ac:dyDescent="0.2">
      <c r="A107" s="31" t="s">
        <v>430</v>
      </c>
      <c r="B107" s="32" t="s">
        <v>431</v>
      </c>
      <c r="C107" s="41" t="s">
        <v>595</v>
      </c>
    </row>
    <row r="108" spans="1:3" x14ac:dyDescent="0.2">
      <c r="A108" s="31" t="s">
        <v>425</v>
      </c>
      <c r="B108" s="32" t="s">
        <v>429</v>
      </c>
      <c r="C108" s="41" t="s">
        <v>596</v>
      </c>
    </row>
    <row r="109" spans="1:3" x14ac:dyDescent="0.2">
      <c r="A109" s="31" t="s">
        <v>425</v>
      </c>
      <c r="B109" s="32" t="s">
        <v>428</v>
      </c>
      <c r="C109" s="41" t="s">
        <v>596</v>
      </c>
    </row>
    <row r="110" spans="1:3" x14ac:dyDescent="0.2">
      <c r="A110" s="31" t="s">
        <v>425</v>
      </c>
      <c r="B110" s="32" t="s">
        <v>427</v>
      </c>
      <c r="C110" s="41" t="s">
        <v>596</v>
      </c>
    </row>
    <row r="111" spans="1:3" x14ac:dyDescent="0.2">
      <c r="A111" s="29" t="s">
        <v>425</v>
      </c>
      <c r="B111" s="30" t="s">
        <v>426</v>
      </c>
      <c r="C111" s="41" t="s">
        <v>596</v>
      </c>
    </row>
    <row r="112" spans="1:3" x14ac:dyDescent="0.2">
      <c r="A112" s="31" t="s">
        <v>425</v>
      </c>
      <c r="B112" s="32" t="s">
        <v>424</v>
      </c>
      <c r="C112" s="41" t="s">
        <v>596</v>
      </c>
    </row>
    <row r="113" spans="1:3" x14ac:dyDescent="0.2">
      <c r="A113" s="31" t="s">
        <v>235</v>
      </c>
      <c r="B113" s="32" t="s">
        <v>423</v>
      </c>
      <c r="C113" s="41" t="s">
        <v>595</v>
      </c>
    </row>
    <row r="114" spans="1:3" ht="30" x14ac:dyDescent="0.2">
      <c r="A114" s="31" t="s">
        <v>235</v>
      </c>
      <c r="B114" s="32" t="s">
        <v>422</v>
      </c>
      <c r="C114" s="41" t="s">
        <v>595</v>
      </c>
    </row>
    <row r="115" spans="1:3" ht="30" x14ac:dyDescent="0.2">
      <c r="A115" s="29" t="s">
        <v>235</v>
      </c>
      <c r="B115" s="30" t="s">
        <v>421</v>
      </c>
      <c r="C115" s="41" t="s">
        <v>595</v>
      </c>
    </row>
    <row r="116" spans="1:3" x14ac:dyDescent="0.2">
      <c r="A116" s="29" t="s">
        <v>235</v>
      </c>
      <c r="B116" s="30" t="s">
        <v>420</v>
      </c>
      <c r="C116" s="41" t="s">
        <v>595</v>
      </c>
    </row>
    <row r="117" spans="1:3" ht="30" x14ac:dyDescent="0.2">
      <c r="A117" s="31" t="s">
        <v>235</v>
      </c>
      <c r="B117" s="32" t="s">
        <v>419</v>
      </c>
      <c r="C117" s="41" t="s">
        <v>595</v>
      </c>
    </row>
    <row r="118" spans="1:3" x14ac:dyDescent="0.2">
      <c r="A118" s="31" t="s">
        <v>215</v>
      </c>
      <c r="B118" s="32" t="s">
        <v>418</v>
      </c>
      <c r="C118" s="41" t="s">
        <v>595</v>
      </c>
    </row>
    <row r="119" spans="1:3" ht="30" x14ac:dyDescent="0.2">
      <c r="A119" s="29" t="s">
        <v>215</v>
      </c>
      <c r="B119" s="30" t="s">
        <v>417</v>
      </c>
      <c r="C119" s="41" t="s">
        <v>595</v>
      </c>
    </row>
    <row r="120" spans="1:3" x14ac:dyDescent="0.2">
      <c r="A120" s="31" t="s">
        <v>215</v>
      </c>
      <c r="B120" s="32" t="s">
        <v>416</v>
      </c>
      <c r="C120" s="41" t="s">
        <v>595</v>
      </c>
    </row>
    <row r="121" spans="1:3" x14ac:dyDescent="0.2">
      <c r="A121" s="29" t="s">
        <v>215</v>
      </c>
      <c r="B121" s="30" t="s">
        <v>415</v>
      </c>
      <c r="C121" s="41" t="s">
        <v>595</v>
      </c>
    </row>
    <row r="122" spans="1:3" ht="30" x14ac:dyDescent="0.2">
      <c r="A122" s="31" t="s">
        <v>215</v>
      </c>
      <c r="B122" s="32" t="s">
        <v>414</v>
      </c>
      <c r="C122" s="41" t="s">
        <v>595</v>
      </c>
    </row>
    <row r="123" spans="1:3" x14ac:dyDescent="0.2">
      <c r="A123" s="31" t="s">
        <v>84</v>
      </c>
      <c r="B123" s="32" t="s">
        <v>413</v>
      </c>
      <c r="C123" s="41" t="s">
        <v>599</v>
      </c>
    </row>
    <row r="124" spans="1:3" x14ac:dyDescent="0.2">
      <c r="A124" s="31" t="s">
        <v>84</v>
      </c>
      <c r="B124" s="32" t="s">
        <v>412</v>
      </c>
      <c r="C124" s="41" t="s">
        <v>599</v>
      </c>
    </row>
    <row r="125" spans="1:3" x14ac:dyDescent="0.2">
      <c r="A125" s="31" t="s">
        <v>84</v>
      </c>
      <c r="B125" s="32" t="s">
        <v>411</v>
      </c>
      <c r="C125" s="41" t="s">
        <v>599</v>
      </c>
    </row>
    <row r="126" spans="1:3" x14ac:dyDescent="0.2">
      <c r="A126" s="29" t="s">
        <v>84</v>
      </c>
      <c r="B126" s="30" t="s">
        <v>410</v>
      </c>
      <c r="C126" s="41" t="s">
        <v>599</v>
      </c>
    </row>
    <row r="127" spans="1:3" x14ac:dyDescent="0.2">
      <c r="A127" s="31" t="s">
        <v>84</v>
      </c>
      <c r="B127" s="32" t="s">
        <v>409</v>
      </c>
      <c r="C127" s="41" t="s">
        <v>599</v>
      </c>
    </row>
    <row r="128" spans="1:3" x14ac:dyDescent="0.2">
      <c r="A128" s="31" t="s">
        <v>290</v>
      </c>
      <c r="B128" s="32" t="s">
        <v>408</v>
      </c>
      <c r="C128" s="41" t="s">
        <v>596</v>
      </c>
    </row>
    <row r="129" spans="1:3" x14ac:dyDescent="0.2">
      <c r="A129" s="31" t="s">
        <v>290</v>
      </c>
      <c r="B129" s="32" t="s">
        <v>407</v>
      </c>
      <c r="C129" s="41" t="s">
        <v>596</v>
      </c>
    </row>
    <row r="130" spans="1:3" x14ac:dyDescent="0.2">
      <c r="A130" s="31" t="s">
        <v>290</v>
      </c>
      <c r="B130" s="32" t="s">
        <v>406</v>
      </c>
      <c r="C130" s="41" t="s">
        <v>596</v>
      </c>
    </row>
    <row r="131" spans="1:3" x14ac:dyDescent="0.2">
      <c r="A131" s="29" t="s">
        <v>290</v>
      </c>
      <c r="B131" s="30" t="s">
        <v>405</v>
      </c>
      <c r="C131" s="41" t="s">
        <v>596</v>
      </c>
    </row>
    <row r="132" spans="1:3" x14ac:dyDescent="0.2">
      <c r="A132" s="31" t="s">
        <v>290</v>
      </c>
      <c r="B132" s="32" t="s">
        <v>404</v>
      </c>
      <c r="C132" s="41" t="s">
        <v>596</v>
      </c>
    </row>
    <row r="133" spans="1:3" x14ac:dyDescent="0.2">
      <c r="A133" s="31" t="s">
        <v>268</v>
      </c>
      <c r="B133" s="32" t="s">
        <v>403</v>
      </c>
      <c r="C133" s="41" t="s">
        <v>596</v>
      </c>
    </row>
    <row r="134" spans="1:3" x14ac:dyDescent="0.2">
      <c r="A134" s="31" t="s">
        <v>268</v>
      </c>
      <c r="B134" s="32" t="s">
        <v>402</v>
      </c>
      <c r="C134" s="41" t="s">
        <v>596</v>
      </c>
    </row>
    <row r="135" spans="1:3" x14ac:dyDescent="0.2">
      <c r="A135" s="31" t="s">
        <v>268</v>
      </c>
      <c r="B135" s="32" t="s">
        <v>401</v>
      </c>
      <c r="C135" s="41" t="s">
        <v>596</v>
      </c>
    </row>
    <row r="136" spans="1:3" x14ac:dyDescent="0.2">
      <c r="A136" s="29" t="s">
        <v>268</v>
      </c>
      <c r="B136" s="30" t="s">
        <v>400</v>
      </c>
      <c r="C136" s="41" t="s">
        <v>595</v>
      </c>
    </row>
    <row r="137" spans="1:3" x14ac:dyDescent="0.2">
      <c r="A137" s="31" t="s">
        <v>268</v>
      </c>
      <c r="B137" s="32" t="s">
        <v>399</v>
      </c>
      <c r="C137" s="41" t="s">
        <v>595</v>
      </c>
    </row>
    <row r="138" spans="1:3" x14ac:dyDescent="0.2">
      <c r="A138" s="29" t="s">
        <v>394</v>
      </c>
      <c r="B138" s="30" t="s">
        <v>398</v>
      </c>
      <c r="C138" s="41" t="s">
        <v>596</v>
      </c>
    </row>
    <row r="139" spans="1:3" x14ac:dyDescent="0.2">
      <c r="A139" s="29" t="s">
        <v>394</v>
      </c>
      <c r="B139" s="30" t="s">
        <v>397</v>
      </c>
      <c r="C139" s="41" t="s">
        <v>595</v>
      </c>
    </row>
    <row r="140" spans="1:3" x14ac:dyDescent="0.2">
      <c r="A140" s="31" t="s">
        <v>394</v>
      </c>
      <c r="B140" s="32" t="s">
        <v>396</v>
      </c>
      <c r="C140" s="41" t="s">
        <v>595</v>
      </c>
    </row>
    <row r="141" spans="1:3" x14ac:dyDescent="0.2">
      <c r="A141" s="29" t="s">
        <v>394</v>
      </c>
      <c r="B141" s="30" t="s">
        <v>395</v>
      </c>
      <c r="C141" s="41" t="s">
        <v>595</v>
      </c>
    </row>
    <row r="142" spans="1:3" x14ac:dyDescent="0.2">
      <c r="A142" s="31" t="s">
        <v>394</v>
      </c>
      <c r="B142" s="32" t="s">
        <v>393</v>
      </c>
      <c r="C142" s="41" t="s">
        <v>595</v>
      </c>
    </row>
    <row r="143" spans="1:3" x14ac:dyDescent="0.2">
      <c r="A143" s="31" t="s">
        <v>388</v>
      </c>
      <c r="B143" s="32" t="s">
        <v>392</v>
      </c>
      <c r="C143" s="41" t="s">
        <v>595</v>
      </c>
    </row>
    <row r="144" spans="1:3" x14ac:dyDescent="0.2">
      <c r="A144" s="31" t="s">
        <v>388</v>
      </c>
      <c r="B144" s="32" t="s">
        <v>391</v>
      </c>
      <c r="C144" s="41" t="s">
        <v>596</v>
      </c>
    </row>
    <row r="145" spans="1:3" x14ac:dyDescent="0.2">
      <c r="A145" s="31" t="s">
        <v>388</v>
      </c>
      <c r="B145" s="32" t="s">
        <v>390</v>
      </c>
      <c r="C145" s="41" t="s">
        <v>595</v>
      </c>
    </row>
    <row r="146" spans="1:3" x14ac:dyDescent="0.2">
      <c r="A146" s="29" t="s">
        <v>388</v>
      </c>
      <c r="B146" s="30" t="s">
        <v>389</v>
      </c>
      <c r="C146" s="41" t="s">
        <v>596</v>
      </c>
    </row>
    <row r="147" spans="1:3" x14ac:dyDescent="0.2">
      <c r="A147" s="31" t="s">
        <v>388</v>
      </c>
      <c r="B147" s="32" t="s">
        <v>387</v>
      </c>
      <c r="C147" s="41" t="s">
        <v>595</v>
      </c>
    </row>
    <row r="148" spans="1:3" x14ac:dyDescent="0.2">
      <c r="A148" s="31" t="s">
        <v>302</v>
      </c>
      <c r="B148" t="s">
        <v>386</v>
      </c>
      <c r="C148" s="41" t="s">
        <v>596</v>
      </c>
    </row>
    <row r="149" spans="1:3" x14ac:dyDescent="0.2">
      <c r="A149" s="31" t="s">
        <v>302</v>
      </c>
      <c r="B149" s="32" t="s">
        <v>385</v>
      </c>
      <c r="C149" s="41" t="s">
        <v>596</v>
      </c>
    </row>
    <row r="150" spans="1:3" x14ac:dyDescent="0.2">
      <c r="A150" s="31" t="s">
        <v>302</v>
      </c>
      <c r="B150" s="32" t="s">
        <v>384</v>
      </c>
      <c r="C150" s="41" t="s">
        <v>596</v>
      </c>
    </row>
    <row r="151" spans="1:3" x14ac:dyDescent="0.2">
      <c r="A151" s="29" t="s">
        <v>302</v>
      </c>
      <c r="B151" s="30" t="s">
        <v>383</v>
      </c>
      <c r="C151" s="41" t="s">
        <v>596</v>
      </c>
    </row>
    <row r="152" spans="1:3" x14ac:dyDescent="0.2">
      <c r="A152" s="29" t="s">
        <v>302</v>
      </c>
      <c r="B152" s="30" t="s">
        <v>382</v>
      </c>
      <c r="C152" s="41" t="s">
        <v>596</v>
      </c>
    </row>
    <row r="153" spans="1:3" x14ac:dyDescent="0.2">
      <c r="A153" s="31" t="s">
        <v>102</v>
      </c>
      <c r="B153" s="32" t="s">
        <v>381</v>
      </c>
      <c r="C153" s="41" t="s">
        <v>595</v>
      </c>
    </row>
    <row r="154" spans="1:3" x14ac:dyDescent="0.2">
      <c r="A154" s="31" t="s">
        <v>102</v>
      </c>
      <c r="B154" s="32" t="s">
        <v>380</v>
      </c>
      <c r="C154" s="41" t="s">
        <v>595</v>
      </c>
    </row>
    <row r="155" spans="1:3" x14ac:dyDescent="0.2">
      <c r="A155" s="31" t="s">
        <v>102</v>
      </c>
      <c r="B155" s="32" t="s">
        <v>379</v>
      </c>
      <c r="C155" s="41" t="s">
        <v>596</v>
      </c>
    </row>
    <row r="156" spans="1:3" x14ac:dyDescent="0.2">
      <c r="A156" s="31" t="s">
        <v>102</v>
      </c>
      <c r="B156" s="32" t="s">
        <v>378</v>
      </c>
      <c r="C156" s="41" t="s">
        <v>596</v>
      </c>
    </row>
    <row r="157" spans="1:3" x14ac:dyDescent="0.2">
      <c r="A157" s="31" t="s">
        <v>102</v>
      </c>
      <c r="B157" s="32" t="s">
        <v>377</v>
      </c>
      <c r="C157" s="41" t="s">
        <v>595</v>
      </c>
    </row>
    <row r="158" spans="1:3" x14ac:dyDescent="0.2">
      <c r="A158" s="31" t="s">
        <v>108</v>
      </c>
      <c r="B158" s="32" t="s">
        <v>376</v>
      </c>
      <c r="C158" s="41" t="s">
        <v>596</v>
      </c>
    </row>
    <row r="159" spans="1:3" x14ac:dyDescent="0.2">
      <c r="A159" s="31" t="s">
        <v>108</v>
      </c>
      <c r="B159" s="32" t="s">
        <v>375</v>
      </c>
      <c r="C159" s="41" t="s">
        <v>596</v>
      </c>
    </row>
    <row r="160" spans="1:3" x14ac:dyDescent="0.2">
      <c r="A160" s="31" t="s">
        <v>108</v>
      </c>
      <c r="B160" s="32" t="s">
        <v>374</v>
      </c>
      <c r="C160" s="41" t="s">
        <v>596</v>
      </c>
    </row>
    <row r="161" spans="1:3" x14ac:dyDescent="0.2">
      <c r="A161" s="29" t="s">
        <v>108</v>
      </c>
      <c r="B161" s="30" t="s">
        <v>373</v>
      </c>
      <c r="C161" s="41" t="s">
        <v>596</v>
      </c>
    </row>
    <row r="162" spans="1:3" s="4" customFormat="1" x14ac:dyDescent="0.2">
      <c r="A162" s="29" t="s">
        <v>108</v>
      </c>
      <c r="B162" s="33" t="s">
        <v>372</v>
      </c>
      <c r="C162" s="13" t="s">
        <v>595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5"/>
  <sheetViews>
    <sheetView workbookViewId="0">
      <selection activeCell="C13" sqref="C4:C33"/>
      <pivotSelection pane="bottomRight" showHeader="1" axis="axisRow" activeRow="12" activeCol="2" previousRow="12" previousCol="2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ColWidth="8.83203125" defaultRowHeight="15" x14ac:dyDescent="0.2"/>
  <cols>
    <col min="1" max="1" width="36.1640625" customWidth="1"/>
    <col min="2" max="2" width="14.6640625" customWidth="1"/>
    <col min="3" max="3" width="36.1640625" customWidth="1"/>
    <col min="4" max="4" width="14.6640625" bestFit="1" customWidth="1"/>
    <col min="5" max="5" width="38.5" bestFit="1" customWidth="1"/>
    <col min="6" max="6" width="14.6640625" bestFit="1" customWidth="1"/>
  </cols>
  <sheetData>
    <row r="2" spans="1:6" x14ac:dyDescent="0.2">
      <c r="A2" t="s">
        <v>571</v>
      </c>
      <c r="C2" t="s">
        <v>572</v>
      </c>
      <c r="E2" t="s">
        <v>573</v>
      </c>
    </row>
    <row r="3" spans="1:6" x14ac:dyDescent="0.2">
      <c r="A3" s="3" t="s">
        <v>114</v>
      </c>
      <c r="B3" t="s">
        <v>115</v>
      </c>
      <c r="C3" s="3" t="s">
        <v>114</v>
      </c>
      <c r="D3" t="s">
        <v>115</v>
      </c>
      <c r="E3" s="3" t="s">
        <v>114</v>
      </c>
      <c r="F3" t="s">
        <v>115</v>
      </c>
    </row>
    <row r="4" spans="1:6" x14ac:dyDescent="0.2">
      <c r="A4" s="1" t="s">
        <v>366</v>
      </c>
      <c r="B4" s="2">
        <v>5</v>
      </c>
      <c r="C4" s="1" t="s">
        <v>366</v>
      </c>
      <c r="D4" s="2">
        <v>7</v>
      </c>
      <c r="E4" s="10" t="s">
        <v>366</v>
      </c>
      <c r="F4" s="11">
        <v>10</v>
      </c>
    </row>
    <row r="5" spans="1:6" x14ac:dyDescent="0.2">
      <c r="A5" s="1" t="s">
        <v>9</v>
      </c>
      <c r="B5" s="2">
        <v>5</v>
      </c>
      <c r="C5" s="1" t="s">
        <v>9</v>
      </c>
      <c r="D5" s="2">
        <v>10</v>
      </c>
      <c r="E5" s="10" t="s">
        <v>9</v>
      </c>
      <c r="F5" s="11">
        <v>10</v>
      </c>
    </row>
    <row r="6" spans="1:6" x14ac:dyDescent="0.2">
      <c r="A6" s="1" t="s">
        <v>355</v>
      </c>
      <c r="B6" s="2">
        <v>5</v>
      </c>
      <c r="C6" s="1" t="s">
        <v>355</v>
      </c>
      <c r="D6" s="2">
        <v>5</v>
      </c>
      <c r="E6" s="10" t="s">
        <v>355</v>
      </c>
      <c r="F6" s="11">
        <v>10</v>
      </c>
    </row>
    <row r="7" spans="1:6" x14ac:dyDescent="0.2">
      <c r="A7" s="1" t="s">
        <v>349</v>
      </c>
      <c r="B7" s="2">
        <v>5</v>
      </c>
      <c r="C7" s="1" t="s">
        <v>349</v>
      </c>
      <c r="D7" s="2">
        <v>8</v>
      </c>
      <c r="E7" s="10" t="s">
        <v>349</v>
      </c>
      <c r="F7" s="11">
        <v>10</v>
      </c>
    </row>
    <row r="8" spans="1:6" x14ac:dyDescent="0.2">
      <c r="A8" s="1" t="s">
        <v>319</v>
      </c>
      <c r="B8" s="2">
        <v>5</v>
      </c>
      <c r="C8" s="1" t="s">
        <v>319</v>
      </c>
      <c r="D8" s="2">
        <v>8</v>
      </c>
      <c r="E8" s="10" t="s">
        <v>319</v>
      </c>
      <c r="F8" s="11">
        <v>10</v>
      </c>
    </row>
    <row r="9" spans="1:6" x14ac:dyDescent="0.2">
      <c r="A9" s="1" t="s">
        <v>248</v>
      </c>
      <c r="B9" s="2">
        <v>5</v>
      </c>
      <c r="C9" s="1" t="s">
        <v>248</v>
      </c>
      <c r="D9" s="2">
        <v>10</v>
      </c>
      <c r="E9" s="10" t="s">
        <v>248</v>
      </c>
      <c r="F9" s="11">
        <v>10</v>
      </c>
    </row>
    <row r="10" spans="1:6" x14ac:dyDescent="0.2">
      <c r="A10" s="1" t="s">
        <v>563</v>
      </c>
      <c r="B10" s="2">
        <v>5</v>
      </c>
      <c r="C10" s="1" t="s">
        <v>342</v>
      </c>
      <c r="D10" s="2">
        <v>10</v>
      </c>
      <c r="E10" s="10" t="s">
        <v>342</v>
      </c>
      <c r="F10" s="11">
        <v>10</v>
      </c>
    </row>
    <row r="11" spans="1:6" x14ac:dyDescent="0.2">
      <c r="A11" s="1" t="s">
        <v>342</v>
      </c>
      <c r="B11" s="2">
        <v>5</v>
      </c>
      <c r="C11" s="9" t="s">
        <v>569</v>
      </c>
      <c r="D11" s="2">
        <v>5</v>
      </c>
      <c r="E11" s="10" t="s">
        <v>28</v>
      </c>
      <c r="F11" s="11">
        <v>10</v>
      </c>
    </row>
    <row r="12" spans="1:6" x14ac:dyDescent="0.2">
      <c r="A12" s="1" t="s">
        <v>569</v>
      </c>
      <c r="B12" s="2">
        <v>5</v>
      </c>
      <c r="C12" s="1" t="s">
        <v>284</v>
      </c>
      <c r="D12" s="2">
        <v>8</v>
      </c>
      <c r="E12" s="10" t="s">
        <v>494</v>
      </c>
      <c r="F12" s="11">
        <v>10</v>
      </c>
    </row>
    <row r="13" spans="1:6" x14ac:dyDescent="0.2">
      <c r="A13" s="1" t="s">
        <v>284</v>
      </c>
      <c r="B13" s="2">
        <v>5</v>
      </c>
      <c r="C13" s="8" t="s">
        <v>494</v>
      </c>
      <c r="D13" s="2">
        <v>2</v>
      </c>
      <c r="E13" s="10" t="s">
        <v>488</v>
      </c>
      <c r="F13" s="11">
        <v>10</v>
      </c>
    </row>
    <row r="14" spans="1:6" x14ac:dyDescent="0.2">
      <c r="A14" s="1" t="s">
        <v>336</v>
      </c>
      <c r="B14" s="2">
        <v>5</v>
      </c>
      <c r="C14" s="8" t="s">
        <v>488</v>
      </c>
      <c r="D14" s="2">
        <v>4</v>
      </c>
      <c r="E14" s="10" t="s">
        <v>46</v>
      </c>
      <c r="F14" s="11">
        <v>10</v>
      </c>
    </row>
    <row r="15" spans="1:6" x14ac:dyDescent="0.2">
      <c r="A15" s="1" t="s">
        <v>52</v>
      </c>
      <c r="B15" s="2">
        <v>5</v>
      </c>
      <c r="C15" s="1" t="s">
        <v>336</v>
      </c>
      <c r="D15" s="2">
        <v>7</v>
      </c>
      <c r="E15" s="10" t="s">
        <v>52</v>
      </c>
      <c r="F15" s="11">
        <v>10</v>
      </c>
    </row>
    <row r="16" spans="1:6" x14ac:dyDescent="0.2">
      <c r="A16" s="1" t="s">
        <v>331</v>
      </c>
      <c r="B16" s="2">
        <v>5</v>
      </c>
      <c r="C16" s="1" t="s">
        <v>52</v>
      </c>
      <c r="D16" s="2">
        <v>15</v>
      </c>
      <c r="E16" s="10" t="s">
        <v>331</v>
      </c>
      <c r="F16" s="11">
        <v>10</v>
      </c>
    </row>
    <row r="17" spans="1:6" x14ac:dyDescent="0.2">
      <c r="A17" s="1" t="s">
        <v>325</v>
      </c>
      <c r="B17" s="2">
        <v>5</v>
      </c>
      <c r="C17" s="1" t="s">
        <v>331</v>
      </c>
      <c r="D17" s="2">
        <v>9</v>
      </c>
      <c r="E17" s="10" t="s">
        <v>325</v>
      </c>
      <c r="F17" s="11">
        <v>10</v>
      </c>
    </row>
    <row r="18" spans="1:6" x14ac:dyDescent="0.2">
      <c r="A18" s="1" t="s">
        <v>63</v>
      </c>
      <c r="B18" s="2">
        <v>5</v>
      </c>
      <c r="C18" s="1" t="s">
        <v>325</v>
      </c>
      <c r="D18" s="2">
        <v>6</v>
      </c>
      <c r="E18" s="10" t="s">
        <v>63</v>
      </c>
      <c r="F18" s="11">
        <v>10</v>
      </c>
    </row>
    <row r="19" spans="1:6" x14ac:dyDescent="0.2">
      <c r="A19" s="1" t="s">
        <v>543</v>
      </c>
      <c r="B19" s="2">
        <v>5</v>
      </c>
      <c r="C19" s="1" t="s">
        <v>313</v>
      </c>
      <c r="D19" s="2">
        <v>10</v>
      </c>
      <c r="E19" s="10" t="s">
        <v>543</v>
      </c>
      <c r="F19" s="11">
        <v>10</v>
      </c>
    </row>
    <row r="20" spans="1:6" x14ac:dyDescent="0.2">
      <c r="A20" s="1" t="s">
        <v>187</v>
      </c>
      <c r="B20" s="2">
        <v>5</v>
      </c>
      <c r="C20" s="9" t="s">
        <v>543</v>
      </c>
      <c r="D20" s="7">
        <v>8</v>
      </c>
      <c r="E20" s="10" t="s">
        <v>187</v>
      </c>
      <c r="F20" s="11">
        <v>10</v>
      </c>
    </row>
    <row r="21" spans="1:6" x14ac:dyDescent="0.2">
      <c r="A21" s="1" t="s">
        <v>73</v>
      </c>
      <c r="B21" s="2">
        <v>5</v>
      </c>
      <c r="C21" s="1" t="s">
        <v>187</v>
      </c>
      <c r="D21" s="2">
        <v>12</v>
      </c>
      <c r="E21" s="10" t="s">
        <v>73</v>
      </c>
      <c r="F21" s="11">
        <v>10</v>
      </c>
    </row>
    <row r="22" spans="1:6" x14ac:dyDescent="0.2">
      <c r="A22" s="1" t="s">
        <v>257</v>
      </c>
      <c r="B22" s="2">
        <v>5</v>
      </c>
      <c r="C22" s="10" t="s">
        <v>73</v>
      </c>
      <c r="D22" s="2">
        <v>6</v>
      </c>
      <c r="E22" s="10" t="s">
        <v>436</v>
      </c>
      <c r="F22" s="11">
        <v>10</v>
      </c>
    </row>
    <row r="23" spans="1:6" x14ac:dyDescent="0.2">
      <c r="A23" s="1" t="s">
        <v>215</v>
      </c>
      <c r="B23" s="2">
        <v>5</v>
      </c>
      <c r="C23" s="1" t="s">
        <v>257</v>
      </c>
      <c r="D23" s="2">
        <v>5</v>
      </c>
      <c r="E23" s="10" t="s">
        <v>544</v>
      </c>
      <c r="F23" s="11">
        <v>10</v>
      </c>
    </row>
    <row r="24" spans="1:6" x14ac:dyDescent="0.2">
      <c r="A24" s="1" t="s">
        <v>84</v>
      </c>
      <c r="B24" s="2">
        <v>5</v>
      </c>
      <c r="C24" s="8" t="s">
        <v>544</v>
      </c>
      <c r="D24" s="2">
        <v>7</v>
      </c>
      <c r="E24" s="10" t="s">
        <v>215</v>
      </c>
      <c r="F24" s="11">
        <v>10</v>
      </c>
    </row>
    <row r="25" spans="1:6" x14ac:dyDescent="0.2">
      <c r="A25" s="1" t="s">
        <v>290</v>
      </c>
      <c r="B25" s="2">
        <v>6</v>
      </c>
      <c r="C25" s="1" t="s">
        <v>215</v>
      </c>
      <c r="D25" s="2">
        <v>6</v>
      </c>
      <c r="E25" s="8" t="s">
        <v>545</v>
      </c>
      <c r="F25" s="11">
        <v>10</v>
      </c>
    </row>
    <row r="26" spans="1:6" x14ac:dyDescent="0.2">
      <c r="A26" s="1" t="s">
        <v>268</v>
      </c>
      <c r="B26" s="2">
        <v>5</v>
      </c>
      <c r="C26" s="9" t="s">
        <v>78</v>
      </c>
      <c r="D26" s="7">
        <v>5</v>
      </c>
      <c r="E26" s="10" t="s">
        <v>78</v>
      </c>
      <c r="F26" s="11">
        <v>10</v>
      </c>
    </row>
    <row r="27" spans="1:6" x14ac:dyDescent="0.2">
      <c r="A27" s="1" t="s">
        <v>558</v>
      </c>
      <c r="B27" s="2">
        <v>5</v>
      </c>
      <c r="C27" s="1" t="s">
        <v>570</v>
      </c>
      <c r="D27" s="2">
        <v>8</v>
      </c>
      <c r="E27" s="10" t="s">
        <v>84</v>
      </c>
      <c r="F27" s="11">
        <v>10</v>
      </c>
    </row>
    <row r="28" spans="1:6" x14ac:dyDescent="0.2">
      <c r="A28" s="1" t="s">
        <v>96</v>
      </c>
      <c r="B28" s="2">
        <v>4</v>
      </c>
      <c r="C28" s="1" t="s">
        <v>290</v>
      </c>
      <c r="D28" s="2">
        <v>5</v>
      </c>
      <c r="E28" s="10" t="s">
        <v>290</v>
      </c>
      <c r="F28" s="11">
        <v>10</v>
      </c>
    </row>
    <row r="29" spans="1:6" x14ac:dyDescent="0.2">
      <c r="A29" s="1" t="s">
        <v>302</v>
      </c>
      <c r="B29" s="2">
        <v>5</v>
      </c>
      <c r="C29" s="1" t="s">
        <v>268</v>
      </c>
      <c r="D29" s="2">
        <v>6</v>
      </c>
      <c r="E29" s="10" t="s">
        <v>268</v>
      </c>
      <c r="F29" s="11">
        <v>10</v>
      </c>
    </row>
    <row r="30" spans="1:6" x14ac:dyDescent="0.2">
      <c r="A30" s="1" t="s">
        <v>102</v>
      </c>
      <c r="B30" s="2">
        <v>5</v>
      </c>
      <c r="C30" s="9" t="s">
        <v>394</v>
      </c>
      <c r="D30" s="2">
        <v>5</v>
      </c>
      <c r="E30" s="10" t="s">
        <v>546</v>
      </c>
      <c r="F30" s="11">
        <v>10</v>
      </c>
    </row>
    <row r="31" spans="1:6" x14ac:dyDescent="0.2">
      <c r="A31" s="1" t="s">
        <v>108</v>
      </c>
      <c r="B31" s="2">
        <v>5</v>
      </c>
      <c r="C31" s="1" t="s">
        <v>302</v>
      </c>
      <c r="D31" s="2">
        <v>9</v>
      </c>
      <c r="E31" s="8" t="s">
        <v>96</v>
      </c>
      <c r="F31" s="11">
        <v>10</v>
      </c>
    </row>
    <row r="32" spans="1:6" x14ac:dyDescent="0.2">
      <c r="A32" s="1" t="s">
        <v>116</v>
      </c>
      <c r="B32" s="2">
        <v>140</v>
      </c>
      <c r="C32" s="1" t="s">
        <v>102</v>
      </c>
      <c r="D32" s="2">
        <v>8</v>
      </c>
      <c r="E32" s="10" t="s">
        <v>302</v>
      </c>
      <c r="F32" s="11">
        <v>10</v>
      </c>
    </row>
    <row r="33" spans="3:6" x14ac:dyDescent="0.2">
      <c r="C33" s="10" t="s">
        <v>108</v>
      </c>
      <c r="D33" s="2">
        <v>6</v>
      </c>
      <c r="E33" s="10" t="s">
        <v>279</v>
      </c>
      <c r="F33" s="11">
        <v>10</v>
      </c>
    </row>
    <row r="34" spans="3:6" x14ac:dyDescent="0.2">
      <c r="C34" s="1" t="s">
        <v>116</v>
      </c>
      <c r="D34" s="2">
        <v>220</v>
      </c>
      <c r="E34" s="10" t="s">
        <v>108</v>
      </c>
      <c r="F34" s="11">
        <v>10</v>
      </c>
    </row>
    <row r="35" spans="3:6" x14ac:dyDescent="0.2">
      <c r="C35" s="5"/>
      <c r="D35" s="6"/>
      <c r="E35" s="1" t="s">
        <v>116</v>
      </c>
      <c r="F35" s="2">
        <v>310</v>
      </c>
    </row>
  </sheetData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7"/>
  <sheetViews>
    <sheetView zoomScale="55" zoomScaleNormal="55" workbookViewId="0">
      <selection activeCell="B164" sqref="B164"/>
    </sheetView>
  </sheetViews>
  <sheetFormatPr baseColWidth="10" defaultColWidth="78.5" defaultRowHeight="15" x14ac:dyDescent="0.2"/>
  <cols>
    <col min="1" max="1" width="30" style="19" customWidth="1"/>
    <col min="2" max="2" width="87.6640625" style="19" customWidth="1"/>
    <col min="3" max="3" width="55.1640625" style="19" bestFit="1" customWidth="1"/>
    <col min="4" max="16384" width="78.5" style="19"/>
  </cols>
  <sheetData>
    <row r="1" spans="1:3" s="13" customFormat="1" x14ac:dyDescent="0.2">
      <c r="A1" s="99" t="s">
        <v>371</v>
      </c>
      <c r="B1" s="99" t="s">
        <v>1</v>
      </c>
      <c r="C1" s="100" t="s">
        <v>604</v>
      </c>
    </row>
    <row r="2" spans="1:3" x14ac:dyDescent="0.2">
      <c r="A2" s="34" t="s">
        <v>366</v>
      </c>
      <c r="B2" s="12" t="s">
        <v>370</v>
      </c>
      <c r="C2" s="97" t="s">
        <v>595</v>
      </c>
    </row>
    <row r="3" spans="1:3" x14ac:dyDescent="0.2">
      <c r="A3" s="34" t="s">
        <v>366</v>
      </c>
      <c r="B3" s="12" t="s">
        <v>369</v>
      </c>
      <c r="C3" s="97" t="s">
        <v>595</v>
      </c>
    </row>
    <row r="4" spans="1:3" x14ac:dyDescent="0.2">
      <c r="A4" s="34" t="s">
        <v>366</v>
      </c>
      <c r="B4" s="12" t="s">
        <v>368</v>
      </c>
      <c r="C4" s="97" t="s">
        <v>595</v>
      </c>
    </row>
    <row r="5" spans="1:3" x14ac:dyDescent="0.2">
      <c r="A5" s="34" t="s">
        <v>366</v>
      </c>
      <c r="B5" s="12" t="s">
        <v>367</v>
      </c>
      <c r="C5" s="97" t="s">
        <v>595</v>
      </c>
    </row>
    <row r="6" spans="1:3" x14ac:dyDescent="0.2">
      <c r="A6" s="34" t="s">
        <v>366</v>
      </c>
      <c r="B6" s="12" t="s">
        <v>365</v>
      </c>
      <c r="C6" t="s">
        <v>599</v>
      </c>
    </row>
    <row r="7" spans="1:3" x14ac:dyDescent="0.2">
      <c r="A7" s="34" t="s">
        <v>9</v>
      </c>
      <c r="B7" s="12" t="s">
        <v>364</v>
      </c>
      <c r="C7" s="97" t="s">
        <v>596</v>
      </c>
    </row>
    <row r="8" spans="1:3" x14ac:dyDescent="0.2">
      <c r="A8" s="34" t="s">
        <v>9</v>
      </c>
      <c r="B8" t="s">
        <v>363</v>
      </c>
      <c r="C8" s="97" t="s">
        <v>596</v>
      </c>
    </row>
    <row r="9" spans="1:3" x14ac:dyDescent="0.2">
      <c r="A9" s="34" t="s">
        <v>9</v>
      </c>
      <c r="B9" s="12" t="s">
        <v>362</v>
      </c>
      <c r="C9" s="97" t="s">
        <v>596</v>
      </c>
    </row>
    <row r="10" spans="1:3" x14ac:dyDescent="0.2">
      <c r="A10" s="34" t="s">
        <v>9</v>
      </c>
      <c r="B10" s="12" t="s">
        <v>361</v>
      </c>
      <c r="C10" s="97" t="s">
        <v>596</v>
      </c>
    </row>
    <row r="11" spans="1:3" x14ac:dyDescent="0.2">
      <c r="A11" s="34" t="s">
        <v>9</v>
      </c>
      <c r="B11" s="12" t="s">
        <v>360</v>
      </c>
      <c r="C11" s="97" t="s">
        <v>596</v>
      </c>
    </row>
    <row r="12" spans="1:3" x14ac:dyDescent="0.2">
      <c r="A12" s="34" t="s">
        <v>355</v>
      </c>
      <c r="B12" s="12" t="s">
        <v>359</v>
      </c>
      <c r="C12" s="97" t="s">
        <v>596</v>
      </c>
    </row>
    <row r="13" spans="1:3" x14ac:dyDescent="0.2">
      <c r="A13" s="34" t="s">
        <v>355</v>
      </c>
      <c r="B13" s="12" t="s">
        <v>358</v>
      </c>
      <c r="C13" s="97" t="s">
        <v>596</v>
      </c>
    </row>
    <row r="14" spans="1:3" x14ac:dyDescent="0.2">
      <c r="A14" s="34" t="s">
        <v>355</v>
      </c>
      <c r="B14" s="12" t="s">
        <v>357</v>
      </c>
      <c r="C14" s="97" t="s">
        <v>596</v>
      </c>
    </row>
    <row r="15" spans="1:3" x14ac:dyDescent="0.2">
      <c r="A15" s="34" t="s">
        <v>355</v>
      </c>
      <c r="B15" s="12" t="s">
        <v>356</v>
      </c>
      <c r="C15" s="97" t="s">
        <v>596</v>
      </c>
    </row>
    <row r="16" spans="1:3" x14ac:dyDescent="0.2">
      <c r="A16" s="34" t="s">
        <v>355</v>
      </c>
      <c r="B16" s="12" t="s">
        <v>354</v>
      </c>
      <c r="C16" s="97" t="s">
        <v>595</v>
      </c>
    </row>
    <row r="17" spans="1:3" x14ac:dyDescent="0.2">
      <c r="A17" s="34" t="s">
        <v>349</v>
      </c>
      <c r="B17" s="12" t="s">
        <v>353</v>
      </c>
      <c r="C17" s="97" t="s">
        <v>595</v>
      </c>
    </row>
    <row r="18" spans="1:3" ht="30" x14ac:dyDescent="0.2">
      <c r="A18" s="34" t="s">
        <v>349</v>
      </c>
      <c r="B18" s="12" t="s">
        <v>352</v>
      </c>
      <c r="C18" s="97" t="s">
        <v>595</v>
      </c>
    </row>
    <row r="19" spans="1:3" x14ac:dyDescent="0.2">
      <c r="A19" s="34" t="s">
        <v>349</v>
      </c>
      <c r="B19" s="12" t="s">
        <v>351</v>
      </c>
      <c r="C19" s="97" t="s">
        <v>595</v>
      </c>
    </row>
    <row r="20" spans="1:3" x14ac:dyDescent="0.2">
      <c r="A20" s="34" t="s">
        <v>349</v>
      </c>
      <c r="B20" s="12" t="s">
        <v>350</v>
      </c>
      <c r="C20" s="97" t="s">
        <v>595</v>
      </c>
    </row>
    <row r="21" spans="1:3" x14ac:dyDescent="0.2">
      <c r="A21" s="34" t="s">
        <v>349</v>
      </c>
      <c r="B21" s="12" t="s">
        <v>348</v>
      </c>
      <c r="C21" s="97" t="s">
        <v>595</v>
      </c>
    </row>
    <row r="22" spans="1:3" x14ac:dyDescent="0.2">
      <c r="A22" s="34" t="s">
        <v>319</v>
      </c>
      <c r="B22" s="12" t="s">
        <v>323</v>
      </c>
      <c r="C22" s="13" t="s">
        <v>596</v>
      </c>
    </row>
    <row r="23" spans="1:3" x14ac:dyDescent="0.2">
      <c r="A23" s="34" t="s">
        <v>319</v>
      </c>
      <c r="B23" s="12" t="s">
        <v>322</v>
      </c>
      <c r="C23" s="13" t="s">
        <v>596</v>
      </c>
    </row>
    <row r="24" spans="1:3" x14ac:dyDescent="0.2">
      <c r="A24" s="34" t="s">
        <v>319</v>
      </c>
      <c r="B24" s="12" t="s">
        <v>321</v>
      </c>
      <c r="C24" s="13" t="s">
        <v>596</v>
      </c>
    </row>
    <row r="25" spans="1:3" x14ac:dyDescent="0.2">
      <c r="A25" s="34" t="s">
        <v>319</v>
      </c>
      <c r="B25" s="12" t="s">
        <v>320</v>
      </c>
      <c r="C25" s="13" t="s">
        <v>596</v>
      </c>
    </row>
    <row r="26" spans="1:3" x14ac:dyDescent="0.2">
      <c r="A26" s="34" t="s">
        <v>319</v>
      </c>
      <c r="B26" s="12" t="s">
        <v>318</v>
      </c>
      <c r="C26" s="13" t="s">
        <v>595</v>
      </c>
    </row>
    <row r="27" spans="1:3" x14ac:dyDescent="0.2">
      <c r="A27" s="34" t="s">
        <v>248</v>
      </c>
      <c r="B27" s="12" t="s">
        <v>347</v>
      </c>
      <c r="C27" s="13" t="s">
        <v>595</v>
      </c>
    </row>
    <row r="28" spans="1:3" x14ac:dyDescent="0.2">
      <c r="A28" s="34" t="s">
        <v>248</v>
      </c>
      <c r="B28" s="12" t="s">
        <v>251</v>
      </c>
      <c r="C28" s="97" t="s">
        <v>598</v>
      </c>
    </row>
    <row r="29" spans="1:3" x14ac:dyDescent="0.2">
      <c r="A29" s="34" t="s">
        <v>248</v>
      </c>
      <c r="B29" t="s">
        <v>250</v>
      </c>
      <c r="C29" t="s">
        <v>599</v>
      </c>
    </row>
    <row r="30" spans="1:3" ht="30" x14ac:dyDescent="0.2">
      <c r="A30" s="34" t="s">
        <v>248</v>
      </c>
      <c r="B30" s="12" t="s">
        <v>249</v>
      </c>
      <c r="C30" s="13" t="s">
        <v>595</v>
      </c>
    </row>
    <row r="31" spans="1:3" x14ac:dyDescent="0.2">
      <c r="A31" s="34" t="s">
        <v>248</v>
      </c>
      <c r="B31" s="12" t="s">
        <v>247</v>
      </c>
      <c r="C31" s="13" t="s">
        <v>596</v>
      </c>
    </row>
    <row r="32" spans="1:3" ht="30" x14ac:dyDescent="0.2">
      <c r="A32" s="35" t="s">
        <v>563</v>
      </c>
      <c r="B32" s="14" t="s">
        <v>562</v>
      </c>
      <c r="C32" s="13" t="s">
        <v>596</v>
      </c>
    </row>
    <row r="33" spans="1:3" ht="30" x14ac:dyDescent="0.2">
      <c r="A33" s="35" t="s">
        <v>563</v>
      </c>
      <c r="B33" s="14" t="s">
        <v>564</v>
      </c>
      <c r="C33" s="13" t="s">
        <v>595</v>
      </c>
    </row>
    <row r="34" spans="1:3" ht="30" x14ac:dyDescent="0.2">
      <c r="A34" s="35" t="s">
        <v>563</v>
      </c>
      <c r="B34" s="14" t="s">
        <v>565</v>
      </c>
      <c r="C34" s="13" t="s">
        <v>595</v>
      </c>
    </row>
    <row r="35" spans="1:3" ht="30" x14ac:dyDescent="0.2">
      <c r="A35" s="35" t="s">
        <v>563</v>
      </c>
      <c r="B35" s="14" t="s">
        <v>566</v>
      </c>
      <c r="C35" s="13" t="s">
        <v>595</v>
      </c>
    </row>
    <row r="36" spans="1:3" ht="30" x14ac:dyDescent="0.2">
      <c r="A36" s="35" t="s">
        <v>563</v>
      </c>
      <c r="B36" s="14" t="s">
        <v>567</v>
      </c>
      <c r="C36" s="13" t="s">
        <v>596</v>
      </c>
    </row>
    <row r="37" spans="1:3" x14ac:dyDescent="0.2">
      <c r="A37" s="34" t="s">
        <v>342</v>
      </c>
      <c r="B37" s="12" t="s">
        <v>346</v>
      </c>
      <c r="C37" s="13" t="s">
        <v>595</v>
      </c>
    </row>
    <row r="38" spans="1:3" x14ac:dyDescent="0.2">
      <c r="A38" s="34" t="s">
        <v>342</v>
      </c>
      <c r="B38" s="12" t="s">
        <v>345</v>
      </c>
      <c r="C38" s="13" t="s">
        <v>595</v>
      </c>
    </row>
    <row r="39" spans="1:3" x14ac:dyDescent="0.2">
      <c r="A39" s="34" t="s">
        <v>342</v>
      </c>
      <c r="B39" s="12" t="s">
        <v>344</v>
      </c>
      <c r="C39" s="13" t="s">
        <v>595</v>
      </c>
    </row>
    <row r="40" spans="1:3" x14ac:dyDescent="0.2">
      <c r="A40" s="34" t="s">
        <v>342</v>
      </c>
      <c r="B40" s="12" t="s">
        <v>343</v>
      </c>
      <c r="C40" s="13" t="s">
        <v>595</v>
      </c>
    </row>
    <row r="41" spans="1:3" x14ac:dyDescent="0.2">
      <c r="A41" s="34" t="s">
        <v>342</v>
      </c>
      <c r="B41" s="12" t="s">
        <v>341</v>
      </c>
      <c r="C41" s="13" t="s">
        <v>595</v>
      </c>
    </row>
    <row r="42" spans="1:3" x14ac:dyDescent="0.2">
      <c r="A42" s="20" t="s">
        <v>569</v>
      </c>
      <c r="B42" s="12" t="s">
        <v>574</v>
      </c>
      <c r="C42" s="13" t="s">
        <v>599</v>
      </c>
    </row>
    <row r="43" spans="1:3" x14ac:dyDescent="0.2">
      <c r="A43" s="20" t="s">
        <v>569</v>
      </c>
      <c r="B43" s="12" t="s">
        <v>575</v>
      </c>
      <c r="C43" s="13" t="s">
        <v>599</v>
      </c>
    </row>
    <row r="44" spans="1:3" x14ac:dyDescent="0.2">
      <c r="A44" s="20" t="s">
        <v>569</v>
      </c>
      <c r="B44" s="12" t="s">
        <v>576</v>
      </c>
      <c r="C44" s="13" t="s">
        <v>599</v>
      </c>
    </row>
    <row r="45" spans="1:3" x14ac:dyDescent="0.2">
      <c r="A45" s="20" t="s">
        <v>569</v>
      </c>
      <c r="B45" s="12" t="s">
        <v>577</v>
      </c>
      <c r="C45" s="13" t="s">
        <v>599</v>
      </c>
    </row>
    <row r="46" spans="1:3" x14ac:dyDescent="0.2">
      <c r="A46" s="20" t="s">
        <v>569</v>
      </c>
      <c r="B46" s="12" t="s">
        <v>578</v>
      </c>
      <c r="C46" s="13" t="s">
        <v>595</v>
      </c>
    </row>
    <row r="47" spans="1:3" x14ac:dyDescent="0.2">
      <c r="A47" s="34" t="s">
        <v>284</v>
      </c>
      <c r="B47" s="12" t="s">
        <v>288</v>
      </c>
      <c r="C47" s="13" t="s">
        <v>595</v>
      </c>
    </row>
    <row r="48" spans="1:3" x14ac:dyDescent="0.2">
      <c r="A48" s="34" t="s">
        <v>284</v>
      </c>
      <c r="B48" s="12" t="s">
        <v>287</v>
      </c>
      <c r="C48" s="13" t="s">
        <v>596</v>
      </c>
    </row>
    <row r="49" spans="1:3" ht="30" x14ac:dyDescent="0.2">
      <c r="A49" s="34" t="s">
        <v>284</v>
      </c>
      <c r="B49" s="12" t="s">
        <v>286</v>
      </c>
      <c r="C49" s="13" t="s">
        <v>596</v>
      </c>
    </row>
    <row r="50" spans="1:3" ht="30" x14ac:dyDescent="0.2">
      <c r="A50" s="34" t="s">
        <v>284</v>
      </c>
      <c r="B50" s="12" t="s">
        <v>285</v>
      </c>
      <c r="C50" s="13" t="s">
        <v>596</v>
      </c>
    </row>
    <row r="51" spans="1:3" x14ac:dyDescent="0.2">
      <c r="A51" s="34" t="s">
        <v>284</v>
      </c>
      <c r="B51" s="12" t="s">
        <v>283</v>
      </c>
      <c r="C51" s="13" t="s">
        <v>596</v>
      </c>
    </row>
    <row r="52" spans="1:3" x14ac:dyDescent="0.2">
      <c r="A52" s="35" t="s">
        <v>40</v>
      </c>
      <c r="B52" s="14" t="s">
        <v>588</v>
      </c>
      <c r="C52" s="13" t="s">
        <v>595</v>
      </c>
    </row>
    <row r="53" spans="1:3" x14ac:dyDescent="0.2">
      <c r="A53" s="35" t="s">
        <v>40</v>
      </c>
      <c r="B53" s="14" t="s">
        <v>589</v>
      </c>
      <c r="C53" s="13" t="s">
        <v>595</v>
      </c>
    </row>
    <row r="54" spans="1:3" x14ac:dyDescent="0.2">
      <c r="A54" s="35" t="s">
        <v>40</v>
      </c>
      <c r="B54" s="14" t="s">
        <v>592</v>
      </c>
      <c r="C54" s="13" t="s">
        <v>595</v>
      </c>
    </row>
    <row r="55" spans="1:3" x14ac:dyDescent="0.2">
      <c r="A55" s="35" t="s">
        <v>40</v>
      </c>
      <c r="B55" s="14" t="s">
        <v>590</v>
      </c>
      <c r="C55" s="13" t="s">
        <v>596</v>
      </c>
    </row>
    <row r="56" spans="1:3" x14ac:dyDescent="0.2">
      <c r="A56" s="35" t="s">
        <v>40</v>
      </c>
      <c r="B56" s="14" t="s">
        <v>591</v>
      </c>
      <c r="C56" s="13" t="s">
        <v>595</v>
      </c>
    </row>
    <row r="57" spans="1:3" x14ac:dyDescent="0.2">
      <c r="A57" s="34" t="s">
        <v>336</v>
      </c>
      <c r="B57" s="12" t="s">
        <v>340</v>
      </c>
      <c r="C57" s="13" t="s">
        <v>596</v>
      </c>
    </row>
    <row r="58" spans="1:3" x14ac:dyDescent="0.2">
      <c r="A58" s="34" t="s">
        <v>336</v>
      </c>
      <c r="B58" s="12" t="s">
        <v>339</v>
      </c>
      <c r="C58" s="13" t="s">
        <v>596</v>
      </c>
    </row>
    <row r="59" spans="1:3" x14ac:dyDescent="0.2">
      <c r="A59" s="34" t="s">
        <v>336</v>
      </c>
      <c r="B59" s="12" t="s">
        <v>338</v>
      </c>
      <c r="C59" s="13" t="s">
        <v>596</v>
      </c>
    </row>
    <row r="60" spans="1:3" x14ac:dyDescent="0.2">
      <c r="A60" s="34" t="s">
        <v>336</v>
      </c>
      <c r="B60" s="12" t="s">
        <v>337</v>
      </c>
      <c r="C60" s="13" t="s">
        <v>595</v>
      </c>
    </row>
    <row r="61" spans="1:3" x14ac:dyDescent="0.2">
      <c r="A61" s="34" t="s">
        <v>336</v>
      </c>
      <c r="B61" s="12" t="s">
        <v>335</v>
      </c>
      <c r="C61" s="13" t="s">
        <v>596</v>
      </c>
    </row>
    <row r="62" spans="1:3" x14ac:dyDescent="0.2">
      <c r="A62" s="34" t="s">
        <v>52</v>
      </c>
      <c r="B62" s="12" t="s">
        <v>311</v>
      </c>
      <c r="C62" s="13" t="s">
        <v>596</v>
      </c>
    </row>
    <row r="63" spans="1:3" x14ac:dyDescent="0.2">
      <c r="A63" s="34" t="s">
        <v>52</v>
      </c>
      <c r="B63" s="12" t="s">
        <v>310</v>
      </c>
      <c r="C63" s="13" t="s">
        <v>596</v>
      </c>
    </row>
    <row r="64" spans="1:3" x14ac:dyDescent="0.2">
      <c r="A64" s="34" t="s">
        <v>52</v>
      </c>
      <c r="B64" s="12" t="s">
        <v>309</v>
      </c>
      <c r="C64" s="13" t="s">
        <v>596</v>
      </c>
    </row>
    <row r="65" spans="1:3" x14ac:dyDescent="0.2">
      <c r="A65" s="34" t="s">
        <v>52</v>
      </c>
      <c r="B65" s="12" t="s">
        <v>308</v>
      </c>
      <c r="C65" s="13" t="s">
        <v>596</v>
      </c>
    </row>
    <row r="66" spans="1:3" x14ac:dyDescent="0.2">
      <c r="A66" s="34" t="s">
        <v>52</v>
      </c>
      <c r="B66" s="12" t="s">
        <v>307</v>
      </c>
      <c r="C66" s="13" t="s">
        <v>596</v>
      </c>
    </row>
    <row r="67" spans="1:3" x14ac:dyDescent="0.2">
      <c r="A67" s="34" t="s">
        <v>331</v>
      </c>
      <c r="B67" s="12" t="s">
        <v>333</v>
      </c>
      <c r="C67" s="13" t="s">
        <v>596</v>
      </c>
    </row>
    <row r="68" spans="1:3" x14ac:dyDescent="0.2">
      <c r="A68" s="34" t="s">
        <v>331</v>
      </c>
      <c r="B68" s="12" t="s">
        <v>332</v>
      </c>
      <c r="C68" s="13" t="s">
        <v>596</v>
      </c>
    </row>
    <row r="69" spans="1:3" x14ac:dyDescent="0.2">
      <c r="A69" s="34" t="s">
        <v>331</v>
      </c>
      <c r="B69" s="12" t="s">
        <v>330</v>
      </c>
      <c r="C69" s="13" t="s">
        <v>596</v>
      </c>
    </row>
    <row r="70" spans="1:3" x14ac:dyDescent="0.2">
      <c r="A70" s="34" t="s">
        <v>325</v>
      </c>
      <c r="B70" s="12" t="s">
        <v>329</v>
      </c>
      <c r="C70" s="13" t="s">
        <v>595</v>
      </c>
    </row>
    <row r="71" spans="1:3" x14ac:dyDescent="0.2">
      <c r="A71" s="34" t="s">
        <v>325</v>
      </c>
      <c r="B71" s="12" t="s">
        <v>328</v>
      </c>
      <c r="C71" s="13" t="s">
        <v>595</v>
      </c>
    </row>
    <row r="72" spans="1:3" x14ac:dyDescent="0.2">
      <c r="A72" s="34" t="s">
        <v>325</v>
      </c>
      <c r="B72" s="12" t="s">
        <v>327</v>
      </c>
      <c r="C72" s="13" t="s">
        <v>595</v>
      </c>
    </row>
    <row r="73" spans="1:3" x14ac:dyDescent="0.2">
      <c r="A73" s="34" t="s">
        <v>325</v>
      </c>
      <c r="B73" s="12" t="s">
        <v>326</v>
      </c>
      <c r="C73" s="13" t="s">
        <v>596</v>
      </c>
    </row>
    <row r="74" spans="1:3" x14ac:dyDescent="0.2">
      <c r="A74" s="34" t="s">
        <v>325</v>
      </c>
      <c r="B74" s="12" t="s">
        <v>324</v>
      </c>
      <c r="C74" s="13" t="s">
        <v>595</v>
      </c>
    </row>
    <row r="75" spans="1:3" x14ac:dyDescent="0.2">
      <c r="A75" s="34" t="s">
        <v>63</v>
      </c>
      <c r="B75" s="12" t="s">
        <v>317</v>
      </c>
      <c r="C75" s="13" t="s">
        <v>596</v>
      </c>
    </row>
    <row r="76" spans="1:3" x14ac:dyDescent="0.2">
      <c r="A76" s="34" t="s">
        <v>63</v>
      </c>
      <c r="B76" s="12" t="s">
        <v>316</v>
      </c>
      <c r="C76" s="13" t="s">
        <v>596</v>
      </c>
    </row>
    <row r="77" spans="1:3" x14ac:dyDescent="0.2">
      <c r="A77" s="34" t="s">
        <v>63</v>
      </c>
      <c r="B77" s="12" t="s">
        <v>315</v>
      </c>
      <c r="C77" s="13" t="s">
        <v>596</v>
      </c>
    </row>
    <row r="78" spans="1:3" x14ac:dyDescent="0.2">
      <c r="A78" s="34" t="s">
        <v>313</v>
      </c>
      <c r="B78" s="12" t="s">
        <v>314</v>
      </c>
      <c r="C78" s="13" t="s">
        <v>596</v>
      </c>
    </row>
    <row r="79" spans="1:3" x14ac:dyDescent="0.2">
      <c r="A79" s="34" t="s">
        <v>313</v>
      </c>
      <c r="B79" s="12" t="s">
        <v>312</v>
      </c>
      <c r="C79" s="13" t="s">
        <v>596</v>
      </c>
    </row>
    <row r="80" spans="1:3" x14ac:dyDescent="0.2">
      <c r="A80" s="34" t="s">
        <v>543</v>
      </c>
      <c r="B80" s="12" t="s">
        <v>579</v>
      </c>
      <c r="C80" s="13" t="s">
        <v>596</v>
      </c>
    </row>
    <row r="81" spans="1:3" x14ac:dyDescent="0.2">
      <c r="A81" s="34" t="s">
        <v>543</v>
      </c>
      <c r="B81" s="12" t="s">
        <v>580</v>
      </c>
      <c r="C81" s="13" t="s">
        <v>596</v>
      </c>
    </row>
    <row r="82" spans="1:3" x14ac:dyDescent="0.2">
      <c r="A82" s="34" t="s">
        <v>543</v>
      </c>
      <c r="B82" s="12" t="s">
        <v>581</v>
      </c>
      <c r="C82" s="13" t="s">
        <v>596</v>
      </c>
    </row>
    <row r="83" spans="1:3" x14ac:dyDescent="0.2">
      <c r="A83" s="34" t="s">
        <v>543</v>
      </c>
      <c r="B83" s="12" t="s">
        <v>582</v>
      </c>
      <c r="C83" s="13" t="s">
        <v>596</v>
      </c>
    </row>
    <row r="84" spans="1:3" x14ac:dyDescent="0.2">
      <c r="A84" s="34" t="s">
        <v>543</v>
      </c>
      <c r="B84" s="12" t="s">
        <v>583</v>
      </c>
      <c r="C84" s="13" t="s">
        <v>596</v>
      </c>
    </row>
    <row r="85" spans="1:3" x14ac:dyDescent="0.2">
      <c r="A85" s="34" t="s">
        <v>187</v>
      </c>
      <c r="B85" s="12" t="s">
        <v>300</v>
      </c>
      <c r="C85" s="13" t="s">
        <v>596</v>
      </c>
    </row>
    <row r="86" spans="1:3" x14ac:dyDescent="0.2">
      <c r="A86" s="34" t="s">
        <v>187</v>
      </c>
      <c r="B86" s="12" t="s">
        <v>299</v>
      </c>
      <c r="C86" s="13" t="s">
        <v>596</v>
      </c>
    </row>
    <row r="87" spans="1:3" x14ac:dyDescent="0.2">
      <c r="A87" s="34" t="s">
        <v>187</v>
      </c>
      <c r="B87" t="s">
        <v>298</v>
      </c>
      <c r="C87" s="13" t="s">
        <v>596</v>
      </c>
    </row>
    <row r="88" spans="1:3" x14ac:dyDescent="0.2">
      <c r="A88" s="34" t="s">
        <v>187</v>
      </c>
      <c r="B88" s="12" t="s">
        <v>297</v>
      </c>
      <c r="C88" s="13" t="s">
        <v>595</v>
      </c>
    </row>
    <row r="89" spans="1:3" x14ac:dyDescent="0.2">
      <c r="A89" s="34" t="s">
        <v>187</v>
      </c>
      <c r="B89" s="12" t="s">
        <v>296</v>
      </c>
      <c r="C89" s="13" t="s">
        <v>596</v>
      </c>
    </row>
    <row r="90" spans="1:3" x14ac:dyDescent="0.2">
      <c r="A90" s="36" t="s">
        <v>73</v>
      </c>
      <c r="B90" s="14" t="s">
        <v>550</v>
      </c>
      <c r="C90" s="13" t="s">
        <v>599</v>
      </c>
    </row>
    <row r="91" spans="1:3" x14ac:dyDescent="0.2">
      <c r="A91" s="36" t="s">
        <v>73</v>
      </c>
      <c r="B91" s="14" t="s">
        <v>549</v>
      </c>
      <c r="C91" s="13" t="s">
        <v>599</v>
      </c>
    </row>
    <row r="92" spans="1:3" x14ac:dyDescent="0.2">
      <c r="A92" s="36" t="s">
        <v>73</v>
      </c>
      <c r="B92" s="14" t="s">
        <v>548</v>
      </c>
      <c r="C92" s="13" t="s">
        <v>599</v>
      </c>
    </row>
    <row r="93" spans="1:3" x14ac:dyDescent="0.2">
      <c r="A93" s="36" t="s">
        <v>73</v>
      </c>
      <c r="B93" s="14" t="s">
        <v>547</v>
      </c>
      <c r="C93" s="13" t="s">
        <v>599</v>
      </c>
    </row>
    <row r="94" spans="1:3" x14ac:dyDescent="0.2">
      <c r="A94" s="34" t="s">
        <v>257</v>
      </c>
      <c r="B94" s="12" t="s">
        <v>261</v>
      </c>
      <c r="C94" s="13" t="s">
        <v>595</v>
      </c>
    </row>
    <row r="95" spans="1:3" x14ac:dyDescent="0.2">
      <c r="A95" s="34" t="s">
        <v>257</v>
      </c>
      <c r="B95" s="12" t="s">
        <v>260</v>
      </c>
      <c r="C95" s="13" t="s">
        <v>595</v>
      </c>
    </row>
    <row r="96" spans="1:3" x14ac:dyDescent="0.2">
      <c r="A96" s="34" t="s">
        <v>257</v>
      </c>
      <c r="B96" s="12" t="s">
        <v>259</v>
      </c>
      <c r="C96" s="13" t="s">
        <v>595</v>
      </c>
    </row>
    <row r="97" spans="1:3" x14ac:dyDescent="0.2">
      <c r="A97" s="34" t="s">
        <v>257</v>
      </c>
      <c r="B97" s="12" t="s">
        <v>258</v>
      </c>
      <c r="C97" s="13" t="s">
        <v>595</v>
      </c>
    </row>
    <row r="98" spans="1:3" x14ac:dyDescent="0.2">
      <c r="A98" s="34" t="s">
        <v>257</v>
      </c>
      <c r="B98" s="12" t="s">
        <v>256</v>
      </c>
      <c r="C98" s="13" t="s">
        <v>595</v>
      </c>
    </row>
    <row r="99" spans="1:3" x14ac:dyDescent="0.2">
      <c r="A99" s="34" t="s">
        <v>215</v>
      </c>
      <c r="B99" s="12" t="s">
        <v>277</v>
      </c>
      <c r="C99" s="13" t="s">
        <v>595</v>
      </c>
    </row>
    <row r="100" spans="1:3" x14ac:dyDescent="0.2">
      <c r="A100" s="34" t="s">
        <v>215</v>
      </c>
      <c r="B100" s="12" t="s">
        <v>276</v>
      </c>
      <c r="C100" s="13" t="s">
        <v>595</v>
      </c>
    </row>
    <row r="101" spans="1:3" x14ac:dyDescent="0.2">
      <c r="A101" s="16" t="s">
        <v>215</v>
      </c>
      <c r="B101" s="16" t="s">
        <v>275</v>
      </c>
      <c r="C101" s="13" t="s">
        <v>595</v>
      </c>
    </row>
    <row r="102" spans="1:3" x14ac:dyDescent="0.2">
      <c r="A102" s="16" t="s">
        <v>215</v>
      </c>
      <c r="B102" s="16" t="s">
        <v>274</v>
      </c>
      <c r="C102" s="13" t="s">
        <v>595</v>
      </c>
    </row>
    <row r="103" spans="1:3" x14ac:dyDescent="0.2">
      <c r="A103" s="16" t="s">
        <v>215</v>
      </c>
      <c r="B103" s="16" t="s">
        <v>273</v>
      </c>
      <c r="C103" s="13" t="s">
        <v>595</v>
      </c>
    </row>
    <row r="104" spans="1:3" x14ac:dyDescent="0.2">
      <c r="A104" s="13" t="s">
        <v>78</v>
      </c>
      <c r="B104" s="13" t="s">
        <v>584</v>
      </c>
      <c r="C104" s="13" t="s">
        <v>595</v>
      </c>
    </row>
    <row r="105" spans="1:3" x14ac:dyDescent="0.2">
      <c r="A105" s="13" t="s">
        <v>78</v>
      </c>
      <c r="B105" s="13" t="s">
        <v>585</v>
      </c>
      <c r="C105" s="13" t="s">
        <v>595</v>
      </c>
    </row>
    <row r="106" spans="1:3" x14ac:dyDescent="0.2">
      <c r="A106" s="13" t="s">
        <v>78</v>
      </c>
      <c r="B106" s="13" t="s">
        <v>586</v>
      </c>
      <c r="C106" s="13" t="s">
        <v>595</v>
      </c>
    </row>
    <row r="107" spans="1:3" x14ac:dyDescent="0.2">
      <c r="A107" s="13" t="s">
        <v>78</v>
      </c>
      <c r="B107" s="13" t="s">
        <v>587</v>
      </c>
      <c r="C107" s="13" t="s">
        <v>595</v>
      </c>
    </row>
    <row r="108" spans="1:3" x14ac:dyDescent="0.2">
      <c r="A108" s="16" t="s">
        <v>84</v>
      </c>
      <c r="B108" s="16" t="s">
        <v>266</v>
      </c>
      <c r="C108" s="13" t="s">
        <v>599</v>
      </c>
    </row>
    <row r="109" spans="1:3" x14ac:dyDescent="0.2">
      <c r="A109" s="37" t="s">
        <v>84</v>
      </c>
      <c r="B109" s="21" t="s">
        <v>265</v>
      </c>
      <c r="C109" s="13" t="s">
        <v>599</v>
      </c>
    </row>
    <row r="110" spans="1:3" x14ac:dyDescent="0.2">
      <c r="A110" s="16" t="s">
        <v>84</v>
      </c>
      <c r="B110" s="16" t="s">
        <v>264</v>
      </c>
      <c r="C110" s="13" t="s">
        <v>599</v>
      </c>
    </row>
    <row r="111" spans="1:3" x14ac:dyDescent="0.2">
      <c r="A111" s="16" t="s">
        <v>84</v>
      </c>
      <c r="B111" s="16" t="s">
        <v>263</v>
      </c>
      <c r="C111" s="13" t="s">
        <v>599</v>
      </c>
    </row>
    <row r="112" spans="1:3" x14ac:dyDescent="0.2">
      <c r="A112" s="34" t="s">
        <v>84</v>
      </c>
      <c r="B112" s="12" t="s">
        <v>262</v>
      </c>
      <c r="C112" s="13" t="s">
        <v>595</v>
      </c>
    </row>
    <row r="113" spans="1:3" x14ac:dyDescent="0.2">
      <c r="A113" s="16" t="s">
        <v>290</v>
      </c>
      <c r="B113" s="16" t="s">
        <v>295</v>
      </c>
      <c r="C113" s="13" t="s">
        <v>595</v>
      </c>
    </row>
    <row r="114" spans="1:3" x14ac:dyDescent="0.2">
      <c r="A114" s="16" t="s">
        <v>290</v>
      </c>
      <c r="B114" s="16" t="s">
        <v>294</v>
      </c>
      <c r="C114" s="13" t="s">
        <v>596</v>
      </c>
    </row>
    <row r="115" spans="1:3" x14ac:dyDescent="0.2">
      <c r="A115" s="16" t="s">
        <v>290</v>
      </c>
      <c r="B115" s="16" t="s">
        <v>293</v>
      </c>
      <c r="C115" s="13" t="s">
        <v>596</v>
      </c>
    </row>
    <row r="116" spans="1:3" x14ac:dyDescent="0.2">
      <c r="A116" s="16" t="s">
        <v>290</v>
      </c>
      <c r="B116" s="16" t="s">
        <v>292</v>
      </c>
      <c r="C116" s="13" t="s">
        <v>596</v>
      </c>
    </row>
    <row r="117" spans="1:3" x14ac:dyDescent="0.2">
      <c r="A117" s="16" t="s">
        <v>290</v>
      </c>
      <c r="B117" s="16" t="s">
        <v>291</v>
      </c>
      <c r="C117" s="13" t="s">
        <v>596</v>
      </c>
    </row>
    <row r="118" spans="1:3" x14ac:dyDescent="0.2">
      <c r="A118" s="16" t="s">
        <v>290</v>
      </c>
      <c r="B118" s="16" t="s">
        <v>289</v>
      </c>
      <c r="C118" s="13" t="s">
        <v>596</v>
      </c>
    </row>
    <row r="119" spans="1:3" ht="30" x14ac:dyDescent="0.2">
      <c r="A119" s="16" t="s">
        <v>268</v>
      </c>
      <c r="B119" t="s">
        <v>272</v>
      </c>
      <c r="C119" s="13" t="s">
        <v>596</v>
      </c>
    </row>
    <row r="120" spans="1:3" ht="30" x14ac:dyDescent="0.2">
      <c r="A120" s="16" t="s">
        <v>268</v>
      </c>
      <c r="B120" s="16" t="s">
        <v>271</v>
      </c>
      <c r="C120" s="13" t="s">
        <v>595</v>
      </c>
    </row>
    <row r="121" spans="1:3" ht="30" x14ac:dyDescent="0.2">
      <c r="A121" s="16" t="s">
        <v>268</v>
      </c>
      <c r="B121" s="16" t="s">
        <v>270</v>
      </c>
      <c r="C121" s="13" t="s">
        <v>595</v>
      </c>
    </row>
    <row r="122" spans="1:3" ht="30" x14ac:dyDescent="0.2">
      <c r="A122" s="16" t="s">
        <v>268</v>
      </c>
      <c r="B122" s="16" t="s">
        <v>269</v>
      </c>
      <c r="C122" s="13" t="s">
        <v>595</v>
      </c>
    </row>
    <row r="123" spans="1:3" ht="30" x14ac:dyDescent="0.2">
      <c r="A123" s="16" t="s">
        <v>268</v>
      </c>
      <c r="B123" s="16" t="s">
        <v>267</v>
      </c>
      <c r="C123" s="13" t="s">
        <v>595</v>
      </c>
    </row>
    <row r="124" spans="1:3" ht="30" x14ac:dyDescent="0.2">
      <c r="A124" s="16" t="s">
        <v>268</v>
      </c>
      <c r="B124" s="17" t="s">
        <v>593</v>
      </c>
      <c r="C124" s="13" t="s">
        <v>595</v>
      </c>
    </row>
    <row r="125" spans="1:3" x14ac:dyDescent="0.2">
      <c r="A125" s="38" t="s">
        <v>558</v>
      </c>
      <c r="B125" s="17" t="s">
        <v>556</v>
      </c>
      <c r="C125" s="13" t="s">
        <v>595</v>
      </c>
    </row>
    <row r="126" spans="1:3" x14ac:dyDescent="0.2">
      <c r="A126" s="38" t="s">
        <v>558</v>
      </c>
      <c r="B126" s="17" t="s">
        <v>557</v>
      </c>
      <c r="C126" s="13" t="s">
        <v>595</v>
      </c>
    </row>
    <row r="127" spans="1:3" ht="30" x14ac:dyDescent="0.2">
      <c r="A127" s="38" t="s">
        <v>558</v>
      </c>
      <c r="B127" s="17" t="s">
        <v>559</v>
      </c>
      <c r="C127" s="13" t="s">
        <v>595</v>
      </c>
    </row>
    <row r="128" spans="1:3" x14ac:dyDescent="0.2">
      <c r="A128" s="38" t="s">
        <v>558</v>
      </c>
      <c r="B128" s="17" t="s">
        <v>560</v>
      </c>
      <c r="C128" s="13" t="s">
        <v>595</v>
      </c>
    </row>
    <row r="129" spans="1:3" x14ac:dyDescent="0.2">
      <c r="A129" s="38" t="s">
        <v>558</v>
      </c>
      <c r="B129" s="17" t="s">
        <v>561</v>
      </c>
      <c r="C129" s="13" t="s">
        <v>596</v>
      </c>
    </row>
    <row r="130" spans="1:3" x14ac:dyDescent="0.2">
      <c r="A130" s="16" t="s">
        <v>96</v>
      </c>
      <c r="B130" s="16" t="s">
        <v>255</v>
      </c>
      <c r="C130" s="13" t="s">
        <v>595</v>
      </c>
    </row>
    <row r="131" spans="1:3" x14ac:dyDescent="0.2">
      <c r="A131" s="15" t="s">
        <v>96</v>
      </c>
      <c r="B131" s="15" t="s">
        <v>254</v>
      </c>
      <c r="C131" s="13" t="s">
        <v>596</v>
      </c>
    </row>
    <row r="132" spans="1:3" x14ac:dyDescent="0.2">
      <c r="A132" s="15" t="s">
        <v>96</v>
      </c>
      <c r="B132" s="15" t="s">
        <v>253</v>
      </c>
      <c r="C132" s="13" t="s">
        <v>595</v>
      </c>
    </row>
    <row r="133" spans="1:3" x14ac:dyDescent="0.2">
      <c r="A133" s="15" t="s">
        <v>96</v>
      </c>
      <c r="B133" s="15" t="s">
        <v>252</v>
      </c>
      <c r="C133" s="13" t="s">
        <v>595</v>
      </c>
    </row>
    <row r="134" spans="1:3" x14ac:dyDescent="0.2">
      <c r="A134" s="15" t="s">
        <v>302</v>
      </c>
      <c r="B134" s="15" t="s">
        <v>306</v>
      </c>
      <c r="C134" s="13" t="s">
        <v>596</v>
      </c>
    </row>
    <row r="135" spans="1:3" x14ac:dyDescent="0.2">
      <c r="A135" s="15" t="s">
        <v>302</v>
      </c>
      <c r="B135" s="15" t="s">
        <v>305</v>
      </c>
      <c r="C135" s="13" t="s">
        <v>596</v>
      </c>
    </row>
    <row r="136" spans="1:3" x14ac:dyDescent="0.2">
      <c r="A136" s="16" t="s">
        <v>302</v>
      </c>
      <c r="B136" s="16" t="s">
        <v>304</v>
      </c>
      <c r="C136" s="13" t="s">
        <v>596</v>
      </c>
    </row>
    <row r="137" spans="1:3" x14ac:dyDescent="0.2">
      <c r="A137" s="16" t="s">
        <v>302</v>
      </c>
      <c r="B137" s="16" t="s">
        <v>303</v>
      </c>
      <c r="C137" s="13" t="s">
        <v>596</v>
      </c>
    </row>
    <row r="138" spans="1:3" x14ac:dyDescent="0.2">
      <c r="A138" s="16" t="s">
        <v>302</v>
      </c>
      <c r="B138" s="16" t="s">
        <v>301</v>
      </c>
      <c r="C138" s="13" t="s">
        <v>596</v>
      </c>
    </row>
    <row r="139" spans="1:3" x14ac:dyDescent="0.2">
      <c r="A139" s="16" t="s">
        <v>102</v>
      </c>
      <c r="B139" s="16" t="s">
        <v>282</v>
      </c>
      <c r="C139" s="13" t="s">
        <v>595</v>
      </c>
    </row>
    <row r="140" spans="1:3" x14ac:dyDescent="0.2">
      <c r="A140" s="16" t="s">
        <v>102</v>
      </c>
      <c r="B140" s="16" t="s">
        <v>281</v>
      </c>
      <c r="C140" s="13" t="s">
        <v>595</v>
      </c>
    </row>
    <row r="141" spans="1:3" x14ac:dyDescent="0.2">
      <c r="A141" s="16" t="s">
        <v>102</v>
      </c>
      <c r="B141" s="16" t="s">
        <v>280</v>
      </c>
      <c r="C141" s="13" t="s">
        <v>595</v>
      </c>
    </row>
    <row r="142" spans="1:3" ht="75" x14ac:dyDescent="0.2">
      <c r="A142" s="16" t="s">
        <v>279</v>
      </c>
      <c r="B142" s="16" t="s">
        <v>278</v>
      </c>
      <c r="C142" s="13" t="s">
        <v>596</v>
      </c>
    </row>
    <row r="143" spans="1:3" x14ac:dyDescent="0.2">
      <c r="A143" s="38" t="s">
        <v>108</v>
      </c>
      <c r="B143" s="17" t="s">
        <v>551</v>
      </c>
      <c r="C143" s="13" t="s">
        <v>596</v>
      </c>
    </row>
    <row r="144" spans="1:3" x14ac:dyDescent="0.2">
      <c r="A144" s="38" t="s">
        <v>108</v>
      </c>
      <c r="B144" s="17" t="s">
        <v>552</v>
      </c>
      <c r="C144" s="13" t="s">
        <v>596</v>
      </c>
    </row>
    <row r="145" spans="1:3" x14ac:dyDescent="0.2">
      <c r="A145" s="38" t="s">
        <v>108</v>
      </c>
      <c r="B145" s="17" t="s">
        <v>553</v>
      </c>
      <c r="C145" s="13" t="s">
        <v>596</v>
      </c>
    </row>
    <row r="146" spans="1:3" x14ac:dyDescent="0.2">
      <c r="A146" s="38" t="s">
        <v>108</v>
      </c>
      <c r="B146" s="17" t="s">
        <v>554</v>
      </c>
      <c r="C146" s="13" t="s">
        <v>596</v>
      </c>
    </row>
    <row r="147" spans="1:3" x14ac:dyDescent="0.2">
      <c r="A147" s="35" t="s">
        <v>108</v>
      </c>
      <c r="B147" s="17" t="s">
        <v>555</v>
      </c>
      <c r="C147" s="13" t="s">
        <v>596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D26"/>
  <sheetViews>
    <sheetView topLeftCell="A7" workbookViewId="0">
      <selection activeCell="C20" sqref="C20:C23"/>
    </sheetView>
  </sheetViews>
  <sheetFormatPr baseColWidth="10" defaultColWidth="8.83203125" defaultRowHeight="15" x14ac:dyDescent="0.2"/>
  <cols>
    <col min="1" max="1" width="24.5" customWidth="1"/>
    <col min="2" max="2" width="14.6640625" bestFit="1" customWidth="1"/>
    <col min="3" max="3" width="24.5" bestFit="1" customWidth="1"/>
  </cols>
  <sheetData>
    <row r="3" spans="1:4" x14ac:dyDescent="0.2">
      <c r="A3" s="3" t="s">
        <v>114</v>
      </c>
      <c r="B3" t="s">
        <v>115</v>
      </c>
      <c r="C3" s="3" t="s">
        <v>114</v>
      </c>
      <c r="D3" t="s">
        <v>115</v>
      </c>
    </row>
    <row r="4" spans="1:4" x14ac:dyDescent="0.2">
      <c r="A4" s="1" t="s">
        <v>2</v>
      </c>
      <c r="B4" s="2">
        <v>6</v>
      </c>
      <c r="C4" s="1" t="s">
        <v>2</v>
      </c>
      <c r="D4" s="2">
        <v>5</v>
      </c>
    </row>
    <row r="5" spans="1:4" x14ac:dyDescent="0.2">
      <c r="A5" s="1" t="s">
        <v>9</v>
      </c>
      <c r="B5" s="2">
        <v>4</v>
      </c>
      <c r="C5" s="1" t="s">
        <v>9</v>
      </c>
      <c r="D5" s="2">
        <v>9</v>
      </c>
    </row>
    <row r="6" spans="1:4" x14ac:dyDescent="0.2">
      <c r="A6" s="1" t="s">
        <v>10</v>
      </c>
      <c r="B6" s="2">
        <v>5</v>
      </c>
      <c r="C6" s="1" t="s">
        <v>10</v>
      </c>
      <c r="D6" s="2">
        <v>5</v>
      </c>
    </row>
    <row r="7" spans="1:4" x14ac:dyDescent="0.2">
      <c r="A7" s="1" t="s">
        <v>16</v>
      </c>
      <c r="B7" s="2">
        <v>5</v>
      </c>
      <c r="C7" s="1" t="s">
        <v>16</v>
      </c>
      <c r="D7" s="2">
        <v>5</v>
      </c>
    </row>
    <row r="8" spans="1:4" x14ac:dyDescent="0.2">
      <c r="A8" s="1" t="s">
        <v>22</v>
      </c>
      <c r="B8" s="2">
        <v>5</v>
      </c>
      <c r="C8" s="1" t="s">
        <v>22</v>
      </c>
      <c r="D8" s="2">
        <v>5</v>
      </c>
    </row>
    <row r="9" spans="1:4" x14ac:dyDescent="0.2">
      <c r="A9" s="1" t="s">
        <v>28</v>
      </c>
      <c r="B9" s="2">
        <v>5</v>
      </c>
      <c r="C9" s="1" t="s">
        <v>28</v>
      </c>
      <c r="D9" s="2">
        <v>5</v>
      </c>
    </row>
    <row r="10" spans="1:4" x14ac:dyDescent="0.2">
      <c r="A10" s="1" t="s">
        <v>34</v>
      </c>
      <c r="B10" s="2">
        <v>5</v>
      </c>
      <c r="C10" s="1" t="s">
        <v>34</v>
      </c>
      <c r="D10" s="2">
        <v>5</v>
      </c>
    </row>
    <row r="11" spans="1:4" x14ac:dyDescent="0.2">
      <c r="A11" s="1" t="s">
        <v>40</v>
      </c>
      <c r="B11" s="2">
        <v>5</v>
      </c>
      <c r="C11" s="1" t="s">
        <v>40</v>
      </c>
      <c r="D11" s="2">
        <v>5</v>
      </c>
    </row>
    <row r="12" spans="1:4" x14ac:dyDescent="0.2">
      <c r="A12" s="1" t="s">
        <v>46</v>
      </c>
      <c r="B12" s="2">
        <v>5</v>
      </c>
      <c r="C12" s="1" t="s">
        <v>46</v>
      </c>
      <c r="D12" s="2">
        <v>5</v>
      </c>
    </row>
    <row r="13" spans="1:4" x14ac:dyDescent="0.2">
      <c r="A13" s="1" t="s">
        <v>52</v>
      </c>
      <c r="B13" s="2">
        <v>4</v>
      </c>
      <c r="C13" s="1" t="s">
        <v>52</v>
      </c>
      <c r="D13" s="2">
        <v>4</v>
      </c>
    </row>
    <row r="14" spans="1:4" x14ac:dyDescent="0.2">
      <c r="A14" s="1" t="s">
        <v>57</v>
      </c>
      <c r="B14" s="2">
        <v>5</v>
      </c>
      <c r="C14" s="1" t="s">
        <v>57</v>
      </c>
      <c r="D14" s="2">
        <v>5</v>
      </c>
    </row>
    <row r="15" spans="1:4" x14ac:dyDescent="0.2">
      <c r="A15" s="1" t="s">
        <v>63</v>
      </c>
      <c r="B15" s="2">
        <v>5</v>
      </c>
      <c r="C15" s="1" t="s">
        <v>63</v>
      </c>
      <c r="D15" s="2">
        <v>5</v>
      </c>
    </row>
    <row r="16" spans="1:4" x14ac:dyDescent="0.2">
      <c r="A16" s="1" t="s">
        <v>68</v>
      </c>
      <c r="B16" s="2">
        <v>4</v>
      </c>
      <c r="C16" s="1" t="s">
        <v>68</v>
      </c>
      <c r="D16" s="2">
        <v>4</v>
      </c>
    </row>
    <row r="17" spans="1:4" x14ac:dyDescent="0.2">
      <c r="A17" s="1" t="s">
        <v>73</v>
      </c>
      <c r="B17" s="2">
        <v>4</v>
      </c>
      <c r="C17" s="1" t="s">
        <v>73</v>
      </c>
      <c r="D17" s="2">
        <v>5</v>
      </c>
    </row>
    <row r="18" spans="1:4" x14ac:dyDescent="0.2">
      <c r="A18" s="1" t="s">
        <v>235</v>
      </c>
      <c r="B18" s="2">
        <v>6</v>
      </c>
      <c r="C18" s="1" t="s">
        <v>78</v>
      </c>
      <c r="D18" s="2">
        <v>5</v>
      </c>
    </row>
    <row r="19" spans="1:4" x14ac:dyDescent="0.2">
      <c r="A19" s="1" t="s">
        <v>78</v>
      </c>
      <c r="B19" s="2">
        <v>4</v>
      </c>
      <c r="C19" s="1" t="s">
        <v>84</v>
      </c>
      <c r="D19" s="2">
        <v>5</v>
      </c>
    </row>
    <row r="20" spans="1:4" x14ac:dyDescent="0.2">
      <c r="A20" s="1" t="s">
        <v>84</v>
      </c>
      <c r="B20" s="2">
        <v>5</v>
      </c>
      <c r="C20" s="1" t="s">
        <v>90</v>
      </c>
      <c r="D20" s="2">
        <v>5</v>
      </c>
    </row>
    <row r="21" spans="1:4" x14ac:dyDescent="0.2">
      <c r="A21" s="1" t="s">
        <v>90</v>
      </c>
      <c r="B21" s="2">
        <v>5</v>
      </c>
      <c r="C21" s="1" t="s">
        <v>96</v>
      </c>
      <c r="D21" s="2">
        <v>5</v>
      </c>
    </row>
    <row r="22" spans="1:4" x14ac:dyDescent="0.2">
      <c r="A22" s="1" t="s">
        <v>96</v>
      </c>
      <c r="B22" s="2">
        <v>5</v>
      </c>
      <c r="C22" s="1" t="s">
        <v>102</v>
      </c>
      <c r="D22" s="2">
        <v>5</v>
      </c>
    </row>
    <row r="23" spans="1:4" x14ac:dyDescent="0.2">
      <c r="A23" s="1" t="s">
        <v>241</v>
      </c>
      <c r="B23" s="2">
        <v>5</v>
      </c>
      <c r="C23" s="1" t="s">
        <v>108</v>
      </c>
      <c r="D23" s="2">
        <v>5</v>
      </c>
    </row>
    <row r="24" spans="1:4" x14ac:dyDescent="0.2">
      <c r="A24" s="1" t="s">
        <v>102</v>
      </c>
      <c r="B24" s="2">
        <v>5</v>
      </c>
      <c r="C24" s="1" t="s">
        <v>116</v>
      </c>
      <c r="D24" s="2">
        <v>102</v>
      </c>
    </row>
    <row r="25" spans="1:4" x14ac:dyDescent="0.2">
      <c r="A25" s="1" t="s">
        <v>108</v>
      </c>
      <c r="B25" s="2">
        <v>5</v>
      </c>
    </row>
    <row r="26" spans="1:4" x14ac:dyDescent="0.2">
      <c r="A26" s="1" t="s">
        <v>116</v>
      </c>
      <c r="B26" s="2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29"/>
  <sheetViews>
    <sheetView zoomScale="55" zoomScaleNormal="55" workbookViewId="0">
      <selection activeCell="W17" sqref="W17"/>
    </sheetView>
  </sheetViews>
  <sheetFormatPr baseColWidth="10" defaultColWidth="24.1640625" defaultRowHeight="15" x14ac:dyDescent="0.2"/>
  <cols>
    <col min="1" max="1" width="25.6640625" style="56" customWidth="1"/>
    <col min="2" max="2" width="13.6640625" style="56" customWidth="1"/>
    <col min="3" max="3" width="9" style="56" customWidth="1"/>
    <col min="4" max="4" width="11.5" style="56" customWidth="1"/>
    <col min="5" max="5" width="9" style="56" customWidth="1"/>
    <col min="6" max="6" width="12.5" style="56" customWidth="1"/>
    <col min="7" max="7" width="9.5" style="56" customWidth="1"/>
    <col min="8" max="8" width="12.1640625" style="56" customWidth="1"/>
    <col min="9" max="9" width="13.5" style="56" customWidth="1"/>
    <col min="10" max="10" width="9.5" style="56" customWidth="1"/>
    <col min="11" max="11" width="16" style="56" customWidth="1"/>
    <col min="12" max="12" width="15.5" style="56" customWidth="1"/>
    <col min="13" max="13" width="24.1640625" style="56" customWidth="1"/>
    <col min="14" max="14" width="27.83203125" style="56" customWidth="1"/>
    <col min="15" max="15" width="12.1640625" style="56" customWidth="1"/>
    <col min="16" max="16" width="12.83203125" style="56" bestFit="1" customWidth="1"/>
    <col min="17" max="17" width="17.5" style="56" customWidth="1"/>
    <col min="18" max="16384" width="24.1640625" style="56"/>
  </cols>
  <sheetData>
    <row r="1" spans="1:26" ht="57" customHeight="1" x14ac:dyDescent="0.2">
      <c r="A1" s="57" t="s">
        <v>601</v>
      </c>
      <c r="B1" s="58" t="s">
        <v>602</v>
      </c>
      <c r="C1" s="58" t="s">
        <v>603</v>
      </c>
      <c r="D1" s="58" t="s">
        <v>623</v>
      </c>
      <c r="E1" s="59" t="s">
        <v>614</v>
      </c>
      <c r="F1" s="60" t="s">
        <v>615</v>
      </c>
      <c r="G1" s="59" t="s">
        <v>616</v>
      </c>
      <c r="H1" s="60" t="s">
        <v>617</v>
      </c>
      <c r="I1" s="59" t="s">
        <v>618</v>
      </c>
      <c r="J1" s="60" t="s">
        <v>604</v>
      </c>
      <c r="K1" s="59" t="s">
        <v>619</v>
      </c>
      <c r="L1" s="60" t="s">
        <v>620</v>
      </c>
      <c r="M1" s="59" t="s">
        <v>621</v>
      </c>
      <c r="N1" s="61" t="s">
        <v>605</v>
      </c>
    </row>
    <row r="2" spans="1:26" x14ac:dyDescent="0.2">
      <c r="A2" s="62" t="s">
        <v>366</v>
      </c>
      <c r="B2" s="70">
        <v>0.8</v>
      </c>
      <c r="C2" s="71">
        <v>6</v>
      </c>
      <c r="D2" s="72">
        <f>4/Tabela368[[#This Row],[Liczba URL]]/Tabela368[[#This Row],[Współczynnik sukcesu]]</f>
        <v>0.83333333333333326</v>
      </c>
      <c r="E2" s="72">
        <f>6/Tabela368[[#This Row],[Liczba URL]]/Tabela368[[#This Row],[Współczynnik sukcesu]]</f>
        <v>1.25</v>
      </c>
      <c r="F2" s="72">
        <f>5/Tabela368[[#This Row],[Liczba URL]]/Tabela368[[#This Row],[Współczynnik sukcesu]]</f>
        <v>1.0416666666666667</v>
      </c>
      <c r="G2" s="72">
        <f>5/Tabela368[[#This Row],[Liczba URL]]/Tabela368[[#This Row],[Współczynnik sukcesu]]</f>
        <v>1.0416666666666667</v>
      </c>
      <c r="H2" s="72">
        <f>6/Tabela368[[#This Row],[Liczba URL]]/Tabela368[[#This Row],[Współczynnik sukcesu]]</f>
        <v>1.25</v>
      </c>
      <c r="I2" s="72">
        <f>6/Tabela368[[#This Row],[Liczba URL]]/Tabela368[[#This Row],[Współczynnik sukcesu]]</f>
        <v>1.25</v>
      </c>
      <c r="J2" s="72">
        <f>6/Tabela368[[#This Row],[Liczba URL]]/Tabela368[[#This Row],[Współczynnik sukcesu]]</f>
        <v>1.25</v>
      </c>
      <c r="K2" s="72">
        <f>6/Tabela368[[#This Row],[Liczba URL]]/Tabela368[[#This Row],[Współczynnik sukcesu]]</f>
        <v>1.25</v>
      </c>
      <c r="L2" s="72">
        <f>5/Tabela368[[#This Row],[Liczba URL]]/Tabela368[[#This Row],[Współczynnik sukcesu]]</f>
        <v>1.0416666666666667</v>
      </c>
      <c r="M2" s="72">
        <f>6/Tabela368[[#This Row],[Liczba URL]]/Tabela368[[#This Row],[Współczynnik sukcesu]]</f>
        <v>1.25</v>
      </c>
      <c r="N2" s="72">
        <f>AVERAGE(Tabela368[[#This Row],[1]:[4]])</f>
        <v>1.0416666666666667</v>
      </c>
      <c r="O2" s="95"/>
      <c r="P2" s="95"/>
      <c r="Q2" s="66">
        <v>1</v>
      </c>
      <c r="R2" s="67">
        <v>2</v>
      </c>
      <c r="S2" s="68">
        <v>3</v>
      </c>
      <c r="T2" s="74">
        <v>4</v>
      </c>
      <c r="U2" s="75">
        <v>5</v>
      </c>
      <c r="V2" s="74">
        <v>6</v>
      </c>
      <c r="W2" s="75" t="s">
        <v>604</v>
      </c>
      <c r="X2" s="74">
        <v>8</v>
      </c>
      <c r="Y2" s="75">
        <v>9</v>
      </c>
      <c r="Z2" s="74">
        <v>10</v>
      </c>
    </row>
    <row r="3" spans="1:26" ht="16" thickBot="1" x14ac:dyDescent="0.25">
      <c r="A3" s="62" t="s">
        <v>606</v>
      </c>
      <c r="B3" s="70">
        <v>0.95</v>
      </c>
      <c r="C3" s="71">
        <v>4</v>
      </c>
      <c r="D3" s="72">
        <f>4/Tabela368[[#This Row],[Liczba URL]]/Tabela368[[#This Row],[Współczynnik sukcesu]]</f>
        <v>1.0526315789473684</v>
      </c>
      <c r="E3" s="72">
        <f>4/Tabela368[[#This Row],[Liczba URL]]/Tabela368[[#This Row],[Współczynnik sukcesu]]</f>
        <v>1.0526315789473684</v>
      </c>
      <c r="F3" s="72">
        <f>4/Tabela368[[#This Row],[Liczba URL]]/Tabela368[[#This Row],[Współczynnik sukcesu]]</f>
        <v>1.0526315789473684</v>
      </c>
      <c r="G3" s="72">
        <f>3/Tabela368[[#This Row],[Liczba URL]]/Tabela368[[#This Row],[Współczynnik sukcesu]]</f>
        <v>0.78947368421052633</v>
      </c>
      <c r="H3" s="72">
        <f>4/Tabela368[[#This Row],[Liczba URL]]/Tabela368[[#This Row],[Współczynnik sukcesu]]</f>
        <v>1.0526315789473684</v>
      </c>
      <c r="I3" s="72">
        <f>4/Tabela368[[#This Row],[Liczba URL]]/Tabela368[[#This Row],[Współczynnik sukcesu]]</f>
        <v>1.0526315789473684</v>
      </c>
      <c r="J3" s="72">
        <f>3/Tabela368[[#This Row],[Liczba URL]]/Tabela368[[#This Row],[Współczynnik sukcesu]]</f>
        <v>0.78947368421052633</v>
      </c>
      <c r="K3" s="72">
        <f>4/Tabela368[[#This Row],[Liczba URL]]/Tabela368[[#This Row],[Współczynnik sukcesu]]</f>
        <v>1.0526315789473684</v>
      </c>
      <c r="L3" s="72">
        <f>4/Tabela368[[#This Row],[Liczba URL]]/Tabela368[[#This Row],[Współczynnik sukcesu]]</f>
        <v>1.0526315789473684</v>
      </c>
      <c r="M3" s="72">
        <f>3/Tabela368[[#This Row],[Liczba URL]]/Tabela368[[#This Row],[Współczynnik sukcesu]]</f>
        <v>0.78947368421052633</v>
      </c>
      <c r="N3" s="72">
        <f>AVERAGE(Tabela368[[#This Row],[1]:[4]])</f>
        <v>0.98684210526315796</v>
      </c>
      <c r="O3"/>
      <c r="P3"/>
      <c r="Q3" s="76">
        <f>D24</f>
        <v>1.1215030669365034</v>
      </c>
      <c r="R3" s="76">
        <f>E24</f>
        <v>1.0225897948227667</v>
      </c>
      <c r="S3" s="76">
        <f>F24</f>
        <v>1.0975994464771555</v>
      </c>
      <c r="T3" s="76">
        <f t="shared" ref="T3" si="0">G24</f>
        <v>1.1477076715853805</v>
      </c>
      <c r="U3" s="76">
        <f>H24</f>
        <v>1.2004782176028306</v>
      </c>
      <c r="V3" s="77">
        <f>I24</f>
        <v>0.82065530358874017</v>
      </c>
      <c r="W3" s="77">
        <f>J24</f>
        <v>0.83794376203431897</v>
      </c>
      <c r="X3" s="77">
        <f>K24</f>
        <v>0.83821694945920944</v>
      </c>
      <c r="Y3" s="77">
        <f t="shared" ref="Y3:Z3" si="1">L24</f>
        <v>1.0417385654421258</v>
      </c>
      <c r="Z3" s="77">
        <f t="shared" si="1"/>
        <v>1.0905366971349941</v>
      </c>
    </row>
    <row r="4" spans="1:26" ht="16" thickBot="1" x14ac:dyDescent="0.25">
      <c r="A4" s="62" t="s">
        <v>355</v>
      </c>
      <c r="B4" s="70">
        <v>0.7</v>
      </c>
      <c r="C4" s="71">
        <v>5</v>
      </c>
      <c r="D4" s="72">
        <f>3/Tabela368[[#This Row],[Liczba URL]]/Tabela368[[#This Row],[Współczynnik sukcesu]]</f>
        <v>0.85714285714285721</v>
      </c>
      <c r="E4" s="72">
        <f>4/Tabela368[[#This Row],[Liczba URL]]/Tabela368[[#This Row],[Współczynnik sukcesu]]</f>
        <v>1.142857142857143</v>
      </c>
      <c r="F4" s="72">
        <f>4/Tabela368[[#This Row],[Liczba URL]]/Tabela368[[#This Row],[Współczynnik sukcesu]]</f>
        <v>1.142857142857143</v>
      </c>
      <c r="G4" s="72">
        <f>5/Tabela368[[#This Row],[Liczba URL]]/Tabela368[[#This Row],[Współczynnik sukcesu]]</f>
        <v>1.4285714285714286</v>
      </c>
      <c r="H4" s="72">
        <f>5/Tabela368[[#This Row],[Liczba URL]]/Tabela368[[#This Row],[Współczynnik sukcesu]]</f>
        <v>1.4285714285714286</v>
      </c>
      <c r="I4" s="72">
        <f>4/Tabela368[[#This Row],[Liczba URL]]/Tabela368[[#This Row],[Współczynnik sukcesu]]</f>
        <v>1.142857142857143</v>
      </c>
      <c r="J4" s="72">
        <f>5/Tabela368[[#This Row],[Liczba URL]]/Tabela368[[#This Row],[Współczynnik sukcesu]]</f>
        <v>1.4285714285714286</v>
      </c>
      <c r="K4" s="72">
        <f>3/Tabela368[[#This Row],[Liczba URL]]/Tabela368[[#This Row],[Współczynnik sukcesu]]</f>
        <v>0.85714285714285721</v>
      </c>
      <c r="L4" s="72">
        <f>4/Tabela368[[#This Row],[Liczba URL]]/Tabela368[[#This Row],[Współczynnik sukcesu]]</f>
        <v>1.142857142857143</v>
      </c>
      <c r="M4" s="72">
        <f>5/Tabela368[[#This Row],[Liczba URL]]/Tabela368[[#This Row],[Współczynnik sukcesu]]</f>
        <v>1.4285714285714286</v>
      </c>
      <c r="N4" s="72">
        <f>AVERAGE(Tabela368[[#This Row],[1]:[4]])</f>
        <v>1.142857142857143</v>
      </c>
      <c r="O4"/>
      <c r="P4" s="98" t="s">
        <v>622</v>
      </c>
      <c r="Q4" s="78">
        <v>0.95</v>
      </c>
      <c r="R4" s="78">
        <v>0.95</v>
      </c>
      <c r="S4" s="78">
        <v>0.95</v>
      </c>
      <c r="T4" s="78">
        <v>0.95</v>
      </c>
      <c r="U4" s="78">
        <v>0.95</v>
      </c>
      <c r="V4" s="79">
        <v>0.95</v>
      </c>
      <c r="W4" s="79">
        <v>0.95</v>
      </c>
      <c r="X4" s="79">
        <v>0.95</v>
      </c>
      <c r="Y4" s="79">
        <v>0.95</v>
      </c>
      <c r="Z4" s="79">
        <v>0.95</v>
      </c>
    </row>
    <row r="5" spans="1:26" x14ac:dyDescent="0.2">
      <c r="A5" s="62" t="s">
        <v>349</v>
      </c>
      <c r="B5" s="70">
        <v>0.95</v>
      </c>
      <c r="C5" s="71">
        <v>5</v>
      </c>
      <c r="D5" s="72">
        <f>5/Tabela368[[#This Row],[Liczba URL]]/Tabela368[[#This Row],[Współczynnik sukcesu]]</f>
        <v>1.0526315789473684</v>
      </c>
      <c r="E5" s="72">
        <f>4/Tabela368[[#This Row],[Liczba URL]]/Tabela368[[#This Row],[Współczynnik sukcesu]]</f>
        <v>0.8421052631578948</v>
      </c>
      <c r="F5" s="72">
        <f>5/Tabela368[[#This Row],[Liczba URL]]/Tabela368[[#This Row],[Współczynnik sukcesu]]</f>
        <v>1.0526315789473684</v>
      </c>
      <c r="G5" s="72">
        <f>5/Tabela368[[#This Row],[Liczba URL]]/Tabela368[[#This Row],[Współczynnik sukcesu]]</f>
        <v>1.0526315789473684</v>
      </c>
      <c r="H5" s="72">
        <f>5/Tabela368[[#This Row],[Liczba URL]]/Tabela368[[#This Row],[Współczynnik sukcesu]]</f>
        <v>1.0526315789473684</v>
      </c>
      <c r="I5" s="72">
        <f>5/Tabela368[[#This Row],[Liczba URL]]/Tabela368[[#This Row],[Współczynnik sukcesu]]</f>
        <v>1.0526315789473684</v>
      </c>
      <c r="J5" s="72">
        <f>1/Tabela368[[#This Row],[Liczba URL]]/Tabela368[[#This Row],[Współczynnik sukcesu]]</f>
        <v>0.2105263157894737</v>
      </c>
      <c r="K5" s="72">
        <f>4/Tabela368[[#This Row],[Liczba URL]]/Tabela368[[#This Row],[Współczynnik sukcesu]]</f>
        <v>0.8421052631578948</v>
      </c>
      <c r="L5" s="72">
        <f>4/Tabela368[[#This Row],[Liczba URL]]/Tabela368[[#This Row],[Współczynnik sukcesu]]</f>
        <v>0.8421052631578948</v>
      </c>
      <c r="M5" s="72">
        <f>5/Tabela368[[#This Row],[Liczba URL]]/Tabela368[[#This Row],[Współczynnik sukcesu]]</f>
        <v>1.0526315789473684</v>
      </c>
      <c r="N5" s="72">
        <f>AVERAGE(Tabela368[[#This Row],[1]:[4]])</f>
        <v>1</v>
      </c>
      <c r="O5"/>
      <c r="P5"/>
      <c r="Q5"/>
    </row>
    <row r="6" spans="1:26" x14ac:dyDescent="0.2">
      <c r="A6" s="62" t="s">
        <v>319</v>
      </c>
      <c r="B6" s="70">
        <v>0.6</v>
      </c>
      <c r="C6" s="71">
        <v>5</v>
      </c>
      <c r="D6" s="72">
        <f>4/Tabela368[[#This Row],[Liczba URL]]/Tabela368[[#This Row],[Współczynnik sukcesu]]</f>
        <v>1.3333333333333335</v>
      </c>
      <c r="E6" s="72">
        <f>4/Tabela368[[#This Row],[Liczba URL]]/Tabela368[[#This Row],[Współczynnik sukcesu]]</f>
        <v>1.3333333333333335</v>
      </c>
      <c r="F6" s="72">
        <f>5/Tabela368[[#This Row],[Liczba URL]]/Tabela368[[#This Row],[Współczynnik sukcesu]]</f>
        <v>1.6666666666666667</v>
      </c>
      <c r="G6" s="72">
        <f>5/Tabela368[[#This Row],[Liczba URL]]/Tabela368[[#This Row],[Współczynnik sukcesu]]</f>
        <v>1.6666666666666667</v>
      </c>
      <c r="H6" s="72">
        <f>5/Tabela368[[#This Row],[Liczba URL]]/Tabela368[[#This Row],[Współczynnik sukcesu]]</f>
        <v>1.6666666666666667</v>
      </c>
      <c r="I6" s="72">
        <f>5/Tabela368[[#This Row],[Liczba URL]]/Tabela368[[#This Row],[Współczynnik sukcesu]]</f>
        <v>1.6666666666666667</v>
      </c>
      <c r="J6" s="72">
        <f>4/Tabela368[[#This Row],[Liczba URL]]/Tabela368[[#This Row],[Współczynnik sukcesu]]</f>
        <v>1.3333333333333335</v>
      </c>
      <c r="K6" s="72">
        <f>5/Tabela368[[#This Row],[Liczba URL]]/Tabela368[[#This Row],[Współczynnik sukcesu]]</f>
        <v>1.6666666666666667</v>
      </c>
      <c r="L6" s="72">
        <f>3/Tabela368[[#This Row],[Liczba URL]]/Tabela368[[#This Row],[Współczynnik sukcesu]]</f>
        <v>1</v>
      </c>
      <c r="M6" s="72">
        <f>5/Tabela368[[#This Row],[Liczba URL]]/Tabela368[[#This Row],[Współczynnik sukcesu]]</f>
        <v>1.6666666666666667</v>
      </c>
      <c r="N6" s="72">
        <f>AVERAGE(Tabela368[[#This Row],[1]:[4]])</f>
        <v>1.5000000000000002</v>
      </c>
      <c r="O6"/>
      <c r="P6"/>
      <c r="Q6"/>
    </row>
    <row r="7" spans="1:26" x14ac:dyDescent="0.2">
      <c r="A7" s="62" t="s">
        <v>284</v>
      </c>
      <c r="B7" s="70">
        <v>0.85</v>
      </c>
      <c r="C7" s="71">
        <v>5</v>
      </c>
      <c r="D7" s="72">
        <f>5/Tabela368[[#This Row],[Liczba URL]]/Tabela368[[#This Row],[Współczynnik sukcesu]]</f>
        <v>1.1764705882352942</v>
      </c>
      <c r="E7" s="72">
        <f>5/Tabela368[[#This Row],[Liczba URL]]/Tabela368[[#This Row],[Współczynnik sukcesu]]</f>
        <v>1.1764705882352942</v>
      </c>
      <c r="F7" s="72">
        <f>5/Tabela368[[#This Row],[Liczba URL]]/Tabela368[[#This Row],[Współczynnik sukcesu]]</f>
        <v>1.1764705882352942</v>
      </c>
      <c r="G7" s="72">
        <f>4/Tabela368[[#This Row],[Liczba URL]]/Tabela368[[#This Row],[Współczynnik sukcesu]]</f>
        <v>0.94117647058823539</v>
      </c>
      <c r="H7" s="72">
        <f>5/Tabela368[[#This Row],[Liczba URL]]/Tabela368[[#This Row],[Współczynnik sukcesu]]</f>
        <v>1.1764705882352942</v>
      </c>
      <c r="I7" s="72">
        <f>5/Tabela368[[#This Row],[Liczba URL]]/Tabela368[[#This Row],[Współczynnik sukcesu]]</f>
        <v>1.1764705882352942</v>
      </c>
      <c r="J7" s="72">
        <f>0/Tabela368[[#This Row],[Liczba URL]]/Tabela368[[#This Row],[Współczynnik sukcesu]]</f>
        <v>0</v>
      </c>
      <c r="K7" s="72">
        <f>1/Tabela368[[#This Row],[Liczba URL]]/Tabela368[[#This Row],[Współczynnik sukcesu]]</f>
        <v>0.23529411764705885</v>
      </c>
      <c r="L7" s="72">
        <f>5/Tabela368[[#This Row],[Liczba URL]]/Tabela368[[#This Row],[Współczynnik sukcesu]]</f>
        <v>1.1764705882352942</v>
      </c>
      <c r="M7" s="72">
        <f>5/Tabela368[[#This Row],[Liczba URL]]/Tabela368[[#This Row],[Współczynnik sukcesu]]</f>
        <v>1.1764705882352942</v>
      </c>
      <c r="N7" s="72">
        <f>AVERAGE(Tabela368[[#This Row],[1]:[4]])</f>
        <v>1.1176470588235294</v>
      </c>
      <c r="O7"/>
      <c r="P7"/>
      <c r="Q7"/>
    </row>
    <row r="8" spans="1:26" x14ac:dyDescent="0.2">
      <c r="A8" s="62" t="s">
        <v>494</v>
      </c>
      <c r="B8" s="70">
        <v>0.7</v>
      </c>
      <c r="C8" s="71">
        <v>5</v>
      </c>
      <c r="D8" s="72">
        <f>5/Tabela368[[#This Row],[Liczba URL]]/Tabela368[[#This Row],[Współczynnik sukcesu]]</f>
        <v>1.4285714285714286</v>
      </c>
      <c r="E8" s="72">
        <f>5/Tabela368[[#This Row],[Liczba URL]]/Tabela368[[#This Row],[Współczynnik sukcesu]]</f>
        <v>1.4285714285714286</v>
      </c>
      <c r="F8" s="72">
        <f>5/Tabela368[[#This Row],[Liczba URL]]/Tabela368[[#This Row],[Współczynnik sukcesu]]</f>
        <v>1.4285714285714286</v>
      </c>
      <c r="G8" s="72">
        <f>5/Tabela368[[#This Row],[Liczba URL]]/Tabela368[[#This Row],[Współczynnik sukcesu]]</f>
        <v>1.4285714285714286</v>
      </c>
      <c r="H8" s="72">
        <f>5/Tabela368[[#This Row],[Liczba URL]]/Tabela368[[#This Row],[Współczynnik sukcesu]]</f>
        <v>1.4285714285714286</v>
      </c>
      <c r="I8" s="72">
        <f>2/Tabela368[[#This Row],[Liczba URL]]/Tabela368[[#This Row],[Współczynnik sukcesu]]</f>
        <v>0.57142857142857151</v>
      </c>
      <c r="J8" s="72">
        <f>2/Tabela368[[#This Row],[Liczba URL]]/Tabela368[[#This Row],[Współczynnik sukcesu]]</f>
        <v>0.57142857142857151</v>
      </c>
      <c r="K8" s="72">
        <f>4/Tabela368[[#This Row],[Liczba URL]]/Tabela368[[#This Row],[Współczynnik sukcesu]]</f>
        <v>1.142857142857143</v>
      </c>
      <c r="L8" s="72">
        <f>3/Tabela368[[#This Row],[Liczba URL]]/Tabela368[[#This Row],[Współczynnik sukcesu]]</f>
        <v>0.85714285714285721</v>
      </c>
      <c r="M8" s="72">
        <f>5/Tabela368[[#This Row],[Liczba URL]]/Tabela368[[#This Row],[Współczynnik sukcesu]]</f>
        <v>1.4285714285714286</v>
      </c>
      <c r="N8" s="72">
        <f>AVERAGE(Tabela368[[#This Row],[1]:[4]])</f>
        <v>1.4285714285714286</v>
      </c>
      <c r="O8"/>
      <c r="P8"/>
      <c r="Q8"/>
    </row>
    <row r="9" spans="1:26" x14ac:dyDescent="0.2">
      <c r="A9" s="62" t="s">
        <v>488</v>
      </c>
      <c r="B9" s="70">
        <v>0.75</v>
      </c>
      <c r="C9" s="71">
        <v>5</v>
      </c>
      <c r="D9" s="72">
        <f>5/Tabela368[[#This Row],[Liczba URL]]/Tabela368[[#This Row],[Współczynnik sukcesu]]</f>
        <v>1.3333333333333333</v>
      </c>
      <c r="E9" s="72">
        <f>4/Tabela368[[#This Row],[Liczba URL]]/Tabela368[[#This Row],[Współczynnik sukcesu]]</f>
        <v>1.0666666666666667</v>
      </c>
      <c r="F9" s="72">
        <f>5/Tabela368[[#This Row],[Liczba URL]]/Tabela368[[#This Row],[Współczynnik sukcesu]]</f>
        <v>1.3333333333333333</v>
      </c>
      <c r="G9" s="72">
        <f>4/Tabela368[[#This Row],[Liczba URL]]/Tabela368[[#This Row],[Współczynnik sukcesu]]</f>
        <v>1.0666666666666667</v>
      </c>
      <c r="H9" s="72">
        <f>5/Tabela368[[#This Row],[Liczba URL]]/Tabela368[[#This Row],[Współczynnik sukcesu]]</f>
        <v>1.3333333333333333</v>
      </c>
      <c r="I9" s="72">
        <f>3/Tabela368[[#This Row],[Liczba URL]]/Tabela368[[#This Row],[Współczynnik sukcesu]]</f>
        <v>0.79999999999999993</v>
      </c>
      <c r="J9" s="72">
        <f>2/Tabela368[[#This Row],[Liczba URL]]/Tabela368[[#This Row],[Współczynnik sukcesu]]</f>
        <v>0.53333333333333333</v>
      </c>
      <c r="K9" s="72">
        <f>4/Tabela368[[#This Row],[Liczba URL]]/Tabela368[[#This Row],[Współczynnik sukcesu]]</f>
        <v>1.0666666666666667</v>
      </c>
      <c r="L9" s="72">
        <f>5/Tabela368[[#This Row],[Liczba URL]]/Tabela368[[#This Row],[Współczynnik sukcesu]]</f>
        <v>1.3333333333333333</v>
      </c>
      <c r="M9" s="72">
        <f>4/Tabela368[[#This Row],[Liczba URL]]/Tabela368[[#This Row],[Współczynnik sukcesu]]</f>
        <v>1.0666666666666667</v>
      </c>
      <c r="N9" s="72">
        <f>AVERAGE(Tabela368[[#This Row],[1]:[4]])</f>
        <v>1.2</v>
      </c>
      <c r="O9"/>
      <c r="P9"/>
      <c r="Q9"/>
    </row>
    <row r="10" spans="1:26" x14ac:dyDescent="0.2">
      <c r="A10" s="62" t="s">
        <v>336</v>
      </c>
      <c r="B10" s="70">
        <v>0.85</v>
      </c>
      <c r="C10" s="71">
        <v>5</v>
      </c>
      <c r="D10" s="72">
        <f>3/Tabela368[[#This Row],[Liczba URL]]/Tabela368[[#This Row],[Współczynnik sukcesu]]</f>
        <v>0.70588235294117652</v>
      </c>
      <c r="E10" s="72">
        <f>5/Tabela368[[#This Row],[Liczba URL]]/Tabela368[[#This Row],[Współczynnik sukcesu]]</f>
        <v>1.1764705882352942</v>
      </c>
      <c r="F10" s="72">
        <f>4/Tabela368[[#This Row],[Liczba URL]]/Tabela368[[#This Row],[Współczynnik sukcesu]]</f>
        <v>0.94117647058823539</v>
      </c>
      <c r="G10" s="72">
        <f>5/Tabela368[[#This Row],[Liczba URL]]/Tabela368[[#This Row],[Współczynnik sukcesu]]</f>
        <v>1.1764705882352942</v>
      </c>
      <c r="H10" s="72">
        <f>5/Tabela368[[#This Row],[Liczba URL]]/Tabela368[[#This Row],[Współczynnik sukcesu]]</f>
        <v>1.1764705882352942</v>
      </c>
      <c r="I10" s="72">
        <f>4/Tabela368[[#This Row],[Liczba URL]]/Tabela368[[#This Row],[Współczynnik sukcesu]]</f>
        <v>0.94117647058823539</v>
      </c>
      <c r="J10" s="72">
        <f>5/Tabela368[[#This Row],[Liczba URL]]/Tabela368[[#This Row],[Współczynnik sukcesu]]</f>
        <v>1.1764705882352942</v>
      </c>
      <c r="K10" s="72">
        <f>5/Tabela368[[#This Row],[Liczba URL]]/Tabela368[[#This Row],[Współczynnik sukcesu]]</f>
        <v>1.1764705882352942</v>
      </c>
      <c r="L10" s="72">
        <f>5/Tabela368[[#This Row],[Liczba URL]]/Tabela368[[#This Row],[Współczynnik sukcesu]]</f>
        <v>1.1764705882352942</v>
      </c>
      <c r="M10" s="72">
        <f>5/Tabela368[[#This Row],[Liczba URL]]/Tabela368[[#This Row],[Współczynnik sukcesu]]</f>
        <v>1.1764705882352942</v>
      </c>
      <c r="N10" s="72">
        <f>AVERAGE(Tabela368[[#This Row],[1]:[4]])</f>
        <v>1</v>
      </c>
      <c r="O10"/>
      <c r="P10"/>
      <c r="Q10"/>
    </row>
    <row r="11" spans="1:26" x14ac:dyDescent="0.2">
      <c r="A11" s="62" t="s">
        <v>607</v>
      </c>
      <c r="B11" s="70">
        <v>0.8</v>
      </c>
      <c r="C11" s="71">
        <v>4</v>
      </c>
      <c r="D11" s="72">
        <f>4/Tabela368[[#This Row],[Liczba URL]]/Tabela368[[#This Row],[Współczynnik sukcesu]]</f>
        <v>1.25</v>
      </c>
      <c r="E11" s="72">
        <f>3/Tabela368[[#This Row],[Liczba URL]]/Tabela368[[#This Row],[Współczynnik sukcesu]]</f>
        <v>0.9375</v>
      </c>
      <c r="F11" s="72">
        <f>4/Tabela368[[#This Row],[Liczba URL]]/Tabela368[[#This Row],[Współczynnik sukcesu]]</f>
        <v>1.25</v>
      </c>
      <c r="G11" s="72">
        <f>4/Tabela368[[#This Row],[Liczba URL]]/Tabela368[[#This Row],[Współczynnik sukcesu]]</f>
        <v>1.25</v>
      </c>
      <c r="H11" s="72">
        <f>3/Tabela368[[#This Row],[Liczba URL]]/Tabela368[[#This Row],[Współczynnik sukcesu]]</f>
        <v>0.9375</v>
      </c>
      <c r="I11" s="72">
        <f>2/Tabela368[[#This Row],[Liczba URL]]/Tabela368[[#This Row],[Współczynnik sukcesu]]</f>
        <v>0.625</v>
      </c>
      <c r="J11" s="72">
        <f>3/Tabela368[[#This Row],[Liczba URL]]/Tabela368[[#This Row],[Współczynnik sukcesu]]</f>
        <v>0.9375</v>
      </c>
      <c r="K11" s="72">
        <f>3/Tabela368[[#This Row],[Liczba URL]]/Tabela368[[#This Row],[Współczynnik sukcesu]]</f>
        <v>0.9375</v>
      </c>
      <c r="L11" s="72">
        <f>1/Tabela368[[#This Row],[Liczba URL]]/Tabela368[[#This Row],[Współczynnik sukcesu]]</f>
        <v>0.3125</v>
      </c>
      <c r="M11" s="72">
        <f>3/Tabela368[[#This Row],[Liczba URL]]/Tabela368[[#This Row],[Współczynnik sukcesu]]</f>
        <v>0.9375</v>
      </c>
      <c r="N11" s="72">
        <f>AVERAGE(Tabela368[[#This Row],[1]:[4]])</f>
        <v>1.171875</v>
      </c>
      <c r="O11"/>
      <c r="P11"/>
      <c r="Q11"/>
    </row>
    <row r="12" spans="1:26" x14ac:dyDescent="0.2">
      <c r="A12" s="62" t="s">
        <v>608</v>
      </c>
      <c r="B12" s="70">
        <v>0.6</v>
      </c>
      <c r="C12" s="71">
        <v>5</v>
      </c>
      <c r="D12" s="72">
        <f>4/Tabela368[[#This Row],[Liczba URL]]/Tabela368[[#This Row],[Współczynnik sukcesu]]</f>
        <v>1.3333333333333335</v>
      </c>
      <c r="E12" s="72">
        <f>2/Tabela368[[#This Row],[Liczba URL]]/Tabela368[[#This Row],[Współczynnik sukcesu]]</f>
        <v>0.66666666666666674</v>
      </c>
      <c r="F12" s="72">
        <f>5/Tabela368[[#This Row],[Liczba URL]]/Tabela368[[#This Row],[Współczynnik sukcesu]]</f>
        <v>1.6666666666666667</v>
      </c>
      <c r="G12" s="72">
        <f>4/Tabela368[[#This Row],[Liczba URL]]/Tabela368[[#This Row],[Współczynnik sukcesu]]</f>
        <v>1.3333333333333335</v>
      </c>
      <c r="H12" s="72">
        <f>4/Tabela368[[#This Row],[Liczba URL]]/Tabela368[[#This Row],[Współczynnik sukcesu]]</f>
        <v>1.3333333333333335</v>
      </c>
      <c r="I12" s="72">
        <f>2/Tabela368[[#This Row],[Liczba URL]]/Tabela368[[#This Row],[Współczynnik sukcesu]]</f>
        <v>0.66666666666666674</v>
      </c>
      <c r="J12" s="72">
        <f>2/Tabela368[[#This Row],[Liczba URL]]/Tabela368[[#This Row],[Współczynnik sukcesu]]</f>
        <v>0.66666666666666674</v>
      </c>
      <c r="K12" s="72">
        <f>5/Tabela368[[#This Row],[Liczba URL]]/Tabela368[[#This Row],[Współczynnik sukcesu]]</f>
        <v>1.6666666666666667</v>
      </c>
      <c r="L12" s="72">
        <f>2/Tabela368[[#This Row],[Liczba URL]]/Tabela368[[#This Row],[Współczynnik sukcesu]]</f>
        <v>0.66666666666666674</v>
      </c>
      <c r="M12" s="72">
        <f>5/Tabela368[[#This Row],[Liczba URL]]/Tabela368[[#This Row],[Współczynnik sukcesu]]</f>
        <v>1.6666666666666667</v>
      </c>
      <c r="N12" s="72">
        <f>AVERAGE(Tabela368[[#This Row],[1]:[4]])</f>
        <v>1.25</v>
      </c>
      <c r="O12"/>
      <c r="P12"/>
      <c r="Q12"/>
    </row>
    <row r="13" spans="1:26" x14ac:dyDescent="0.2">
      <c r="A13" s="62" t="s">
        <v>313</v>
      </c>
      <c r="B13" s="70">
        <v>0.95</v>
      </c>
      <c r="C13" s="71">
        <v>4</v>
      </c>
      <c r="D13" s="72">
        <f>4/Tabela368[[#This Row],[Liczba URL]]/Tabela368[[#This Row],[Współczynnik sukcesu]]</f>
        <v>1.0526315789473684</v>
      </c>
      <c r="E13" s="72">
        <f>4/Tabela368[[#This Row],[Liczba URL]]/Tabela368[[#This Row],[Współczynnik sukcesu]]</f>
        <v>1.0526315789473684</v>
      </c>
      <c r="F13" s="72">
        <f>3/Tabela368[[#This Row],[Liczba URL]]/Tabela368[[#This Row],[Współczynnik sukcesu]]</f>
        <v>0.78947368421052633</v>
      </c>
      <c r="G13" s="72">
        <f>4/Tabela368[[#This Row],[Liczba URL]]/Tabela368[[#This Row],[Współczynnik sukcesu]]</f>
        <v>1.0526315789473684</v>
      </c>
      <c r="H13" s="72">
        <f>4/Tabela368[[#This Row],[Liczba URL]]/Tabela368[[#This Row],[Współczynnik sukcesu]]</f>
        <v>1.0526315789473684</v>
      </c>
      <c r="I13" s="72">
        <f>4/Tabela368[[#This Row],[Liczba URL]]/Tabela368[[#This Row],[Współczynnik sukcesu]]</f>
        <v>1.0526315789473684</v>
      </c>
      <c r="J13" s="72">
        <f>4/Tabela368[[#This Row],[Liczba URL]]/Tabela368[[#This Row],[Współczynnik sukcesu]]</f>
        <v>1.0526315789473684</v>
      </c>
      <c r="K13" s="72">
        <f>1/Tabela368[[#This Row],[Liczba URL]]/Tabela368[[#This Row],[Współczynnik sukcesu]]</f>
        <v>0.26315789473684209</v>
      </c>
      <c r="L13" s="72">
        <f>4/Tabela368[[#This Row],[Liczba URL]]/Tabela368[[#This Row],[Współczynnik sukcesu]]</f>
        <v>1.0526315789473684</v>
      </c>
      <c r="M13" s="72">
        <f>4/Tabela368[[#This Row],[Liczba URL]]/Tabela368[[#This Row],[Współczynnik sukcesu]]</f>
        <v>1.0526315789473684</v>
      </c>
      <c r="N13" s="72">
        <f>AVERAGE(Tabela368[[#This Row],[1]:[4]])</f>
        <v>0.98684210526315774</v>
      </c>
      <c r="O13"/>
      <c r="P13"/>
      <c r="Q13"/>
    </row>
    <row r="14" spans="1:26" x14ac:dyDescent="0.2">
      <c r="A14" s="65" t="s">
        <v>290</v>
      </c>
      <c r="B14" s="80">
        <v>0.8</v>
      </c>
      <c r="C14" s="81">
        <v>5</v>
      </c>
      <c r="D14" s="72">
        <f>5/Tabela368[[#This Row],[Liczba URL]]/Tabela368[[#This Row],[Współczynnik sukcesu]]</f>
        <v>1.25</v>
      </c>
      <c r="E14" s="72">
        <f>4/Tabela368[[#This Row],[Liczba URL]]/Tabela368[[#This Row],[Współczynnik sukcesu]]</f>
        <v>1</v>
      </c>
      <c r="F14" s="72">
        <f>4/Tabela368[[#This Row],[Liczba URL]]/Tabela368[[#This Row],[Współczynnik sukcesu]]</f>
        <v>1</v>
      </c>
      <c r="G14" s="72">
        <f>5/Tabela368[[#This Row],[Liczba URL]]/Tabela368[[#This Row],[Współczynnik sukcesu]]</f>
        <v>1.25</v>
      </c>
      <c r="H14" s="72">
        <f>4/Tabela368[[#This Row],[Liczba URL]]/Tabela368[[#This Row],[Współczynnik sukcesu]]</f>
        <v>1</v>
      </c>
      <c r="I14" s="72">
        <f>4/Tabela368[[#This Row],[Liczba URL]]/Tabela368[[#This Row],[Współczynnik sukcesu]]</f>
        <v>1</v>
      </c>
      <c r="J14" s="72">
        <f>4/Tabela368[[#This Row],[Liczba URL]]/Tabela368[[#This Row],[Współczynnik sukcesu]]</f>
        <v>1</v>
      </c>
      <c r="K14" s="72">
        <f>4/Tabela368[[#This Row],[Liczba URL]]/Tabela368[[#This Row],[Współczynnik sukcesu]]</f>
        <v>1</v>
      </c>
      <c r="L14" s="72">
        <f>5/Tabela368[[#This Row],[Liczba URL]]/Tabela368[[#This Row],[Współczynnik sukcesu]]</f>
        <v>1.25</v>
      </c>
      <c r="M14" s="72">
        <f>4/Tabela368[[#This Row],[Liczba URL]]/Tabela368[[#This Row],[Współczynnik sukcesu]]</f>
        <v>1</v>
      </c>
      <c r="N14" s="72">
        <f>AVERAGE(Tabela368[[#This Row],[1]:[4]])</f>
        <v>1.125</v>
      </c>
      <c r="O14"/>
      <c r="P14"/>
      <c r="Q14"/>
    </row>
    <row r="15" spans="1:26" x14ac:dyDescent="0.2">
      <c r="A15" s="65" t="s">
        <v>235</v>
      </c>
      <c r="B15" s="80">
        <v>0.9</v>
      </c>
      <c r="C15" s="81">
        <v>6</v>
      </c>
      <c r="D15" s="72">
        <f>6/Tabela368[[#This Row],[Liczba URL]]/Tabela368[[#This Row],[Współczynnik sukcesu]]</f>
        <v>1.1111111111111112</v>
      </c>
      <c r="E15" s="72">
        <f>5/Tabela368[[#This Row],[Liczba URL]]/Tabela368[[#This Row],[Współczynnik sukcesu]]</f>
        <v>0.92592592592592593</v>
      </c>
      <c r="F15" s="72">
        <f>3/Tabela368[[#This Row],[Liczba URL]]/Tabela368[[#This Row],[Współczynnik sukcesu]]</f>
        <v>0.55555555555555558</v>
      </c>
      <c r="G15" s="72">
        <f>6/Tabela368[[#This Row],[Liczba URL]]/Tabela368[[#This Row],[Współczynnik sukcesu]]</f>
        <v>1.1111111111111112</v>
      </c>
      <c r="H15" s="72">
        <f>6/Tabela368[[#This Row],[Liczba URL]]/Tabela368[[#This Row],[Współczynnik sukcesu]]</f>
        <v>1.1111111111111112</v>
      </c>
      <c r="I15" s="72">
        <f>0/Tabela368[[#This Row],[Liczba URL]]/Tabela368[[#This Row],[Współczynnik sukcesu]]</f>
        <v>0</v>
      </c>
      <c r="J15" s="72">
        <f>6/Tabela368[[#This Row],[Liczba URL]]/Tabela368[[#This Row],[Współczynnik sukcesu]]</f>
        <v>1.1111111111111112</v>
      </c>
      <c r="K15" s="72">
        <f>0/Tabela368[[#This Row],[Liczba URL]]/Tabela368[[#This Row],[Współczynnik sukcesu]]</f>
        <v>0</v>
      </c>
      <c r="L15" s="72">
        <f>6/Tabela368[[#This Row],[Liczba URL]]/Tabela368[[#This Row],[Współczynnik sukcesu]]</f>
        <v>1.1111111111111112</v>
      </c>
      <c r="M15" s="72">
        <f>0/Tabela368[[#This Row],[Liczba URL]]/Tabela368[[#This Row],[Współczynnik sukcesu]]</f>
        <v>0</v>
      </c>
      <c r="N15" s="72">
        <f>AVERAGE(Tabela368[[#This Row],[1]:[4]])</f>
        <v>0.92592592592592593</v>
      </c>
      <c r="O15"/>
      <c r="P15"/>
      <c r="Q15"/>
    </row>
    <row r="16" spans="1:26" x14ac:dyDescent="0.2">
      <c r="A16" s="65" t="s">
        <v>84</v>
      </c>
      <c r="B16" s="80">
        <v>0.9</v>
      </c>
      <c r="C16" s="81">
        <v>5</v>
      </c>
      <c r="D16" s="72">
        <f>5/Tabela368[[#This Row],[Liczba URL]]/Tabela368[[#This Row],[Współczynnik sukcesu]]</f>
        <v>1.1111111111111112</v>
      </c>
      <c r="E16" s="72">
        <f>1/Tabela368[[#This Row],[Liczba URL]]/Tabela368[[#This Row],[Współczynnik sukcesu]]</f>
        <v>0.22222222222222224</v>
      </c>
      <c r="F16" s="72">
        <f>5/Tabela368[[#This Row],[Liczba URL]]/Tabela368[[#This Row],[Współczynnik sukcesu]]</f>
        <v>1.1111111111111112</v>
      </c>
      <c r="G16" s="72">
        <f>5/Tabela368[[#This Row],[Liczba URL]]/Tabela368[[#This Row],[Współczynnik sukcesu]]</f>
        <v>1.1111111111111112</v>
      </c>
      <c r="H16" s="72">
        <f>5/Tabela368[[#This Row],[Liczba URL]]/Tabela368[[#This Row],[Współczynnik sukcesu]]</f>
        <v>1.1111111111111112</v>
      </c>
      <c r="I16" s="72">
        <f>0/Tabela368[[#This Row],[Liczba URL]]/Tabela368[[#This Row],[Współczynnik sukcesu]]</f>
        <v>0</v>
      </c>
      <c r="J16" s="72">
        <f>1/Tabela368[[#This Row],[Liczba URL]]/Tabela368[[#This Row],[Współczynnik sukcesu]]</f>
        <v>0.22222222222222224</v>
      </c>
      <c r="K16" s="72">
        <f>0/Tabela368[[#This Row],[Liczba URL]]/Tabela368[[#This Row],[Współczynnik sukcesu]]</f>
        <v>0</v>
      </c>
      <c r="L16" s="72">
        <f>5/Tabela368[[#This Row],[Liczba URL]]/Tabela368[[#This Row],[Współczynnik sukcesu]]</f>
        <v>1.1111111111111112</v>
      </c>
      <c r="M16" s="72">
        <f>5/Tabela368[[#This Row],[Liczba URL]]/Tabela368[[#This Row],[Współczynnik sukcesu]]</f>
        <v>1.1111111111111112</v>
      </c>
      <c r="N16" s="72">
        <f>AVERAGE(Tabela368[[#This Row],[1]:[4]])</f>
        <v>0.88888888888888895</v>
      </c>
      <c r="O16"/>
      <c r="P16"/>
      <c r="Q16"/>
    </row>
    <row r="17" spans="1:26" x14ac:dyDescent="0.2">
      <c r="A17" s="65" t="s">
        <v>78</v>
      </c>
      <c r="B17" s="80">
        <v>0.9</v>
      </c>
      <c r="C17" s="81">
        <v>4</v>
      </c>
      <c r="D17" s="72">
        <f>4/Tabela368[[#This Row],[Liczba URL]]/Tabela368[[#This Row],[Współczynnik sukcesu]]</f>
        <v>1.1111111111111112</v>
      </c>
      <c r="E17" s="72">
        <f>4/Tabela368[[#This Row],[Liczba URL]]/Tabela368[[#This Row],[Współczynnik sukcesu]]</f>
        <v>1.1111111111111112</v>
      </c>
      <c r="F17" s="72">
        <f>4/Tabela368[[#This Row],[Liczba URL]]/Tabela368[[#This Row],[Współczynnik sukcesu]]</f>
        <v>1.1111111111111112</v>
      </c>
      <c r="G17" s="72">
        <f>4/Tabela368[[#This Row],[Liczba URL]]/Tabela368[[#This Row],[Współczynnik sukcesu]]</f>
        <v>1.1111111111111112</v>
      </c>
      <c r="H17" s="72">
        <f>4/Tabela368[[#This Row],[Liczba URL]]/Tabela368[[#This Row],[Współczynnik sukcesu]]</f>
        <v>1.1111111111111112</v>
      </c>
      <c r="I17" s="72">
        <f>3/Tabela368[[#This Row],[Liczba URL]]/Tabela368[[#This Row],[Współczynnik sukcesu]]</f>
        <v>0.83333333333333326</v>
      </c>
      <c r="J17" s="72">
        <f>4/Tabela368[[#This Row],[Liczba URL]]/Tabela368[[#This Row],[Współczynnik sukcesu]]</f>
        <v>1.1111111111111112</v>
      </c>
      <c r="K17" s="72">
        <f>4/Tabela368[[#This Row],[Liczba URL]]/Tabela368[[#This Row],[Współczynnik sukcesu]]</f>
        <v>1.1111111111111112</v>
      </c>
      <c r="L17" s="72">
        <f>4/Tabela368[[#This Row],[Liczba URL]]/Tabela368[[#This Row],[Współczynnik sukcesu]]</f>
        <v>1.1111111111111112</v>
      </c>
      <c r="M17" s="72">
        <f>4/Tabela368[[#This Row],[Liczba URL]]/Tabela368[[#This Row],[Współczynnik sukcesu]]</f>
        <v>1.1111111111111112</v>
      </c>
      <c r="N17" s="72">
        <f>AVERAGE(Tabela368[[#This Row],[1]:[4]])</f>
        <v>1.1111111111111112</v>
      </c>
      <c r="O17"/>
      <c r="P17"/>
      <c r="Q17"/>
    </row>
    <row r="18" spans="1:26" x14ac:dyDescent="0.2">
      <c r="A18" s="62" t="s">
        <v>241</v>
      </c>
      <c r="B18" s="70">
        <v>0.7</v>
      </c>
      <c r="C18" s="81">
        <v>5</v>
      </c>
      <c r="D18" s="72">
        <f>4/Tabela368[[#This Row],[Liczba URL]]/Tabela368[[#This Row],[Współczynnik sukcesu]]</f>
        <v>1.142857142857143</v>
      </c>
      <c r="E18" s="72">
        <f>4/Tabela368[[#This Row],[Liczba URL]]/Tabela368[[#This Row],[Współczynnik sukcesu]]</f>
        <v>1.142857142857143</v>
      </c>
      <c r="F18" s="72">
        <f>5/Tabela368[[#This Row],[Liczba URL]]/Tabela368[[#This Row],[Współczynnik sukcesu]]</f>
        <v>1.4285714285714286</v>
      </c>
      <c r="G18" s="72">
        <f>5/Tabela368[[#This Row],[Liczba URL]]/Tabela368[[#This Row],[Współczynnik sukcesu]]</f>
        <v>1.4285714285714286</v>
      </c>
      <c r="H18" s="72">
        <f>5/Tabela368[[#This Row],[Liczba URL]]/Tabela368[[#This Row],[Współczynnik sukcesu]]</f>
        <v>1.4285714285714286</v>
      </c>
      <c r="I18" s="72">
        <f>4/Tabela368[[#This Row],[Liczba URL]]/Tabela368[[#This Row],[Współczynnik sukcesu]]</f>
        <v>1.142857142857143</v>
      </c>
      <c r="J18" s="72">
        <f>2/Tabela368[[#This Row],[Liczba URL]]/Tabela368[[#This Row],[Współczynnik sukcesu]]</f>
        <v>0.57142857142857151</v>
      </c>
      <c r="K18" s="72">
        <f>3/Tabela368[[#This Row],[Liczba URL]]/Tabela368[[#This Row],[Współczynnik sukcesu]]</f>
        <v>0.85714285714285721</v>
      </c>
      <c r="L18" s="72">
        <f>4/Tabela368[[#This Row],[Liczba URL]]/Tabela368[[#This Row],[Współczynnik sukcesu]]</f>
        <v>1.142857142857143</v>
      </c>
      <c r="M18" s="72">
        <f>5/Tabela368[[#This Row],[Liczba URL]]/Tabela368[[#This Row],[Współczynnik sukcesu]]</f>
        <v>1.4285714285714286</v>
      </c>
      <c r="N18" s="72">
        <f>AVERAGE(Tabela368[[#This Row],[1]:[4]])</f>
        <v>1.2857142857142858</v>
      </c>
      <c r="O18"/>
      <c r="P18"/>
      <c r="Q18"/>
    </row>
    <row r="19" spans="1:26" x14ac:dyDescent="0.2">
      <c r="A19" s="62" t="s">
        <v>279</v>
      </c>
      <c r="B19" s="70">
        <v>0.9</v>
      </c>
      <c r="C19" s="81">
        <v>5</v>
      </c>
      <c r="D19" s="72">
        <f>4/Tabela368[[#This Row],[Liczba URL]]/Tabela368[[#This Row],[Współczynnik sukcesu]]</f>
        <v>0.88888888888888895</v>
      </c>
      <c r="E19" s="72">
        <f>5/Tabela368[[#This Row],[Liczba URL]]/Tabela368[[#This Row],[Współczynnik sukcesu]]</f>
        <v>1.1111111111111112</v>
      </c>
      <c r="F19" s="72">
        <f>5/Tabela368[[#This Row],[Liczba URL]]/Tabela368[[#This Row],[Współczynnik sukcesu]]</f>
        <v>1.1111111111111112</v>
      </c>
      <c r="G19" s="72">
        <f>4/Tabela368[[#This Row],[Liczba URL]]/Tabela368[[#This Row],[Współczynnik sukcesu]]</f>
        <v>0.88888888888888895</v>
      </c>
      <c r="H19" s="72">
        <f>5/Tabela368[[#This Row],[Liczba URL]]/Tabela368[[#This Row],[Współczynnik sukcesu]]</f>
        <v>1.1111111111111112</v>
      </c>
      <c r="I19" s="72">
        <f>4/Tabela368[[#This Row],[Liczba URL]]/Tabela368[[#This Row],[Współczynnik sukcesu]]</f>
        <v>0.88888888888888895</v>
      </c>
      <c r="J19" s="72">
        <f>5/Tabela368[[#This Row],[Liczba URL]]/Tabela368[[#This Row],[Współczynnik sukcesu]]</f>
        <v>1.1111111111111112</v>
      </c>
      <c r="K19" s="72">
        <f>4/Tabela368[[#This Row],[Liczba URL]]/Tabela368[[#This Row],[Współczynnik sukcesu]]</f>
        <v>0.88888888888888895</v>
      </c>
      <c r="L19" s="72">
        <f>4/Tabela368[[#This Row],[Liczba URL]]/Tabela368[[#This Row],[Współczynnik sukcesu]]</f>
        <v>0.88888888888888895</v>
      </c>
      <c r="M19" s="72">
        <f>5/Tabela368[[#This Row],[Liczba URL]]/Tabela368[[#This Row],[Współczynnik sukcesu]]</f>
        <v>1.1111111111111112</v>
      </c>
      <c r="N19" s="72">
        <f>AVERAGE(Tabela368[[#This Row],[1]:[4]])</f>
        <v>1</v>
      </c>
      <c r="O19"/>
      <c r="P19"/>
      <c r="Q19"/>
    </row>
    <row r="20" spans="1:26" x14ac:dyDescent="0.2">
      <c r="A20" s="62" t="s">
        <v>609</v>
      </c>
      <c r="B20" s="82">
        <v>0.85</v>
      </c>
      <c r="C20" s="81">
        <v>5</v>
      </c>
      <c r="D20" s="72">
        <f>5/Tabela368[[#This Row],[Liczba URL]]/Tabela368[[#This Row],[Współczynnik sukcesu]]</f>
        <v>1.1764705882352942</v>
      </c>
      <c r="E20" s="72">
        <f>4/Tabela368[[#This Row],[Liczba URL]]/Tabela368[[#This Row],[Współczynnik sukcesu]]</f>
        <v>0.94117647058823539</v>
      </c>
      <c r="F20" s="72">
        <f>5/Tabela368[[#This Row],[Liczba URL]]/Tabela368[[#This Row],[Współczynnik sukcesu]]</f>
        <v>1.1764705882352942</v>
      </c>
      <c r="G20" s="72">
        <f>5/Tabela368[[#This Row],[Liczba URL]]/Tabela368[[#This Row],[Współczynnik sukcesu]]</f>
        <v>1.1764705882352942</v>
      </c>
      <c r="H20" s="72">
        <f>5/Tabela368[[#This Row],[Liczba URL]]/Tabela368[[#This Row],[Współczynnik sukcesu]]</f>
        <v>1.1764705882352942</v>
      </c>
      <c r="I20" s="72">
        <f>4/Tabela368[[#This Row],[Liczba URL]]/Tabela368[[#This Row],[Współczynnik sukcesu]]</f>
        <v>0.94117647058823539</v>
      </c>
      <c r="J20" s="72">
        <f>4/Tabela368[[#This Row],[Liczba URL]]/Tabela368[[#This Row],[Współczynnik sukcesu]]</f>
        <v>0.94117647058823539</v>
      </c>
      <c r="K20" s="72">
        <f>5/Tabela368[[#This Row],[Liczba URL]]/Tabela368[[#This Row],[Współczynnik sukcesu]]</f>
        <v>1.1764705882352942</v>
      </c>
      <c r="L20" s="72">
        <f>5/Tabela368[[#This Row],[Liczba URL]]/Tabela368[[#This Row],[Współczynnik sukcesu]]</f>
        <v>1.1764705882352942</v>
      </c>
      <c r="M20" s="72">
        <f>5/Tabela368[[#This Row],[Liczba URL]]/Tabela368[[#This Row],[Współczynnik sukcesu]]</f>
        <v>1.1764705882352942</v>
      </c>
      <c r="N20" s="72">
        <f>AVERAGE(Tabela368[[#This Row],[1]:[4]])</f>
        <v>1.1176470588235294</v>
      </c>
      <c r="O20"/>
      <c r="P20"/>
      <c r="Q20"/>
    </row>
    <row r="21" spans="1:26" x14ac:dyDescent="0.2">
      <c r="A21" s="63" t="s">
        <v>73</v>
      </c>
      <c r="B21" s="70">
        <v>0.9</v>
      </c>
      <c r="C21" s="83">
        <v>4</v>
      </c>
      <c r="D21" s="72">
        <f>4/Tabela368[[#This Row],[Liczba URL]]/Tabela368[[#This Row],[Współczynnik sukcesu]]</f>
        <v>1.1111111111111112</v>
      </c>
      <c r="E21" s="72">
        <f>3/Tabela368[[#This Row],[Liczba URL]]/Tabela368[[#This Row],[Współczynnik sukcesu]]</f>
        <v>0.83333333333333326</v>
      </c>
      <c r="F21" s="72">
        <f>4/Tabela368[[#This Row],[Liczba URL]]/Tabela368[[#This Row],[Współczynnik sukcesu]]</f>
        <v>1.1111111111111112</v>
      </c>
      <c r="G21" s="72">
        <f>3/Tabela368[[#This Row],[Liczba URL]]/Tabela368[[#This Row],[Współczynnik sukcesu]]</f>
        <v>0.83333333333333326</v>
      </c>
      <c r="H21" s="72">
        <f>4/Tabela368[[#This Row],[Liczba URL]]/Tabela368[[#This Row],[Współczynnik sukcesu]]</f>
        <v>1.1111111111111112</v>
      </c>
      <c r="I21" s="72">
        <f>0/Tabela368[[#This Row],[Liczba URL]]/Tabela368[[#This Row],[Współczynnik sukcesu]]</f>
        <v>0</v>
      </c>
      <c r="J21" s="72">
        <f>3/Tabela368[[#This Row],[Liczba URL]]/Tabela368[[#This Row],[Współczynnik sukcesu]]</f>
        <v>0.83333333333333326</v>
      </c>
      <c r="K21" s="72">
        <f>0/Tabela368[[#This Row],[Liczba URL]]/Tabela368[[#This Row],[Współczynnik sukcesu]]</f>
        <v>0</v>
      </c>
      <c r="L21" s="72">
        <f>4/Tabela368[[#This Row],[Liczba URL]]/Tabela368[[#This Row],[Współczynnik sukcesu]]</f>
        <v>1.1111111111111112</v>
      </c>
      <c r="M21" s="72">
        <f>4/Tabela368[[#This Row],[Liczba URL]]/Tabela368[[#This Row],[Współczynnik sukcesu]]</f>
        <v>1.1111111111111112</v>
      </c>
      <c r="N21" s="72">
        <f>AVERAGE(Tabela368[[#This Row],[1]:[4]])</f>
        <v>0.9722222222222221</v>
      </c>
      <c r="O21"/>
      <c r="P21"/>
      <c r="Q21"/>
    </row>
    <row r="22" spans="1:26" x14ac:dyDescent="0.2">
      <c r="A22" s="63" t="s">
        <v>68</v>
      </c>
      <c r="B22" s="70">
        <v>0.9</v>
      </c>
      <c r="C22" s="83">
        <v>4</v>
      </c>
      <c r="D22" s="72">
        <f>4/Tabela368[[#This Row],[Liczba URL]]/Tabela368[[#This Row],[Współczynnik sukcesu]]</f>
        <v>1.1111111111111112</v>
      </c>
      <c r="E22" s="72">
        <f>3/Tabela368[[#This Row],[Liczba URL]]/Tabela368[[#This Row],[Współczynnik sukcesu]]</f>
        <v>0.83333333333333326</v>
      </c>
      <c r="F22" s="72">
        <f>0/Tabela368[[#This Row],[Liczba URL]]/Tabela368[[#This Row],[Współczynnik sukcesu]]</f>
        <v>0</v>
      </c>
      <c r="G22" s="72">
        <f>4/Tabela368[[#This Row],[Liczba URL]]/Tabela368[[#This Row],[Współczynnik sukcesu]]</f>
        <v>1.1111111111111112</v>
      </c>
      <c r="H22" s="72">
        <f>4/Tabela368[[#This Row],[Liczba URL]]/Tabela368[[#This Row],[Współczynnik sukcesu]]</f>
        <v>1.1111111111111112</v>
      </c>
      <c r="I22" s="72">
        <f>0/Tabela368[[#This Row],[Liczba URL]]/Tabela368[[#This Row],[Współczynnik sukcesu]]</f>
        <v>0</v>
      </c>
      <c r="J22" s="72">
        <f>3/Tabela368[[#This Row],[Liczba URL]]/Tabela368[[#This Row],[Współczynnik sukcesu]]</f>
        <v>0.83333333333333326</v>
      </c>
      <c r="K22" s="72">
        <f>0/Tabela368[[#This Row],[Liczba URL]]/Tabela368[[#This Row],[Współczynnik sukcesu]]</f>
        <v>0</v>
      </c>
      <c r="L22" s="72">
        <f>4/Tabela368[[#This Row],[Liczba URL]]/Tabela368[[#This Row],[Współczynnik sukcesu]]</f>
        <v>1.1111111111111112</v>
      </c>
      <c r="M22" s="72">
        <f>0/Tabela368[[#This Row],[Liczba URL]]/Tabela368[[#This Row],[Współczynnik sukcesu]]</f>
        <v>0</v>
      </c>
      <c r="N22" s="72">
        <f>AVERAGE(Tabela368[[#This Row],[1]:[4]])</f>
        <v>0.76388888888888884</v>
      </c>
      <c r="O22"/>
      <c r="P22"/>
      <c r="Q22"/>
    </row>
    <row r="23" spans="1:26" x14ac:dyDescent="0.2">
      <c r="A23" s="63" t="s">
        <v>96</v>
      </c>
      <c r="B23" s="82">
        <v>0.8</v>
      </c>
      <c r="C23" s="83">
        <v>5</v>
      </c>
      <c r="D23" s="72">
        <f>5/Tabela368[[#This Row],[Liczba URL]]/Tabela368[[#This Row],[Współczynnik sukcesu]]</f>
        <v>1.25</v>
      </c>
      <c r="E23" s="72">
        <f>5/Tabela368[[#This Row],[Liczba URL]]/Tabela368[[#This Row],[Współczynnik sukcesu]]</f>
        <v>1.25</v>
      </c>
      <c r="F23" s="72">
        <f>4/Tabela368[[#This Row],[Liczba URL]]/Tabela368[[#This Row],[Współczynnik sukcesu]]</f>
        <v>1</v>
      </c>
      <c r="G23" s="72">
        <f>4/Tabela368[[#This Row],[Liczba URL]]/Tabela368[[#This Row],[Współczynnik sukcesu]]</f>
        <v>1</v>
      </c>
      <c r="H23" s="72">
        <f>5/Tabela368[[#This Row],[Liczba URL]]/Tabela368[[#This Row],[Współczynnik sukcesu]]</f>
        <v>1.25</v>
      </c>
      <c r="I23" s="72">
        <f>5/Tabela368[[#This Row],[Liczba URL]]/Tabela368[[#This Row],[Współczynnik sukcesu]]</f>
        <v>1.25</v>
      </c>
      <c r="J23" s="72">
        <f>3/Tabela368[[#This Row],[Liczba URL]]/Tabela368[[#This Row],[Współczynnik sukcesu]]</f>
        <v>0.74999999999999989</v>
      </c>
      <c r="K23" s="72">
        <f>5/Tabela368[[#This Row],[Liczba URL]]/Tabela368[[#This Row],[Współczynnik sukcesu]]</f>
        <v>1.25</v>
      </c>
      <c r="L23" s="72">
        <f>5/Tabela368[[#This Row],[Liczba URL]]/Tabela368[[#This Row],[Współczynnik sukcesu]]</f>
        <v>1.25</v>
      </c>
      <c r="M23" s="72">
        <f>5/Tabela368[[#This Row],[Liczba URL]]/Tabela368[[#This Row],[Współczynnik sukcesu]]</f>
        <v>1.25</v>
      </c>
      <c r="N23" s="72">
        <f>AVERAGE(Tabela368[[#This Row],[1]:[4]])</f>
        <v>1.125</v>
      </c>
    </row>
    <row r="24" spans="1:26" x14ac:dyDescent="0.2">
      <c r="A24" s="63" t="s">
        <v>612</v>
      </c>
      <c r="B24" s="84"/>
      <c r="C24" s="85"/>
      <c r="D24" s="86">
        <f t="shared" ref="D24:M24" si="2">AVERAGE(D2:D23)</f>
        <v>1.1215030669365034</v>
      </c>
      <c r="E24" s="86">
        <f t="shared" ref="E24" si="3">AVERAGE(E2:E23)</f>
        <v>1.0225897948227667</v>
      </c>
      <c r="F24" s="86">
        <f t="shared" si="2"/>
        <v>1.0975994464771555</v>
      </c>
      <c r="G24" s="86">
        <f t="shared" si="2"/>
        <v>1.1477076715853805</v>
      </c>
      <c r="H24" s="86">
        <f t="shared" ref="H24" si="4">AVERAGE(H2:H23)</f>
        <v>1.2004782176028306</v>
      </c>
      <c r="I24" s="86">
        <f t="shared" si="2"/>
        <v>0.82065530358874017</v>
      </c>
      <c r="J24" s="86">
        <f t="shared" si="2"/>
        <v>0.83794376203431897</v>
      </c>
      <c r="K24" s="86">
        <f t="shared" si="2"/>
        <v>0.83821694945920944</v>
      </c>
      <c r="L24" s="86">
        <f t="shared" si="2"/>
        <v>1.0417385654421258</v>
      </c>
      <c r="M24" s="86">
        <f t="shared" si="2"/>
        <v>1.0905366971349941</v>
      </c>
      <c r="N24" s="87">
        <f>AVERAGE(Tabela368[[#This Row],[1]:[4]])</f>
        <v>1.0973499949554515</v>
      </c>
    </row>
    <row r="25" spans="1:26" ht="61.5" customHeight="1" x14ac:dyDescent="0.2">
      <c r="G25"/>
      <c r="H25"/>
      <c r="K25"/>
      <c r="L25"/>
      <c r="N25"/>
      <c r="O25"/>
      <c r="P25"/>
      <c r="Q25"/>
    </row>
    <row r="26" spans="1:26" ht="30" x14ac:dyDescent="0.2">
      <c r="A26" s="57" t="s">
        <v>611</v>
      </c>
      <c r="B26" s="58" t="s">
        <v>602</v>
      </c>
      <c r="C26" s="58" t="s">
        <v>603</v>
      </c>
      <c r="D26" s="58" t="s">
        <v>623</v>
      </c>
      <c r="E26" s="59" t="s">
        <v>614</v>
      </c>
      <c r="F26" s="60" t="s">
        <v>615</v>
      </c>
      <c r="G26" s="59" t="s">
        <v>616</v>
      </c>
      <c r="H26" s="60" t="s">
        <v>617</v>
      </c>
      <c r="I26" s="59" t="s">
        <v>618</v>
      </c>
      <c r="J26" s="60" t="s">
        <v>604</v>
      </c>
      <c r="K26" s="59" t="s">
        <v>619</v>
      </c>
      <c r="L26" s="60" t="s">
        <v>620</v>
      </c>
      <c r="M26" s="59" t="s">
        <v>621</v>
      </c>
      <c r="N26" s="61" t="s">
        <v>605</v>
      </c>
      <c r="Q26" s="73">
        <v>1</v>
      </c>
      <c r="R26" s="74">
        <v>2</v>
      </c>
      <c r="S26" s="75">
        <v>3</v>
      </c>
      <c r="T26" s="74">
        <v>4</v>
      </c>
      <c r="U26" s="75">
        <v>5</v>
      </c>
      <c r="V26" s="74">
        <v>6</v>
      </c>
      <c r="W26" s="75" t="s">
        <v>604</v>
      </c>
      <c r="X26" s="74">
        <v>8</v>
      </c>
      <c r="Y26" s="75">
        <v>9</v>
      </c>
      <c r="Z26" s="74">
        <v>10</v>
      </c>
    </row>
    <row r="27" spans="1:26" ht="16" thickBot="1" x14ac:dyDescent="0.25">
      <c r="A27" s="62" t="s">
        <v>606</v>
      </c>
      <c r="B27" s="70">
        <v>0.95</v>
      </c>
      <c r="C27" s="71">
        <v>5</v>
      </c>
      <c r="D27" s="72">
        <f>5/Tabela3679[[#This Row],[Liczba URL]]/Tabela3679[[#This Row],[Współczynnik sukcesu]]</f>
        <v>1.0526315789473684</v>
      </c>
      <c r="E27" s="72">
        <f>4/Tabela3679[[#This Row],[Liczba URL]]/Tabela3679[[#This Row],[Współczynnik sukcesu]]</f>
        <v>0.8421052631578948</v>
      </c>
      <c r="F27" s="72">
        <f>5/Tabela3679[[#This Row],[Liczba URL]]/Tabela3679[[#This Row],[Współczynnik sukcesu]]</f>
        <v>1.0526315789473684</v>
      </c>
      <c r="G27" s="72">
        <f>5/Tabela3679[[#This Row],[Liczba URL]]/Tabela3679[[#This Row],[Współczynnik sukcesu]]</f>
        <v>1.0526315789473684</v>
      </c>
      <c r="H27" s="72">
        <f>5/Tabela3679[[#This Row],[Liczba URL]]/Tabela3679[[#This Row],[Współczynnik sukcesu]]</f>
        <v>1.0526315789473684</v>
      </c>
      <c r="I27" s="72">
        <f>2/Tabela3679[[#This Row],[Liczba URL]]/Tabela3679[[#This Row],[Współczynnik sukcesu]]</f>
        <v>0.4210526315789474</v>
      </c>
      <c r="J27" s="72">
        <f>5/Tabela3679[[#This Row],[Liczba URL]]/Tabela3679[[#This Row],[Współczynnik sukcesu]]</f>
        <v>1.0526315789473684</v>
      </c>
      <c r="K27" s="72">
        <f>4/Tabela3679[[#This Row],[Liczba URL]]/Tabela3679[[#This Row],[Współczynnik sukcesu]]</f>
        <v>0.8421052631578948</v>
      </c>
      <c r="L27" s="72">
        <f>5/Tabela3679[[#This Row],[Liczba URL]]/Tabela3679[[#This Row],[Współczynnik sukcesu]]</f>
        <v>1.0526315789473684</v>
      </c>
      <c r="M27" s="72">
        <f>4/Tabela3679[[#This Row],[Liczba URL]]/Tabela3679[[#This Row],[Współczynnik sukcesu]]</f>
        <v>0.8421052631578948</v>
      </c>
      <c r="N27" s="72">
        <f>AVERAGE(Tabela3679[[#This Row],[1]:[4]])</f>
        <v>1</v>
      </c>
      <c r="O27" s="95"/>
      <c r="P27" s="95"/>
      <c r="Q27" s="76">
        <f>D49</f>
        <v>1.0815128284168531</v>
      </c>
      <c r="R27" s="69">
        <f>E49</f>
        <v>1.0167406875030713</v>
      </c>
      <c r="S27" s="69">
        <f>F49</f>
        <v>1.0889082108122354</v>
      </c>
      <c r="T27" s="69">
        <f t="shared" ref="T27" si="5">G49</f>
        <v>0.927134290717882</v>
      </c>
      <c r="U27" s="69">
        <f>H49</f>
        <v>1.191361313265338</v>
      </c>
      <c r="V27" s="96">
        <f>I49</f>
        <v>0.72885751589311953</v>
      </c>
      <c r="W27" s="96">
        <f>J49</f>
        <v>0.96320815407502702</v>
      </c>
      <c r="X27" s="96">
        <f>K49</f>
        <v>0.87532914282140295</v>
      </c>
      <c r="Y27" s="77">
        <f t="shared" ref="Y27:Z27" si="6">L49</f>
        <v>1.1174266995474424</v>
      </c>
      <c r="Z27" s="77">
        <f t="shared" si="6"/>
        <v>1.1396814507302122</v>
      </c>
    </row>
    <row r="28" spans="1:26" ht="16" thickBot="1" x14ac:dyDescent="0.25">
      <c r="A28" s="62" t="s">
        <v>355</v>
      </c>
      <c r="B28" s="70">
        <v>0.7</v>
      </c>
      <c r="C28" s="71">
        <v>5</v>
      </c>
      <c r="D28" s="72">
        <f>5/Tabela3679[[#This Row],[Liczba URL]]/Tabela3679[[#This Row],[Współczynnik sukcesu]]</f>
        <v>1.4285714285714286</v>
      </c>
      <c r="E28" s="72">
        <f>4/Tabela3679[[#This Row],[Liczba URL]]/Tabela3679[[#This Row],[Współczynnik sukcesu]]</f>
        <v>1.142857142857143</v>
      </c>
      <c r="F28" s="72">
        <f>4/Tabela3679[[#This Row],[Liczba URL]]/Tabela3679[[#This Row],[Współczynnik sukcesu]]</f>
        <v>1.142857142857143</v>
      </c>
      <c r="G28" s="72">
        <f>5/Tabela3679[[#This Row],[Liczba URL]]/Tabela3679[[#This Row],[Współczynnik sukcesu]]</f>
        <v>1.4285714285714286</v>
      </c>
      <c r="H28" s="72">
        <f>5/Tabela3679[[#This Row],[Liczba URL]]/Tabela3679[[#This Row],[Współczynnik sukcesu]]</f>
        <v>1.4285714285714286</v>
      </c>
      <c r="I28" s="72">
        <f>2/Tabela3679[[#This Row],[Liczba URL]]/Tabela3679[[#This Row],[Współczynnik sukcesu]]</f>
        <v>0.57142857142857151</v>
      </c>
      <c r="J28" s="72">
        <f>5/Tabela3679[[#This Row],[Liczba URL]]/Tabela3679[[#This Row],[Współczynnik sukcesu]]</f>
        <v>1.4285714285714286</v>
      </c>
      <c r="K28" s="72">
        <f>4/Tabela3679[[#This Row],[Liczba URL]]/Tabela3679[[#This Row],[Współczynnik sukcesu]]</f>
        <v>1.142857142857143</v>
      </c>
      <c r="L28" s="72">
        <f>5/Tabela3679[[#This Row],[Liczba URL]]/Tabela3679[[#This Row],[Współczynnik sukcesu]]</f>
        <v>1.4285714285714286</v>
      </c>
      <c r="M28" s="72">
        <f>4/Tabela3679[[#This Row],[Liczba URL]]/Tabela3679[[#This Row],[Współczynnik sukcesu]]</f>
        <v>1.142857142857143</v>
      </c>
      <c r="N28" s="72">
        <f>AVERAGE(Tabela3679[[#This Row],[1]:[4]])</f>
        <v>1.2857142857142858</v>
      </c>
      <c r="P28" s="98" t="s">
        <v>622</v>
      </c>
      <c r="Q28" s="78">
        <v>0.95</v>
      </c>
      <c r="R28" s="78">
        <v>0.95</v>
      </c>
      <c r="S28" s="78">
        <v>0.95</v>
      </c>
      <c r="T28" s="78">
        <v>0.95</v>
      </c>
      <c r="U28" s="78">
        <v>0.95</v>
      </c>
      <c r="V28" s="79">
        <v>0.95</v>
      </c>
      <c r="W28" s="79">
        <v>0.95</v>
      </c>
      <c r="X28" s="79">
        <v>0.95</v>
      </c>
      <c r="Y28" s="79">
        <v>0.95</v>
      </c>
      <c r="Z28" s="79">
        <v>0.95</v>
      </c>
    </row>
    <row r="29" spans="1:26" x14ac:dyDescent="0.2">
      <c r="A29" s="62" t="s">
        <v>349</v>
      </c>
      <c r="B29" s="70">
        <v>0.95</v>
      </c>
      <c r="C29" s="71">
        <v>5</v>
      </c>
      <c r="D29" s="72">
        <f>5/Tabela3679[[#This Row],[Liczba URL]]/Tabela3679[[#This Row],[Współczynnik sukcesu]]</f>
        <v>1.0526315789473684</v>
      </c>
      <c r="E29" s="72">
        <f>5/Tabela3679[[#This Row],[Liczba URL]]/Tabela3679[[#This Row],[Współczynnik sukcesu]]</f>
        <v>1.0526315789473684</v>
      </c>
      <c r="F29" s="72">
        <f>5/Tabela3679[[#This Row],[Liczba URL]]/Tabela3679[[#This Row],[Współczynnik sukcesu]]</f>
        <v>1.0526315789473684</v>
      </c>
      <c r="G29" s="72">
        <f>3/Tabela3679[[#This Row],[Liczba URL]]/Tabela3679[[#This Row],[Współczynnik sukcesu]]</f>
        <v>0.63157894736842102</v>
      </c>
      <c r="H29" s="72">
        <f>5/Tabela3679[[#This Row],[Liczba URL]]/Tabela3679[[#This Row],[Współczynnik sukcesu]]</f>
        <v>1.0526315789473684</v>
      </c>
      <c r="I29" s="72">
        <f>4/Tabela3679[[#This Row],[Liczba URL]]/Tabela3679[[#This Row],[Współczynnik sukcesu]]</f>
        <v>0.8421052631578948</v>
      </c>
      <c r="J29" s="72">
        <f>5/Tabela3679[[#This Row],[Liczba URL]]/Tabela3679[[#This Row],[Współczynnik sukcesu]]</f>
        <v>1.0526315789473684</v>
      </c>
      <c r="K29" s="72">
        <f>3/Tabela3679[[#This Row],[Liczba URL]]/Tabela3679[[#This Row],[Współczynnik sukcesu]]</f>
        <v>0.63157894736842102</v>
      </c>
      <c r="L29" s="72">
        <f>3/Tabela3679[[#This Row],[Liczba URL]]/Tabela3679[[#This Row],[Współczynnik sukcesu]]</f>
        <v>0.63157894736842102</v>
      </c>
      <c r="M29" s="72">
        <f>5/Tabela3679[[#This Row],[Liczba URL]]/Tabela3679[[#This Row],[Współczynnik sukcesu]]</f>
        <v>1.0526315789473684</v>
      </c>
      <c r="N29" s="72">
        <f>AVERAGE(Tabela3679[[#This Row],[1]:[4]])</f>
        <v>0.94736842105263164</v>
      </c>
    </row>
    <row r="30" spans="1:26" x14ac:dyDescent="0.2">
      <c r="A30" s="62" t="s">
        <v>319</v>
      </c>
      <c r="B30" s="70">
        <v>0.6</v>
      </c>
      <c r="C30" s="71">
        <v>5</v>
      </c>
      <c r="D30" s="72">
        <f>2/Tabela3679[[#This Row],[Liczba URL]]/Tabela3679[[#This Row],[Współczynnik sukcesu]]</f>
        <v>0.66666666666666674</v>
      </c>
      <c r="E30" s="72">
        <f>4/Tabela3679[[#This Row],[Liczba URL]]/Tabela3679[[#This Row],[Współczynnik sukcesu]]</f>
        <v>1.3333333333333335</v>
      </c>
      <c r="F30" s="72">
        <f>4/Tabela3679[[#This Row],[Liczba URL]]/Tabela3679[[#This Row],[Współczynnik sukcesu]]</f>
        <v>1.3333333333333335</v>
      </c>
      <c r="G30" s="72">
        <f>2/Tabela3679[[#This Row],[Liczba URL]]/Tabela3679[[#This Row],[Współczynnik sukcesu]]</f>
        <v>0.66666666666666674</v>
      </c>
      <c r="H30" s="72">
        <f>5/Tabela3679[[#This Row],[Liczba URL]]/Tabela3679[[#This Row],[Współczynnik sukcesu]]</f>
        <v>1.6666666666666667</v>
      </c>
      <c r="I30" s="72">
        <f>3/Tabela3679[[#This Row],[Liczba URL]]/Tabela3679[[#This Row],[Współczynnik sukcesu]]</f>
        <v>1</v>
      </c>
      <c r="J30" s="72">
        <f>5/Tabela3679[[#This Row],[Liczba URL]]/Tabela3679[[#This Row],[Współczynnik sukcesu]]</f>
        <v>1.6666666666666667</v>
      </c>
      <c r="K30" s="72">
        <f>5/Tabela3679[[#This Row],[Liczba URL]]/Tabela3679[[#This Row],[Współczynnik sukcesu]]</f>
        <v>1.6666666666666667</v>
      </c>
      <c r="L30" s="72">
        <f>5/Tabela3679[[#This Row],[Liczba URL]]/Tabela3679[[#This Row],[Współczynnik sukcesu]]</f>
        <v>1.6666666666666667</v>
      </c>
      <c r="M30" s="72">
        <f>5/Tabela3679[[#This Row],[Liczba URL]]/Tabela3679[[#This Row],[Współczynnik sukcesu]]</f>
        <v>1.6666666666666667</v>
      </c>
      <c r="N30" s="72">
        <f>AVERAGE(Tabela3679[[#This Row],[1]:[4]])</f>
        <v>1</v>
      </c>
    </row>
    <row r="31" spans="1:26" x14ac:dyDescent="0.2">
      <c r="A31" s="62" t="s">
        <v>284</v>
      </c>
      <c r="B31" s="70">
        <v>0.85</v>
      </c>
      <c r="C31" s="71">
        <v>6</v>
      </c>
      <c r="D31" s="72">
        <f>6/Tabela3679[[#This Row],[Liczba URL]]/Tabela3679[[#This Row],[Współczynnik sukcesu]]</f>
        <v>1.1764705882352942</v>
      </c>
      <c r="E31" s="72">
        <f>6/Tabela3679[[#This Row],[Liczba URL]]/Tabela3679[[#This Row],[Współczynnik sukcesu]]</f>
        <v>1.1764705882352942</v>
      </c>
      <c r="F31" s="72">
        <f>6/Tabela3679[[#This Row],[Liczba URL]]/Tabela3679[[#This Row],[Współczynnik sukcesu]]</f>
        <v>1.1764705882352942</v>
      </c>
      <c r="G31" s="72">
        <f>1/Tabela3679[[#This Row],[Liczba URL]]/Tabela3679[[#This Row],[Współczynnik sukcesu]]</f>
        <v>0.19607843137254902</v>
      </c>
      <c r="H31" s="72">
        <f>6/Tabela3679[[#This Row],[Liczba URL]]/Tabela3679[[#This Row],[Współczynnik sukcesu]]</f>
        <v>1.1764705882352942</v>
      </c>
      <c r="I31" s="72">
        <f>3/Tabela3679[[#This Row],[Liczba URL]]/Tabela3679[[#This Row],[Współczynnik sukcesu]]</f>
        <v>0.58823529411764708</v>
      </c>
      <c r="J31" s="72">
        <f>0/Tabela3679[[#This Row],[Liczba URL]]/Tabela3679[[#This Row],[Współczynnik sukcesu]]</f>
        <v>0</v>
      </c>
      <c r="K31" s="72">
        <f>5/Tabela3679[[#This Row],[Liczba URL]]/Tabela3679[[#This Row],[Współczynnik sukcesu]]</f>
        <v>0.98039215686274517</v>
      </c>
      <c r="L31" s="72">
        <f>6/Tabela3679[[#This Row],[Liczba URL]]/Tabela3679[[#This Row],[Współczynnik sukcesu]]</f>
        <v>1.1764705882352942</v>
      </c>
      <c r="M31" s="72">
        <f>6/Tabela3679[[#This Row],[Liczba URL]]/Tabela3679[[#This Row],[Współczynnik sukcesu]]</f>
        <v>1.1764705882352942</v>
      </c>
      <c r="N31" s="72">
        <f>AVERAGE(Tabela3679[[#This Row],[1]:[4]])</f>
        <v>0.93137254901960786</v>
      </c>
    </row>
    <row r="32" spans="1:26" x14ac:dyDescent="0.2">
      <c r="A32" s="62" t="s">
        <v>494</v>
      </c>
      <c r="B32" s="70">
        <v>0.7</v>
      </c>
      <c r="C32" s="71">
        <v>4</v>
      </c>
      <c r="D32" s="72">
        <f>4/Tabela3679[[#This Row],[Liczba URL]]/Tabela3679[[#This Row],[Współczynnik sukcesu]]</f>
        <v>1.4285714285714286</v>
      </c>
      <c r="E32" s="72">
        <f>4/Tabela3679[[#This Row],[Liczba URL]]/Tabela3679[[#This Row],[Współczynnik sukcesu]]</f>
        <v>1.4285714285714286</v>
      </c>
      <c r="F32" s="72">
        <f>4/Tabela3679[[#This Row],[Liczba URL]]/Tabela3679[[#This Row],[Współczynnik sukcesu]]</f>
        <v>1.4285714285714286</v>
      </c>
      <c r="G32" s="72">
        <f>4/Tabela3679[[#This Row],[Liczba URL]]/Tabela3679[[#This Row],[Współczynnik sukcesu]]</f>
        <v>1.4285714285714286</v>
      </c>
      <c r="H32" s="72">
        <f>4/Tabela3679[[#This Row],[Liczba URL]]/Tabela3679[[#This Row],[Współczynnik sukcesu]]</f>
        <v>1.4285714285714286</v>
      </c>
      <c r="I32" s="72">
        <f>3/Tabela3679[[#This Row],[Liczba URL]]/Tabela3679[[#This Row],[Współczynnik sukcesu]]</f>
        <v>1.0714285714285714</v>
      </c>
      <c r="J32" s="72">
        <f>4/Tabela3679[[#This Row],[Liczba URL]]/Tabela3679[[#This Row],[Współczynnik sukcesu]]</f>
        <v>1.4285714285714286</v>
      </c>
      <c r="K32" s="72">
        <f>4/Tabela3679[[#This Row],[Liczba URL]]/Tabela3679[[#This Row],[Współczynnik sukcesu]]</f>
        <v>1.4285714285714286</v>
      </c>
      <c r="L32" s="72">
        <f>4/Tabela3679[[#This Row],[Liczba URL]]/Tabela3679[[#This Row],[Współczynnik sukcesu]]</f>
        <v>1.4285714285714286</v>
      </c>
      <c r="M32" s="72">
        <f>4/Tabela3679[[#This Row],[Liczba URL]]/Tabela3679[[#This Row],[Współczynnik sukcesu]]</f>
        <v>1.4285714285714286</v>
      </c>
      <c r="N32" s="72">
        <f>AVERAGE(Tabela3679[[#This Row],[1]:[4]])</f>
        <v>1.4285714285714286</v>
      </c>
    </row>
    <row r="33" spans="1:17" x14ac:dyDescent="0.2">
      <c r="A33" s="62" t="s">
        <v>488</v>
      </c>
      <c r="B33" s="70">
        <v>0.75</v>
      </c>
      <c r="C33" s="71">
        <v>5</v>
      </c>
      <c r="D33" s="72">
        <f>5/Tabela3679[[#This Row],[Liczba URL]]/Tabela3679[[#This Row],[Współczynnik sukcesu]]</f>
        <v>1.3333333333333333</v>
      </c>
      <c r="E33" s="72">
        <f>5/Tabela3679[[#This Row],[Liczba URL]]/Tabela3679[[#This Row],[Współczynnik sukcesu]]</f>
        <v>1.3333333333333333</v>
      </c>
      <c r="F33" s="72">
        <f>5/Tabela3679[[#This Row],[Liczba URL]]/Tabela3679[[#This Row],[Współczynnik sukcesu]]</f>
        <v>1.3333333333333333</v>
      </c>
      <c r="G33" s="72">
        <f>5/Tabela3679[[#This Row],[Liczba URL]]/Tabela3679[[#This Row],[Współczynnik sukcesu]]</f>
        <v>1.3333333333333333</v>
      </c>
      <c r="H33" s="72">
        <f>5/Tabela3679[[#This Row],[Liczba URL]]/Tabela3679[[#This Row],[Współczynnik sukcesu]]</f>
        <v>1.3333333333333333</v>
      </c>
      <c r="I33" s="72">
        <f>4/Tabela3679[[#This Row],[Liczba URL]]/Tabela3679[[#This Row],[Współczynnik sukcesu]]</f>
        <v>1.0666666666666667</v>
      </c>
      <c r="J33" s="72">
        <f>4/Tabela3679[[#This Row],[Liczba URL]]/Tabela3679[[#This Row],[Współczynnik sukcesu]]</f>
        <v>1.0666666666666667</v>
      </c>
      <c r="K33" s="72">
        <f>4/Tabela3679[[#This Row],[Liczba URL]]/Tabela3679[[#This Row],[Współczynnik sukcesu]]</f>
        <v>1.0666666666666667</v>
      </c>
      <c r="L33" s="72">
        <f>4/Tabela3679[[#This Row],[Liczba URL]]/Tabela3679[[#This Row],[Współczynnik sukcesu]]</f>
        <v>1.0666666666666667</v>
      </c>
      <c r="M33" s="72">
        <f>5/Tabela3679[[#This Row],[Liczba URL]]/Tabela3679[[#This Row],[Współczynnik sukcesu]]</f>
        <v>1.3333333333333333</v>
      </c>
      <c r="N33" s="72">
        <f>AVERAGE(Tabela3679[[#This Row],[1]:[4]])</f>
        <v>1.3333333333333333</v>
      </c>
    </row>
    <row r="34" spans="1:17" x14ac:dyDescent="0.2">
      <c r="A34" s="62" t="s">
        <v>336</v>
      </c>
      <c r="B34" s="70">
        <v>0.85</v>
      </c>
      <c r="C34" s="71">
        <v>5</v>
      </c>
      <c r="D34" s="72">
        <f>5/Tabela3679[[#This Row],[Liczba URL]]/Tabela3679[[#This Row],[Współczynnik sukcesu]]</f>
        <v>1.1764705882352942</v>
      </c>
      <c r="E34" s="72">
        <f>4/Tabela3679[[#This Row],[Liczba URL]]/Tabela3679[[#This Row],[Współczynnik sukcesu]]</f>
        <v>0.94117647058823539</v>
      </c>
      <c r="F34" s="72">
        <f>5/Tabela3679[[#This Row],[Liczba URL]]/Tabela3679[[#This Row],[Współczynnik sukcesu]]</f>
        <v>1.1764705882352942</v>
      </c>
      <c r="G34" s="72">
        <f>5/Tabela3679[[#This Row],[Liczba URL]]/Tabela3679[[#This Row],[Współczynnik sukcesu]]</f>
        <v>1.1764705882352942</v>
      </c>
      <c r="H34" s="72">
        <f>5/Tabela3679[[#This Row],[Liczba URL]]/Tabela3679[[#This Row],[Współczynnik sukcesu]]</f>
        <v>1.1764705882352942</v>
      </c>
      <c r="I34" s="72">
        <f>1/Tabela3679[[#This Row],[Liczba URL]]/Tabela3679[[#This Row],[Współczynnik sukcesu]]</f>
        <v>0.23529411764705885</v>
      </c>
      <c r="J34" s="72">
        <f>4/Tabela3679[[#This Row],[Liczba URL]]/Tabela3679[[#This Row],[Współczynnik sukcesu]]</f>
        <v>0.94117647058823539</v>
      </c>
      <c r="K34" s="72">
        <f>2/Tabela3679[[#This Row],[Liczba URL]]/Tabela3679[[#This Row],[Współczynnik sukcesu]]</f>
        <v>0.4705882352941177</v>
      </c>
      <c r="L34" s="72">
        <f>3/Tabela3679[[#This Row],[Liczba URL]]/Tabela3679[[#This Row],[Współczynnik sukcesu]]</f>
        <v>0.70588235294117652</v>
      </c>
      <c r="M34" s="72">
        <f>4/Tabela3679[[#This Row],[Liczba URL]]/Tabela3679[[#This Row],[Współczynnik sukcesu]]</f>
        <v>0.94117647058823539</v>
      </c>
      <c r="N34" s="72">
        <f>AVERAGE(Tabela3679[[#This Row],[1]:[4]])</f>
        <v>1.1176470588235294</v>
      </c>
    </row>
    <row r="35" spans="1:17" x14ac:dyDescent="0.2">
      <c r="A35" s="62" t="s">
        <v>607</v>
      </c>
      <c r="B35" s="70">
        <v>0.8</v>
      </c>
      <c r="C35" s="71">
        <v>6</v>
      </c>
      <c r="D35" s="72">
        <f>6/Tabela3679[[#This Row],[Liczba URL]]/Tabela3679[[#This Row],[Współczynnik sukcesu]]</f>
        <v>1.25</v>
      </c>
      <c r="E35" s="72">
        <f>6/Tabela3679[[#This Row],[Liczba URL]]/Tabela3679[[#This Row],[Współczynnik sukcesu]]</f>
        <v>1.25</v>
      </c>
      <c r="F35" s="72">
        <f>6/Tabela3679[[#This Row],[Liczba URL]]/Tabela3679[[#This Row],[Współczynnik sukcesu]]</f>
        <v>1.25</v>
      </c>
      <c r="G35" s="72">
        <f>6/Tabela3679[[#This Row],[Liczba URL]]/Tabela3679[[#This Row],[Współczynnik sukcesu]]</f>
        <v>1.25</v>
      </c>
      <c r="H35" s="72">
        <f>6/Tabela3679[[#This Row],[Liczba URL]]/Tabela3679[[#This Row],[Współczynnik sukcesu]]</f>
        <v>1.25</v>
      </c>
      <c r="I35" s="72">
        <f>5/Tabela3679[[#This Row],[Liczba URL]]/Tabela3679[[#This Row],[Współczynnik sukcesu]]</f>
        <v>1.0416666666666667</v>
      </c>
      <c r="J35" s="72">
        <f>6/Tabela3679[[#This Row],[Liczba URL]]/Tabela3679[[#This Row],[Współczynnik sukcesu]]</f>
        <v>1.25</v>
      </c>
      <c r="K35" s="72">
        <f>4/Tabela3679[[#This Row],[Liczba URL]]/Tabela3679[[#This Row],[Współczynnik sukcesu]]</f>
        <v>0.83333333333333326</v>
      </c>
      <c r="L35" s="72">
        <f>6/Tabela3679[[#This Row],[Liczba URL]]/Tabela3679[[#This Row],[Współczynnik sukcesu]]</f>
        <v>1.25</v>
      </c>
      <c r="M35" s="72">
        <f>5/Tabela3679[[#This Row],[Liczba URL]]/Tabela3679[[#This Row],[Współczynnik sukcesu]]</f>
        <v>1.0416666666666667</v>
      </c>
      <c r="N35" s="72">
        <f>AVERAGE(Tabela3679[[#This Row],[1]:[4]])</f>
        <v>1.25</v>
      </c>
      <c r="O35"/>
      <c r="P35"/>
      <c r="Q35"/>
    </row>
    <row r="36" spans="1:17" x14ac:dyDescent="0.2">
      <c r="A36" s="62" t="s">
        <v>608</v>
      </c>
      <c r="B36" s="70">
        <v>0.6</v>
      </c>
      <c r="C36" s="71">
        <v>5</v>
      </c>
      <c r="D36" s="72">
        <f>2/Tabela3679[[#This Row],[Liczba URL]]/Tabela3679[[#This Row],[Współczynnik sukcesu]]</f>
        <v>0.66666666666666674</v>
      </c>
      <c r="E36" s="72">
        <f>5/Tabela3679[[#This Row],[Liczba URL]]/Tabela3679[[#This Row],[Współczynnik sukcesu]]</f>
        <v>1.6666666666666667</v>
      </c>
      <c r="F36" s="72">
        <f>5/Tabela3679[[#This Row],[Liczba URL]]/Tabela3679[[#This Row],[Współczynnik sukcesu]]</f>
        <v>1.6666666666666667</v>
      </c>
      <c r="G36" s="72">
        <f>3/Tabela3679[[#This Row],[Liczba URL]]/Tabela3679[[#This Row],[Współczynnik sukcesu]]</f>
        <v>1</v>
      </c>
      <c r="H36" s="72">
        <f>5/Tabela3679[[#This Row],[Liczba URL]]/Tabela3679[[#This Row],[Współczynnik sukcesu]]</f>
        <v>1.6666666666666667</v>
      </c>
      <c r="I36" s="72">
        <f>1/Tabela3679[[#This Row],[Liczba URL]]/Tabela3679[[#This Row],[Współczynnik sukcesu]]</f>
        <v>0.33333333333333337</v>
      </c>
      <c r="J36" s="72">
        <f>5/Tabela3679[[#This Row],[Liczba URL]]/Tabela3679[[#This Row],[Współczynnik sukcesu]]</f>
        <v>1.6666666666666667</v>
      </c>
      <c r="K36" s="72">
        <f>3/Tabela3679[[#This Row],[Liczba URL]]/Tabela3679[[#This Row],[Współczynnik sukcesu]]</f>
        <v>1</v>
      </c>
      <c r="L36" s="72">
        <f>4/Tabela3679[[#This Row],[Liczba URL]]/Tabela3679[[#This Row],[Współczynnik sukcesu]]</f>
        <v>1.3333333333333335</v>
      </c>
      <c r="M36" s="72">
        <f>3/Tabela3679[[#This Row],[Liczba URL]]/Tabela3679[[#This Row],[Współczynnik sukcesu]]</f>
        <v>1</v>
      </c>
      <c r="N36" s="72">
        <f>AVERAGE(Tabela3679[[#This Row],[1]:[4]])</f>
        <v>1.25</v>
      </c>
      <c r="O36"/>
      <c r="P36"/>
      <c r="Q36"/>
    </row>
    <row r="37" spans="1:17" x14ac:dyDescent="0.2">
      <c r="A37" s="62" t="s">
        <v>313</v>
      </c>
      <c r="B37" s="70">
        <v>0.95</v>
      </c>
      <c r="C37" s="71">
        <v>6</v>
      </c>
      <c r="D37" s="72">
        <f>6/Tabela3679[[#This Row],[Liczba URL]]/Tabela3679[[#This Row],[Współczynnik sukcesu]]</f>
        <v>1.0526315789473684</v>
      </c>
      <c r="E37" s="72">
        <f>6/Tabela3679[[#This Row],[Liczba URL]]/Tabela3679[[#This Row],[Współczynnik sukcesu]]</f>
        <v>1.0526315789473684</v>
      </c>
      <c r="F37" s="72">
        <f>6/Tabela3679[[#This Row],[Liczba URL]]/Tabela3679[[#This Row],[Współczynnik sukcesu]]</f>
        <v>1.0526315789473684</v>
      </c>
      <c r="G37" s="72">
        <f>5/Tabela3679[[#This Row],[Liczba URL]]/Tabela3679[[#This Row],[Współczynnik sukcesu]]</f>
        <v>0.87719298245614041</v>
      </c>
      <c r="H37" s="72">
        <f>6/Tabela3679[[#This Row],[Liczba URL]]/Tabela3679[[#This Row],[Współczynnik sukcesu]]</f>
        <v>1.0526315789473684</v>
      </c>
      <c r="I37" s="72">
        <f>5/Tabela3679[[#This Row],[Liczba URL]]/Tabela3679[[#This Row],[Współczynnik sukcesu]]</f>
        <v>0.87719298245614041</v>
      </c>
      <c r="J37" s="72">
        <f>5/Tabela3679[[#This Row],[Liczba URL]]/Tabela3679[[#This Row],[Współczynnik sukcesu]]</f>
        <v>0.87719298245614041</v>
      </c>
      <c r="K37" s="72">
        <f>2/Tabela3679[[#This Row],[Liczba URL]]/Tabela3679[[#This Row],[Współczynnik sukcesu]]</f>
        <v>0.35087719298245612</v>
      </c>
      <c r="L37" s="72">
        <f>6/Tabela3679[[#This Row],[Liczba URL]]/Tabela3679[[#This Row],[Współczynnik sukcesu]]</f>
        <v>1.0526315789473684</v>
      </c>
      <c r="M37" s="72">
        <f>5/Tabela3679[[#This Row],[Liczba URL]]/Tabela3679[[#This Row],[Współczynnik sukcesu]]</f>
        <v>0.87719298245614041</v>
      </c>
      <c r="N37" s="72">
        <f>AVERAGE(Tabela3679[[#This Row],[1]:[4]])</f>
        <v>1.0087719298245614</v>
      </c>
      <c r="O37"/>
      <c r="P37"/>
      <c r="Q37"/>
    </row>
    <row r="38" spans="1:17" x14ac:dyDescent="0.2">
      <c r="A38" s="65" t="s">
        <v>290</v>
      </c>
      <c r="B38" s="80">
        <v>0.8</v>
      </c>
      <c r="C38" s="81">
        <v>4</v>
      </c>
      <c r="D38" s="72">
        <f>4/Tabela3679[[#This Row],[Liczba URL]]/Tabela3679[[#This Row],[Współczynnik sukcesu]]</f>
        <v>1.25</v>
      </c>
      <c r="E38" s="72">
        <f>3/Tabela3679[[#This Row],[Liczba URL]]/Tabela3679[[#This Row],[Współczynnik sukcesu]]</f>
        <v>0.9375</v>
      </c>
      <c r="F38" s="72">
        <f>4/Tabela3679[[#This Row],[Liczba URL]]/Tabela3679[[#This Row],[Współczynnik sukcesu]]</f>
        <v>1.25</v>
      </c>
      <c r="G38" s="72">
        <f>2/Tabela3679[[#This Row],[Liczba URL]]/Tabela3679[[#This Row],[Współczynnik sukcesu]]</f>
        <v>0.625</v>
      </c>
      <c r="H38" s="72">
        <f>4/Tabela3679[[#This Row],[Liczba URL]]/Tabela3679[[#This Row],[Współczynnik sukcesu]]</f>
        <v>1.25</v>
      </c>
      <c r="I38" s="72">
        <f>4/Tabela3679[[#This Row],[Liczba URL]]/Tabela3679[[#This Row],[Współczynnik sukcesu]]</f>
        <v>1.25</v>
      </c>
      <c r="J38" s="72">
        <f>4/Tabela3679[[#This Row],[Liczba URL]]/Tabela3679[[#This Row],[Współczynnik sukcesu]]</f>
        <v>1.25</v>
      </c>
      <c r="K38" s="72">
        <f>4/Tabela3679[[#This Row],[Liczba URL]]/Tabela3679[[#This Row],[Współczynnik sukcesu]]</f>
        <v>1.25</v>
      </c>
      <c r="L38" s="72">
        <f>4/Tabela3679[[#This Row],[Liczba URL]]/Tabela3679[[#This Row],[Współczynnik sukcesu]]</f>
        <v>1.25</v>
      </c>
      <c r="M38" s="72">
        <f>3/Tabela3679[[#This Row],[Liczba URL]]/Tabela3679[[#This Row],[Współczynnik sukcesu]]</f>
        <v>0.9375</v>
      </c>
      <c r="N38" s="72">
        <f>AVERAGE(Tabela3679[[#This Row],[1]:[4]])</f>
        <v>1.015625</v>
      </c>
      <c r="O38"/>
      <c r="P38"/>
      <c r="Q38"/>
    </row>
    <row r="39" spans="1:17" x14ac:dyDescent="0.2">
      <c r="A39" s="62" t="s">
        <v>241</v>
      </c>
      <c r="B39" s="70">
        <v>0.7</v>
      </c>
      <c r="C39" s="81">
        <v>4</v>
      </c>
      <c r="D39" s="72">
        <f>4/Tabela3679[[#This Row],[Liczba URL]]/Tabela3679[[#This Row],[Współczynnik sukcesu]]</f>
        <v>1.4285714285714286</v>
      </c>
      <c r="E39" s="72">
        <f>2/Tabela3679[[#This Row],[Liczba URL]]/Tabela3679[[#This Row],[Współczynnik sukcesu]]</f>
        <v>0.7142857142857143</v>
      </c>
      <c r="F39" s="72">
        <f>3/Tabela3679[[#This Row],[Liczba URL]]/Tabela3679[[#This Row],[Współczynnik sukcesu]]</f>
        <v>1.0714285714285714</v>
      </c>
      <c r="G39" s="72">
        <f>4/Tabela3679[[#This Row],[Liczba URL]]/Tabela3679[[#This Row],[Współczynnik sukcesu]]</f>
        <v>1.4285714285714286</v>
      </c>
      <c r="H39" s="72">
        <f>4/Tabela3679[[#This Row],[Liczba URL]]/Tabela3679[[#This Row],[Współczynnik sukcesu]]</f>
        <v>1.4285714285714286</v>
      </c>
      <c r="I39" s="72">
        <f>3/Tabela3679[[#This Row],[Liczba URL]]/Tabela3679[[#This Row],[Współczynnik sukcesu]]</f>
        <v>1.0714285714285714</v>
      </c>
      <c r="J39" s="72">
        <f>0/Tabela3679[[#This Row],[Liczba URL]]/Tabela3679[[#This Row],[Współczynnik sukcesu]]</f>
        <v>0</v>
      </c>
      <c r="K39" s="72">
        <f>4/Tabela3679[[#This Row],[Liczba URL]]/Tabela3679[[#This Row],[Współczynnik sukcesu]]</f>
        <v>1.4285714285714286</v>
      </c>
      <c r="L39" s="72">
        <f>3/Tabela3679[[#This Row],[Liczba URL]]/Tabela3679[[#This Row],[Współczynnik sukcesu]]</f>
        <v>1.0714285714285714</v>
      </c>
      <c r="M39" s="72">
        <f>4/Tabela3679[[#This Row],[Liczba URL]]/Tabela3679[[#This Row],[Współczynnik sukcesu]]</f>
        <v>1.4285714285714286</v>
      </c>
      <c r="N39" s="72">
        <f>AVERAGE(Tabela3679[[#This Row],[1]:[4]])</f>
        <v>1.1607142857142858</v>
      </c>
      <c r="O39"/>
      <c r="P39"/>
      <c r="Q39"/>
    </row>
    <row r="40" spans="1:17" x14ac:dyDescent="0.2">
      <c r="A40" s="62" t="s">
        <v>279</v>
      </c>
      <c r="B40" s="70">
        <v>0.9</v>
      </c>
      <c r="C40" s="81">
        <v>5</v>
      </c>
      <c r="D40" s="72">
        <f>3/Tabela3679[[#This Row],[Liczba URL]]/Tabela3679[[#This Row],[Współczynnik sukcesu]]</f>
        <v>0.66666666666666663</v>
      </c>
      <c r="E40" s="72">
        <f>5/Tabela3679[[#This Row],[Liczba URL]]/Tabela3679[[#This Row],[Współczynnik sukcesu]]</f>
        <v>1.1111111111111112</v>
      </c>
      <c r="F40" s="72">
        <f>5/Tabela3679[[#This Row],[Liczba URL]]/Tabela3679[[#This Row],[Współczynnik sukcesu]]</f>
        <v>1.1111111111111112</v>
      </c>
      <c r="G40" s="72">
        <f>2/Tabela3679[[#This Row],[Liczba URL]]/Tabela3679[[#This Row],[Współczynnik sukcesu]]</f>
        <v>0.44444444444444448</v>
      </c>
      <c r="H40" s="72">
        <f>5/Tabela3679[[#This Row],[Liczba URL]]/Tabela3679[[#This Row],[Współczynnik sukcesu]]</f>
        <v>1.1111111111111112</v>
      </c>
      <c r="I40" s="72">
        <f>0/Tabela3679[[#This Row],[Liczba URL]]/Tabela3679[[#This Row],[Współczynnik sukcesu]]</f>
        <v>0</v>
      </c>
      <c r="J40" s="72">
        <f>5/Tabela3679[[#This Row],[Liczba URL]]/Tabela3679[[#This Row],[Współczynnik sukcesu]]</f>
        <v>1.1111111111111112</v>
      </c>
      <c r="K40" s="72">
        <f>3/Tabela3679[[#This Row],[Liczba URL]]/Tabela3679[[#This Row],[Współczynnik sukcesu]]</f>
        <v>0.66666666666666663</v>
      </c>
      <c r="L40" s="72">
        <f>5/Tabela3679[[#This Row],[Liczba URL]]/Tabela3679[[#This Row],[Współczynnik sukcesu]]</f>
        <v>1.1111111111111112</v>
      </c>
      <c r="M40" s="72">
        <f>5/Tabela3679[[#This Row],[Liczba URL]]/Tabela3679[[#This Row],[Współczynnik sukcesu]]</f>
        <v>1.1111111111111112</v>
      </c>
      <c r="N40" s="72">
        <f>AVERAGE(Tabela3679[[#This Row],[1]:[4]])</f>
        <v>0.83333333333333337</v>
      </c>
      <c r="O40"/>
      <c r="P40"/>
      <c r="Q40"/>
    </row>
    <row r="41" spans="1:17" x14ac:dyDescent="0.2">
      <c r="A41" s="62" t="s">
        <v>609</v>
      </c>
      <c r="B41" s="82">
        <v>0.85</v>
      </c>
      <c r="C41" s="81">
        <v>5</v>
      </c>
      <c r="D41" s="72">
        <f>4/Tabela3679[[#This Row],[Liczba URL]]/Tabela3679[[#This Row],[Współczynnik sukcesu]]</f>
        <v>0.94117647058823539</v>
      </c>
      <c r="E41" s="72">
        <f>4/Tabela3679[[#This Row],[Liczba URL]]/Tabela3679[[#This Row],[Współczynnik sukcesu]]</f>
        <v>0.94117647058823539</v>
      </c>
      <c r="F41" s="72">
        <f>4/Tabela3679[[#This Row],[Liczba URL]]/Tabela3679[[#This Row],[Współczynnik sukcesu]]</f>
        <v>0.94117647058823539</v>
      </c>
      <c r="G41" s="72">
        <f>4/Tabela3679[[#This Row],[Liczba URL]]/Tabela3679[[#This Row],[Współczynnik sukcesu]]</f>
        <v>0.94117647058823539</v>
      </c>
      <c r="H41" s="72">
        <f>4/Tabela3679[[#This Row],[Liczba URL]]/Tabela3679[[#This Row],[Współczynnik sukcesu]]</f>
        <v>0.94117647058823539</v>
      </c>
      <c r="I41" s="72">
        <f>2/Tabela3679[[#This Row],[Liczba URL]]/Tabela3679[[#This Row],[Współczynnik sukcesu]]</f>
        <v>0.4705882352941177</v>
      </c>
      <c r="J41" s="72">
        <f>5/Tabela3679[[#This Row],[Liczba URL]]/Tabela3679[[#This Row],[Współczynnik sukcesu]]</f>
        <v>1.1764705882352942</v>
      </c>
      <c r="K41" s="72">
        <f>2/Tabela3679[[#This Row],[Liczba URL]]/Tabela3679[[#This Row],[Współczynnik sukcesu]]</f>
        <v>0.4705882352941177</v>
      </c>
      <c r="L41" s="72">
        <f>4/Tabela3679[[#This Row],[Liczba URL]]/Tabela3679[[#This Row],[Współczynnik sukcesu]]</f>
        <v>0.94117647058823539</v>
      </c>
      <c r="M41" s="72">
        <f>5/Tabela3679[[#This Row],[Liczba URL]]/Tabela3679[[#This Row],[Współczynnik sukcesu]]</f>
        <v>1.1764705882352942</v>
      </c>
      <c r="N41" s="72">
        <f>AVERAGE(Tabela3679[[#This Row],[1]:[4]])</f>
        <v>0.94117647058823539</v>
      </c>
      <c r="O41"/>
      <c r="P41"/>
      <c r="Q41"/>
    </row>
    <row r="42" spans="1:17" x14ac:dyDescent="0.2">
      <c r="A42" s="64" t="s">
        <v>613</v>
      </c>
      <c r="B42" s="88">
        <v>0.9</v>
      </c>
      <c r="C42" s="85">
        <v>5</v>
      </c>
      <c r="D42" s="72">
        <f>5/Tabela3679[[#This Row],[Liczba URL]]/Tabela3679[[#This Row],[Współczynnik sukcesu]]</f>
        <v>1.1111111111111112</v>
      </c>
      <c r="E42" s="72">
        <f>5/Tabela3679[[#This Row],[Liczba URL]]/Tabela3679[[#This Row],[Współczynnik sukcesu]]</f>
        <v>1.1111111111111112</v>
      </c>
      <c r="F42" s="72">
        <f>5/Tabela3679[[#This Row],[Liczba URL]]/Tabela3679[[#This Row],[Współczynnik sukcesu]]</f>
        <v>1.1111111111111112</v>
      </c>
      <c r="G42" s="72">
        <f>5/Tabela3679[[#This Row],[Liczba URL]]/Tabela3679[[#This Row],[Współczynnik sukcesu]]</f>
        <v>1.1111111111111112</v>
      </c>
      <c r="H42" s="72">
        <f>4/Tabela3679[[#This Row],[Liczba URL]]/Tabela3679[[#This Row],[Współczynnik sukcesu]]</f>
        <v>0.88888888888888895</v>
      </c>
      <c r="I42" s="72">
        <f>5/Tabela3679[[#This Row],[Liczba URL]]/Tabela3679[[#This Row],[Współczynnik sukcesu]]</f>
        <v>1.1111111111111112</v>
      </c>
      <c r="J42" s="72">
        <f>4/Tabela3679[[#This Row],[Liczba URL]]/Tabela3679[[#This Row],[Współczynnik sukcesu]]</f>
        <v>0.88888888888888895</v>
      </c>
      <c r="K42" s="72">
        <f>3/Tabela3679[[#This Row],[Liczba URL]]/Tabela3679[[#This Row],[Współczynnik sukcesu]]</f>
        <v>0.66666666666666663</v>
      </c>
      <c r="L42" s="72">
        <f>5/Tabela3679[[#This Row],[Liczba URL]]/Tabela3679[[#This Row],[Współczynnik sukcesu]]</f>
        <v>1.1111111111111112</v>
      </c>
      <c r="M42" s="72">
        <f>5/Tabela3679[[#This Row],[Liczba URL]]/Tabela3679[[#This Row],[Współczynnik sukcesu]]</f>
        <v>1.1111111111111112</v>
      </c>
      <c r="N42" s="72">
        <f>AVERAGE(Tabela3679[[#This Row],[1]:[4]])</f>
        <v>1.1111111111111112</v>
      </c>
      <c r="O42"/>
      <c r="P42"/>
      <c r="Q42"/>
    </row>
    <row r="43" spans="1:17" x14ac:dyDescent="0.2">
      <c r="A43" s="64" t="s">
        <v>215</v>
      </c>
      <c r="B43" s="88">
        <v>0.9</v>
      </c>
      <c r="C43" s="85">
        <v>4</v>
      </c>
      <c r="D43" s="72">
        <f>4/Tabela3679[[#This Row],[Liczba URL]]/Tabela3679[[#This Row],[Współczynnik sukcesu]]</f>
        <v>1.1111111111111112</v>
      </c>
      <c r="E43" s="72">
        <f>4/Tabela3679[[#This Row],[Liczba URL]]/Tabela3679[[#This Row],[Współczynnik sukcesu]]</f>
        <v>1.1111111111111112</v>
      </c>
      <c r="F43" s="72">
        <f>4/Tabela3679[[#This Row],[Liczba URL]]/Tabela3679[[#This Row],[Współczynnik sukcesu]]</f>
        <v>1.1111111111111112</v>
      </c>
      <c r="G43" s="72">
        <f>4/Tabela3679[[#This Row],[Liczba URL]]/Tabela3679[[#This Row],[Współczynnik sukcesu]]</f>
        <v>1.1111111111111112</v>
      </c>
      <c r="H43" s="72">
        <f>4/Tabela3679[[#This Row],[Liczba URL]]/Tabela3679[[#This Row],[Współczynnik sukcesu]]</f>
        <v>1.1111111111111112</v>
      </c>
      <c r="I43" s="72">
        <f>4/Tabela3679[[#This Row],[Liczba URL]]/Tabela3679[[#This Row],[Współczynnik sukcesu]]</f>
        <v>1.1111111111111112</v>
      </c>
      <c r="J43" s="72">
        <f>4/Tabela3679[[#This Row],[Liczba URL]]/Tabela3679[[#This Row],[Współczynnik sukcesu]]</f>
        <v>1.1111111111111112</v>
      </c>
      <c r="K43" s="72">
        <f>4/Tabela3679[[#This Row],[Liczba URL]]/Tabela3679[[#This Row],[Współczynnik sukcesu]]</f>
        <v>1.1111111111111112</v>
      </c>
      <c r="L43" s="72">
        <f>4/Tabela3679[[#This Row],[Liczba URL]]/Tabela3679[[#This Row],[Współczynnik sukcesu]]</f>
        <v>1.1111111111111112</v>
      </c>
      <c r="M43" s="72">
        <f>4/Tabela3679[[#This Row],[Liczba URL]]/Tabela3679[[#This Row],[Współczynnik sukcesu]]</f>
        <v>1.1111111111111112</v>
      </c>
      <c r="N43" s="72">
        <f>AVERAGE(Tabela3679[[#This Row],[1]:[4]])</f>
        <v>1.1111111111111112</v>
      </c>
      <c r="O43"/>
      <c r="P43"/>
      <c r="Q43"/>
    </row>
    <row r="44" spans="1:17" x14ac:dyDescent="0.2">
      <c r="A44" s="64" t="s">
        <v>84</v>
      </c>
      <c r="B44" s="88">
        <v>0.9</v>
      </c>
      <c r="C44" s="85">
        <v>5</v>
      </c>
      <c r="D44" s="72">
        <f>5/Tabela3679[[#This Row],[Liczba URL]]/Tabela3679[[#This Row],[Współczynnik sukcesu]]</f>
        <v>1.1111111111111112</v>
      </c>
      <c r="E44" s="72">
        <f>1/Tabela3679[[#This Row],[Liczba URL]]/Tabela3679[[#This Row],[Współczynnik sukcesu]]</f>
        <v>0.22222222222222224</v>
      </c>
      <c r="F44" s="72">
        <f>1/Tabela3679[[#This Row],[Liczba URL]]/Tabela3679[[#This Row],[Współczynnik sukcesu]]</f>
        <v>0.22222222222222224</v>
      </c>
      <c r="G44" s="72">
        <f>1/Tabela3679[[#This Row],[Liczba URL]]/Tabela3679[[#This Row],[Współczynnik sukcesu]]</f>
        <v>0.22222222222222224</v>
      </c>
      <c r="H44" s="72">
        <f>5/Tabela3679[[#This Row],[Liczba URL]]/Tabela3679[[#This Row],[Współczynnik sukcesu]]</f>
        <v>1.1111111111111112</v>
      </c>
      <c r="I44" s="72">
        <f>0/Tabela3679[[#This Row],[Liczba URL]]/Tabela3679[[#This Row],[Współczynnik sukcesu]]</f>
        <v>0</v>
      </c>
      <c r="J44" s="72">
        <f>1/Tabela3679[[#This Row],[Liczba URL]]/Tabela3679[[#This Row],[Współczynnik sukcesu]]</f>
        <v>0.22222222222222224</v>
      </c>
      <c r="K44" s="72">
        <f>0/Tabela3679[[#This Row],[Liczba URL]]/Tabela3679[[#This Row],[Współczynnik sukcesu]]</f>
        <v>0</v>
      </c>
      <c r="L44" s="72">
        <f>5/Tabela3679[[#This Row],[Liczba URL]]/Tabela3679[[#This Row],[Współczynnik sukcesu]]</f>
        <v>1.1111111111111112</v>
      </c>
      <c r="M44" s="72">
        <f>5/Tabela3679[[#This Row],[Liczba URL]]/Tabela3679[[#This Row],[Współczynnik sukcesu]]</f>
        <v>1.1111111111111112</v>
      </c>
      <c r="N44" s="72">
        <f>AVERAGE(Tabela3679[[#This Row],[1]:[4]])</f>
        <v>0.44444444444444453</v>
      </c>
      <c r="O44"/>
      <c r="P44"/>
      <c r="Q44"/>
    </row>
    <row r="45" spans="1:17" x14ac:dyDescent="0.2">
      <c r="A45" s="64" t="s">
        <v>187</v>
      </c>
      <c r="B45" s="89" t="s">
        <v>610</v>
      </c>
      <c r="C45" s="90">
        <v>5</v>
      </c>
      <c r="D45" s="72">
        <f>3/Tabela3679[[#This Row],[Liczba URL]]/Tabela3679[[#This Row],[Współczynnik sukcesu]]</f>
        <v>0.66666666666666663</v>
      </c>
      <c r="E45" s="72">
        <f>4/Tabela3679[[#This Row],[Liczba URL]]/Tabela3679[[#This Row],[Współczynnik sukcesu]]</f>
        <v>0.88888888888888895</v>
      </c>
      <c r="F45" s="72">
        <f>5/Tabela3679[[#This Row],[Liczba URL]]/Tabela3679[[#This Row],[Współczynnik sukcesu]]</f>
        <v>1.1111111111111112</v>
      </c>
      <c r="G45" s="72">
        <f>5/Tabela3679[[#This Row],[Liczba URL]]/Tabela3679[[#This Row],[Współczynnik sukcesu]]</f>
        <v>1.1111111111111112</v>
      </c>
      <c r="H45" s="72">
        <f>4/Tabela3679[[#This Row],[Liczba URL]]/Tabela3679[[#This Row],[Współczynnik sukcesu]]</f>
        <v>0.88888888888888895</v>
      </c>
      <c r="I45" s="72">
        <f>5/Tabela3679[[#This Row],[Liczba URL]]/Tabela3679[[#This Row],[Współczynnik sukcesu]]</f>
        <v>1.1111111111111112</v>
      </c>
      <c r="J45" s="72">
        <f>4/Tabela3679[[#This Row],[Liczba URL]]/Tabela3679[[#This Row],[Współczynnik sukcesu]]</f>
        <v>0.88888888888888895</v>
      </c>
      <c r="K45" s="72">
        <f>4/Tabela3679[[#This Row],[Liczba URL]]/Tabela3679[[#This Row],[Współczynnik sukcesu]]</f>
        <v>0.88888888888888895</v>
      </c>
      <c r="L45" s="72">
        <f>5/Tabela3679[[#This Row],[Liczba URL]]/Tabela3679[[#This Row],[Współczynnik sukcesu]]</f>
        <v>1.1111111111111112</v>
      </c>
      <c r="M45" s="72">
        <f>5/Tabela3679[[#This Row],[Liczba URL]]/Tabela3679[[#This Row],[Współczynnik sukcesu]]</f>
        <v>1.1111111111111112</v>
      </c>
      <c r="N45" s="72">
        <f>AVERAGE(Tabela3679[[#This Row],[1]:[4]])</f>
        <v>0.94444444444444453</v>
      </c>
      <c r="O45"/>
      <c r="P45"/>
      <c r="Q45"/>
    </row>
    <row r="46" spans="1:17" x14ac:dyDescent="0.2">
      <c r="A46" s="64" t="s">
        <v>78</v>
      </c>
      <c r="B46" s="91">
        <v>0.9</v>
      </c>
      <c r="C46" s="83">
        <v>5</v>
      </c>
      <c r="D46" s="72">
        <f>5/Tabela3679[[#This Row],[Liczba URL]]/Tabela3679[[#This Row],[Współczynnik sukcesu]]</f>
        <v>1.1111111111111112</v>
      </c>
      <c r="E46" s="72">
        <f>5/Tabela3679[[#This Row],[Liczba URL]]/Tabela3679[[#This Row],[Współczynnik sukcesu]]</f>
        <v>1.1111111111111112</v>
      </c>
      <c r="F46" s="72">
        <f>5/Tabela3679[[#This Row],[Liczba URL]]/Tabela3679[[#This Row],[Współczynnik sukcesu]]</f>
        <v>1.1111111111111112</v>
      </c>
      <c r="G46" s="72">
        <f>5/Tabela3679[[#This Row],[Liczba URL]]/Tabela3679[[#This Row],[Współczynnik sukcesu]]</f>
        <v>1.1111111111111112</v>
      </c>
      <c r="H46" s="72">
        <f>5/Tabela3679[[#This Row],[Liczba URL]]/Tabela3679[[#This Row],[Współczynnik sukcesu]]</f>
        <v>1.1111111111111112</v>
      </c>
      <c r="I46" s="72">
        <f>5/Tabela3679[[#This Row],[Liczba URL]]/Tabela3679[[#This Row],[Współczynnik sukcesu]]</f>
        <v>1.1111111111111112</v>
      </c>
      <c r="J46" s="72">
        <f>5/Tabela3679[[#This Row],[Liczba URL]]/Tabela3679[[#This Row],[Współczynnik sukcesu]]</f>
        <v>1.1111111111111112</v>
      </c>
      <c r="K46" s="72">
        <f>5/Tabela3679[[#This Row],[Liczba URL]]/Tabela3679[[#This Row],[Współczynnik sukcesu]]</f>
        <v>1.1111111111111112</v>
      </c>
      <c r="L46" s="72">
        <f>5/Tabela3679[[#This Row],[Liczba URL]]/Tabela3679[[#This Row],[Współczynnik sukcesu]]</f>
        <v>1.1111111111111112</v>
      </c>
      <c r="M46" s="72">
        <f>5/Tabela3679[[#This Row],[Liczba URL]]/Tabela3679[[#This Row],[Współczynnik sukcesu]]</f>
        <v>1.1111111111111112</v>
      </c>
      <c r="N46" s="72">
        <f>AVERAGE(Tabela3679[[#This Row],[1]:[4]])</f>
        <v>1.1111111111111112</v>
      </c>
      <c r="O46"/>
      <c r="P46"/>
      <c r="Q46"/>
    </row>
    <row r="47" spans="1:17" x14ac:dyDescent="0.2">
      <c r="A47" s="64" t="s">
        <v>73</v>
      </c>
      <c r="B47" s="89" t="s">
        <v>610</v>
      </c>
      <c r="C47" s="83">
        <v>4</v>
      </c>
      <c r="D47" s="72">
        <f>4/Tabela3679[[#This Row],[Liczba URL]]/Tabela3679[[#This Row],[Współczynnik sukcesu]]</f>
        <v>1.1111111111111112</v>
      </c>
      <c r="E47" s="72">
        <f>0/Tabela3679[[#This Row],[Liczba URL]]/Tabela3679[[#This Row],[Współczynnik sukcesu]]</f>
        <v>0</v>
      </c>
      <c r="F47" s="72">
        <f>0/Tabela3679[[#This Row],[Liczba URL]]/Tabela3679[[#This Row],[Współczynnik sukcesu]]</f>
        <v>0</v>
      </c>
      <c r="G47" s="72">
        <f>0/Tabela3679[[#This Row],[Liczba URL]]/Tabela3679[[#This Row],[Współczynnik sukcesu]]</f>
        <v>0</v>
      </c>
      <c r="H47" s="72">
        <f>3/Tabela3679[[#This Row],[Liczba URL]]/Tabela3679[[#This Row],[Współczynnik sukcesu]]</f>
        <v>0.83333333333333326</v>
      </c>
      <c r="I47" s="72">
        <f>0/Tabela3679[[#This Row],[Liczba URL]]/Tabela3679[[#This Row],[Współczynnik sukcesu]]</f>
        <v>0</v>
      </c>
      <c r="J47" s="72">
        <f>0/Tabela3679[[#This Row],[Liczba URL]]/Tabela3679[[#This Row],[Współczynnik sukcesu]]</f>
        <v>0</v>
      </c>
      <c r="K47" s="72">
        <f>0/Tabela3679[[#This Row],[Liczba URL]]/Tabela3679[[#This Row],[Współczynnik sukcesu]]</f>
        <v>0</v>
      </c>
      <c r="L47" s="72">
        <f>4/Tabela3679[[#This Row],[Liczba URL]]/Tabela3679[[#This Row],[Współczynnik sukcesu]]</f>
        <v>1.1111111111111112</v>
      </c>
      <c r="M47" s="72">
        <f>4/Tabela3679[[#This Row],[Liczba URL]]/Tabela3679[[#This Row],[Współczynnik sukcesu]]</f>
        <v>1.1111111111111112</v>
      </c>
      <c r="N47" s="72">
        <f>AVERAGE(Tabela3679[[#This Row],[1]:[4]])</f>
        <v>0.27777777777777779</v>
      </c>
      <c r="O47"/>
      <c r="P47"/>
      <c r="Q47"/>
    </row>
    <row r="48" spans="1:17" x14ac:dyDescent="0.2">
      <c r="A48" s="65" t="s">
        <v>96</v>
      </c>
      <c r="B48" s="92">
        <v>0.8</v>
      </c>
      <c r="C48" s="90">
        <v>5</v>
      </c>
      <c r="D48" s="72">
        <f>4/Tabela3679[[#This Row],[Liczba URL]]/Tabela3679[[#This Row],[Współczynnik sukcesu]]</f>
        <v>1</v>
      </c>
      <c r="E48" s="72">
        <f>4/Tabela3679[[#This Row],[Liczba URL]]/Tabela3679[[#This Row],[Współczynnik sukcesu]]</f>
        <v>1</v>
      </c>
      <c r="F48" s="72">
        <f>5/Tabela3679[[#This Row],[Liczba URL]]/Tabela3679[[#This Row],[Współczynnik sukcesu]]</f>
        <v>1.25</v>
      </c>
      <c r="G48" s="72">
        <f>5/Tabela3679[[#This Row],[Liczba URL]]/Tabela3679[[#This Row],[Współczynnik sukcesu]]</f>
        <v>1.25</v>
      </c>
      <c r="H48" s="72">
        <f>5/Tabela3679[[#This Row],[Liczba URL]]/Tabela3679[[#This Row],[Współczynnik sukcesu]]</f>
        <v>1.25</v>
      </c>
      <c r="I48" s="72">
        <f>3/Tabela3679[[#This Row],[Liczba URL]]/Tabela3679[[#This Row],[Współczynnik sukcesu]]</f>
        <v>0.74999999999999989</v>
      </c>
      <c r="J48" s="72">
        <f>4/Tabela3679[[#This Row],[Liczba URL]]/Tabela3679[[#This Row],[Współczynnik sukcesu]]</f>
        <v>1</v>
      </c>
      <c r="K48" s="72">
        <f>5/Tabela3679[[#This Row],[Liczba URL]]/Tabela3679[[#This Row],[Współczynnik sukcesu]]</f>
        <v>1.25</v>
      </c>
      <c r="L48" s="72">
        <f>3/Tabela3679[[#This Row],[Liczba URL]]/Tabela3679[[#This Row],[Współczynnik sukcesu]]</f>
        <v>0.74999999999999989</v>
      </c>
      <c r="M48" s="72">
        <f>5/Tabela3679[[#This Row],[Liczba URL]]/Tabela3679[[#This Row],[Współczynnik sukcesu]]</f>
        <v>1.25</v>
      </c>
      <c r="N48" s="72">
        <f>AVERAGE(Tabela3679[[#This Row],[1]:[4]])</f>
        <v>1.125</v>
      </c>
    </row>
    <row r="49" spans="1:14" x14ac:dyDescent="0.2">
      <c r="A49" s="65" t="s">
        <v>612</v>
      </c>
      <c r="B49" s="93"/>
      <c r="C49" s="81"/>
      <c r="D49" s="94">
        <f>AVERAGE(D27:D48)</f>
        <v>1.0815128284168531</v>
      </c>
      <c r="E49" s="94">
        <f t="shared" ref="E49" si="7">AVERAGE(E27:E48)</f>
        <v>1.0167406875030713</v>
      </c>
      <c r="F49" s="94">
        <f t="shared" ref="F49:M49" si="8">AVERAGE(F27:F48)</f>
        <v>1.0889082108122354</v>
      </c>
      <c r="G49" s="94">
        <f t="shared" si="8"/>
        <v>0.927134290717882</v>
      </c>
      <c r="H49" s="94">
        <f t="shared" ref="H49" si="9">AVERAGE(H27:H48)</f>
        <v>1.191361313265338</v>
      </c>
      <c r="I49" s="94">
        <f t="shared" si="8"/>
        <v>0.72885751589311953</v>
      </c>
      <c r="J49" s="94">
        <f t="shared" si="8"/>
        <v>0.96320815407502702</v>
      </c>
      <c r="K49" s="94">
        <f t="shared" si="8"/>
        <v>0.87532914282140295</v>
      </c>
      <c r="L49" s="94">
        <f t="shared" ref="L49" si="10">AVERAGE(L27:L48)</f>
        <v>1.1174266995474424</v>
      </c>
      <c r="M49" s="94">
        <f t="shared" si="8"/>
        <v>1.1396814507302122</v>
      </c>
      <c r="N49" s="72">
        <f>AVERAGE(Tabela3679[[#This Row],[1]:[4]])</f>
        <v>1.0285740043625105</v>
      </c>
    </row>
    <row r="50" spans="1:14" x14ac:dyDescent="0.2">
      <c r="G50"/>
      <c r="H50"/>
      <c r="K50"/>
      <c r="L50"/>
      <c r="N50"/>
    </row>
    <row r="51" spans="1:14" x14ac:dyDescent="0.2">
      <c r="G51"/>
      <c r="H51"/>
      <c r="K51"/>
      <c r="L51"/>
      <c r="N51"/>
    </row>
    <row r="52" spans="1:14" x14ac:dyDescent="0.2">
      <c r="G52"/>
      <c r="H52"/>
      <c r="K52"/>
      <c r="L52"/>
      <c r="N52"/>
    </row>
    <row r="53" spans="1:14" x14ac:dyDescent="0.2">
      <c r="G53"/>
      <c r="H53"/>
      <c r="K53"/>
      <c r="L53"/>
      <c r="N53"/>
    </row>
    <row r="54" spans="1:14" x14ac:dyDescent="0.2">
      <c r="G54"/>
      <c r="H54"/>
      <c r="K54"/>
      <c r="L54"/>
      <c r="N54"/>
    </row>
    <row r="55" spans="1:14" x14ac:dyDescent="0.2">
      <c r="G55"/>
      <c r="H55"/>
      <c r="K55"/>
      <c r="L55"/>
      <c r="N55"/>
    </row>
    <row r="56" spans="1:14" x14ac:dyDescent="0.2">
      <c r="G56"/>
      <c r="H56"/>
      <c r="K56"/>
      <c r="L56"/>
      <c r="N56"/>
    </row>
    <row r="57" spans="1:14" x14ac:dyDescent="0.2">
      <c r="G57"/>
      <c r="H57"/>
      <c r="K57"/>
      <c r="L57"/>
      <c r="N57"/>
    </row>
    <row r="58" spans="1:14" x14ac:dyDescent="0.2">
      <c r="G58"/>
      <c r="H58"/>
      <c r="K58"/>
      <c r="L58"/>
      <c r="N58"/>
    </row>
    <row r="59" spans="1:14" x14ac:dyDescent="0.2">
      <c r="G59"/>
      <c r="H59"/>
      <c r="K59"/>
      <c r="L59"/>
      <c r="N59"/>
    </row>
    <row r="60" spans="1:14" x14ac:dyDescent="0.2">
      <c r="G60"/>
      <c r="H60"/>
      <c r="K60"/>
      <c r="L60"/>
      <c r="N60"/>
    </row>
    <row r="61" spans="1:14" x14ac:dyDescent="0.2">
      <c r="G61"/>
      <c r="H61"/>
      <c r="K61"/>
      <c r="L61"/>
      <c r="N61"/>
    </row>
    <row r="62" spans="1:14" x14ac:dyDescent="0.2">
      <c r="G62"/>
      <c r="H62"/>
      <c r="K62"/>
      <c r="L62"/>
      <c r="N62"/>
    </row>
    <row r="63" spans="1:14" x14ac:dyDescent="0.2">
      <c r="G63"/>
      <c r="H63"/>
      <c r="K63"/>
      <c r="L63"/>
      <c r="N63"/>
    </row>
    <row r="64" spans="1:14" x14ac:dyDescent="0.2">
      <c r="G64"/>
      <c r="H64"/>
      <c r="K64"/>
      <c r="L64"/>
      <c r="N64"/>
    </row>
    <row r="65" spans="7:14" x14ac:dyDescent="0.2">
      <c r="G65"/>
      <c r="H65"/>
      <c r="K65"/>
      <c r="L65"/>
      <c r="N65"/>
    </row>
    <row r="66" spans="7:14" x14ac:dyDescent="0.2">
      <c r="G66"/>
      <c r="H66"/>
      <c r="K66"/>
      <c r="L66"/>
      <c r="N66"/>
    </row>
    <row r="67" spans="7:14" x14ac:dyDescent="0.2">
      <c r="G67"/>
      <c r="H67"/>
      <c r="K67"/>
      <c r="L67"/>
      <c r="N67"/>
    </row>
    <row r="68" spans="7:14" x14ac:dyDescent="0.2">
      <c r="G68"/>
      <c r="H68"/>
      <c r="K68"/>
      <c r="L68"/>
      <c r="N68"/>
    </row>
    <row r="69" spans="7:14" x14ac:dyDescent="0.2">
      <c r="G69"/>
      <c r="H69"/>
      <c r="K69"/>
      <c r="L69"/>
      <c r="N69"/>
    </row>
    <row r="70" spans="7:14" x14ac:dyDescent="0.2">
      <c r="G70"/>
      <c r="H70"/>
      <c r="K70"/>
      <c r="L70"/>
      <c r="N70"/>
    </row>
    <row r="71" spans="7:14" x14ac:dyDescent="0.2">
      <c r="G71"/>
      <c r="H71"/>
      <c r="K71"/>
      <c r="L71"/>
      <c r="N71"/>
    </row>
    <row r="72" spans="7:14" x14ac:dyDescent="0.2">
      <c r="G72"/>
      <c r="H72"/>
      <c r="K72"/>
      <c r="L72"/>
      <c r="N72"/>
    </row>
    <row r="73" spans="7:14" x14ac:dyDescent="0.2">
      <c r="G73"/>
      <c r="H73"/>
      <c r="K73"/>
      <c r="L73"/>
      <c r="N73"/>
    </row>
    <row r="74" spans="7:14" x14ac:dyDescent="0.2">
      <c r="G74"/>
      <c r="H74"/>
      <c r="K74"/>
      <c r="L74"/>
      <c r="N74"/>
    </row>
    <row r="75" spans="7:14" x14ac:dyDescent="0.2">
      <c r="G75"/>
      <c r="H75"/>
      <c r="K75"/>
      <c r="L75"/>
      <c r="N75"/>
    </row>
    <row r="76" spans="7:14" x14ac:dyDescent="0.2">
      <c r="G76"/>
      <c r="H76"/>
      <c r="K76"/>
      <c r="L76"/>
      <c r="N76"/>
    </row>
    <row r="77" spans="7:14" x14ac:dyDescent="0.2">
      <c r="G77"/>
      <c r="H77"/>
      <c r="K77"/>
      <c r="L77"/>
      <c r="N77"/>
    </row>
    <row r="78" spans="7:14" x14ac:dyDescent="0.2">
      <c r="G78"/>
      <c r="H78"/>
      <c r="K78"/>
      <c r="L78"/>
      <c r="N78"/>
    </row>
    <row r="79" spans="7:14" x14ac:dyDescent="0.2">
      <c r="G79"/>
      <c r="H79"/>
      <c r="K79"/>
      <c r="L79"/>
      <c r="N79"/>
    </row>
    <row r="80" spans="7:14" x14ac:dyDescent="0.2">
      <c r="G80"/>
      <c r="H80"/>
      <c r="K80"/>
      <c r="L80"/>
      <c r="N80"/>
    </row>
    <row r="81" spans="7:14" x14ac:dyDescent="0.2">
      <c r="G81"/>
      <c r="H81"/>
      <c r="K81"/>
      <c r="L81"/>
      <c r="N81"/>
    </row>
    <row r="82" spans="7:14" x14ac:dyDescent="0.2">
      <c r="G82"/>
      <c r="H82"/>
      <c r="K82"/>
      <c r="L82"/>
      <c r="N82"/>
    </row>
    <row r="83" spans="7:14" x14ac:dyDescent="0.2">
      <c r="G83"/>
      <c r="H83"/>
      <c r="K83"/>
      <c r="L83"/>
      <c r="N83"/>
    </row>
    <row r="84" spans="7:14" x14ac:dyDescent="0.2">
      <c r="G84"/>
      <c r="H84"/>
      <c r="K84"/>
      <c r="L84"/>
      <c r="N84"/>
    </row>
    <row r="85" spans="7:14" x14ac:dyDescent="0.2">
      <c r="G85"/>
      <c r="H85"/>
      <c r="K85"/>
      <c r="L85"/>
      <c r="N85"/>
    </row>
    <row r="86" spans="7:14" x14ac:dyDescent="0.2">
      <c r="G86"/>
      <c r="H86"/>
      <c r="K86"/>
      <c r="L86"/>
      <c r="N86"/>
    </row>
    <row r="87" spans="7:14" x14ac:dyDescent="0.2">
      <c r="G87"/>
      <c r="H87"/>
      <c r="K87"/>
      <c r="L87"/>
      <c r="N87"/>
    </row>
    <row r="88" spans="7:14" x14ac:dyDescent="0.2">
      <c r="G88"/>
      <c r="H88"/>
      <c r="K88"/>
      <c r="L88"/>
      <c r="N88"/>
    </row>
    <row r="89" spans="7:14" x14ac:dyDescent="0.2">
      <c r="G89"/>
      <c r="H89"/>
      <c r="K89"/>
      <c r="L89"/>
      <c r="N89"/>
    </row>
    <row r="90" spans="7:14" x14ac:dyDescent="0.2">
      <c r="G90"/>
      <c r="H90"/>
      <c r="K90"/>
      <c r="L90"/>
    </row>
    <row r="91" spans="7:14" x14ac:dyDescent="0.2">
      <c r="G91"/>
      <c r="H91"/>
      <c r="K91"/>
      <c r="L91"/>
    </row>
    <row r="92" spans="7:14" x14ac:dyDescent="0.2">
      <c r="G92"/>
      <c r="H92"/>
      <c r="K92"/>
      <c r="L92"/>
    </row>
    <row r="93" spans="7:14" x14ac:dyDescent="0.2">
      <c r="G93"/>
      <c r="H93"/>
      <c r="K93"/>
      <c r="L93"/>
    </row>
    <row r="94" spans="7:14" x14ac:dyDescent="0.2">
      <c r="G94"/>
      <c r="H94"/>
      <c r="K94"/>
      <c r="L94"/>
    </row>
    <row r="95" spans="7:14" x14ac:dyDescent="0.2">
      <c r="G95"/>
      <c r="H95"/>
      <c r="K95"/>
      <c r="L95"/>
    </row>
    <row r="96" spans="7:14" x14ac:dyDescent="0.2">
      <c r="G96"/>
      <c r="H96"/>
      <c r="K96"/>
      <c r="L96"/>
    </row>
    <row r="97" spans="7:12" x14ac:dyDescent="0.2">
      <c r="G97"/>
      <c r="H97"/>
      <c r="K97"/>
      <c r="L97"/>
    </row>
    <row r="98" spans="7:12" x14ac:dyDescent="0.2">
      <c r="G98"/>
      <c r="H98"/>
      <c r="K98"/>
      <c r="L98"/>
    </row>
    <row r="99" spans="7:12" x14ac:dyDescent="0.2">
      <c r="G99"/>
      <c r="H99"/>
      <c r="K99"/>
      <c r="L99"/>
    </row>
    <row r="100" spans="7:12" x14ac:dyDescent="0.2">
      <c r="G100"/>
      <c r="H100"/>
      <c r="K100"/>
      <c r="L100"/>
    </row>
    <row r="101" spans="7:12" x14ac:dyDescent="0.2">
      <c r="G101"/>
      <c r="H101"/>
      <c r="K101"/>
      <c r="L101"/>
    </row>
    <row r="102" spans="7:12" x14ac:dyDescent="0.2">
      <c r="G102"/>
      <c r="H102"/>
      <c r="K102"/>
      <c r="L102"/>
    </row>
    <row r="103" spans="7:12" x14ac:dyDescent="0.2">
      <c r="G103"/>
      <c r="H103"/>
      <c r="K103"/>
      <c r="L103"/>
    </row>
    <row r="104" spans="7:12" x14ac:dyDescent="0.2">
      <c r="G104"/>
      <c r="H104"/>
      <c r="K104"/>
      <c r="L104"/>
    </row>
    <row r="105" spans="7:12" x14ac:dyDescent="0.2">
      <c r="G105"/>
      <c r="H105"/>
      <c r="K105"/>
      <c r="L105"/>
    </row>
    <row r="106" spans="7:12" x14ac:dyDescent="0.2">
      <c r="G106"/>
      <c r="H106"/>
      <c r="K106"/>
      <c r="L106"/>
    </row>
    <row r="107" spans="7:12" x14ac:dyDescent="0.2">
      <c r="G107"/>
      <c r="H107"/>
      <c r="K107"/>
      <c r="L107"/>
    </row>
    <row r="108" spans="7:12" x14ac:dyDescent="0.2">
      <c r="G108"/>
      <c r="H108"/>
      <c r="K108"/>
      <c r="L108"/>
    </row>
    <row r="109" spans="7:12" x14ac:dyDescent="0.2">
      <c r="G109"/>
      <c r="H109"/>
      <c r="K109"/>
      <c r="L109"/>
    </row>
    <row r="110" spans="7:12" x14ac:dyDescent="0.2">
      <c r="G110"/>
      <c r="H110"/>
    </row>
    <row r="111" spans="7:12" x14ac:dyDescent="0.2">
      <c r="G111"/>
      <c r="H111"/>
    </row>
    <row r="112" spans="7:12" x14ac:dyDescent="0.2">
      <c r="G112"/>
      <c r="H112"/>
    </row>
    <row r="113" spans="7:8" x14ac:dyDescent="0.2">
      <c r="G113"/>
      <c r="H113"/>
    </row>
    <row r="114" spans="7:8" x14ac:dyDescent="0.2">
      <c r="G114"/>
      <c r="H114"/>
    </row>
    <row r="115" spans="7:8" x14ac:dyDescent="0.2">
      <c r="G115"/>
      <c r="H115"/>
    </row>
    <row r="116" spans="7:8" x14ac:dyDescent="0.2">
      <c r="G116"/>
      <c r="H116"/>
    </row>
    <row r="117" spans="7:8" x14ac:dyDescent="0.2">
      <c r="G117"/>
      <c r="H117"/>
    </row>
    <row r="118" spans="7:8" x14ac:dyDescent="0.2">
      <c r="G118"/>
      <c r="H118"/>
    </row>
    <row r="119" spans="7:8" x14ac:dyDescent="0.2">
      <c r="G119"/>
      <c r="H119"/>
    </row>
    <row r="120" spans="7:8" x14ac:dyDescent="0.2">
      <c r="G120"/>
      <c r="H120"/>
    </row>
    <row r="121" spans="7:8" x14ac:dyDescent="0.2">
      <c r="G121"/>
      <c r="H121"/>
    </row>
    <row r="122" spans="7:8" x14ac:dyDescent="0.2">
      <c r="G122"/>
      <c r="H122"/>
    </row>
    <row r="123" spans="7:8" x14ac:dyDescent="0.2">
      <c r="G123"/>
      <c r="H123"/>
    </row>
    <row r="124" spans="7:8" x14ac:dyDescent="0.2">
      <c r="G124"/>
      <c r="H124"/>
    </row>
    <row r="125" spans="7:8" x14ac:dyDescent="0.2">
      <c r="G125"/>
      <c r="H125"/>
    </row>
    <row r="126" spans="7:8" x14ac:dyDescent="0.2">
      <c r="G126"/>
      <c r="H126"/>
    </row>
    <row r="127" spans="7:8" x14ac:dyDescent="0.2">
      <c r="G127"/>
      <c r="H127"/>
    </row>
    <row r="128" spans="7:8" x14ac:dyDescent="0.2">
      <c r="G128"/>
      <c r="H128"/>
    </row>
    <row r="129" spans="7:8" x14ac:dyDescent="0.2">
      <c r="G129"/>
      <c r="H129"/>
    </row>
  </sheetData>
  <conditionalFormatting sqref="D24 G19:G23 G17 G2:G14 G32:G48 G27:G30 K17 K19:K23 I17 I19:I23">
    <cfRule type="cellIs" dxfId="337" priority="409" operator="lessThan">
      <formula>0.3</formula>
    </cfRule>
    <cfRule type="cellIs" dxfId="336" priority="410" operator="greaterThan">
      <formula>0.9</formula>
    </cfRule>
  </conditionalFormatting>
  <conditionalFormatting sqref="F24:G24">
    <cfRule type="cellIs" dxfId="335" priority="395" operator="lessThan">
      <formula>0.3</formula>
    </cfRule>
    <cfRule type="cellIs" dxfId="334" priority="396" operator="greaterThan">
      <formula>0.9</formula>
    </cfRule>
  </conditionalFormatting>
  <conditionalFormatting sqref="F49:G49 D49">
    <cfRule type="cellIs" dxfId="333" priority="387" operator="lessThan">
      <formula>0.3</formula>
    </cfRule>
    <cfRule type="cellIs" dxfId="332" priority="388" operator="greaterThan">
      <formula>0.9</formula>
    </cfRule>
  </conditionalFormatting>
  <conditionalFormatting sqref="G21">
    <cfRule type="cellIs" dxfId="331" priority="365" operator="lessThan">
      <formula>0.3</formula>
    </cfRule>
    <cfRule type="cellIs" dxfId="330" priority="366" operator="greaterThan">
      <formula>0.9</formula>
    </cfRule>
  </conditionalFormatting>
  <conditionalFormatting sqref="G22">
    <cfRule type="cellIs" dxfId="329" priority="363" operator="lessThan">
      <formula>0.3</formula>
    </cfRule>
    <cfRule type="cellIs" dxfId="328" priority="364" operator="greaterThan">
      <formula>0.9</formula>
    </cfRule>
  </conditionalFormatting>
  <conditionalFormatting sqref="G46">
    <cfRule type="cellIs" dxfId="327" priority="361" operator="lessThan">
      <formula>0.3</formula>
    </cfRule>
    <cfRule type="cellIs" dxfId="326" priority="362" operator="greaterThan">
      <formula>0.9</formula>
    </cfRule>
  </conditionalFormatting>
  <conditionalFormatting sqref="G47">
    <cfRule type="cellIs" dxfId="325" priority="359" operator="lessThan">
      <formula>0.3</formula>
    </cfRule>
    <cfRule type="cellIs" dxfId="324" priority="360" operator="greaterThan">
      <formula>0.9</formula>
    </cfRule>
  </conditionalFormatting>
  <conditionalFormatting sqref="G23">
    <cfRule type="cellIs" dxfId="323" priority="367" operator="lessThan">
      <formula>0.3</formula>
    </cfRule>
    <cfRule type="cellIs" dxfId="322" priority="368" operator="greaterThan">
      <formula>0.9</formula>
    </cfRule>
  </conditionalFormatting>
  <conditionalFormatting sqref="G48">
    <cfRule type="cellIs" dxfId="321" priority="357" operator="lessThan">
      <formula>0.3</formula>
    </cfRule>
    <cfRule type="cellIs" dxfId="320" priority="358" operator="greaterThan">
      <formula>0.9</formula>
    </cfRule>
  </conditionalFormatting>
  <conditionalFormatting sqref="I23">
    <cfRule type="cellIs" dxfId="319" priority="331" operator="lessThan">
      <formula>0.3</formula>
    </cfRule>
    <cfRule type="cellIs" dxfId="318" priority="332" operator="greaterThan">
      <formula>0.9</formula>
    </cfRule>
  </conditionalFormatting>
  <conditionalFormatting sqref="I21">
    <cfRule type="cellIs" dxfId="317" priority="329" operator="lessThan">
      <formula>0.3</formula>
    </cfRule>
    <cfRule type="cellIs" dxfId="316" priority="330" operator="greaterThan">
      <formula>0.9</formula>
    </cfRule>
  </conditionalFormatting>
  <conditionalFormatting sqref="I22">
    <cfRule type="cellIs" dxfId="315" priority="327" operator="lessThan">
      <formula>0.3</formula>
    </cfRule>
    <cfRule type="cellIs" dxfId="314" priority="328" operator="greaterThan">
      <formula>0.9</formula>
    </cfRule>
  </conditionalFormatting>
  <conditionalFormatting sqref="I2:I14">
    <cfRule type="cellIs" dxfId="313" priority="335" operator="lessThan">
      <formula>0.3</formula>
    </cfRule>
    <cfRule type="cellIs" dxfId="312" priority="336" operator="greaterThan">
      <formula>0.9</formula>
    </cfRule>
  </conditionalFormatting>
  <conditionalFormatting sqref="I24">
    <cfRule type="cellIs" dxfId="311" priority="333" operator="lessThan">
      <formula>0.3</formula>
    </cfRule>
    <cfRule type="cellIs" dxfId="310" priority="334" operator="greaterThan">
      <formula>0.9</formula>
    </cfRule>
  </conditionalFormatting>
  <conditionalFormatting sqref="I27:I30 I32:I48">
    <cfRule type="cellIs" dxfId="309" priority="325" operator="lessThan">
      <formula>0.3</formula>
    </cfRule>
    <cfRule type="cellIs" dxfId="308" priority="326" operator="greaterThan">
      <formula>0.9</formula>
    </cfRule>
  </conditionalFormatting>
  <conditionalFormatting sqref="I49">
    <cfRule type="cellIs" dxfId="307" priority="323" operator="lessThan">
      <formula>0.3</formula>
    </cfRule>
    <cfRule type="cellIs" dxfId="306" priority="324" operator="greaterThan">
      <formula>0.9</formula>
    </cfRule>
  </conditionalFormatting>
  <conditionalFormatting sqref="I46">
    <cfRule type="cellIs" dxfId="305" priority="321" operator="lessThan">
      <formula>0.3</formula>
    </cfRule>
    <cfRule type="cellIs" dxfId="304" priority="322" operator="greaterThan">
      <formula>0.9</formula>
    </cfRule>
  </conditionalFormatting>
  <conditionalFormatting sqref="I47">
    <cfRule type="cellIs" dxfId="303" priority="319" operator="lessThan">
      <formula>0.3</formula>
    </cfRule>
    <cfRule type="cellIs" dxfId="302" priority="320" operator="greaterThan">
      <formula>0.9</formula>
    </cfRule>
  </conditionalFormatting>
  <conditionalFormatting sqref="I48">
    <cfRule type="cellIs" dxfId="301" priority="317" operator="lessThan">
      <formula>0.3</formula>
    </cfRule>
    <cfRule type="cellIs" dxfId="300" priority="318" operator="greaterThan">
      <formula>0.9</formula>
    </cfRule>
  </conditionalFormatting>
  <conditionalFormatting sqref="K2:K14">
    <cfRule type="cellIs" dxfId="299" priority="295" operator="lessThan">
      <formula>0.3</formula>
    </cfRule>
    <cfRule type="cellIs" dxfId="298" priority="296" operator="greaterThan">
      <formula>0.9</formula>
    </cfRule>
  </conditionalFormatting>
  <conditionalFormatting sqref="K24">
    <cfRule type="cellIs" dxfId="297" priority="293" operator="lessThan">
      <formula>0.3</formula>
    </cfRule>
    <cfRule type="cellIs" dxfId="296" priority="294" operator="greaterThan">
      <formula>0.9</formula>
    </cfRule>
  </conditionalFormatting>
  <conditionalFormatting sqref="K23">
    <cfRule type="cellIs" dxfId="295" priority="291" operator="lessThan">
      <formula>0.3</formula>
    </cfRule>
    <cfRule type="cellIs" dxfId="294" priority="292" operator="greaterThan">
      <formula>0.9</formula>
    </cfRule>
  </conditionalFormatting>
  <conditionalFormatting sqref="K21">
    <cfRule type="cellIs" dxfId="293" priority="289" operator="lessThan">
      <formula>0.3</formula>
    </cfRule>
    <cfRule type="cellIs" dxfId="292" priority="290" operator="greaterThan">
      <formula>0.9</formula>
    </cfRule>
  </conditionalFormatting>
  <conditionalFormatting sqref="J24">
    <cfRule type="cellIs" dxfId="291" priority="313" operator="lessThan">
      <formula>0.3</formula>
    </cfRule>
    <cfRule type="cellIs" dxfId="290" priority="314" operator="greaterThan">
      <formula>0.9</formula>
    </cfRule>
  </conditionalFormatting>
  <conditionalFormatting sqref="J49">
    <cfRule type="cellIs" dxfId="289" priority="303" operator="lessThan">
      <formula>0.3</formula>
    </cfRule>
    <cfRule type="cellIs" dxfId="288" priority="304" operator="greaterThan">
      <formula>0.9</formula>
    </cfRule>
  </conditionalFormatting>
  <conditionalFormatting sqref="K22">
    <cfRule type="cellIs" dxfId="287" priority="287" operator="lessThan">
      <formula>0.3</formula>
    </cfRule>
    <cfRule type="cellIs" dxfId="286" priority="288" operator="greaterThan">
      <formula>0.9</formula>
    </cfRule>
  </conditionalFormatting>
  <conditionalFormatting sqref="K27:K30 K32:K48">
    <cfRule type="cellIs" dxfId="285" priority="285" operator="lessThan">
      <formula>0.3</formula>
    </cfRule>
    <cfRule type="cellIs" dxfId="284" priority="286" operator="greaterThan">
      <formula>0.9</formula>
    </cfRule>
  </conditionalFormatting>
  <conditionalFormatting sqref="K49">
    <cfRule type="cellIs" dxfId="283" priority="283" operator="lessThan">
      <formula>0.3</formula>
    </cfRule>
    <cfRule type="cellIs" dxfId="282" priority="284" operator="greaterThan">
      <formula>0.9</formula>
    </cfRule>
  </conditionalFormatting>
  <conditionalFormatting sqref="K46">
    <cfRule type="cellIs" dxfId="281" priority="281" operator="lessThan">
      <formula>0.3</formula>
    </cfRule>
    <cfRule type="cellIs" dxfId="280" priority="282" operator="greaterThan">
      <formula>0.9</formula>
    </cfRule>
  </conditionalFormatting>
  <conditionalFormatting sqref="K47">
    <cfRule type="cellIs" dxfId="279" priority="279" operator="lessThan">
      <formula>0.3</formula>
    </cfRule>
    <cfRule type="cellIs" dxfId="278" priority="280" operator="greaterThan">
      <formula>0.9</formula>
    </cfRule>
  </conditionalFormatting>
  <conditionalFormatting sqref="K48">
    <cfRule type="cellIs" dxfId="277" priority="277" operator="lessThan">
      <formula>0.3</formula>
    </cfRule>
    <cfRule type="cellIs" dxfId="276" priority="278" operator="greaterThan">
      <formula>0.9</formula>
    </cfRule>
  </conditionalFormatting>
  <conditionalFormatting sqref="L24">
    <cfRule type="cellIs" dxfId="275" priority="273" operator="lessThan">
      <formula>0.3</formula>
    </cfRule>
    <cfRule type="cellIs" dxfId="274" priority="274" operator="greaterThan">
      <formula>0.9</formula>
    </cfRule>
  </conditionalFormatting>
  <conditionalFormatting sqref="M24">
    <cfRule type="cellIs" dxfId="273" priority="253" operator="lessThan">
      <formula>0.3</formula>
    </cfRule>
    <cfRule type="cellIs" dxfId="272" priority="254" operator="greaterThan">
      <formula>0.9</formula>
    </cfRule>
  </conditionalFormatting>
  <conditionalFormatting sqref="M49">
    <cfRule type="cellIs" dxfId="271" priority="243" operator="lessThan">
      <formula>0.3</formula>
    </cfRule>
    <cfRule type="cellIs" dxfId="270" priority="244" operator="greaterThan">
      <formula>0.9</formula>
    </cfRule>
  </conditionalFormatting>
  <conditionalFormatting sqref="G15">
    <cfRule type="cellIs" dxfId="269" priority="235" operator="lessThan">
      <formula>0.3</formula>
    </cfRule>
    <cfRule type="cellIs" dxfId="268" priority="236" operator="greaterThan">
      <formula>0.9</formula>
    </cfRule>
  </conditionalFormatting>
  <conditionalFormatting sqref="I15">
    <cfRule type="cellIs" dxfId="267" priority="229" operator="lessThan">
      <formula>0.3</formula>
    </cfRule>
    <cfRule type="cellIs" dxfId="266" priority="230" operator="greaterThan">
      <formula>0.9</formula>
    </cfRule>
  </conditionalFormatting>
  <conditionalFormatting sqref="K15">
    <cfRule type="cellIs" dxfId="265" priority="225" operator="lessThan">
      <formula>0.3</formula>
    </cfRule>
    <cfRule type="cellIs" dxfId="264" priority="226" operator="greaterThan">
      <formula>0.9</formula>
    </cfRule>
  </conditionalFormatting>
  <conditionalFormatting sqref="G16">
    <cfRule type="cellIs" dxfId="263" priority="219" operator="lessThan">
      <formula>0.3</formula>
    </cfRule>
    <cfRule type="cellIs" dxfId="262" priority="220" operator="greaterThan">
      <formula>0.9</formula>
    </cfRule>
  </conditionalFormatting>
  <conditionalFormatting sqref="I16">
    <cfRule type="cellIs" dxfId="261" priority="213" operator="lessThan">
      <formula>0.3</formula>
    </cfRule>
    <cfRule type="cellIs" dxfId="260" priority="214" operator="greaterThan">
      <formula>0.9</formula>
    </cfRule>
  </conditionalFormatting>
  <conditionalFormatting sqref="I31">
    <cfRule type="cellIs" dxfId="259" priority="195" operator="lessThan">
      <formula>0.3</formula>
    </cfRule>
    <cfRule type="cellIs" dxfId="258" priority="196" operator="greaterThan">
      <formula>0.9</formula>
    </cfRule>
  </conditionalFormatting>
  <conditionalFormatting sqref="K16">
    <cfRule type="cellIs" dxfId="257" priority="209" operator="lessThan">
      <formula>0.3</formula>
    </cfRule>
    <cfRule type="cellIs" dxfId="256" priority="210" operator="greaterThan">
      <formula>0.9</formula>
    </cfRule>
  </conditionalFormatting>
  <conditionalFormatting sqref="G18 K18 I18">
    <cfRule type="cellIs" dxfId="255" priority="203" operator="lessThan">
      <formula>0.3</formula>
    </cfRule>
    <cfRule type="cellIs" dxfId="254" priority="204" operator="greaterThan">
      <formula>0.9</formula>
    </cfRule>
  </conditionalFormatting>
  <conditionalFormatting sqref="G31">
    <cfRule type="cellIs" dxfId="253" priority="201" operator="lessThan">
      <formula>0.3</formula>
    </cfRule>
    <cfRule type="cellIs" dxfId="252" priority="202" operator="greaterThan">
      <formula>0.9</formula>
    </cfRule>
  </conditionalFormatting>
  <conditionalFormatting sqref="F23">
    <cfRule type="cellIs" dxfId="251" priority="183" operator="lessThan">
      <formula>0.3</formula>
    </cfRule>
    <cfRule type="cellIs" dxfId="250" priority="184" operator="greaterThan">
      <formula>0.9</formula>
    </cfRule>
  </conditionalFormatting>
  <conditionalFormatting sqref="K31">
    <cfRule type="cellIs" dxfId="249" priority="191" operator="lessThan">
      <formula>0.3</formula>
    </cfRule>
    <cfRule type="cellIs" dxfId="248" priority="192" operator="greaterThan">
      <formula>0.9</formula>
    </cfRule>
  </conditionalFormatting>
  <conditionalFormatting sqref="F19:F23 F17 F2:F14">
    <cfRule type="cellIs" dxfId="247" priority="185" operator="lessThan">
      <formula>0.3</formula>
    </cfRule>
    <cfRule type="cellIs" dxfId="246" priority="186" operator="greaterThan">
      <formula>0.9</formula>
    </cfRule>
  </conditionalFormatting>
  <conditionalFormatting sqref="F21">
    <cfRule type="cellIs" dxfId="245" priority="181" operator="lessThan">
      <formula>0.3</formula>
    </cfRule>
    <cfRule type="cellIs" dxfId="244" priority="182" operator="greaterThan">
      <formula>0.9</formula>
    </cfRule>
  </conditionalFormatting>
  <conditionalFormatting sqref="F22">
    <cfRule type="cellIs" dxfId="243" priority="179" operator="lessThan">
      <formula>0.3</formula>
    </cfRule>
    <cfRule type="cellIs" dxfId="242" priority="180" operator="greaterThan">
      <formula>0.9</formula>
    </cfRule>
  </conditionalFormatting>
  <conditionalFormatting sqref="F15">
    <cfRule type="cellIs" dxfId="241" priority="177" operator="lessThan">
      <formula>0.3</formula>
    </cfRule>
    <cfRule type="cellIs" dxfId="240" priority="178" operator="greaterThan">
      <formula>0.9</formula>
    </cfRule>
  </conditionalFormatting>
  <conditionalFormatting sqref="F16">
    <cfRule type="cellIs" dxfId="239" priority="175" operator="lessThan">
      <formula>0.3</formula>
    </cfRule>
    <cfRule type="cellIs" dxfId="238" priority="176" operator="greaterThan">
      <formula>0.9</formula>
    </cfRule>
  </conditionalFormatting>
  <conditionalFormatting sqref="F18">
    <cfRule type="cellIs" dxfId="237" priority="173" operator="lessThan">
      <formula>0.3</formula>
    </cfRule>
    <cfRule type="cellIs" dxfId="236" priority="174" operator="greaterThan">
      <formula>0.9</formula>
    </cfRule>
  </conditionalFormatting>
  <conditionalFormatting sqref="F32:F48 F27:F30">
    <cfRule type="cellIs" dxfId="235" priority="171" operator="lessThan">
      <formula>0.3</formula>
    </cfRule>
    <cfRule type="cellIs" dxfId="234" priority="172" operator="greaterThan">
      <formula>0.9</formula>
    </cfRule>
  </conditionalFormatting>
  <conditionalFormatting sqref="F46">
    <cfRule type="cellIs" dxfId="233" priority="169" operator="lessThan">
      <formula>0.3</formula>
    </cfRule>
    <cfRule type="cellIs" dxfId="232" priority="170" operator="greaterThan">
      <formula>0.9</formula>
    </cfRule>
  </conditionalFormatting>
  <conditionalFormatting sqref="F47">
    <cfRule type="cellIs" dxfId="231" priority="167" operator="lessThan">
      <formula>0.3</formula>
    </cfRule>
    <cfRule type="cellIs" dxfId="230" priority="168" operator="greaterThan">
      <formula>0.9</formula>
    </cfRule>
  </conditionalFormatting>
  <conditionalFormatting sqref="F48">
    <cfRule type="cellIs" dxfId="229" priority="165" operator="lessThan">
      <formula>0.3</formula>
    </cfRule>
    <cfRule type="cellIs" dxfId="228" priority="166" operator="greaterThan">
      <formula>0.9</formula>
    </cfRule>
  </conditionalFormatting>
  <conditionalFormatting sqref="F31">
    <cfRule type="cellIs" dxfId="227" priority="163" operator="lessThan">
      <formula>0.3</formula>
    </cfRule>
    <cfRule type="cellIs" dxfId="226" priority="164" operator="greaterThan">
      <formula>0.9</formula>
    </cfRule>
  </conditionalFormatting>
  <conditionalFormatting sqref="J19:J23 J17">
    <cfRule type="cellIs" dxfId="225" priority="161" operator="lessThan">
      <formula>0.3</formula>
    </cfRule>
    <cfRule type="cellIs" dxfId="224" priority="162" operator="greaterThan">
      <formula>0.9</formula>
    </cfRule>
  </conditionalFormatting>
  <conditionalFormatting sqref="J23">
    <cfRule type="cellIs" dxfId="223" priority="157" operator="lessThan">
      <formula>0.3</formula>
    </cfRule>
    <cfRule type="cellIs" dxfId="222" priority="158" operator="greaterThan">
      <formula>0.9</formula>
    </cfRule>
  </conditionalFormatting>
  <conditionalFormatting sqref="J21">
    <cfRule type="cellIs" dxfId="221" priority="155" operator="lessThan">
      <formula>0.3</formula>
    </cfRule>
    <cfRule type="cellIs" dxfId="220" priority="156" operator="greaterThan">
      <formula>0.9</formula>
    </cfRule>
  </conditionalFormatting>
  <conditionalFormatting sqref="J22">
    <cfRule type="cellIs" dxfId="219" priority="153" operator="lessThan">
      <formula>0.3</formula>
    </cfRule>
    <cfRule type="cellIs" dxfId="218" priority="154" operator="greaterThan">
      <formula>0.9</formula>
    </cfRule>
  </conditionalFormatting>
  <conditionalFormatting sqref="J2:J14">
    <cfRule type="cellIs" dxfId="217" priority="159" operator="lessThan">
      <formula>0.3</formula>
    </cfRule>
    <cfRule type="cellIs" dxfId="216" priority="160" operator="greaterThan">
      <formula>0.9</formula>
    </cfRule>
  </conditionalFormatting>
  <conditionalFormatting sqref="J15">
    <cfRule type="cellIs" dxfId="215" priority="151" operator="lessThan">
      <formula>0.3</formula>
    </cfRule>
    <cfRule type="cellIs" dxfId="214" priority="152" operator="greaterThan">
      <formula>0.9</formula>
    </cfRule>
  </conditionalFormatting>
  <conditionalFormatting sqref="J16">
    <cfRule type="cellIs" dxfId="213" priority="149" operator="lessThan">
      <formula>0.3</formula>
    </cfRule>
    <cfRule type="cellIs" dxfId="212" priority="150" operator="greaterThan">
      <formula>0.9</formula>
    </cfRule>
  </conditionalFormatting>
  <conditionalFormatting sqref="J18">
    <cfRule type="cellIs" dxfId="211" priority="147" operator="lessThan">
      <formula>0.3</formula>
    </cfRule>
    <cfRule type="cellIs" dxfId="210" priority="148" operator="greaterThan">
      <formula>0.9</formula>
    </cfRule>
  </conditionalFormatting>
  <conditionalFormatting sqref="J27:J30 J32:J48">
    <cfRule type="cellIs" dxfId="209" priority="145" operator="lessThan">
      <formula>0.3</formula>
    </cfRule>
    <cfRule type="cellIs" dxfId="208" priority="146" operator="greaterThan">
      <formula>0.9</formula>
    </cfRule>
  </conditionalFormatting>
  <conditionalFormatting sqref="J46">
    <cfRule type="cellIs" dxfId="207" priority="143" operator="lessThan">
      <formula>0.3</formula>
    </cfRule>
    <cfRule type="cellIs" dxfId="206" priority="144" operator="greaterThan">
      <formula>0.9</formula>
    </cfRule>
  </conditionalFormatting>
  <conditionalFormatting sqref="J47">
    <cfRule type="cellIs" dxfId="205" priority="141" operator="lessThan">
      <formula>0.3</formula>
    </cfRule>
    <cfRule type="cellIs" dxfId="204" priority="142" operator="greaterThan">
      <formula>0.9</formula>
    </cfRule>
  </conditionalFormatting>
  <conditionalFormatting sqref="J48">
    <cfRule type="cellIs" dxfId="203" priority="139" operator="lessThan">
      <formula>0.3</formula>
    </cfRule>
    <cfRule type="cellIs" dxfId="202" priority="140" operator="greaterThan">
      <formula>0.9</formula>
    </cfRule>
  </conditionalFormatting>
  <conditionalFormatting sqref="J31">
    <cfRule type="cellIs" dxfId="201" priority="137" operator="lessThan">
      <formula>0.3</formula>
    </cfRule>
    <cfRule type="cellIs" dxfId="200" priority="138" operator="greaterThan">
      <formula>0.9</formula>
    </cfRule>
  </conditionalFormatting>
  <conditionalFormatting sqref="E24">
    <cfRule type="cellIs" dxfId="199" priority="135" operator="lessThan">
      <formula>0.3</formula>
    </cfRule>
    <cfRule type="cellIs" dxfId="198" priority="136" operator="greaterThan">
      <formula>0.9</formula>
    </cfRule>
  </conditionalFormatting>
  <conditionalFormatting sqref="E23">
    <cfRule type="cellIs" dxfId="197" priority="131" operator="lessThan">
      <formula>0.3</formula>
    </cfRule>
    <cfRule type="cellIs" dxfId="196" priority="132" operator="greaterThan">
      <formula>0.9</formula>
    </cfRule>
  </conditionalFormatting>
  <conditionalFormatting sqref="E19:E23 E17 E2:E14">
    <cfRule type="cellIs" dxfId="195" priority="133" operator="lessThan">
      <formula>0.3</formula>
    </cfRule>
    <cfRule type="cellIs" dxfId="194" priority="134" operator="greaterThan">
      <formula>0.9</formula>
    </cfRule>
  </conditionalFormatting>
  <conditionalFormatting sqref="E21">
    <cfRule type="cellIs" dxfId="193" priority="129" operator="lessThan">
      <formula>0.3</formula>
    </cfRule>
    <cfRule type="cellIs" dxfId="192" priority="130" operator="greaterThan">
      <formula>0.9</formula>
    </cfRule>
  </conditionalFormatting>
  <conditionalFormatting sqref="E22">
    <cfRule type="cellIs" dxfId="191" priority="127" operator="lessThan">
      <formula>0.3</formula>
    </cfRule>
    <cfRule type="cellIs" dxfId="190" priority="128" operator="greaterThan">
      <formula>0.9</formula>
    </cfRule>
  </conditionalFormatting>
  <conditionalFormatting sqref="E15">
    <cfRule type="cellIs" dxfId="189" priority="125" operator="lessThan">
      <formula>0.3</formula>
    </cfRule>
    <cfRule type="cellIs" dxfId="188" priority="126" operator="greaterThan">
      <formula>0.9</formula>
    </cfRule>
  </conditionalFormatting>
  <conditionalFormatting sqref="E16">
    <cfRule type="cellIs" dxfId="187" priority="123" operator="lessThan">
      <formula>0.3</formula>
    </cfRule>
    <cfRule type="cellIs" dxfId="186" priority="124" operator="greaterThan">
      <formula>0.9</formula>
    </cfRule>
  </conditionalFormatting>
  <conditionalFormatting sqref="E18">
    <cfRule type="cellIs" dxfId="185" priority="121" operator="lessThan">
      <formula>0.3</formula>
    </cfRule>
    <cfRule type="cellIs" dxfId="184" priority="122" operator="greaterThan">
      <formula>0.9</formula>
    </cfRule>
  </conditionalFormatting>
  <conditionalFormatting sqref="E49">
    <cfRule type="cellIs" dxfId="183" priority="119" operator="lessThan">
      <formula>0.3</formula>
    </cfRule>
    <cfRule type="cellIs" dxfId="182" priority="120" operator="greaterThan">
      <formula>0.9</formula>
    </cfRule>
  </conditionalFormatting>
  <conditionalFormatting sqref="E32:E48 E27:E30">
    <cfRule type="cellIs" dxfId="181" priority="117" operator="lessThan">
      <formula>0.3</formula>
    </cfRule>
    <cfRule type="cellIs" dxfId="180" priority="118" operator="greaterThan">
      <formula>0.9</formula>
    </cfRule>
  </conditionalFormatting>
  <conditionalFormatting sqref="E46">
    <cfRule type="cellIs" dxfId="179" priority="115" operator="lessThan">
      <formula>0.3</formula>
    </cfRule>
    <cfRule type="cellIs" dxfId="178" priority="116" operator="greaterThan">
      <formula>0.9</formula>
    </cfRule>
  </conditionalFormatting>
  <conditionalFormatting sqref="E47">
    <cfRule type="cellIs" dxfId="177" priority="113" operator="lessThan">
      <formula>0.3</formula>
    </cfRule>
    <cfRule type="cellIs" dxfId="176" priority="114" operator="greaterThan">
      <formula>0.9</formula>
    </cfRule>
  </conditionalFormatting>
  <conditionalFormatting sqref="E48">
    <cfRule type="cellIs" dxfId="175" priority="111" operator="lessThan">
      <formula>0.3</formula>
    </cfRule>
    <cfRule type="cellIs" dxfId="174" priority="112" operator="greaterThan">
      <formula>0.9</formula>
    </cfRule>
  </conditionalFormatting>
  <conditionalFormatting sqref="E31">
    <cfRule type="cellIs" dxfId="173" priority="109" operator="lessThan">
      <formula>0.3</formula>
    </cfRule>
    <cfRule type="cellIs" dxfId="172" priority="110" operator="greaterThan">
      <formula>0.9</formula>
    </cfRule>
  </conditionalFormatting>
  <conditionalFormatting sqref="H19:H23 H17 H2:H14">
    <cfRule type="cellIs" dxfId="171" priority="107" operator="lessThan">
      <formula>0.3</formula>
    </cfRule>
    <cfRule type="cellIs" dxfId="170" priority="108" operator="greaterThan">
      <formula>0.9</formula>
    </cfRule>
  </conditionalFormatting>
  <conditionalFormatting sqref="H24">
    <cfRule type="cellIs" dxfId="169" priority="105" operator="lessThan">
      <formula>0.3</formula>
    </cfRule>
    <cfRule type="cellIs" dxfId="168" priority="106" operator="greaterThan">
      <formula>0.9</formula>
    </cfRule>
  </conditionalFormatting>
  <conditionalFormatting sqref="H21">
    <cfRule type="cellIs" dxfId="167" priority="101" operator="lessThan">
      <formula>0.3</formula>
    </cfRule>
    <cfRule type="cellIs" dxfId="166" priority="102" operator="greaterThan">
      <formula>0.9</formula>
    </cfRule>
  </conditionalFormatting>
  <conditionalFormatting sqref="H22">
    <cfRule type="cellIs" dxfId="165" priority="99" operator="lessThan">
      <formula>0.3</formula>
    </cfRule>
    <cfRule type="cellIs" dxfId="164" priority="100" operator="greaterThan">
      <formula>0.9</formula>
    </cfRule>
  </conditionalFormatting>
  <conditionalFormatting sqref="H23">
    <cfRule type="cellIs" dxfId="163" priority="103" operator="lessThan">
      <formula>0.3</formula>
    </cfRule>
    <cfRule type="cellIs" dxfId="162" priority="104" operator="greaterThan">
      <formula>0.9</formula>
    </cfRule>
  </conditionalFormatting>
  <conditionalFormatting sqref="H15">
    <cfRule type="cellIs" dxfId="161" priority="97" operator="lessThan">
      <formula>0.3</formula>
    </cfRule>
    <cfRule type="cellIs" dxfId="160" priority="98" operator="greaterThan">
      <formula>0.9</formula>
    </cfRule>
  </conditionalFormatting>
  <conditionalFormatting sqref="H16">
    <cfRule type="cellIs" dxfId="159" priority="95" operator="lessThan">
      <formula>0.3</formula>
    </cfRule>
    <cfRule type="cellIs" dxfId="158" priority="96" operator="greaterThan">
      <formula>0.9</formula>
    </cfRule>
  </conditionalFormatting>
  <conditionalFormatting sqref="H18">
    <cfRule type="cellIs" dxfId="157" priority="93" operator="lessThan">
      <formula>0.3</formula>
    </cfRule>
    <cfRule type="cellIs" dxfId="156" priority="94" operator="greaterThan">
      <formula>0.9</formula>
    </cfRule>
  </conditionalFormatting>
  <conditionalFormatting sqref="H32:H48 H27:H30">
    <cfRule type="cellIs" dxfId="155" priority="91" operator="lessThan">
      <formula>0.3</formula>
    </cfRule>
    <cfRule type="cellIs" dxfId="154" priority="92" operator="greaterThan">
      <formula>0.9</formula>
    </cfRule>
  </conditionalFormatting>
  <conditionalFormatting sqref="H49">
    <cfRule type="cellIs" dxfId="153" priority="89" operator="lessThan">
      <formula>0.3</formula>
    </cfRule>
    <cfRule type="cellIs" dxfId="152" priority="90" operator="greaterThan">
      <formula>0.9</formula>
    </cfRule>
  </conditionalFormatting>
  <conditionalFormatting sqref="H46">
    <cfRule type="cellIs" dxfId="151" priority="87" operator="lessThan">
      <formula>0.3</formula>
    </cfRule>
    <cfRule type="cellIs" dxfId="150" priority="88" operator="greaterThan">
      <formula>0.9</formula>
    </cfRule>
  </conditionalFormatting>
  <conditionalFormatting sqref="H47">
    <cfRule type="cellIs" dxfId="149" priority="85" operator="lessThan">
      <formula>0.3</formula>
    </cfRule>
    <cfRule type="cellIs" dxfId="148" priority="86" operator="greaterThan">
      <formula>0.9</formula>
    </cfRule>
  </conditionalFormatting>
  <conditionalFormatting sqref="H48">
    <cfRule type="cellIs" dxfId="147" priority="83" operator="lessThan">
      <formula>0.3</formula>
    </cfRule>
    <cfRule type="cellIs" dxfId="146" priority="84" operator="greaterThan">
      <formula>0.9</formula>
    </cfRule>
  </conditionalFormatting>
  <conditionalFormatting sqref="H31">
    <cfRule type="cellIs" dxfId="145" priority="81" operator="lessThan">
      <formula>0.3</formula>
    </cfRule>
    <cfRule type="cellIs" dxfId="144" priority="82" operator="greaterThan">
      <formula>0.9</formula>
    </cfRule>
  </conditionalFormatting>
  <conditionalFormatting sqref="D23">
    <cfRule type="cellIs" dxfId="143" priority="77" operator="lessThan">
      <formula>0.3</formula>
    </cfRule>
    <cfRule type="cellIs" dxfId="142" priority="78" operator="greaterThan">
      <formula>0.9</formula>
    </cfRule>
  </conditionalFormatting>
  <conditionalFormatting sqref="D19:D23 D17 D3:D14">
    <cfRule type="cellIs" dxfId="141" priority="79" operator="lessThan">
      <formula>0.3</formula>
    </cfRule>
    <cfRule type="cellIs" dxfId="140" priority="80" operator="greaterThan">
      <formula>0.9</formula>
    </cfRule>
  </conditionalFormatting>
  <conditionalFormatting sqref="D21">
    <cfRule type="cellIs" dxfId="139" priority="75" operator="lessThan">
      <formula>0.3</formula>
    </cfRule>
    <cfRule type="cellIs" dxfId="138" priority="76" operator="greaterThan">
      <formula>0.9</formula>
    </cfRule>
  </conditionalFormatting>
  <conditionalFormatting sqref="D22">
    <cfRule type="cellIs" dxfId="137" priority="73" operator="lessThan">
      <formula>0.3</formula>
    </cfRule>
    <cfRule type="cellIs" dxfId="136" priority="74" operator="greaterThan">
      <formula>0.9</formula>
    </cfRule>
  </conditionalFormatting>
  <conditionalFormatting sqref="D15">
    <cfRule type="cellIs" dxfId="135" priority="71" operator="lessThan">
      <formula>0.3</formula>
    </cfRule>
    <cfRule type="cellIs" dxfId="134" priority="72" operator="greaterThan">
      <formula>0.9</formula>
    </cfRule>
  </conditionalFormatting>
  <conditionalFormatting sqref="D16">
    <cfRule type="cellIs" dxfId="133" priority="69" operator="lessThan">
      <formula>0.3</formula>
    </cfRule>
    <cfRule type="cellIs" dxfId="132" priority="70" operator="greaterThan">
      <formula>0.9</formula>
    </cfRule>
  </conditionalFormatting>
  <conditionalFormatting sqref="D18">
    <cfRule type="cellIs" dxfId="131" priority="67" operator="lessThan">
      <formula>0.3</formula>
    </cfRule>
    <cfRule type="cellIs" dxfId="130" priority="68" operator="greaterThan">
      <formula>0.9</formula>
    </cfRule>
  </conditionalFormatting>
  <conditionalFormatting sqref="D2">
    <cfRule type="cellIs" dxfId="129" priority="65" operator="lessThan">
      <formula>0.3</formula>
    </cfRule>
    <cfRule type="cellIs" dxfId="128" priority="66" operator="greaterThan">
      <formula>0.9</formula>
    </cfRule>
  </conditionalFormatting>
  <conditionalFormatting sqref="D32:D48 D27:D30">
    <cfRule type="cellIs" dxfId="127" priority="63" operator="lessThan">
      <formula>0.3</formula>
    </cfRule>
    <cfRule type="cellIs" dxfId="126" priority="64" operator="greaterThan">
      <formula>0.9</formula>
    </cfRule>
  </conditionalFormatting>
  <conditionalFormatting sqref="D46">
    <cfRule type="cellIs" dxfId="125" priority="61" operator="lessThan">
      <formula>0.3</formula>
    </cfRule>
    <cfRule type="cellIs" dxfId="124" priority="62" operator="greaterThan">
      <formula>0.9</formula>
    </cfRule>
  </conditionalFormatting>
  <conditionalFormatting sqref="D47">
    <cfRule type="cellIs" dxfId="123" priority="59" operator="lessThan">
      <formula>0.3</formula>
    </cfRule>
    <cfRule type="cellIs" dxfId="122" priority="60" operator="greaterThan">
      <formula>0.9</formula>
    </cfRule>
  </conditionalFormatting>
  <conditionalFormatting sqref="D48">
    <cfRule type="cellIs" dxfId="121" priority="57" operator="lessThan">
      <formula>0.3</formula>
    </cfRule>
    <cfRule type="cellIs" dxfId="120" priority="58" operator="greaterThan">
      <formula>0.9</formula>
    </cfRule>
  </conditionalFormatting>
  <conditionalFormatting sqref="D31">
    <cfRule type="cellIs" dxfId="119" priority="55" operator="lessThan">
      <formula>0.3</formula>
    </cfRule>
    <cfRule type="cellIs" dxfId="118" priority="56" operator="greaterThan">
      <formula>0.9</formula>
    </cfRule>
  </conditionalFormatting>
  <conditionalFormatting sqref="M17 M19:M23">
    <cfRule type="cellIs" dxfId="117" priority="53" operator="lessThan">
      <formula>0.3</formula>
    </cfRule>
    <cfRule type="cellIs" dxfId="116" priority="54" operator="greaterThan">
      <formula>0.9</formula>
    </cfRule>
  </conditionalFormatting>
  <conditionalFormatting sqref="M2:M14">
    <cfRule type="cellIs" dxfId="115" priority="51" operator="lessThan">
      <formula>0.3</formula>
    </cfRule>
    <cfRule type="cellIs" dxfId="114" priority="52" operator="greaterThan">
      <formula>0.9</formula>
    </cfRule>
  </conditionalFormatting>
  <conditionalFormatting sqref="M23">
    <cfRule type="cellIs" dxfId="113" priority="49" operator="lessThan">
      <formula>0.3</formula>
    </cfRule>
    <cfRule type="cellIs" dxfId="112" priority="50" operator="greaterThan">
      <formula>0.9</formula>
    </cfRule>
  </conditionalFormatting>
  <conditionalFormatting sqref="M21">
    <cfRule type="cellIs" dxfId="111" priority="47" operator="lessThan">
      <formula>0.3</formula>
    </cfRule>
    <cfRule type="cellIs" dxfId="110" priority="48" operator="greaterThan">
      <formula>0.9</formula>
    </cfRule>
  </conditionalFormatting>
  <conditionalFormatting sqref="M22">
    <cfRule type="cellIs" dxfId="109" priority="45" operator="lessThan">
      <formula>0.3</formula>
    </cfRule>
    <cfRule type="cellIs" dxfId="108" priority="46" operator="greaterThan">
      <formula>0.9</formula>
    </cfRule>
  </conditionalFormatting>
  <conditionalFormatting sqref="M15">
    <cfRule type="cellIs" dxfId="107" priority="43" operator="lessThan">
      <formula>0.3</formula>
    </cfRule>
    <cfRule type="cellIs" dxfId="106" priority="44" operator="greaterThan">
      <formula>0.9</formula>
    </cfRule>
  </conditionalFormatting>
  <conditionalFormatting sqref="M16">
    <cfRule type="cellIs" dxfId="105" priority="41" operator="lessThan">
      <formula>0.3</formula>
    </cfRule>
    <cfRule type="cellIs" dxfId="104" priority="42" operator="greaterThan">
      <formula>0.9</formula>
    </cfRule>
  </conditionalFormatting>
  <conditionalFormatting sqref="M18">
    <cfRule type="cellIs" dxfId="103" priority="39" operator="lessThan">
      <formula>0.3</formula>
    </cfRule>
    <cfRule type="cellIs" dxfId="102" priority="40" operator="greaterThan">
      <formula>0.9</formula>
    </cfRule>
  </conditionalFormatting>
  <conditionalFormatting sqref="M27:M30 M32:M48">
    <cfRule type="cellIs" dxfId="101" priority="37" operator="lessThan">
      <formula>0.3</formula>
    </cfRule>
    <cfRule type="cellIs" dxfId="100" priority="38" operator="greaterThan">
      <formula>0.9</formula>
    </cfRule>
  </conditionalFormatting>
  <conditionalFormatting sqref="M46">
    <cfRule type="cellIs" dxfId="99" priority="35" operator="lessThan">
      <formula>0.3</formula>
    </cfRule>
    <cfRule type="cellIs" dxfId="98" priority="36" operator="greaterThan">
      <formula>0.9</formula>
    </cfRule>
  </conditionalFormatting>
  <conditionalFormatting sqref="M47">
    <cfRule type="cellIs" dxfId="97" priority="33" operator="lessThan">
      <formula>0.3</formula>
    </cfRule>
    <cfRule type="cellIs" dxfId="96" priority="34" operator="greaterThan">
      <formula>0.9</formula>
    </cfRule>
  </conditionalFormatting>
  <conditionalFormatting sqref="M48">
    <cfRule type="cellIs" dxfId="95" priority="31" operator="lessThan">
      <formula>0.3</formula>
    </cfRule>
    <cfRule type="cellIs" dxfId="94" priority="32" operator="greaterThan">
      <formula>0.9</formula>
    </cfRule>
  </conditionalFormatting>
  <conditionalFormatting sqref="M31">
    <cfRule type="cellIs" dxfId="93" priority="29" operator="lessThan">
      <formula>0.3</formula>
    </cfRule>
    <cfRule type="cellIs" dxfId="92" priority="30" operator="greaterThan">
      <formula>0.9</formula>
    </cfRule>
  </conditionalFormatting>
  <conditionalFormatting sqref="L17 L19:L23">
    <cfRule type="cellIs" dxfId="91" priority="27" operator="lessThan">
      <formula>0.3</formula>
    </cfRule>
    <cfRule type="cellIs" dxfId="90" priority="28" operator="greaterThan">
      <formula>0.9</formula>
    </cfRule>
  </conditionalFormatting>
  <conditionalFormatting sqref="L2:L14">
    <cfRule type="cellIs" dxfId="89" priority="25" operator="lessThan">
      <formula>0.3</formula>
    </cfRule>
    <cfRule type="cellIs" dxfId="88" priority="26" operator="greaterThan">
      <formula>0.9</formula>
    </cfRule>
  </conditionalFormatting>
  <conditionalFormatting sqref="L23">
    <cfRule type="cellIs" dxfId="87" priority="23" operator="lessThan">
      <formula>0.3</formula>
    </cfRule>
    <cfRule type="cellIs" dxfId="86" priority="24" operator="greaterThan">
      <formula>0.9</formula>
    </cfRule>
  </conditionalFormatting>
  <conditionalFormatting sqref="L21">
    <cfRule type="cellIs" dxfId="85" priority="21" operator="lessThan">
      <formula>0.3</formula>
    </cfRule>
    <cfRule type="cellIs" dxfId="84" priority="22" operator="greaterThan">
      <formula>0.9</formula>
    </cfRule>
  </conditionalFormatting>
  <conditionalFormatting sqref="L22">
    <cfRule type="cellIs" dxfId="83" priority="19" operator="lessThan">
      <formula>0.3</formula>
    </cfRule>
    <cfRule type="cellIs" dxfId="82" priority="20" operator="greaterThan">
      <formula>0.9</formula>
    </cfRule>
  </conditionalFormatting>
  <conditionalFormatting sqref="L15">
    <cfRule type="cellIs" dxfId="81" priority="17" operator="lessThan">
      <formula>0.3</formula>
    </cfRule>
    <cfRule type="cellIs" dxfId="80" priority="18" operator="greaterThan">
      <formula>0.9</formula>
    </cfRule>
  </conditionalFormatting>
  <conditionalFormatting sqref="L16">
    <cfRule type="cellIs" dxfId="79" priority="15" operator="lessThan">
      <formula>0.3</formula>
    </cfRule>
    <cfRule type="cellIs" dxfId="78" priority="16" operator="greaterThan">
      <formula>0.9</formula>
    </cfRule>
  </conditionalFormatting>
  <conditionalFormatting sqref="L18">
    <cfRule type="cellIs" dxfId="77" priority="13" operator="lessThan">
      <formula>0.3</formula>
    </cfRule>
    <cfRule type="cellIs" dxfId="76" priority="14" operator="greaterThan">
      <formula>0.9</formula>
    </cfRule>
  </conditionalFormatting>
  <conditionalFormatting sqref="L27:L30 L32:L48">
    <cfRule type="cellIs" dxfId="75" priority="11" operator="lessThan">
      <formula>0.3</formula>
    </cfRule>
    <cfRule type="cellIs" dxfId="74" priority="12" operator="greaterThan">
      <formula>0.9</formula>
    </cfRule>
  </conditionalFormatting>
  <conditionalFormatting sqref="L49">
    <cfRule type="cellIs" dxfId="73" priority="9" operator="lessThan">
      <formula>0.3</formula>
    </cfRule>
    <cfRule type="cellIs" dxfId="72" priority="10" operator="greaterThan">
      <formula>0.9</formula>
    </cfRule>
  </conditionalFormatting>
  <conditionalFormatting sqref="L46">
    <cfRule type="cellIs" dxfId="71" priority="7" operator="lessThan">
      <formula>0.3</formula>
    </cfRule>
    <cfRule type="cellIs" dxfId="70" priority="8" operator="greaterThan">
      <formula>0.9</formula>
    </cfRule>
  </conditionalFormatting>
  <conditionalFormatting sqref="L47">
    <cfRule type="cellIs" dxfId="69" priority="5" operator="lessThan">
      <formula>0.3</formula>
    </cfRule>
    <cfRule type="cellIs" dxfId="68" priority="6" operator="greaterThan">
      <formula>0.9</formula>
    </cfRule>
  </conditionalFormatting>
  <conditionalFormatting sqref="L48">
    <cfRule type="cellIs" dxfId="67" priority="3" operator="lessThan">
      <formula>0.3</formula>
    </cfRule>
    <cfRule type="cellIs" dxfId="66" priority="4" operator="greaterThan">
      <formula>0.9</formula>
    </cfRule>
  </conditionalFormatting>
  <conditionalFormatting sqref="L31">
    <cfRule type="cellIs" dxfId="65" priority="1" operator="lessThan">
      <formula>0.3</formula>
    </cfRule>
    <cfRule type="cellIs" dxfId="64" priority="2" operator="greaterThan">
      <formula>0.9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7"/>
  <sheetViews>
    <sheetView zoomScale="70" zoomScaleNormal="70" workbookViewId="0">
      <selection activeCell="F5" sqref="F5"/>
    </sheetView>
  </sheetViews>
  <sheetFormatPr baseColWidth="10" defaultColWidth="9.1640625" defaultRowHeight="15" x14ac:dyDescent="0.2"/>
  <cols>
    <col min="1" max="1" width="20.83203125" style="47" bestFit="1" customWidth="1"/>
    <col min="2" max="2" width="66.5" style="41" customWidth="1"/>
    <col min="3" max="3" width="50.1640625" style="47" bestFit="1" customWidth="1"/>
    <col min="4" max="16384" width="9.1640625" style="47"/>
  </cols>
  <sheetData>
    <row r="1" spans="1:3" x14ac:dyDescent="0.2">
      <c r="A1" s="47" t="s">
        <v>0</v>
      </c>
      <c r="B1" s="41" t="s">
        <v>1</v>
      </c>
      <c r="C1" s="47" t="s">
        <v>604</v>
      </c>
    </row>
    <row r="2" spans="1:3" ht="30" x14ac:dyDescent="0.2">
      <c r="A2" s="39" t="s">
        <v>2</v>
      </c>
      <c r="B2" s="40" t="s">
        <v>3</v>
      </c>
      <c r="C2" s="41" t="s">
        <v>595</v>
      </c>
    </row>
    <row r="3" spans="1:3" ht="30" x14ac:dyDescent="0.2">
      <c r="A3" s="42" t="s">
        <v>2</v>
      </c>
      <c r="B3" s="26" t="s">
        <v>4</v>
      </c>
      <c r="C3" s="41" t="s">
        <v>595</v>
      </c>
    </row>
    <row r="4" spans="1:3" x14ac:dyDescent="0.2">
      <c r="A4" s="42" t="s">
        <v>2</v>
      </c>
      <c r="B4" s="26" t="s">
        <v>5</v>
      </c>
      <c r="C4" s="41" t="s">
        <v>595</v>
      </c>
    </row>
    <row r="5" spans="1:3" ht="30" x14ac:dyDescent="0.2">
      <c r="A5" s="42" t="s">
        <v>2</v>
      </c>
      <c r="B5" s="26" t="s">
        <v>6</v>
      </c>
      <c r="C5" s="41" t="s">
        <v>595</v>
      </c>
    </row>
    <row r="6" spans="1:3" x14ac:dyDescent="0.2">
      <c r="A6" s="42" t="s">
        <v>2</v>
      </c>
      <c r="B6" t="s">
        <v>7</v>
      </c>
      <c r="C6" s="41" t="s">
        <v>595</v>
      </c>
    </row>
    <row r="7" spans="1:3" x14ac:dyDescent="0.2">
      <c r="A7" s="42" t="s">
        <v>2</v>
      </c>
      <c r="B7" s="26" t="s">
        <v>8</v>
      </c>
      <c r="C7" s="41" t="s">
        <v>595</v>
      </c>
    </row>
    <row r="8" spans="1:3" x14ac:dyDescent="0.2">
      <c r="A8" s="43" t="s">
        <v>9</v>
      </c>
      <c r="B8" s="45" t="s">
        <v>220</v>
      </c>
      <c r="C8" s="41" t="s">
        <v>595</v>
      </c>
    </row>
    <row r="9" spans="1:3" x14ac:dyDescent="0.2">
      <c r="A9" s="46" t="s">
        <v>9</v>
      </c>
      <c r="B9" s="48" t="s">
        <v>221</v>
      </c>
      <c r="C9" s="41" t="s">
        <v>595</v>
      </c>
    </row>
    <row r="10" spans="1:3" ht="30" x14ac:dyDescent="0.2">
      <c r="A10" s="47" t="s">
        <v>9</v>
      </c>
      <c r="B10" s="41" t="s">
        <v>222</v>
      </c>
      <c r="C10" s="41" t="s">
        <v>595</v>
      </c>
    </row>
    <row r="11" spans="1:3" x14ac:dyDescent="0.2">
      <c r="A11" s="47" t="s">
        <v>9</v>
      </c>
      <c r="B11" s="41" t="s">
        <v>223</v>
      </c>
      <c r="C11" s="41" t="s">
        <v>596</v>
      </c>
    </row>
    <row r="12" spans="1:3" ht="30" x14ac:dyDescent="0.2">
      <c r="A12" s="49" t="s">
        <v>10</v>
      </c>
      <c r="B12" s="50" t="s">
        <v>11</v>
      </c>
      <c r="C12" s="41" t="s">
        <v>595</v>
      </c>
    </row>
    <row r="13" spans="1:3" x14ac:dyDescent="0.2">
      <c r="A13" s="49" t="s">
        <v>10</v>
      </c>
      <c r="B13" s="50" t="s">
        <v>12</v>
      </c>
      <c r="C13" s="41" t="s">
        <v>595</v>
      </c>
    </row>
    <row r="14" spans="1:3" ht="30" x14ac:dyDescent="0.2">
      <c r="A14" s="49" t="s">
        <v>10</v>
      </c>
      <c r="B14" s="50" t="s">
        <v>13</v>
      </c>
      <c r="C14" s="41" t="s">
        <v>595</v>
      </c>
    </row>
    <row r="15" spans="1:3" x14ac:dyDescent="0.2">
      <c r="A15" s="49" t="s">
        <v>10</v>
      </c>
      <c r="B15" s="50" t="s">
        <v>14</v>
      </c>
      <c r="C15" s="41" t="s">
        <v>595</v>
      </c>
    </row>
    <row r="16" spans="1:3" ht="30" x14ac:dyDescent="0.2">
      <c r="A16" s="49" t="s">
        <v>10</v>
      </c>
      <c r="B16" s="50" t="s">
        <v>15</v>
      </c>
      <c r="C16" s="41" t="s">
        <v>595</v>
      </c>
    </row>
    <row r="17" spans="1:3" x14ac:dyDescent="0.2">
      <c r="A17" s="49" t="s">
        <v>16</v>
      </c>
      <c r="B17" s="50" t="s">
        <v>17</v>
      </c>
      <c r="C17" s="41" t="s">
        <v>596</v>
      </c>
    </row>
    <row r="18" spans="1:3" x14ac:dyDescent="0.2">
      <c r="A18" s="51" t="s">
        <v>16</v>
      </c>
      <c r="B18" s="52" t="s">
        <v>18</v>
      </c>
      <c r="C18" s="41" t="s">
        <v>596</v>
      </c>
    </row>
    <row r="19" spans="1:3" x14ac:dyDescent="0.2">
      <c r="A19" s="51" t="s">
        <v>16</v>
      </c>
      <c r="B19" s="52" t="s">
        <v>19</v>
      </c>
      <c r="C19" s="41" t="s">
        <v>595</v>
      </c>
    </row>
    <row r="20" spans="1:3" ht="30" x14ac:dyDescent="0.2">
      <c r="A20" s="51" t="s">
        <v>16</v>
      </c>
      <c r="B20" s="52" t="s">
        <v>20</v>
      </c>
      <c r="C20" s="41" t="s">
        <v>596</v>
      </c>
    </row>
    <row r="21" spans="1:3" ht="30" x14ac:dyDescent="0.2">
      <c r="A21" s="51" t="s">
        <v>16</v>
      </c>
      <c r="B21" s="52" t="s">
        <v>21</v>
      </c>
      <c r="C21" s="41" t="s">
        <v>596</v>
      </c>
    </row>
    <row r="22" spans="1:3" x14ac:dyDescent="0.2">
      <c r="A22" s="51" t="s">
        <v>22</v>
      </c>
      <c r="B22" s="52" t="s">
        <v>23</v>
      </c>
      <c r="C22" s="41" t="s">
        <v>596</v>
      </c>
    </row>
    <row r="23" spans="1:3" x14ac:dyDescent="0.2">
      <c r="A23" s="49" t="s">
        <v>22</v>
      </c>
      <c r="B23" t="s">
        <v>24</v>
      </c>
      <c r="C23" s="41" t="s">
        <v>595</v>
      </c>
    </row>
    <row r="24" spans="1:3" ht="30" x14ac:dyDescent="0.2">
      <c r="A24" s="49" t="s">
        <v>22</v>
      </c>
      <c r="B24" s="50" t="s">
        <v>25</v>
      </c>
      <c r="C24" s="41" t="s">
        <v>595</v>
      </c>
    </row>
    <row r="25" spans="1:3" ht="30" x14ac:dyDescent="0.2">
      <c r="A25" s="49" t="s">
        <v>22</v>
      </c>
      <c r="B25" s="50" t="s">
        <v>26</v>
      </c>
      <c r="C25" s="41" t="s">
        <v>595</v>
      </c>
    </row>
    <row r="26" spans="1:3" x14ac:dyDescent="0.2">
      <c r="A26" s="49" t="s">
        <v>22</v>
      </c>
      <c r="B26" s="50" t="s">
        <v>27</v>
      </c>
      <c r="C26" s="41" t="s">
        <v>595</v>
      </c>
    </row>
    <row r="27" spans="1:3" ht="30" x14ac:dyDescent="0.2">
      <c r="A27" s="49" t="s">
        <v>28</v>
      </c>
      <c r="B27" s="50" t="s">
        <v>29</v>
      </c>
      <c r="C27" s="41" t="s">
        <v>596</v>
      </c>
    </row>
    <row r="28" spans="1:3" ht="30" x14ac:dyDescent="0.2">
      <c r="A28" s="49" t="s">
        <v>28</v>
      </c>
      <c r="B28" s="50" t="s">
        <v>30</v>
      </c>
      <c r="C28" s="41" t="s">
        <v>596</v>
      </c>
    </row>
    <row r="29" spans="1:3" x14ac:dyDescent="0.2">
      <c r="A29" s="49" t="s">
        <v>28</v>
      </c>
      <c r="B29" s="50" t="s">
        <v>31</v>
      </c>
      <c r="C29" s="41" t="s">
        <v>596</v>
      </c>
    </row>
    <row r="30" spans="1:3" x14ac:dyDescent="0.2">
      <c r="A30" s="51" t="s">
        <v>28</v>
      </c>
      <c r="B30" s="52" t="s">
        <v>32</v>
      </c>
      <c r="C30" s="41" t="s">
        <v>596</v>
      </c>
    </row>
    <row r="31" spans="1:3" x14ac:dyDescent="0.2">
      <c r="A31" s="51" t="s">
        <v>28</v>
      </c>
      <c r="B31" s="52" t="s">
        <v>33</v>
      </c>
      <c r="C31" s="41" t="s">
        <v>596</v>
      </c>
    </row>
    <row r="32" spans="1:3" x14ac:dyDescent="0.2">
      <c r="A32" s="46" t="s">
        <v>34</v>
      </c>
      <c r="B32" t="s">
        <v>35</v>
      </c>
      <c r="C32" s="41" t="s">
        <v>595</v>
      </c>
    </row>
    <row r="33" spans="1:3" ht="30" x14ac:dyDescent="0.2">
      <c r="A33" s="47" t="s">
        <v>34</v>
      </c>
      <c r="B33" s="41" t="s">
        <v>36</v>
      </c>
      <c r="C33" s="41" t="s">
        <v>596</v>
      </c>
    </row>
    <row r="34" spans="1:3" ht="30" x14ac:dyDescent="0.2">
      <c r="A34" s="53" t="s">
        <v>34</v>
      </c>
      <c r="B34" s="54" t="s">
        <v>37</v>
      </c>
      <c r="C34" s="41" t="s">
        <v>596</v>
      </c>
    </row>
    <row r="35" spans="1:3" ht="30" x14ac:dyDescent="0.2">
      <c r="A35" s="53" t="s">
        <v>34</v>
      </c>
      <c r="B35" s="54" t="s">
        <v>38</v>
      </c>
      <c r="C35" s="41" t="s">
        <v>595</v>
      </c>
    </row>
    <row r="36" spans="1:3" ht="30" x14ac:dyDescent="0.2">
      <c r="A36" s="53" t="s">
        <v>34</v>
      </c>
      <c r="B36" s="54" t="s">
        <v>39</v>
      </c>
      <c r="C36" s="41" t="s">
        <v>595</v>
      </c>
    </row>
    <row r="37" spans="1:3" ht="30" x14ac:dyDescent="0.2">
      <c r="A37" s="49" t="s">
        <v>40</v>
      </c>
      <c r="B37" s="50" t="s">
        <v>41</v>
      </c>
      <c r="C37" s="41" t="s">
        <v>596</v>
      </c>
    </row>
    <row r="38" spans="1:3" x14ac:dyDescent="0.2">
      <c r="A38" s="49" t="s">
        <v>40</v>
      </c>
      <c r="B38" s="50" t="s">
        <v>42</v>
      </c>
      <c r="C38" s="41" t="s">
        <v>596</v>
      </c>
    </row>
    <row r="39" spans="1:3" ht="30" x14ac:dyDescent="0.2">
      <c r="A39" s="49" t="s">
        <v>40</v>
      </c>
      <c r="B39" s="50" t="s">
        <v>43</v>
      </c>
      <c r="C39" s="41" t="s">
        <v>595</v>
      </c>
    </row>
    <row r="40" spans="1:3" ht="30" x14ac:dyDescent="0.2">
      <c r="A40" s="51" t="s">
        <v>40</v>
      </c>
      <c r="B40" s="52" t="s">
        <v>44</v>
      </c>
      <c r="C40" s="41" t="s">
        <v>595</v>
      </c>
    </row>
    <row r="41" spans="1:3" ht="30" x14ac:dyDescent="0.2">
      <c r="A41" s="51" t="s">
        <v>40</v>
      </c>
      <c r="B41" s="52" t="s">
        <v>45</v>
      </c>
      <c r="C41" s="41" t="s">
        <v>595</v>
      </c>
    </row>
    <row r="42" spans="1:3" x14ac:dyDescent="0.2">
      <c r="A42" s="51" t="s">
        <v>46</v>
      </c>
      <c r="B42" s="52" t="s">
        <v>47</v>
      </c>
      <c r="C42" s="41" t="s">
        <v>595</v>
      </c>
    </row>
    <row r="43" spans="1:3" ht="30" x14ac:dyDescent="0.2">
      <c r="A43" s="51" t="s">
        <v>46</v>
      </c>
      <c r="B43" s="52" t="s">
        <v>48</v>
      </c>
      <c r="C43" s="41" t="s">
        <v>595</v>
      </c>
    </row>
    <row r="44" spans="1:3" x14ac:dyDescent="0.2">
      <c r="A44" s="51" t="s">
        <v>46</v>
      </c>
      <c r="B44" s="52" t="s">
        <v>49</v>
      </c>
      <c r="C44" s="41" t="s">
        <v>595</v>
      </c>
    </row>
    <row r="45" spans="1:3" ht="30" x14ac:dyDescent="0.2">
      <c r="A45" s="51" t="s">
        <v>46</v>
      </c>
      <c r="B45" s="52" t="s">
        <v>50</v>
      </c>
      <c r="C45" s="41" t="s">
        <v>595</v>
      </c>
    </row>
    <row r="46" spans="1:3" ht="30" x14ac:dyDescent="0.2">
      <c r="A46" s="51" t="s">
        <v>46</v>
      </c>
      <c r="B46" s="52" t="s">
        <v>51</v>
      </c>
      <c r="C46" s="41" t="s">
        <v>595</v>
      </c>
    </row>
    <row r="47" spans="1:3" x14ac:dyDescent="0.2">
      <c r="A47" s="51" t="s">
        <v>52</v>
      </c>
      <c r="B47" s="52" t="s">
        <v>53</v>
      </c>
      <c r="C47" s="41" t="s">
        <v>595</v>
      </c>
    </row>
    <row r="48" spans="1:3" ht="30" x14ac:dyDescent="0.2">
      <c r="A48" s="51" t="s">
        <v>52</v>
      </c>
      <c r="B48" s="52" t="s">
        <v>54</v>
      </c>
      <c r="C48" s="41" t="s">
        <v>595</v>
      </c>
    </row>
    <row r="49" spans="1:3" x14ac:dyDescent="0.2">
      <c r="A49" s="51" t="s">
        <v>52</v>
      </c>
      <c r="B49" s="52" t="s">
        <v>55</v>
      </c>
      <c r="C49" s="41" t="s">
        <v>595</v>
      </c>
    </row>
    <row r="50" spans="1:3" ht="30" x14ac:dyDescent="0.2">
      <c r="A50" s="49" t="s">
        <v>52</v>
      </c>
      <c r="B50" s="50" t="s">
        <v>56</v>
      </c>
      <c r="C50" s="41" t="s">
        <v>596</v>
      </c>
    </row>
    <row r="51" spans="1:3" ht="30" x14ac:dyDescent="0.2">
      <c r="A51" s="49" t="s">
        <v>57</v>
      </c>
      <c r="B51" s="50" t="s">
        <v>58</v>
      </c>
      <c r="C51" s="41" t="s">
        <v>595</v>
      </c>
    </row>
    <row r="52" spans="1:3" ht="30" x14ac:dyDescent="0.2">
      <c r="A52" s="49" t="s">
        <v>57</v>
      </c>
      <c r="B52" s="50" t="s">
        <v>59</v>
      </c>
      <c r="C52" s="41" t="s">
        <v>597</v>
      </c>
    </row>
    <row r="53" spans="1:3" ht="30" x14ac:dyDescent="0.2">
      <c r="A53" s="49" t="s">
        <v>57</v>
      </c>
      <c r="B53" s="50" t="s">
        <v>60</v>
      </c>
      <c r="C53" s="41" t="s">
        <v>596</v>
      </c>
    </row>
    <row r="54" spans="1:3" ht="30" x14ac:dyDescent="0.2">
      <c r="A54" s="49" t="s">
        <v>57</v>
      </c>
      <c r="B54" s="50" t="s">
        <v>61</v>
      </c>
      <c r="C54" s="41" t="s">
        <v>596</v>
      </c>
    </row>
    <row r="55" spans="1:3" ht="30" x14ac:dyDescent="0.2">
      <c r="A55" s="49" t="s">
        <v>57</v>
      </c>
      <c r="B55" s="50" t="s">
        <v>62</v>
      </c>
      <c r="C55" s="41" t="s">
        <v>595</v>
      </c>
    </row>
    <row r="56" spans="1:3" x14ac:dyDescent="0.2">
      <c r="A56" s="49" t="s">
        <v>63</v>
      </c>
      <c r="B56" s="50" t="s">
        <v>64</v>
      </c>
      <c r="C56" s="41" t="s">
        <v>595</v>
      </c>
    </row>
    <row r="57" spans="1:3" ht="30" x14ac:dyDescent="0.2">
      <c r="A57" s="49" t="s">
        <v>63</v>
      </c>
      <c r="B57" s="50" t="s">
        <v>65</v>
      </c>
      <c r="C57" s="41" t="s">
        <v>595</v>
      </c>
    </row>
    <row r="58" spans="1:3" ht="30" x14ac:dyDescent="0.2">
      <c r="A58" s="49" t="s">
        <v>63</v>
      </c>
      <c r="B58" s="50" t="s">
        <v>66</v>
      </c>
      <c r="C58" s="41" t="s">
        <v>595</v>
      </c>
    </row>
    <row r="59" spans="1:3" ht="30" x14ac:dyDescent="0.2">
      <c r="A59" s="51" t="s">
        <v>63</v>
      </c>
      <c r="B59" s="52" t="s">
        <v>67</v>
      </c>
      <c r="C59" s="41" t="s">
        <v>595</v>
      </c>
    </row>
    <row r="60" spans="1:3" ht="30" x14ac:dyDescent="0.2">
      <c r="A60" s="51" t="s">
        <v>68</v>
      </c>
      <c r="B60" s="52" t="s">
        <v>69</v>
      </c>
      <c r="C60" s="41" t="s">
        <v>596</v>
      </c>
    </row>
    <row r="61" spans="1:3" ht="30" x14ac:dyDescent="0.2">
      <c r="A61" s="51" t="s">
        <v>68</v>
      </c>
      <c r="B61" s="52" t="s">
        <v>70</v>
      </c>
      <c r="C61" s="41" t="s">
        <v>595</v>
      </c>
    </row>
    <row r="62" spans="1:3" ht="30" x14ac:dyDescent="0.2">
      <c r="A62" s="51" t="s">
        <v>68</v>
      </c>
      <c r="B62" s="52" t="s">
        <v>71</v>
      </c>
      <c r="C62" s="41" t="s">
        <v>595</v>
      </c>
    </row>
    <row r="63" spans="1:3" ht="30" x14ac:dyDescent="0.2">
      <c r="A63" s="51" t="s">
        <v>68</v>
      </c>
      <c r="B63" s="52" t="s">
        <v>72</v>
      </c>
      <c r="C63" s="41" t="s">
        <v>595</v>
      </c>
    </row>
    <row r="64" spans="1:3" x14ac:dyDescent="0.2">
      <c r="A64" s="51" t="s">
        <v>73</v>
      </c>
      <c r="B64" s="52" t="s">
        <v>74</v>
      </c>
      <c r="C64" s="41" t="s">
        <v>595</v>
      </c>
    </row>
    <row r="65" spans="1:3" x14ac:dyDescent="0.2">
      <c r="A65" s="51" t="s">
        <v>73</v>
      </c>
      <c r="B65" s="52" t="s">
        <v>75</v>
      </c>
      <c r="C65" s="41" t="s">
        <v>595</v>
      </c>
    </row>
    <row r="66" spans="1:3" x14ac:dyDescent="0.2">
      <c r="A66" s="51" t="s">
        <v>73</v>
      </c>
      <c r="B66" s="52" t="s">
        <v>76</v>
      </c>
      <c r="C66" t="s">
        <v>599</v>
      </c>
    </row>
    <row r="67" spans="1:3" x14ac:dyDescent="0.2">
      <c r="A67" s="49" t="s">
        <v>73</v>
      </c>
      <c r="B67" s="50" t="s">
        <v>77</v>
      </c>
      <c r="C67" s="41" t="s">
        <v>595</v>
      </c>
    </row>
    <row r="68" spans="1:3" ht="30" x14ac:dyDescent="0.2">
      <c r="A68" s="49" t="s">
        <v>235</v>
      </c>
      <c r="B68" s="50" t="s">
        <v>230</v>
      </c>
      <c r="C68" s="41" t="s">
        <v>595</v>
      </c>
    </row>
    <row r="69" spans="1:3" ht="30" x14ac:dyDescent="0.2">
      <c r="A69" s="49" t="s">
        <v>235</v>
      </c>
      <c r="B69" s="50" t="s">
        <v>231</v>
      </c>
      <c r="C69" s="41" t="s">
        <v>595</v>
      </c>
    </row>
    <row r="70" spans="1:3" ht="60" x14ac:dyDescent="0.2">
      <c r="A70" s="49" t="s">
        <v>235</v>
      </c>
      <c r="B70" s="50" t="s">
        <v>232</v>
      </c>
      <c r="C70" s="41" t="s">
        <v>595</v>
      </c>
    </row>
    <row r="71" spans="1:3" x14ac:dyDescent="0.2">
      <c r="A71" s="49" t="s">
        <v>235</v>
      </c>
      <c r="B71" s="50" t="s">
        <v>233</v>
      </c>
      <c r="C71" s="41" t="s">
        <v>595</v>
      </c>
    </row>
    <row r="72" spans="1:3" ht="30" x14ac:dyDescent="0.2">
      <c r="A72" s="51" t="s">
        <v>235</v>
      </c>
      <c r="B72" s="52" t="s">
        <v>234</v>
      </c>
      <c r="C72" s="41" t="s">
        <v>595</v>
      </c>
    </row>
    <row r="73" spans="1:3" x14ac:dyDescent="0.2">
      <c r="A73" s="51" t="s">
        <v>235</v>
      </c>
      <c r="B73" s="52" t="s">
        <v>236</v>
      </c>
      <c r="C73" s="41" t="s">
        <v>595</v>
      </c>
    </row>
    <row r="74" spans="1:3" x14ac:dyDescent="0.2">
      <c r="A74" s="51" t="s">
        <v>78</v>
      </c>
      <c r="B74" s="52" t="s">
        <v>79</v>
      </c>
      <c r="C74" s="41" t="s">
        <v>595</v>
      </c>
    </row>
    <row r="75" spans="1:3" x14ac:dyDescent="0.2">
      <c r="A75" s="51" t="s">
        <v>78</v>
      </c>
      <c r="B75" s="52" t="s">
        <v>80</v>
      </c>
      <c r="C75" s="41" t="s">
        <v>595</v>
      </c>
    </row>
    <row r="76" spans="1:3" x14ac:dyDescent="0.2">
      <c r="A76" s="51" t="s">
        <v>78</v>
      </c>
      <c r="B76" s="52" t="s">
        <v>81</v>
      </c>
      <c r="C76" s="41" t="s">
        <v>595</v>
      </c>
    </row>
    <row r="77" spans="1:3" x14ac:dyDescent="0.2">
      <c r="A77" s="51" t="s">
        <v>82</v>
      </c>
      <c r="B77" s="52" t="s">
        <v>83</v>
      </c>
      <c r="C77" s="41" t="s">
        <v>595</v>
      </c>
    </row>
    <row r="78" spans="1:3" x14ac:dyDescent="0.2">
      <c r="A78" s="51" t="s">
        <v>84</v>
      </c>
      <c r="B78" s="52" t="s">
        <v>85</v>
      </c>
      <c r="C78" s="41" t="s">
        <v>599</v>
      </c>
    </row>
    <row r="79" spans="1:3" x14ac:dyDescent="0.2">
      <c r="A79" s="51" t="s">
        <v>84</v>
      </c>
      <c r="B79" s="52" t="s">
        <v>86</v>
      </c>
      <c r="C79" s="41" t="s">
        <v>599</v>
      </c>
    </row>
    <row r="80" spans="1:3" x14ac:dyDescent="0.2">
      <c r="A80" s="51" t="s">
        <v>84</v>
      </c>
      <c r="B80" s="52" t="s">
        <v>87</v>
      </c>
      <c r="C80" s="41" t="s">
        <v>599</v>
      </c>
    </row>
    <row r="81" spans="1:3" x14ac:dyDescent="0.2">
      <c r="A81" s="51" t="s">
        <v>84</v>
      </c>
      <c r="B81" s="52" t="s">
        <v>88</v>
      </c>
      <c r="C81" s="41" t="s">
        <v>599</v>
      </c>
    </row>
    <row r="82" spans="1:3" x14ac:dyDescent="0.2">
      <c r="A82" s="51" t="s">
        <v>84</v>
      </c>
      <c r="B82" s="52" t="s">
        <v>89</v>
      </c>
      <c r="C82" s="41" t="s">
        <v>595</v>
      </c>
    </row>
    <row r="83" spans="1:3" x14ac:dyDescent="0.2">
      <c r="A83" s="51" t="s">
        <v>90</v>
      </c>
      <c r="B83" s="52" t="s">
        <v>91</v>
      </c>
      <c r="C83" s="41" t="s">
        <v>595</v>
      </c>
    </row>
    <row r="84" spans="1:3" ht="30" x14ac:dyDescent="0.2">
      <c r="A84" s="51" t="s">
        <v>90</v>
      </c>
      <c r="B84" s="52" t="s">
        <v>92</v>
      </c>
      <c r="C84" s="41" t="s">
        <v>595</v>
      </c>
    </row>
    <row r="85" spans="1:3" ht="30" x14ac:dyDescent="0.2">
      <c r="A85" s="51" t="s">
        <v>90</v>
      </c>
      <c r="B85" s="52" t="s">
        <v>93</v>
      </c>
      <c r="C85" s="41" t="s">
        <v>595</v>
      </c>
    </row>
    <row r="86" spans="1:3" ht="30" x14ac:dyDescent="0.2">
      <c r="A86" s="51" t="s">
        <v>90</v>
      </c>
      <c r="B86" s="52" t="s">
        <v>94</v>
      </c>
      <c r="C86" s="41" t="s">
        <v>595</v>
      </c>
    </row>
    <row r="87" spans="1:3" ht="30" x14ac:dyDescent="0.2">
      <c r="A87" s="51" t="s">
        <v>90</v>
      </c>
      <c r="B87" s="52" t="s">
        <v>95</v>
      </c>
      <c r="C87" s="41" t="s">
        <v>597</v>
      </c>
    </row>
    <row r="88" spans="1:3" x14ac:dyDescent="0.2">
      <c r="A88" s="51" t="s">
        <v>96</v>
      </c>
      <c r="B88" s="52" t="s">
        <v>97</v>
      </c>
      <c r="C88" s="41" t="s">
        <v>596</v>
      </c>
    </row>
    <row r="89" spans="1:3" ht="30" x14ac:dyDescent="0.2">
      <c r="A89" s="51" t="s">
        <v>96</v>
      </c>
      <c r="B89" s="52" t="s">
        <v>98</v>
      </c>
      <c r="C89" s="41" t="s">
        <v>595</v>
      </c>
    </row>
    <row r="90" spans="1:3" ht="30" x14ac:dyDescent="0.2">
      <c r="A90" s="51" t="s">
        <v>96</v>
      </c>
      <c r="B90" s="52" t="s">
        <v>99</v>
      </c>
      <c r="C90" s="41" t="s">
        <v>595</v>
      </c>
    </row>
    <row r="91" spans="1:3" ht="30" x14ac:dyDescent="0.2">
      <c r="A91" s="51" t="s">
        <v>96</v>
      </c>
      <c r="B91" s="52" t="s">
        <v>100</v>
      </c>
      <c r="C91" s="41" t="s">
        <v>595</v>
      </c>
    </row>
    <row r="92" spans="1:3" ht="30" x14ac:dyDescent="0.2">
      <c r="A92" s="51" t="s">
        <v>96</v>
      </c>
      <c r="B92" s="52" t="s">
        <v>101</v>
      </c>
      <c r="C92" s="41" t="s">
        <v>596</v>
      </c>
    </row>
    <row r="93" spans="1:3" ht="30" x14ac:dyDescent="0.2">
      <c r="A93" s="51" t="s">
        <v>241</v>
      </c>
      <c r="B93" s="52" t="s">
        <v>240</v>
      </c>
      <c r="C93" s="41" t="s">
        <v>595</v>
      </c>
    </row>
    <row r="94" spans="1:3" x14ac:dyDescent="0.2">
      <c r="A94" s="51" t="s">
        <v>241</v>
      </c>
      <c r="B94" s="52" t="s">
        <v>242</v>
      </c>
      <c r="C94" s="41" t="s">
        <v>600</v>
      </c>
    </row>
    <row r="95" spans="1:3" ht="30" x14ac:dyDescent="0.2">
      <c r="A95" s="51" t="s">
        <v>241</v>
      </c>
      <c r="B95" s="52" t="s">
        <v>243</v>
      </c>
      <c r="C95" s="41" t="s">
        <v>595</v>
      </c>
    </row>
    <row r="96" spans="1:3" ht="30" x14ac:dyDescent="0.2">
      <c r="A96" s="51" t="s">
        <v>241</v>
      </c>
      <c r="B96" s="52" t="s">
        <v>244</v>
      </c>
      <c r="C96" s="41" t="s">
        <v>596</v>
      </c>
    </row>
    <row r="97" spans="1:3" ht="30" x14ac:dyDescent="0.2">
      <c r="A97" s="51" t="s">
        <v>241</v>
      </c>
      <c r="B97" s="52" t="s">
        <v>245</v>
      </c>
      <c r="C97" s="41" t="s">
        <v>596</v>
      </c>
    </row>
    <row r="98" spans="1:3" ht="30" x14ac:dyDescent="0.2">
      <c r="A98" s="51" t="s">
        <v>102</v>
      </c>
      <c r="B98" s="52" t="s">
        <v>103</v>
      </c>
      <c r="C98" s="41" t="s">
        <v>595</v>
      </c>
    </row>
    <row r="99" spans="1:3" ht="30" x14ac:dyDescent="0.2">
      <c r="A99" s="51" t="s">
        <v>102</v>
      </c>
      <c r="B99" s="52" t="s">
        <v>104</v>
      </c>
      <c r="C99" s="41" t="s">
        <v>595</v>
      </c>
    </row>
    <row r="100" spans="1:3" ht="30" x14ac:dyDescent="0.2">
      <c r="A100" s="51" t="s">
        <v>102</v>
      </c>
      <c r="B100" s="52" t="s">
        <v>105</v>
      </c>
      <c r="C100" s="41" t="s">
        <v>595</v>
      </c>
    </row>
    <row r="101" spans="1:3" x14ac:dyDescent="0.2">
      <c r="A101" s="51" t="s">
        <v>102</v>
      </c>
      <c r="B101" s="52" t="s">
        <v>106</v>
      </c>
      <c r="C101" s="41" t="s">
        <v>595</v>
      </c>
    </row>
    <row r="102" spans="1:3" ht="30" x14ac:dyDescent="0.2">
      <c r="A102" s="51" t="s">
        <v>102</v>
      </c>
      <c r="B102" s="52" t="s">
        <v>107</v>
      </c>
      <c r="C102" s="41" t="s">
        <v>595</v>
      </c>
    </row>
    <row r="103" spans="1:3" x14ac:dyDescent="0.2">
      <c r="A103" s="51" t="s">
        <v>108</v>
      </c>
      <c r="B103" s="52" t="s">
        <v>109</v>
      </c>
      <c r="C103" s="41" t="s">
        <v>595</v>
      </c>
    </row>
    <row r="104" spans="1:3" x14ac:dyDescent="0.2">
      <c r="A104" s="51" t="s">
        <v>108</v>
      </c>
      <c r="B104" s="52" t="s">
        <v>110</v>
      </c>
      <c r="C104" s="41" t="s">
        <v>596</v>
      </c>
    </row>
    <row r="105" spans="1:3" x14ac:dyDescent="0.2">
      <c r="A105" s="51" t="s">
        <v>108</v>
      </c>
      <c r="B105" s="52" t="s">
        <v>111</v>
      </c>
      <c r="C105" s="41" t="s">
        <v>595</v>
      </c>
    </row>
    <row r="106" spans="1:3" x14ac:dyDescent="0.2">
      <c r="A106" s="51" t="s">
        <v>108</v>
      </c>
      <c r="B106" s="52" t="s">
        <v>112</v>
      </c>
      <c r="C106" s="41" t="s">
        <v>595</v>
      </c>
    </row>
    <row r="107" spans="1:3" ht="30" x14ac:dyDescent="0.2">
      <c r="A107" s="51" t="s">
        <v>108</v>
      </c>
      <c r="B107" s="52" t="s">
        <v>113</v>
      </c>
      <c r="C107" s="41" t="s">
        <v>595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D26"/>
  <sheetViews>
    <sheetView topLeftCell="A13" workbookViewId="0">
      <selection activeCell="C15" sqref="C15"/>
    </sheetView>
  </sheetViews>
  <sheetFormatPr baseColWidth="10" defaultColWidth="8.83203125" defaultRowHeight="15" x14ac:dyDescent="0.2"/>
  <cols>
    <col min="1" max="1" width="24.5" bestFit="1" customWidth="1"/>
    <col min="2" max="2" width="14.6640625" bestFit="1" customWidth="1"/>
    <col min="3" max="3" width="24.5" bestFit="1" customWidth="1"/>
  </cols>
  <sheetData>
    <row r="3" spans="1:4" x14ac:dyDescent="0.2">
      <c r="A3" s="3" t="s">
        <v>114</v>
      </c>
      <c r="B3" t="s">
        <v>115</v>
      </c>
      <c r="C3" s="3" t="s">
        <v>114</v>
      </c>
      <c r="D3" t="s">
        <v>115</v>
      </c>
    </row>
    <row r="4" spans="1:4" x14ac:dyDescent="0.2">
      <c r="A4" s="1" t="s">
        <v>9</v>
      </c>
      <c r="B4" s="2">
        <v>5</v>
      </c>
      <c r="C4" s="1" t="s">
        <v>9</v>
      </c>
      <c r="D4" s="2">
        <v>6</v>
      </c>
    </row>
    <row r="5" spans="1:4" x14ac:dyDescent="0.2">
      <c r="A5" s="1" t="s">
        <v>10</v>
      </c>
      <c r="B5" s="2">
        <v>5</v>
      </c>
      <c r="C5" s="1" t="s">
        <v>10</v>
      </c>
      <c r="D5" s="2">
        <v>5</v>
      </c>
    </row>
    <row r="6" spans="1:4" x14ac:dyDescent="0.2">
      <c r="A6" s="1" t="s">
        <v>16</v>
      </c>
      <c r="B6" s="2">
        <v>5</v>
      </c>
      <c r="C6" s="1" t="s">
        <v>16</v>
      </c>
      <c r="D6" s="2">
        <v>5</v>
      </c>
    </row>
    <row r="7" spans="1:4" x14ac:dyDescent="0.2">
      <c r="A7" s="1" t="s">
        <v>22</v>
      </c>
      <c r="B7" s="2">
        <v>5</v>
      </c>
      <c r="C7" s="1" t="s">
        <v>22</v>
      </c>
      <c r="D7" s="2">
        <v>5</v>
      </c>
    </row>
    <row r="8" spans="1:4" x14ac:dyDescent="0.2">
      <c r="A8" s="1" t="s">
        <v>28</v>
      </c>
      <c r="B8" s="2">
        <v>6</v>
      </c>
      <c r="C8" s="1" t="s">
        <v>34</v>
      </c>
      <c r="D8" s="2">
        <v>5</v>
      </c>
    </row>
    <row r="9" spans="1:4" x14ac:dyDescent="0.2">
      <c r="A9" s="1" t="s">
        <v>34</v>
      </c>
      <c r="B9" s="2">
        <v>4</v>
      </c>
      <c r="C9" s="1" t="s">
        <v>40</v>
      </c>
      <c r="D9" s="2">
        <v>5</v>
      </c>
    </row>
    <row r="10" spans="1:4" x14ac:dyDescent="0.2">
      <c r="A10" s="1" t="s">
        <v>40</v>
      </c>
      <c r="B10" s="2">
        <v>5</v>
      </c>
      <c r="C10" s="1" t="s">
        <v>46</v>
      </c>
      <c r="D10" s="2">
        <v>5</v>
      </c>
    </row>
    <row r="11" spans="1:4" x14ac:dyDescent="0.2">
      <c r="A11" s="1" t="s">
        <v>46</v>
      </c>
      <c r="B11" s="2">
        <v>5</v>
      </c>
      <c r="C11" s="1" t="s">
        <v>52</v>
      </c>
      <c r="D11" s="2">
        <v>5</v>
      </c>
    </row>
    <row r="12" spans="1:4" x14ac:dyDescent="0.2">
      <c r="A12" s="1" t="s">
        <v>52</v>
      </c>
      <c r="B12" s="2">
        <v>6</v>
      </c>
      <c r="C12" s="1" t="s">
        <v>57</v>
      </c>
      <c r="D12" s="2">
        <v>5</v>
      </c>
    </row>
    <row r="13" spans="1:4" x14ac:dyDescent="0.2">
      <c r="A13" s="1" t="s">
        <v>57</v>
      </c>
      <c r="B13" s="2">
        <v>5</v>
      </c>
      <c r="C13" s="1" t="s">
        <v>63</v>
      </c>
      <c r="D13" s="2">
        <v>6</v>
      </c>
    </row>
    <row r="14" spans="1:4" x14ac:dyDescent="0.2">
      <c r="A14" s="1" t="s">
        <v>63</v>
      </c>
      <c r="B14" s="2">
        <v>6</v>
      </c>
      <c r="C14" s="1" t="s">
        <v>209</v>
      </c>
      <c r="D14" s="2">
        <v>5</v>
      </c>
    </row>
    <row r="15" spans="1:4" x14ac:dyDescent="0.2">
      <c r="A15" s="1" t="s">
        <v>209</v>
      </c>
      <c r="B15" s="2">
        <v>5</v>
      </c>
      <c r="C15" s="1" t="s">
        <v>187</v>
      </c>
      <c r="D15" s="2">
        <v>3</v>
      </c>
    </row>
    <row r="16" spans="1:4" x14ac:dyDescent="0.2">
      <c r="A16" s="1" t="s">
        <v>187</v>
      </c>
      <c r="B16" s="2">
        <v>5</v>
      </c>
      <c r="C16" s="1" t="s">
        <v>73</v>
      </c>
      <c r="D16" s="2">
        <v>4</v>
      </c>
    </row>
    <row r="17" spans="1:4" x14ac:dyDescent="0.2">
      <c r="A17" s="1" t="s">
        <v>73</v>
      </c>
      <c r="B17" s="2">
        <v>4</v>
      </c>
      <c r="C17" s="1" t="s">
        <v>215</v>
      </c>
      <c r="D17" s="2">
        <v>4</v>
      </c>
    </row>
    <row r="18" spans="1:4" x14ac:dyDescent="0.2">
      <c r="A18" s="1" t="s">
        <v>215</v>
      </c>
      <c r="B18" s="2">
        <v>4</v>
      </c>
      <c r="C18" s="1" t="s">
        <v>78</v>
      </c>
      <c r="D18" s="2">
        <v>4</v>
      </c>
    </row>
    <row r="19" spans="1:4" x14ac:dyDescent="0.2">
      <c r="A19" s="1" t="s">
        <v>78</v>
      </c>
      <c r="B19" s="2">
        <v>5</v>
      </c>
      <c r="C19" s="1" t="s">
        <v>84</v>
      </c>
      <c r="D19" s="2">
        <v>5</v>
      </c>
    </row>
    <row r="20" spans="1:4" x14ac:dyDescent="0.2">
      <c r="A20" s="1" t="s">
        <v>84</v>
      </c>
      <c r="B20" s="2">
        <v>5</v>
      </c>
      <c r="C20" s="1" t="s">
        <v>90</v>
      </c>
      <c r="D20" s="2">
        <v>4</v>
      </c>
    </row>
    <row r="21" spans="1:4" x14ac:dyDescent="0.2">
      <c r="A21" s="1" t="s">
        <v>90</v>
      </c>
      <c r="B21" s="2">
        <v>4</v>
      </c>
      <c r="C21" s="1" t="s">
        <v>96</v>
      </c>
      <c r="D21" s="2">
        <v>5</v>
      </c>
    </row>
    <row r="22" spans="1:4" x14ac:dyDescent="0.2">
      <c r="A22" s="1" t="s">
        <v>96</v>
      </c>
      <c r="B22" s="2">
        <v>5</v>
      </c>
      <c r="C22" s="1" t="s">
        <v>195</v>
      </c>
      <c r="D22" s="2">
        <v>5</v>
      </c>
    </row>
    <row r="23" spans="1:4" x14ac:dyDescent="0.2">
      <c r="A23" s="1" t="s">
        <v>195</v>
      </c>
      <c r="B23" s="2">
        <v>4</v>
      </c>
      <c r="C23" s="1" t="s">
        <v>102</v>
      </c>
      <c r="D23" s="2">
        <v>5</v>
      </c>
    </row>
    <row r="24" spans="1:4" x14ac:dyDescent="0.2">
      <c r="A24" s="1" t="s">
        <v>102</v>
      </c>
      <c r="B24" s="2">
        <v>5</v>
      </c>
      <c r="C24" s="1" t="s">
        <v>108</v>
      </c>
      <c r="D24" s="2">
        <v>5</v>
      </c>
    </row>
    <row r="25" spans="1:4" x14ac:dyDescent="0.2">
      <c r="A25" s="1" t="s">
        <v>108</v>
      </c>
      <c r="B25" s="2">
        <v>5</v>
      </c>
      <c r="C25" s="1" t="s">
        <v>116</v>
      </c>
      <c r="D25" s="2">
        <v>101</v>
      </c>
    </row>
    <row r="26" spans="1:4" x14ac:dyDescent="0.2">
      <c r="A26" s="1" t="s">
        <v>116</v>
      </c>
      <c r="B26" s="2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9"/>
  <sheetViews>
    <sheetView zoomScale="55" zoomScaleNormal="55" workbookViewId="0">
      <selection activeCell="F4" sqref="F4"/>
    </sheetView>
  </sheetViews>
  <sheetFormatPr baseColWidth="10" defaultColWidth="9.1640625" defaultRowHeight="15" x14ac:dyDescent="0.2"/>
  <cols>
    <col min="1" max="1" width="26.83203125" style="47" bestFit="1" customWidth="1"/>
    <col min="2" max="2" width="63" style="41" customWidth="1"/>
    <col min="3" max="3" width="55.1640625" style="47" bestFit="1" customWidth="1"/>
    <col min="4" max="16384" width="9.1640625" style="47"/>
  </cols>
  <sheetData>
    <row r="1" spans="1:3" x14ac:dyDescent="0.2">
      <c r="A1" s="47" t="s">
        <v>117</v>
      </c>
      <c r="B1" s="41" t="s">
        <v>1</v>
      </c>
      <c r="C1" s="47" t="s">
        <v>604</v>
      </c>
    </row>
    <row r="2" spans="1:3" ht="30" x14ac:dyDescent="0.2">
      <c r="A2" s="39" t="s">
        <v>9</v>
      </c>
      <c r="B2" s="40" t="s">
        <v>126</v>
      </c>
      <c r="C2" s="41" t="s">
        <v>595</v>
      </c>
    </row>
    <row r="3" spans="1:3" ht="30" x14ac:dyDescent="0.2">
      <c r="A3" s="42" t="s">
        <v>9</v>
      </c>
      <c r="B3" s="26" t="s">
        <v>127</v>
      </c>
      <c r="C3" s="41" t="s">
        <v>595</v>
      </c>
    </row>
    <row r="4" spans="1:3" x14ac:dyDescent="0.2">
      <c r="A4" s="42" t="s">
        <v>9</v>
      </c>
      <c r="B4" s="26" t="s">
        <v>128</v>
      </c>
      <c r="C4" s="41" t="s">
        <v>595</v>
      </c>
    </row>
    <row r="5" spans="1:3" x14ac:dyDescent="0.2">
      <c r="A5" s="42" t="s">
        <v>9</v>
      </c>
      <c r="B5" s="26" t="s">
        <v>129</v>
      </c>
      <c r="C5" s="41" t="s">
        <v>595</v>
      </c>
    </row>
    <row r="6" spans="1:3" ht="30" x14ac:dyDescent="0.2">
      <c r="A6" s="42" t="s">
        <v>9</v>
      </c>
      <c r="B6" s="26" t="s">
        <v>130</v>
      </c>
      <c r="C6" s="41" t="s">
        <v>595</v>
      </c>
    </row>
    <row r="7" spans="1:3" x14ac:dyDescent="0.2">
      <c r="A7" s="42" t="s">
        <v>10</v>
      </c>
      <c r="B7" s="26" t="s">
        <v>131</v>
      </c>
      <c r="C7" s="41" t="s">
        <v>595</v>
      </c>
    </row>
    <row r="8" spans="1:3" x14ac:dyDescent="0.2">
      <c r="A8" s="42" t="s">
        <v>10</v>
      </c>
      <c r="B8" s="26" t="s">
        <v>132</v>
      </c>
      <c r="C8" s="41" t="s">
        <v>595</v>
      </c>
    </row>
    <row r="9" spans="1:3" ht="30" x14ac:dyDescent="0.2">
      <c r="A9" s="42" t="s">
        <v>10</v>
      </c>
      <c r="B9" s="26" t="s">
        <v>133</v>
      </c>
      <c r="C9" s="41" t="s">
        <v>595</v>
      </c>
    </row>
    <row r="10" spans="1:3" x14ac:dyDescent="0.2">
      <c r="A10" s="42" t="s">
        <v>10</v>
      </c>
      <c r="B10" s="26" t="s">
        <v>134</v>
      </c>
      <c r="C10" s="41" t="s">
        <v>595</v>
      </c>
    </row>
    <row r="11" spans="1:3" ht="30" x14ac:dyDescent="0.2">
      <c r="A11" s="42" t="s">
        <v>10</v>
      </c>
      <c r="B11" s="26" t="s">
        <v>135</v>
      </c>
      <c r="C11" s="41" t="s">
        <v>595</v>
      </c>
    </row>
    <row r="12" spans="1:3" x14ac:dyDescent="0.2">
      <c r="A12" s="42" t="s">
        <v>16</v>
      </c>
      <c r="B12" s="26" t="s">
        <v>136</v>
      </c>
      <c r="C12" s="41" t="s">
        <v>595</v>
      </c>
    </row>
    <row r="13" spans="1:3" x14ac:dyDescent="0.2">
      <c r="A13" s="42" t="s">
        <v>16</v>
      </c>
      <c r="B13" s="26" t="s">
        <v>137</v>
      </c>
      <c r="C13" s="41" t="s">
        <v>595</v>
      </c>
    </row>
    <row r="14" spans="1:3" x14ac:dyDescent="0.2">
      <c r="A14" s="42" t="s">
        <v>16</v>
      </c>
      <c r="B14" s="26" t="s">
        <v>138</v>
      </c>
      <c r="C14" s="41" t="s">
        <v>595</v>
      </c>
    </row>
    <row r="15" spans="1:3" ht="30" x14ac:dyDescent="0.2">
      <c r="A15" s="42" t="s">
        <v>16</v>
      </c>
      <c r="B15" s="26" t="s">
        <v>139</v>
      </c>
      <c r="C15" s="41" t="s">
        <v>595</v>
      </c>
    </row>
    <row r="16" spans="1:3" ht="30" x14ac:dyDescent="0.2">
      <c r="A16" s="42" t="s">
        <v>16</v>
      </c>
      <c r="B16" s="26" t="s">
        <v>140</v>
      </c>
      <c r="C16" s="41" t="s">
        <v>595</v>
      </c>
    </row>
    <row r="17" spans="1:3" ht="30" x14ac:dyDescent="0.2">
      <c r="A17" s="42" t="s">
        <v>22</v>
      </c>
      <c r="B17" s="26" t="s">
        <v>141</v>
      </c>
      <c r="C17" s="41" t="s">
        <v>595</v>
      </c>
    </row>
    <row r="18" spans="1:3" ht="30" x14ac:dyDescent="0.2">
      <c r="A18" s="42" t="s">
        <v>22</v>
      </c>
      <c r="B18" s="26" t="s">
        <v>142</v>
      </c>
      <c r="C18" s="41" t="s">
        <v>595</v>
      </c>
    </row>
    <row r="19" spans="1:3" x14ac:dyDescent="0.2">
      <c r="A19" s="42" t="s">
        <v>22</v>
      </c>
      <c r="B19" s="26" t="s">
        <v>143</v>
      </c>
      <c r="C19" s="41" t="s">
        <v>595</v>
      </c>
    </row>
    <row r="20" spans="1:3" x14ac:dyDescent="0.2">
      <c r="A20" s="42" t="s">
        <v>22</v>
      </c>
      <c r="B20" s="26" t="s">
        <v>144</v>
      </c>
      <c r="C20" s="41" t="s">
        <v>595</v>
      </c>
    </row>
    <row r="21" spans="1:3" x14ac:dyDescent="0.2">
      <c r="A21" s="42" t="s">
        <v>22</v>
      </c>
      <c r="B21" s="26" t="s">
        <v>145</v>
      </c>
      <c r="C21" s="41" t="s">
        <v>595</v>
      </c>
    </row>
    <row r="22" spans="1:3" x14ac:dyDescent="0.2">
      <c r="A22" s="42" t="s">
        <v>28</v>
      </c>
      <c r="B22" s="26" t="s">
        <v>224</v>
      </c>
      <c r="C22" s="41" t="s">
        <v>596</v>
      </c>
    </row>
    <row r="23" spans="1:3" ht="30" x14ac:dyDescent="0.2">
      <c r="A23" s="42" t="s">
        <v>28</v>
      </c>
      <c r="B23" s="26" t="s">
        <v>225</v>
      </c>
      <c r="C23" s="41" t="s">
        <v>596</v>
      </c>
    </row>
    <row r="24" spans="1:3" ht="30" x14ac:dyDescent="0.2">
      <c r="A24" s="42" t="s">
        <v>28</v>
      </c>
      <c r="B24" s="26" t="s">
        <v>226</v>
      </c>
      <c r="C24" s="41" t="s">
        <v>596</v>
      </c>
    </row>
    <row r="25" spans="1:3" ht="45" x14ac:dyDescent="0.2">
      <c r="A25" s="42" t="s">
        <v>28</v>
      </c>
      <c r="B25" s="26" t="s">
        <v>227</v>
      </c>
      <c r="C25" s="41" t="s">
        <v>596</v>
      </c>
    </row>
    <row r="26" spans="1:3" ht="30" x14ac:dyDescent="0.2">
      <c r="A26" s="42" t="s">
        <v>28</v>
      </c>
      <c r="B26" s="26" t="s">
        <v>228</v>
      </c>
      <c r="C26" s="41" t="s">
        <v>596</v>
      </c>
    </row>
    <row r="27" spans="1:3" ht="30" x14ac:dyDescent="0.2">
      <c r="A27" s="51" t="s">
        <v>28</v>
      </c>
      <c r="B27" s="52" t="s">
        <v>229</v>
      </c>
      <c r="C27" s="41" t="s">
        <v>596</v>
      </c>
    </row>
    <row r="28" spans="1:3" ht="30" x14ac:dyDescent="0.2">
      <c r="A28" s="51" t="s">
        <v>34</v>
      </c>
      <c r="B28" s="52" t="s">
        <v>146</v>
      </c>
      <c r="C28" s="41" t="s">
        <v>595</v>
      </c>
    </row>
    <row r="29" spans="1:3" ht="30" x14ac:dyDescent="0.2">
      <c r="A29" s="51" t="s">
        <v>34</v>
      </c>
      <c r="B29" s="52" t="s">
        <v>147</v>
      </c>
      <c r="C29" s="41" t="s">
        <v>595</v>
      </c>
    </row>
    <row r="30" spans="1:3" x14ac:dyDescent="0.2">
      <c r="A30" s="51" t="s">
        <v>34</v>
      </c>
      <c r="B30" s="52" t="s">
        <v>148</v>
      </c>
      <c r="C30" s="41" t="s">
        <v>595</v>
      </c>
    </row>
    <row r="31" spans="1:3" ht="30" x14ac:dyDescent="0.2">
      <c r="A31" s="51" t="s">
        <v>34</v>
      </c>
      <c r="B31" s="52" t="s">
        <v>149</v>
      </c>
      <c r="C31" s="41" t="s">
        <v>595</v>
      </c>
    </row>
    <row r="32" spans="1:3" x14ac:dyDescent="0.2">
      <c r="A32" s="51" t="s">
        <v>40</v>
      </c>
      <c r="B32" s="52" t="s">
        <v>150</v>
      </c>
      <c r="C32" s="41" t="s">
        <v>595</v>
      </c>
    </row>
    <row r="33" spans="1:3" ht="30" x14ac:dyDescent="0.2">
      <c r="A33" s="51" t="s">
        <v>40</v>
      </c>
      <c r="B33" s="52" t="s">
        <v>151</v>
      </c>
      <c r="C33" s="41" t="s">
        <v>595</v>
      </c>
    </row>
    <row r="34" spans="1:3" x14ac:dyDescent="0.2">
      <c r="A34" s="51" t="s">
        <v>40</v>
      </c>
      <c r="B34" s="52" t="s">
        <v>152</v>
      </c>
      <c r="C34" s="41" t="s">
        <v>595</v>
      </c>
    </row>
    <row r="35" spans="1:3" x14ac:dyDescent="0.2">
      <c r="A35" s="51" t="s">
        <v>40</v>
      </c>
      <c r="B35" s="52" t="s">
        <v>153</v>
      </c>
      <c r="C35" s="41" t="s">
        <v>596</v>
      </c>
    </row>
    <row r="36" spans="1:3" ht="30" x14ac:dyDescent="0.2">
      <c r="A36" s="51" t="s">
        <v>40</v>
      </c>
      <c r="B36" s="52" t="s">
        <v>154</v>
      </c>
      <c r="C36" s="41" t="s">
        <v>595</v>
      </c>
    </row>
    <row r="37" spans="1:3" x14ac:dyDescent="0.2">
      <c r="A37" s="51" t="s">
        <v>46</v>
      </c>
      <c r="B37" s="52" t="s">
        <v>123</v>
      </c>
      <c r="C37" s="41" t="s">
        <v>595</v>
      </c>
    </row>
    <row r="38" spans="1:3" x14ac:dyDescent="0.2">
      <c r="A38" s="51" t="s">
        <v>46</v>
      </c>
      <c r="B38" s="52" t="s">
        <v>124</v>
      </c>
      <c r="C38" s="41" t="s">
        <v>595</v>
      </c>
    </row>
    <row r="39" spans="1:3" ht="30" x14ac:dyDescent="0.2">
      <c r="A39" s="51" t="s">
        <v>46</v>
      </c>
      <c r="B39" s="52" t="s">
        <v>125</v>
      </c>
      <c r="C39" s="41" t="s">
        <v>595</v>
      </c>
    </row>
    <row r="40" spans="1:3" x14ac:dyDescent="0.2">
      <c r="A40" s="51" t="s">
        <v>46</v>
      </c>
      <c r="B40" s="52" t="s">
        <v>155</v>
      </c>
      <c r="C40" s="41" t="s">
        <v>595</v>
      </c>
    </row>
    <row r="41" spans="1:3" ht="30" x14ac:dyDescent="0.2">
      <c r="A41" s="51" t="s">
        <v>46</v>
      </c>
      <c r="B41" s="52" t="s">
        <v>156</v>
      </c>
      <c r="C41" s="41" t="s">
        <v>596</v>
      </c>
    </row>
    <row r="42" spans="1:3" ht="30" x14ac:dyDescent="0.2">
      <c r="A42" s="51" t="s">
        <v>52</v>
      </c>
      <c r="B42" s="52" t="s">
        <v>157</v>
      </c>
      <c r="C42" s="41" t="s">
        <v>595</v>
      </c>
    </row>
    <row r="43" spans="1:3" x14ac:dyDescent="0.2">
      <c r="A43" s="51" t="s">
        <v>52</v>
      </c>
      <c r="B43" s="52" t="s">
        <v>158</v>
      </c>
      <c r="C43" s="41" t="s">
        <v>595</v>
      </c>
    </row>
    <row r="44" spans="1:3" x14ac:dyDescent="0.2">
      <c r="A44" s="51" t="s">
        <v>52</v>
      </c>
      <c r="B44" s="52" t="s">
        <v>159</v>
      </c>
      <c r="C44" s="41" t="s">
        <v>595</v>
      </c>
    </row>
    <row r="45" spans="1:3" ht="30" x14ac:dyDescent="0.2">
      <c r="A45" s="51" t="s">
        <v>52</v>
      </c>
      <c r="B45" s="52" t="s">
        <v>160</v>
      </c>
      <c r="C45" s="41" t="s">
        <v>595</v>
      </c>
    </row>
    <row r="46" spans="1:3" x14ac:dyDescent="0.2">
      <c r="A46" s="51" t="s">
        <v>52</v>
      </c>
      <c r="B46" s="52" t="s">
        <v>161</v>
      </c>
      <c r="C46" s="41" t="s">
        <v>595</v>
      </c>
    </row>
    <row r="47" spans="1:3" x14ac:dyDescent="0.2">
      <c r="A47" s="51" t="s">
        <v>52</v>
      </c>
      <c r="B47" s="52" t="s">
        <v>246</v>
      </c>
      <c r="C47" s="41" t="s">
        <v>595</v>
      </c>
    </row>
    <row r="48" spans="1:3" x14ac:dyDescent="0.2">
      <c r="A48" s="51" t="s">
        <v>57</v>
      </c>
      <c r="B48" s="52" t="s">
        <v>162</v>
      </c>
      <c r="C48" s="41" t="s">
        <v>595</v>
      </c>
    </row>
    <row r="49" spans="1:3" ht="30" x14ac:dyDescent="0.2">
      <c r="A49" s="51" t="s">
        <v>57</v>
      </c>
      <c r="B49" s="52" t="s">
        <v>163</v>
      </c>
      <c r="C49" s="41" t="s">
        <v>595</v>
      </c>
    </row>
    <row r="50" spans="1:3" x14ac:dyDescent="0.2">
      <c r="A50" s="51" t="s">
        <v>57</v>
      </c>
      <c r="B50" s="52" t="s">
        <v>164</v>
      </c>
      <c r="C50" s="41" t="s">
        <v>595</v>
      </c>
    </row>
    <row r="51" spans="1:3" ht="30" x14ac:dyDescent="0.2">
      <c r="A51" s="51" t="s">
        <v>57</v>
      </c>
      <c r="B51" s="52" t="s">
        <v>165</v>
      </c>
      <c r="C51" s="41" t="s">
        <v>595</v>
      </c>
    </row>
    <row r="52" spans="1:3" ht="30" x14ac:dyDescent="0.2">
      <c r="A52" s="51" t="s">
        <v>57</v>
      </c>
      <c r="B52" s="52" t="s">
        <v>166</v>
      </c>
      <c r="C52" s="41" t="s">
        <v>595</v>
      </c>
    </row>
    <row r="53" spans="1:3" ht="30" x14ac:dyDescent="0.2">
      <c r="A53" s="51" t="s">
        <v>63</v>
      </c>
      <c r="B53" s="52" t="s">
        <v>167</v>
      </c>
      <c r="C53" s="41" t="s">
        <v>595</v>
      </c>
    </row>
    <row r="54" spans="1:3" ht="30" x14ac:dyDescent="0.2">
      <c r="A54" s="51" t="s">
        <v>63</v>
      </c>
      <c r="B54" s="52" t="s">
        <v>168</v>
      </c>
      <c r="C54" s="41" t="s">
        <v>595</v>
      </c>
    </row>
    <row r="55" spans="1:3" ht="30" x14ac:dyDescent="0.2">
      <c r="A55" s="51" t="s">
        <v>63</v>
      </c>
      <c r="B55" s="52" t="s">
        <v>169</v>
      </c>
      <c r="C55" s="41" t="s">
        <v>595</v>
      </c>
    </row>
    <row r="56" spans="1:3" ht="30" x14ac:dyDescent="0.2">
      <c r="A56" s="51" t="s">
        <v>63</v>
      </c>
      <c r="B56" s="52" t="s">
        <v>170</v>
      </c>
      <c r="C56" s="41" t="s">
        <v>596</v>
      </c>
    </row>
    <row r="57" spans="1:3" ht="30" x14ac:dyDescent="0.2">
      <c r="A57" s="51" t="s">
        <v>63</v>
      </c>
      <c r="B57" s="52" t="s">
        <v>171</v>
      </c>
      <c r="C57" s="41" t="s">
        <v>595</v>
      </c>
    </row>
    <row r="58" spans="1:3" ht="30" x14ac:dyDescent="0.2">
      <c r="A58" s="51" t="s">
        <v>63</v>
      </c>
      <c r="B58" s="52" t="s">
        <v>176</v>
      </c>
      <c r="C58" s="41" t="s">
        <v>595</v>
      </c>
    </row>
    <row r="59" spans="1:3" x14ac:dyDescent="0.2">
      <c r="A59" s="51" t="s">
        <v>209</v>
      </c>
      <c r="B59" s="52" t="s">
        <v>210</v>
      </c>
      <c r="C59" s="41" t="s">
        <v>595</v>
      </c>
    </row>
    <row r="60" spans="1:3" x14ac:dyDescent="0.2">
      <c r="A60" s="51" t="s">
        <v>209</v>
      </c>
      <c r="B60" s="52" t="s">
        <v>211</v>
      </c>
      <c r="C60" s="41" t="s">
        <v>595</v>
      </c>
    </row>
    <row r="61" spans="1:3" x14ac:dyDescent="0.2">
      <c r="A61" s="51" t="s">
        <v>209</v>
      </c>
      <c r="B61" s="52" t="s">
        <v>212</v>
      </c>
      <c r="C61" s="41" t="s">
        <v>595</v>
      </c>
    </row>
    <row r="62" spans="1:3" ht="30" x14ac:dyDescent="0.2">
      <c r="A62" s="51" t="s">
        <v>209</v>
      </c>
      <c r="B62" s="52" t="s">
        <v>213</v>
      </c>
      <c r="C62" s="41" t="s">
        <v>595</v>
      </c>
    </row>
    <row r="63" spans="1:3" ht="30" x14ac:dyDescent="0.2">
      <c r="A63" s="51" t="s">
        <v>209</v>
      </c>
      <c r="B63" s="52" t="s">
        <v>214</v>
      </c>
      <c r="C63" s="41" t="s">
        <v>596</v>
      </c>
    </row>
    <row r="64" spans="1:3" x14ac:dyDescent="0.2">
      <c r="A64" s="51" t="s">
        <v>187</v>
      </c>
      <c r="B64" s="52" t="s">
        <v>188</v>
      </c>
      <c r="C64" s="41" t="s">
        <v>595</v>
      </c>
    </row>
    <row r="65" spans="1:3" x14ac:dyDescent="0.2">
      <c r="A65" s="51" t="s">
        <v>187</v>
      </c>
      <c r="B65" s="52" t="s">
        <v>189</v>
      </c>
      <c r="C65" s="41" t="s">
        <v>596</v>
      </c>
    </row>
    <row r="66" spans="1:3" x14ac:dyDescent="0.2">
      <c r="A66" s="51" t="s">
        <v>187</v>
      </c>
      <c r="B66" s="52" t="s">
        <v>237</v>
      </c>
      <c r="C66" s="41" t="s">
        <v>595</v>
      </c>
    </row>
    <row r="67" spans="1:3" x14ac:dyDescent="0.2">
      <c r="A67" s="51" t="s">
        <v>187</v>
      </c>
      <c r="B67" s="52" t="s">
        <v>238</v>
      </c>
      <c r="C67" s="41" t="s">
        <v>595</v>
      </c>
    </row>
    <row r="68" spans="1:3" x14ac:dyDescent="0.2">
      <c r="A68" s="51" t="s">
        <v>187</v>
      </c>
      <c r="B68" s="52" t="s">
        <v>239</v>
      </c>
      <c r="C68" s="41" t="s">
        <v>595</v>
      </c>
    </row>
    <row r="69" spans="1:3" x14ac:dyDescent="0.2">
      <c r="A69" s="51" t="s">
        <v>73</v>
      </c>
      <c r="B69" s="52" t="s">
        <v>200</v>
      </c>
      <c r="C69" t="s">
        <v>599</v>
      </c>
    </row>
    <row r="70" spans="1:3" x14ac:dyDescent="0.2">
      <c r="A70" s="51" t="s">
        <v>73</v>
      </c>
      <c r="B70" s="52" t="s">
        <v>201</v>
      </c>
      <c r="C70" t="s">
        <v>599</v>
      </c>
    </row>
    <row r="71" spans="1:3" x14ac:dyDescent="0.2">
      <c r="A71" s="51" t="s">
        <v>73</v>
      </c>
      <c r="B71" s="52" t="s">
        <v>202</v>
      </c>
      <c r="C71" t="s">
        <v>599</v>
      </c>
    </row>
    <row r="72" spans="1:3" x14ac:dyDescent="0.2">
      <c r="A72" s="51" t="s">
        <v>73</v>
      </c>
      <c r="B72" s="52" t="s">
        <v>203</v>
      </c>
      <c r="C72" t="s">
        <v>599</v>
      </c>
    </row>
    <row r="73" spans="1:3" x14ac:dyDescent="0.2">
      <c r="A73" s="51" t="s">
        <v>215</v>
      </c>
      <c r="B73" s="52" t="s">
        <v>216</v>
      </c>
      <c r="C73" s="41" t="s">
        <v>595</v>
      </c>
    </row>
    <row r="74" spans="1:3" x14ac:dyDescent="0.2">
      <c r="A74" s="51" t="s">
        <v>215</v>
      </c>
      <c r="B74" s="52" t="s">
        <v>217</v>
      </c>
      <c r="C74" s="41" t="s">
        <v>595</v>
      </c>
    </row>
    <row r="75" spans="1:3" ht="30" x14ac:dyDescent="0.2">
      <c r="A75" s="51" t="s">
        <v>215</v>
      </c>
      <c r="B75" s="52" t="s">
        <v>218</v>
      </c>
      <c r="C75" s="41" t="s">
        <v>595</v>
      </c>
    </row>
    <row r="76" spans="1:3" ht="30" x14ac:dyDescent="0.2">
      <c r="A76" s="51" t="s">
        <v>215</v>
      </c>
      <c r="B76" s="52" t="s">
        <v>219</v>
      </c>
      <c r="C76" s="41" t="s">
        <v>595</v>
      </c>
    </row>
    <row r="77" spans="1:3" x14ac:dyDescent="0.2">
      <c r="A77" s="51" t="s">
        <v>78</v>
      </c>
      <c r="B77" s="52" t="s">
        <v>190</v>
      </c>
      <c r="C77" s="41" t="s">
        <v>595</v>
      </c>
    </row>
    <row r="78" spans="1:3" x14ac:dyDescent="0.2">
      <c r="A78" s="51" t="s">
        <v>78</v>
      </c>
      <c r="B78" s="52" t="s">
        <v>191</v>
      </c>
      <c r="C78" s="41" t="s">
        <v>595</v>
      </c>
    </row>
    <row r="79" spans="1:3" x14ac:dyDescent="0.2">
      <c r="A79" s="51" t="s">
        <v>78</v>
      </c>
      <c r="B79" s="52" t="s">
        <v>192</v>
      </c>
      <c r="C79" s="41" t="s">
        <v>595</v>
      </c>
    </row>
    <row r="80" spans="1:3" x14ac:dyDescent="0.2">
      <c r="A80" s="51" t="s">
        <v>78</v>
      </c>
      <c r="B80" s="52" t="s">
        <v>193</v>
      </c>
      <c r="C80" s="41" t="s">
        <v>595</v>
      </c>
    </row>
    <row r="81" spans="1:3" x14ac:dyDescent="0.2">
      <c r="A81" s="51" t="s">
        <v>78</v>
      </c>
      <c r="B81" s="52" t="s">
        <v>194</v>
      </c>
      <c r="C81" s="41" t="s">
        <v>595</v>
      </c>
    </row>
    <row r="82" spans="1:3" x14ac:dyDescent="0.2">
      <c r="A82" s="51" t="s">
        <v>84</v>
      </c>
      <c r="B82" s="52" t="s">
        <v>204</v>
      </c>
      <c r="C82" s="41" t="s">
        <v>599</v>
      </c>
    </row>
    <row r="83" spans="1:3" x14ac:dyDescent="0.2">
      <c r="A83" s="51" t="s">
        <v>84</v>
      </c>
      <c r="B83" s="52" t="s">
        <v>205</v>
      </c>
      <c r="C83" s="41" t="s">
        <v>599</v>
      </c>
    </row>
    <row r="84" spans="1:3" x14ac:dyDescent="0.2">
      <c r="A84" s="51" t="s">
        <v>84</v>
      </c>
      <c r="B84" s="52" t="s">
        <v>206</v>
      </c>
      <c r="C84" s="41" t="s">
        <v>599</v>
      </c>
    </row>
    <row r="85" spans="1:3" x14ac:dyDescent="0.2">
      <c r="A85" s="51" t="s">
        <v>84</v>
      </c>
      <c r="B85" s="52" t="s">
        <v>207</v>
      </c>
      <c r="C85" s="41" t="s">
        <v>599</v>
      </c>
    </row>
    <row r="86" spans="1:3" x14ac:dyDescent="0.2">
      <c r="A86" s="51" t="s">
        <v>84</v>
      </c>
      <c r="B86" s="52" t="s">
        <v>208</v>
      </c>
      <c r="C86" s="41" t="s">
        <v>595</v>
      </c>
    </row>
    <row r="87" spans="1:3" ht="30" x14ac:dyDescent="0.2">
      <c r="A87" s="51" t="s">
        <v>90</v>
      </c>
      <c r="B87" s="52" t="s">
        <v>172</v>
      </c>
      <c r="C87" s="41" t="s">
        <v>595</v>
      </c>
    </row>
    <row r="88" spans="1:3" ht="30" x14ac:dyDescent="0.2">
      <c r="A88" s="51" t="s">
        <v>90</v>
      </c>
      <c r="B88" s="52" t="s">
        <v>173</v>
      </c>
      <c r="C88" s="41" t="s">
        <v>595</v>
      </c>
    </row>
    <row r="89" spans="1:3" x14ac:dyDescent="0.2">
      <c r="A89" s="51" t="s">
        <v>90</v>
      </c>
      <c r="B89" s="52" t="s">
        <v>174</v>
      </c>
      <c r="C89" s="41" t="s">
        <v>595</v>
      </c>
    </row>
    <row r="90" spans="1:3" x14ac:dyDescent="0.2">
      <c r="A90" s="51" t="s">
        <v>90</v>
      </c>
      <c r="B90" s="52" t="s">
        <v>175</v>
      </c>
      <c r="C90" s="41" t="s">
        <v>595</v>
      </c>
    </row>
    <row r="91" spans="1:3" ht="30" x14ac:dyDescent="0.2">
      <c r="A91" s="51" t="s">
        <v>96</v>
      </c>
      <c r="B91" s="52" t="s">
        <v>177</v>
      </c>
      <c r="C91" s="41" t="s">
        <v>595</v>
      </c>
    </row>
    <row r="92" spans="1:3" ht="30" x14ac:dyDescent="0.2">
      <c r="A92" s="51" t="s">
        <v>96</v>
      </c>
      <c r="B92" s="52" t="s">
        <v>178</v>
      </c>
      <c r="C92" s="41" t="s">
        <v>596</v>
      </c>
    </row>
    <row r="93" spans="1:3" x14ac:dyDescent="0.2">
      <c r="A93" s="51" t="s">
        <v>96</v>
      </c>
      <c r="B93" s="52" t="s">
        <v>179</v>
      </c>
      <c r="C93" s="41" t="s">
        <v>595</v>
      </c>
    </row>
    <row r="94" spans="1:3" x14ac:dyDescent="0.2">
      <c r="A94" s="51" t="s">
        <v>96</v>
      </c>
      <c r="B94" s="52" t="s">
        <v>180</v>
      </c>
      <c r="C94" s="41" t="s">
        <v>595</v>
      </c>
    </row>
    <row r="95" spans="1:3" x14ac:dyDescent="0.2">
      <c r="A95" s="51" t="s">
        <v>96</v>
      </c>
      <c r="B95" s="52" t="s">
        <v>181</v>
      </c>
      <c r="C95" s="41" t="s">
        <v>595</v>
      </c>
    </row>
    <row r="96" spans="1:3" x14ac:dyDescent="0.2">
      <c r="A96" s="51" t="s">
        <v>195</v>
      </c>
      <c r="B96" s="52" t="s">
        <v>196</v>
      </c>
      <c r="C96" s="41" t="s">
        <v>596</v>
      </c>
    </row>
    <row r="97" spans="1:3" ht="30" x14ac:dyDescent="0.2">
      <c r="A97" s="51" t="s">
        <v>195</v>
      </c>
      <c r="B97" s="52" t="s">
        <v>197</v>
      </c>
      <c r="C97" s="41" t="s">
        <v>596</v>
      </c>
    </row>
    <row r="98" spans="1:3" x14ac:dyDescent="0.2">
      <c r="A98" s="51" t="s">
        <v>195</v>
      </c>
      <c r="B98" s="52" t="s">
        <v>198</v>
      </c>
      <c r="C98" s="41" t="s">
        <v>596</v>
      </c>
    </row>
    <row r="99" spans="1:3" x14ac:dyDescent="0.2">
      <c r="A99" s="51" t="s">
        <v>195</v>
      </c>
      <c r="B99" s="52" t="s">
        <v>199</v>
      </c>
      <c r="C99" s="41" t="s">
        <v>596</v>
      </c>
    </row>
    <row r="100" spans="1:3" ht="30" x14ac:dyDescent="0.2">
      <c r="A100" s="51" t="s">
        <v>102</v>
      </c>
      <c r="B100" s="52" t="s">
        <v>118</v>
      </c>
      <c r="C100" s="41" t="s">
        <v>595</v>
      </c>
    </row>
    <row r="101" spans="1:3" x14ac:dyDescent="0.2">
      <c r="A101" s="51" t="s">
        <v>102</v>
      </c>
      <c r="B101" s="52" t="s">
        <v>119</v>
      </c>
      <c r="C101" s="41" t="s">
        <v>595</v>
      </c>
    </row>
    <row r="102" spans="1:3" x14ac:dyDescent="0.2">
      <c r="A102" s="51" t="s">
        <v>102</v>
      </c>
      <c r="B102" s="52" t="s">
        <v>120</v>
      </c>
      <c r="C102" s="41" t="s">
        <v>595</v>
      </c>
    </row>
    <row r="103" spans="1:3" ht="30" x14ac:dyDescent="0.2">
      <c r="A103" s="51" t="s">
        <v>102</v>
      </c>
      <c r="B103" s="52" t="s">
        <v>121</v>
      </c>
      <c r="C103" s="41" t="s">
        <v>595</v>
      </c>
    </row>
    <row r="104" spans="1:3" ht="30" x14ac:dyDescent="0.2">
      <c r="A104" s="51" t="s">
        <v>102</v>
      </c>
      <c r="B104" s="52" t="s">
        <v>122</v>
      </c>
      <c r="C104" s="41" t="s">
        <v>595</v>
      </c>
    </row>
    <row r="105" spans="1:3" ht="30" x14ac:dyDescent="0.2">
      <c r="A105" s="51" t="s">
        <v>108</v>
      </c>
      <c r="B105" s="52" t="s">
        <v>182</v>
      </c>
      <c r="C105" s="41" t="s">
        <v>595</v>
      </c>
    </row>
    <row r="106" spans="1:3" x14ac:dyDescent="0.2">
      <c r="A106" s="51" t="s">
        <v>108</v>
      </c>
      <c r="B106" s="52" t="s">
        <v>183</v>
      </c>
      <c r="C106" s="41" t="s">
        <v>595</v>
      </c>
    </row>
    <row r="107" spans="1:3" ht="30" x14ac:dyDescent="0.2">
      <c r="A107" s="51" t="s">
        <v>108</v>
      </c>
      <c r="B107" s="52" t="s">
        <v>184</v>
      </c>
      <c r="C107" s="41" t="s">
        <v>595</v>
      </c>
    </row>
    <row r="108" spans="1:3" ht="30" x14ac:dyDescent="0.2">
      <c r="A108" s="51" t="s">
        <v>108</v>
      </c>
      <c r="B108" s="52" t="s">
        <v>185</v>
      </c>
      <c r="C108" s="41" t="s">
        <v>595</v>
      </c>
    </row>
    <row r="109" spans="1:3" ht="30" x14ac:dyDescent="0.2">
      <c r="A109" s="49" t="s">
        <v>108</v>
      </c>
      <c r="B109" s="52" t="s">
        <v>186</v>
      </c>
      <c r="C109" s="41" t="s">
        <v>595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 uzupelnienia 1</vt:lpstr>
      <vt:lpstr>Wyniki Złe PL</vt:lpstr>
      <vt:lpstr>do uzupelnienia 2</vt:lpstr>
      <vt:lpstr>Wyniki Złe ENG</vt:lpstr>
      <vt:lpstr>Arkusz2</vt:lpstr>
      <vt:lpstr>Podsumowanie wyników dobre URL</vt:lpstr>
      <vt:lpstr>Wyniki Dobre PL</vt:lpstr>
      <vt:lpstr>Arkusz3</vt:lpstr>
      <vt:lpstr>Wyniki Dobre 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Wargin Mateusz</dc:creator>
  <cp:lastModifiedBy>Monika</cp:lastModifiedBy>
  <dcterms:created xsi:type="dcterms:W3CDTF">2018-03-19T09:11:09Z</dcterms:created>
  <dcterms:modified xsi:type="dcterms:W3CDTF">2018-05-28T08:03:46Z</dcterms:modified>
</cp:coreProperties>
</file>