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<sst xmlns="http://schemas.openxmlformats.org/spreadsheetml/2006/main" count="229" uniqueCount="159">
  <si>
    <t xml:space="preserve">Dato:</t>
  </si>
  <si>
    <t xml:space="preserve">2022-NOV-23</t>
  </si>
  <si>
    <t xml:space="preserve">ddPCR0015_to_0040_MONIS6_standardized_Setup</t>
  </si>
  <si>
    <t xml:space="preserve">BioRad instruktioner:</t>
  </si>
  <si>
    <t xml:space="preserve">Vores supermix er 2x koncentration og vi skal lave droplets af 20 µL (så vi skal have ca 22 µL). Vores anbefaling af koncentrationen af primer er 900 nM for hver. Og for probe er det 250 nM.  Vores egne ddPCR assay kommer i en 20X koncentration. Så normalt ser reaktionsblanding ud som følger: 10 µL Supermix, 1 µL assay, 2-5 µL prøve (maks 100.000 kopier), og DNA fri vand for resten.</t>
  </si>
  <si>
    <t xml:space="preserve">Antal prøver</t>
  </si>
  <si>
    <t xml:space="preserve">1x</t>
  </si>
  <si>
    <t xml:space="preserve">start-konc</t>
  </si>
  <si>
    <t xml:space="preserve">konc-enhed</t>
  </si>
  <si>
    <t xml:space="preserve">slut-konc</t>
  </si>
  <si>
    <t xml:space="preserve">ønsket_slutkonc_nM</t>
  </si>
  <si>
    <t xml:space="preserve">vol (uL)</t>
  </si>
  <si>
    <t xml:space="preserve">tot. vol (uL)</t>
  </si>
  <si>
    <t xml:space="preserve">primere</t>
  </si>
  <si>
    <t xml:space="preserve">Note</t>
  </si>
  <si>
    <t xml:space="preserve">superMix_BioRad</t>
  </si>
  <si>
    <t xml:space="preserve">U/uL</t>
  </si>
  <si>
    <t xml:space="preserve">primer forward</t>
  </si>
  <si>
    <t xml:space="preserve">Fprimer</t>
  </si>
  <si>
    <t xml:space="preserve">uM</t>
  </si>
  <si>
    <t xml:space="preserve">primer reverse</t>
  </si>
  <si>
    <t xml:space="preserve">Rprimer</t>
  </si>
  <si>
    <t xml:space="preserve">probe</t>
  </si>
  <si>
    <t xml:space="preserve">Probe</t>
  </si>
  <si>
    <t xml:space="preserve">ddH2O</t>
  </si>
  <si>
    <t xml:space="preserve">DNA-template</t>
  </si>
  <si>
    <t xml:space="preserve">var</t>
  </si>
  <si>
    <t xml:space="preserve">total volumen</t>
  </si>
  <si>
    <t xml:space="preserve">Koncentratoinsfaktor</t>
  </si>
  <si>
    <t xml:space="preserve">Step</t>
  </si>
  <si>
    <t xml:space="preserve">Temp ( C)</t>
  </si>
  <si>
    <t xml:space="preserve">tid (s)</t>
  </si>
  <si>
    <t xml:space="preserve">gentag</t>
  </si>
  <si>
    <t xml:space="preserve">Enzyme activation</t>
  </si>
  <si>
    <t xml:space="preserve">'x1</t>
  </si>
  <si>
    <t xml:space="preserve">10 min</t>
  </si>
  <si>
    <t xml:space="preserve">Denaturation</t>
  </si>
  <si>
    <t xml:space="preserve">'x50</t>
  </si>
  <si>
    <t xml:space="preserve">1 min</t>
  </si>
  <si>
    <t xml:space="preserve">Annealing_extension</t>
  </si>
  <si>
    <t xml:space="preserve">2 min</t>
  </si>
  <si>
    <t xml:space="preserve">Enzyme deactivation</t>
  </si>
  <si>
    <t xml:space="preserve">Hold</t>
  </si>
  <si>
    <t xml:space="preserve">unlim</t>
  </si>
  <si>
    <t xml:space="preserve">WellNumber</t>
  </si>
  <si>
    <t xml:space="preserve">WellName</t>
  </si>
  <si>
    <t xml:space="preserve">WellType</t>
  </si>
  <si>
    <t xml:space="preserve">Templvol</t>
  </si>
  <si>
    <t xml:space="preserve">watervol_pr_well</t>
  </si>
  <si>
    <t xml:space="preserve">Fprimer_conc</t>
  </si>
  <si>
    <t xml:space="preserve">Rprimer_conc</t>
  </si>
  <si>
    <t xml:space="preserve">Probe_conc</t>
  </si>
  <si>
    <t xml:space="preserve">A01</t>
  </si>
  <si>
    <t xml:space="preserve">standard</t>
  </si>
  <si>
    <t xml:space="preserve">B01</t>
  </si>
  <si>
    <t xml:space="preserve">C01</t>
  </si>
  <si>
    <t xml:space="preserve">D01</t>
  </si>
  <si>
    <t xml:space="preserve">E01</t>
  </si>
  <si>
    <t xml:space="preserve">F01</t>
  </si>
  <si>
    <t xml:space="preserve">G01</t>
  </si>
  <si>
    <t xml:space="preserve">H01</t>
  </si>
  <si>
    <t xml:space="preserve">NTC</t>
  </si>
  <si>
    <t xml:space="preserve">A02</t>
  </si>
  <si>
    <t xml:space="preserve">MST1039 </t>
  </si>
  <si>
    <t xml:space="preserve">unknown</t>
  </si>
  <si>
    <t xml:space="preserve">B02</t>
  </si>
  <si>
    <t xml:space="preserve">MST2021-015 </t>
  </si>
  <si>
    <t xml:space="preserve">C02</t>
  </si>
  <si>
    <t xml:space="preserve">MST2021-028 </t>
  </si>
  <si>
    <t xml:space="preserve">D02</t>
  </si>
  <si>
    <t xml:space="preserve">MST2021-031 </t>
  </si>
  <si>
    <t xml:space="preserve">E02</t>
  </si>
  <si>
    <t xml:space="preserve">MST2021-032 </t>
  </si>
  <si>
    <t xml:space="preserve">F02</t>
  </si>
  <si>
    <t xml:space="preserve">MST2021-040 </t>
  </si>
  <si>
    <t xml:space="preserve">G02</t>
  </si>
  <si>
    <t xml:space="preserve">MST2021-081 </t>
  </si>
  <si>
    <t xml:space="preserve">H02</t>
  </si>
  <si>
    <t xml:space="preserve">MST2021-044 </t>
  </si>
  <si>
    <t xml:space="preserve">A03</t>
  </si>
  <si>
    <t xml:space="preserve">MST2021-049 </t>
  </si>
  <si>
    <t xml:space="preserve">B03</t>
  </si>
  <si>
    <t xml:space="preserve">MST2021-052 </t>
  </si>
  <si>
    <t xml:space="preserve">C03</t>
  </si>
  <si>
    <t xml:space="preserve">MST2021-071 </t>
  </si>
  <si>
    <t xml:space="preserve">D03</t>
  </si>
  <si>
    <t xml:space="preserve">MST2021-005 </t>
  </si>
  <si>
    <t xml:space="preserve">E03</t>
  </si>
  <si>
    <t xml:space="preserve">MST2021-025 </t>
  </si>
  <si>
    <t xml:space="preserve">F03</t>
  </si>
  <si>
    <t xml:space="preserve">NEKfeb2022</t>
  </si>
  <si>
    <t xml:space="preserve">G03</t>
  </si>
  <si>
    <t xml:space="preserve">MST1028 </t>
  </si>
  <si>
    <t xml:space="preserve">H03</t>
  </si>
  <si>
    <t xml:space="preserve">MST1027 </t>
  </si>
  <si>
    <t xml:space="preserve">A04</t>
  </si>
  <si>
    <t xml:space="preserve">MST2021-012 </t>
  </si>
  <si>
    <t xml:space="preserve">B04</t>
  </si>
  <si>
    <t xml:space="preserve">MST2021-075 </t>
  </si>
  <si>
    <t xml:space="preserve">C04</t>
  </si>
  <si>
    <t xml:space="preserve">MST1022 </t>
  </si>
  <si>
    <t xml:space="preserve">D04</t>
  </si>
  <si>
    <t xml:space="preserve">MST2021-089 </t>
  </si>
  <si>
    <t xml:space="preserve">E04</t>
  </si>
  <si>
    <t xml:space="preserve">MST2021-088 </t>
  </si>
  <si>
    <t xml:space="preserve">F04</t>
  </si>
  <si>
    <t xml:space="preserve">MST2021-062 </t>
  </si>
  <si>
    <t xml:space="preserve">G04</t>
  </si>
  <si>
    <t xml:space="preserve">MST2021-051 </t>
  </si>
  <si>
    <t xml:space="preserve">H04</t>
  </si>
  <si>
    <t xml:space="preserve">MST2021-099 </t>
  </si>
  <si>
    <t xml:space="preserve">A05</t>
  </si>
  <si>
    <t xml:space="preserve">MST2021-058 </t>
  </si>
  <si>
    <t xml:space="preserve">B05</t>
  </si>
  <si>
    <t xml:space="preserve">MST2021-064 </t>
  </si>
  <si>
    <t xml:space="preserve">C05</t>
  </si>
  <si>
    <t xml:space="preserve">MST2021-079 </t>
  </si>
  <si>
    <t xml:space="preserve">D05</t>
  </si>
  <si>
    <t xml:space="preserve">MST2021-082 </t>
  </si>
  <si>
    <t xml:space="preserve">E05</t>
  </si>
  <si>
    <t xml:space="preserve">MST2021-070 </t>
  </si>
  <si>
    <t xml:space="preserve">F05</t>
  </si>
  <si>
    <t xml:space="preserve">MST1043 </t>
  </si>
  <si>
    <t xml:space="preserve">G05</t>
  </si>
  <si>
    <t xml:space="preserve">MST1024 </t>
  </si>
  <si>
    <t xml:space="preserve">H05</t>
  </si>
  <si>
    <t xml:space="preserve">MST1031 </t>
  </si>
  <si>
    <t xml:space="preserve">A06</t>
  </si>
  <si>
    <t xml:space="preserve">MST2021-039 </t>
  </si>
  <si>
    <t xml:space="preserve">B06</t>
  </si>
  <si>
    <t xml:space="preserve">MST1054 </t>
  </si>
  <si>
    <t xml:space="preserve">C06</t>
  </si>
  <si>
    <t xml:space="preserve">MST2021-008 </t>
  </si>
  <si>
    <t xml:space="preserve">D06</t>
  </si>
  <si>
    <t xml:space="preserve">MST2021-019 </t>
  </si>
  <si>
    <t xml:space="preserve">E06</t>
  </si>
  <si>
    <t xml:space="preserve">MST2021-030 </t>
  </si>
  <si>
    <t xml:space="preserve">F06</t>
  </si>
  <si>
    <t xml:space="preserve">MST2021-055 </t>
  </si>
  <si>
    <t xml:space="preserve">G06</t>
  </si>
  <si>
    <t xml:space="preserve">MST2021-085 </t>
  </si>
  <si>
    <t xml:space="preserve">H06</t>
  </si>
  <si>
    <t xml:space="preserve">MST1038 </t>
  </si>
  <si>
    <t xml:space="preserve">A07</t>
  </si>
  <si>
    <t xml:space="preserve">MST2021-043 </t>
  </si>
  <si>
    <t xml:space="preserve">B07</t>
  </si>
  <si>
    <t xml:space="preserve">MST2021-076 </t>
  </si>
  <si>
    <t xml:space="preserve">C07</t>
  </si>
  <si>
    <t xml:space="preserve">MST2021-029 </t>
  </si>
  <si>
    <t xml:space="preserve">D07</t>
  </si>
  <si>
    <t xml:space="preserve">MST2021-083 </t>
  </si>
  <si>
    <t xml:space="preserve">E07</t>
  </si>
  <si>
    <t xml:space="preserve">MST2021-006 </t>
  </si>
  <si>
    <t xml:space="preserve">F07</t>
  </si>
  <si>
    <t xml:space="preserve">MST2021-011 </t>
  </si>
  <si>
    <t xml:space="preserve">G07</t>
  </si>
  <si>
    <t xml:space="preserve">MST2021-002 </t>
  </si>
  <si>
    <t xml:space="preserve">H07</t>
  </si>
  <si>
    <t xml:space="preserve">MST2021-013 </t>
  </si>
</sst>
</file>

<file path=xl/styles.xml><?xml version="1.0" encoding="utf-8"?>
<styleSheet xmlns="http://schemas.openxmlformats.org/spreadsheetml/2006/main">
  <numFmts count="3">
    <numFmt numFmtId="164" formatCode="General"/>
    <numFmt numFmtId="165" formatCode="0.00"/>
    <numFmt numFmtId="166" formatCode="0"/>
  </numFmts>
  <fonts count="10">
    <font>
      <sz val="10"/>
      <name val="Arial"/>
      <family val="2"/>
    </font>
    <font>
      <sz val="10"/>
      <name val="Arial"/>
      <family val="0"/>
    </font>
    <font>
      <sz val="10"/>
      <name val="Arial"/>
      <family val="0"/>
    </font>
    <font>
      <sz val="10"/>
      <name val="Arial"/>
      <family val="0"/>
    </font>
    <font>
      <sz val="12"/>
      <color rgb="FF000000"/>
      <name val="Calibri"/>
      <family val="2"/>
      <charset val="1"/>
    </font>
    <font>
      <sz val="10"/>
      <name val="Arial"/>
      <family val="2"/>
      <charset val="1"/>
    </font>
    <font>
      <b val="true"/>
      <sz val="10"/>
      <name val="Verdana"/>
      <family val="0"/>
      <charset val="1"/>
    </font>
    <font>
      <b val="true"/>
      <sz val="10"/>
      <name val="Arial"/>
      <family val="2"/>
      <charset val="1"/>
    </font>
    <font>
      <sz val="12"/>
      <name val="Calibri"/>
      <family val="2"/>
      <charset val="1"/>
    </font>
    <font>
      <sz val="10"/>
      <name val="Verdana"/>
      <family val="0"/>
      <charset val="1"/>
    </font>
  </fonts>
  <fills count="11">
    <fill>
      <patternFill patternType="none"/>
    </fill>
    <fill>
      <patternFill patternType="gray125"/>
    </fill>
    <fill>
      <patternFill patternType="solid">
        <fgColor rgb="FF9BB192"/>
        <bgColor rgb="FFC0C0C0"/>
      </patternFill>
    </fill>
    <fill>
      <patternFill patternType="solid">
        <fgColor rgb="FFE0ECD6"/>
        <bgColor rgb="FFFFFFCC"/>
      </patternFill>
    </fill>
    <fill>
      <patternFill patternType="solid">
        <fgColor rgb="FFFFFFA2"/>
        <bgColor rgb="FFFFFFCC"/>
      </patternFill>
    </fill>
    <fill>
      <patternFill patternType="solid">
        <fgColor rgb="FFFFFF00"/>
        <bgColor rgb="FFFFFF00"/>
      </patternFill>
    </fill>
    <fill>
      <patternFill patternType="solid">
        <fgColor rgb="FFFFBF00"/>
        <bgColor rgb="FFFF9900"/>
      </patternFill>
    </fill>
    <fill>
      <patternFill patternType="solid">
        <fgColor rgb="FF729FCF"/>
        <bgColor rgb="FF9BB192"/>
      </patternFill>
    </fill>
    <fill>
      <patternFill patternType="solid">
        <fgColor rgb="FFFFA6A6"/>
        <bgColor rgb="FFFFCC99"/>
      </patternFill>
    </fill>
    <fill>
      <patternFill patternType="solid">
        <fgColor rgb="FF88D718"/>
        <bgColor rgb="FF9BB192"/>
      </patternFill>
    </fill>
    <fill>
      <patternFill patternType="solid">
        <fgColor rgb="FFFFFFFF"/>
        <bgColor rgb="FFFFFFCC"/>
      </patternFill>
    </fill>
  </fills>
  <borders count="6">
    <border diagonalUp="false" diagonalDown="false">
      <left/>
      <right/>
      <top/>
      <bottom/>
      <diagonal/>
    </border>
    <border diagonalUp="false" diagonalDown="false">
      <left style="thin">
        <color rgb="FF3B3B3B"/>
      </left>
      <right/>
      <top/>
      <bottom/>
      <diagonal/>
    </border>
    <border diagonalUp="false" diagonalDown="false">
      <left/>
      <right/>
      <top style="hair"/>
      <bottom style="hair"/>
      <diagonal/>
    </border>
    <border diagonalUp="false" diagonalDown="false">
      <left/>
      <right/>
      <top/>
      <bottom style="thin">
        <color rgb="FF3B3B3B"/>
      </bottom>
      <diagonal/>
    </border>
    <border diagonalUp="false" diagonalDown="false">
      <left/>
      <right/>
      <top style="thin">
        <color rgb="FF3B3B3B"/>
      </top>
      <bottom style="thin">
        <color rgb="FF3B3B3B"/>
      </bottom>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4" fillId="2" borderId="0" xfId="0" applyFont="true" applyBorder="true" applyAlignment="true" applyProtection="false">
      <alignment horizontal="right" vertical="bottom" textRotation="0" wrapText="false" indent="0" shrinkToFit="false"/>
      <protection locked="true" hidden="false"/>
    </xf>
    <xf numFmtId="164" fontId="4" fillId="2" borderId="0" xfId="0" applyFont="true" applyBorder="false" applyAlignment="true" applyProtection="false">
      <alignment horizontal="right" vertical="bottom" textRotation="0" wrapText="false" indent="0" shrinkToFit="false"/>
      <protection locked="true" hidden="false"/>
    </xf>
    <xf numFmtId="164" fontId="4" fillId="2" borderId="0" xfId="0" applyFont="true" applyBorder="true" applyAlignment="true" applyProtection="false">
      <alignment horizontal="right" vertical="bottom" textRotation="0" wrapText="true" indent="0" shrinkToFit="false"/>
      <protection locked="true" hidden="false"/>
    </xf>
    <xf numFmtId="164" fontId="4" fillId="3" borderId="0" xfId="0" applyFont="true" applyBorder="false" applyAlignment="true" applyProtection="false">
      <alignment horizontal="right" vertical="bottom" textRotation="0" wrapText="false" indent="0" shrinkToFit="false"/>
      <protection locked="true" hidden="false"/>
    </xf>
    <xf numFmtId="165" fontId="4" fillId="3"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4" fillId="3" borderId="0" xfId="0" applyFont="true" applyBorder="false" applyAlignment="true" applyProtection="false">
      <alignment horizontal="right" vertical="bottom" textRotation="0" wrapText="false" indent="0" shrinkToFit="false"/>
      <protection locked="true" hidden="false"/>
    </xf>
    <xf numFmtId="164" fontId="4" fillId="3" borderId="3"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4" xfId="0" applyFont="true" applyBorder="true" applyAlignment="true" applyProtection="false">
      <alignment horizontal="right" vertical="bottom" textRotation="0" wrapText="false" indent="0" shrinkToFit="false"/>
      <protection locked="true" hidden="false"/>
    </xf>
    <xf numFmtId="164" fontId="4" fillId="0" borderId="4" xfId="0" applyFont="true" applyBorder="true" applyAlignment="true" applyProtection="false">
      <alignment horizontal="right" vertical="bottom" textRotation="0" wrapText="false" indent="0" shrinkToFit="false"/>
      <protection locked="true" hidden="false"/>
    </xf>
    <xf numFmtId="164" fontId="5" fillId="4"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4" fillId="0" borderId="5" xfId="0" applyFont="true" applyBorder="true" applyAlignment="true" applyProtection="false">
      <alignment horizontal="right" vertical="bottom" textRotation="0" wrapText="false" indent="0" shrinkToFit="false"/>
      <protection locked="true" hidden="false"/>
    </xf>
    <xf numFmtId="164" fontId="5" fillId="5" borderId="0" xfId="0" applyFont="true" applyBorder="false" applyAlignment="true" applyProtection="false">
      <alignment horizontal="right" vertical="bottom" textRotation="0" wrapText="false" indent="0" shrinkToFit="false"/>
      <protection locked="true" hidden="false"/>
    </xf>
    <xf numFmtId="164" fontId="5" fillId="6" borderId="0" xfId="0" applyFont="true" applyBorder="false" applyAlignment="true" applyProtection="false">
      <alignment horizontal="right" vertical="bottom" textRotation="0" wrapText="false" indent="0" shrinkToFit="false"/>
      <protection locked="true" hidden="false"/>
    </xf>
    <xf numFmtId="164" fontId="5" fillId="7" borderId="0" xfId="0" applyFont="true" applyBorder="false" applyAlignment="true" applyProtection="false">
      <alignment horizontal="right" vertical="bottom" textRotation="0" wrapText="false" indent="0" shrinkToFit="false"/>
      <protection locked="true" hidden="false"/>
    </xf>
    <xf numFmtId="164" fontId="5" fillId="8" borderId="0" xfId="0" applyFont="true" applyBorder="false" applyAlignment="true" applyProtection="false">
      <alignment horizontal="right" vertical="bottom" textRotation="0" wrapText="false" indent="0" shrinkToFit="false"/>
      <protection locked="true" hidden="false"/>
    </xf>
    <xf numFmtId="164" fontId="5" fillId="9" borderId="0" xfId="0" applyFont="true" applyBorder="false" applyAlignment="true" applyProtection="false">
      <alignment horizontal="right" vertical="bottom" textRotation="0" wrapText="false" indent="0" shrinkToFit="false"/>
      <protection locked="true" hidden="false"/>
    </xf>
    <xf numFmtId="164" fontId="5" fillId="1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0ECD6"/>
      <rgbColor rgb="FFFFFFA2"/>
      <rgbColor rgb="FF99CCFF"/>
      <rgbColor rgb="FFFFA6A6"/>
      <rgbColor rgb="FFCC99FF"/>
      <rgbColor rgb="FFFFCC99"/>
      <rgbColor rgb="FF3366FF"/>
      <rgbColor rgb="FF33CCCC"/>
      <rgbColor rgb="FF88D718"/>
      <rgbColor rgb="FFFFBF00"/>
      <rgbColor rgb="FFFF9900"/>
      <rgbColor rgb="FFFF6600"/>
      <rgbColor rgb="FF666699"/>
      <rgbColor rgb="FF9BB192"/>
      <rgbColor rgb="FF003366"/>
      <rgbColor rgb="FF339966"/>
      <rgbColor rgb="FF003300"/>
      <rgbColor rgb="FF333300"/>
      <rgbColor rgb="FF993300"/>
      <rgbColor rgb="FF993366"/>
      <rgbColor rgb="FF333399"/>
      <rgbColor rgb="FF3B3B3B"/>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2"/>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D26" activeCellId="0" sqref="D26"/>
    </sheetView>
  </sheetViews>
  <sheetFormatPr defaultColWidth="11.53515625" defaultRowHeight="12.8" zeroHeight="false" outlineLevelRow="0" outlineLevelCol="0"/>
  <sheetData>
    <row r="1" customFormat="false" ht="15" hidden="false" customHeight="false" outlineLevel="0" collapsed="false">
      <c r="A1" s="1" t="s">
        <v>0</v>
      </c>
      <c r="B1" s="2" t="s">
        <v>1</v>
      </c>
      <c r="C1" s="2"/>
      <c r="D1" s="2"/>
      <c r="E1" s="2"/>
      <c r="F1" s="2"/>
      <c r="G1" s="2"/>
      <c r="H1" s="2"/>
      <c r="I1" s="2"/>
      <c r="J1" s="3"/>
      <c r="K1" s="3"/>
    </row>
    <row r="2" customFormat="false" ht="12.8" hidden="false" customHeight="false" outlineLevel="0" collapsed="false">
      <c r="A2" s="4" t="s">
        <v>2</v>
      </c>
      <c r="B2" s="2"/>
      <c r="C2" s="2"/>
      <c r="D2" s="2"/>
      <c r="E2" s="2"/>
      <c r="F2" s="2"/>
      <c r="G2" s="2"/>
      <c r="H2" s="2"/>
      <c r="I2" s="2"/>
      <c r="J2" s="3"/>
      <c r="K2" s="3"/>
    </row>
    <row r="3" customFormat="false" ht="12.8" hidden="false" customHeight="false" outlineLevel="0" collapsed="false">
      <c r="A3" s="5" t="s">
        <v>3</v>
      </c>
      <c r="B3" s="6"/>
      <c r="C3" s="6"/>
      <c r="D3" s="6"/>
      <c r="E3" s="6"/>
      <c r="F3" s="6"/>
      <c r="G3" s="6"/>
      <c r="H3" s="6"/>
      <c r="I3" s="6"/>
      <c r="J3" s="3"/>
      <c r="K3" s="3"/>
    </row>
    <row r="4" customFormat="false" ht="12.8" hidden="false" customHeight="true" outlineLevel="0" collapsed="false">
      <c r="A4" s="7" t="s">
        <v>4</v>
      </c>
      <c r="B4" s="7"/>
      <c r="C4" s="7"/>
      <c r="D4" s="7"/>
      <c r="E4" s="7"/>
      <c r="F4" s="7"/>
      <c r="G4" s="7"/>
      <c r="H4" s="7"/>
      <c r="I4" s="7"/>
      <c r="J4" s="3"/>
      <c r="K4" s="3"/>
    </row>
    <row r="5" customFormat="false" ht="12.8" hidden="false" customHeight="false" outlineLevel="0" collapsed="false">
      <c r="A5" s="7"/>
      <c r="B5" s="7"/>
      <c r="C5" s="7"/>
      <c r="D5" s="7"/>
      <c r="E5" s="7"/>
      <c r="F5" s="7"/>
      <c r="G5" s="7"/>
      <c r="H5" s="7"/>
      <c r="I5" s="7"/>
      <c r="J5" s="3"/>
      <c r="K5" s="3"/>
    </row>
    <row r="6" customFormat="false" ht="26.25" hidden="false" customHeight="false" outlineLevel="0" collapsed="false">
      <c r="A6" s="8" t="s">
        <v>5</v>
      </c>
      <c r="B6" s="9" t="s">
        <v>6</v>
      </c>
      <c r="C6" s="8" t="n">
        <f aca="false">7*8*1.25</f>
        <v>70</v>
      </c>
      <c r="D6" s="8"/>
      <c r="E6" s="8"/>
      <c r="F6" s="10" t="s">
        <v>7</v>
      </c>
      <c r="G6" s="10" t="s">
        <v>8</v>
      </c>
      <c r="H6" s="10" t="s">
        <v>9</v>
      </c>
      <c r="I6" s="10" t="s">
        <v>8</v>
      </c>
      <c r="J6" s="10" t="s">
        <v>10</v>
      </c>
      <c r="K6" s="10"/>
    </row>
    <row r="7" customFormat="false" ht="15" hidden="false" customHeight="false" outlineLevel="0" collapsed="false">
      <c r="A7" s="11"/>
      <c r="B7" s="11" t="s">
        <v>11</v>
      </c>
      <c r="C7" s="11" t="s">
        <v>12</v>
      </c>
      <c r="D7" s="11" t="s">
        <v>13</v>
      </c>
      <c r="E7" s="11" t="s">
        <v>14</v>
      </c>
      <c r="F7" s="11"/>
      <c r="G7" s="11"/>
      <c r="H7" s="11"/>
      <c r="I7" s="11"/>
      <c r="J7" s="11"/>
      <c r="K7" s="11"/>
    </row>
    <row r="8" customFormat="false" ht="15" hidden="false" customHeight="false" outlineLevel="0" collapsed="false">
      <c r="A8" s="11" t="s">
        <v>15</v>
      </c>
      <c r="B8" s="11" t="n">
        <v>10</v>
      </c>
      <c r="C8" s="11" t="n">
        <f aca="false">B8*C$6</f>
        <v>700</v>
      </c>
      <c r="D8" s="11"/>
      <c r="E8" s="11"/>
      <c r="F8" s="11" t="n">
        <v>2</v>
      </c>
      <c r="G8" s="11" t="s">
        <v>16</v>
      </c>
      <c r="H8" s="12" t="n">
        <f aca="false">F8*B8/B$14</f>
        <v>0.8</v>
      </c>
      <c r="I8" s="11" t="s">
        <v>16</v>
      </c>
      <c r="J8" s="11"/>
      <c r="K8" s="11"/>
    </row>
    <row r="9" customFormat="false" ht="15" hidden="false" customHeight="false" outlineLevel="0" collapsed="false">
      <c r="A9" s="11" t="s">
        <v>17</v>
      </c>
      <c r="B9" s="11" t="n">
        <f aca="false">0.4*C15</f>
        <v>1.6</v>
      </c>
      <c r="C9" s="11" t="n">
        <f aca="false">B9*C$6</f>
        <v>112</v>
      </c>
      <c r="D9" s="13" t="s">
        <v>18</v>
      </c>
      <c r="E9" s="11" t="str">
        <f aca="false">CONCATENATE(J9," nM opt.conc in rxn")</f>
        <v>200 nM opt.conc in rxn</v>
      </c>
      <c r="F9" s="14" t="n">
        <f aca="false">2*6.25/C15</f>
        <v>3.125</v>
      </c>
      <c r="G9" s="11" t="s">
        <v>19</v>
      </c>
      <c r="H9" s="12" t="n">
        <f aca="false">F9*B9/B$14</f>
        <v>0.2</v>
      </c>
      <c r="I9" s="11" t="s">
        <v>19</v>
      </c>
      <c r="J9" s="11" t="n">
        <v>200</v>
      </c>
      <c r="K9" s="11"/>
    </row>
    <row r="10" customFormat="false" ht="15" hidden="false" customHeight="false" outlineLevel="0" collapsed="false">
      <c r="A10" s="11" t="s">
        <v>20</v>
      </c>
      <c r="B10" s="11" t="n">
        <f aca="false">0.4*C15</f>
        <v>1.6</v>
      </c>
      <c r="C10" s="11" t="n">
        <f aca="false">B10*C$6</f>
        <v>112</v>
      </c>
      <c r="D10" s="13" t="s">
        <v>21</v>
      </c>
      <c r="E10" s="11" t="str">
        <f aca="false">CONCATENATE(J10," nM opt.conc in rxn")</f>
        <v>600 nM opt.conc in rxn</v>
      </c>
      <c r="F10" s="14" t="n">
        <f aca="false">3*12.5/C15</f>
        <v>9.375</v>
      </c>
      <c r="G10" s="11" t="s">
        <v>19</v>
      </c>
      <c r="H10" s="12" t="n">
        <f aca="false">F10*B10/B$14</f>
        <v>0.6</v>
      </c>
      <c r="I10" s="11" t="s">
        <v>19</v>
      </c>
      <c r="J10" s="11" t="n">
        <v>600</v>
      </c>
      <c r="K10" s="11"/>
    </row>
    <row r="11" customFormat="false" ht="15" hidden="false" customHeight="false" outlineLevel="0" collapsed="false">
      <c r="A11" s="11" t="s">
        <v>22</v>
      </c>
      <c r="B11" s="11" t="n">
        <f aca="false">0.2*C15</f>
        <v>0.8</v>
      </c>
      <c r="C11" s="11" t="n">
        <f aca="false">B11*C$6</f>
        <v>56</v>
      </c>
      <c r="D11" s="13" t="s">
        <v>23</v>
      </c>
      <c r="E11" s="11" t="str">
        <f aca="false">CONCATENATE(J11," nM opt.conc in rxn")</f>
        <v>100 nM opt.conc in rxn</v>
      </c>
      <c r="F11" s="14" t="n">
        <f aca="false">1*12.5/C15</f>
        <v>3.125</v>
      </c>
      <c r="G11" s="11" t="s">
        <v>19</v>
      </c>
      <c r="H11" s="12" t="n">
        <f aca="false">F11*B11/B$14</f>
        <v>0.1</v>
      </c>
      <c r="I11" s="11" t="s">
        <v>19</v>
      </c>
      <c r="J11" s="11" t="n">
        <v>100</v>
      </c>
      <c r="K11" s="11"/>
    </row>
    <row r="12" customFormat="false" ht="15" hidden="false" customHeight="false" outlineLevel="0" collapsed="false">
      <c r="A12" s="11" t="s">
        <v>24</v>
      </c>
      <c r="B12" s="11" t="n">
        <v>6</v>
      </c>
      <c r="C12" s="11" t="n">
        <f aca="false">B12*C$6</f>
        <v>420</v>
      </c>
      <c r="D12" s="11"/>
      <c r="E12" s="11"/>
      <c r="F12" s="11"/>
      <c r="G12" s="11"/>
      <c r="H12" s="11"/>
      <c r="I12" s="11"/>
      <c r="J12" s="11"/>
      <c r="K12" s="11"/>
    </row>
    <row r="13" customFormat="false" ht="15" hidden="false" customHeight="false" outlineLevel="0" collapsed="false">
      <c r="A13" s="11" t="s">
        <v>25</v>
      </c>
      <c r="B13" s="11" t="n">
        <v>5</v>
      </c>
      <c r="C13" s="11" t="s">
        <v>26</v>
      </c>
      <c r="D13" s="11"/>
      <c r="E13" s="11"/>
      <c r="F13" s="11"/>
      <c r="G13" s="11"/>
      <c r="H13" s="11"/>
      <c r="I13" s="11"/>
      <c r="J13" s="11"/>
      <c r="K13" s="11"/>
    </row>
    <row r="14" customFormat="false" ht="15" hidden="false" customHeight="false" outlineLevel="0" collapsed="false">
      <c r="A14" s="15" t="s">
        <v>27</v>
      </c>
      <c r="B14" s="15" t="n">
        <f aca="false">SUM(B8:B13)</f>
        <v>25</v>
      </c>
      <c r="C14" s="15" t="n">
        <f aca="false">SUM(C8:C13)</f>
        <v>1400</v>
      </c>
      <c r="D14" s="15"/>
      <c r="E14" s="15"/>
      <c r="F14" s="15"/>
      <c r="G14" s="15"/>
      <c r="H14" s="15"/>
      <c r="I14" s="15"/>
      <c r="J14" s="15"/>
      <c r="K14" s="15"/>
    </row>
    <row r="15" customFormat="false" ht="12.8" hidden="false" customHeight="false" outlineLevel="0" collapsed="false">
      <c r="A15" s="16" t="s">
        <v>28</v>
      </c>
      <c r="B15" s="16"/>
      <c r="C15" s="16" t="n">
        <v>4</v>
      </c>
      <c r="D15" s="16"/>
      <c r="E15" s="16"/>
      <c r="F15" s="16"/>
      <c r="G15" s="16"/>
      <c r="H15" s="16"/>
      <c r="I15" s="16"/>
      <c r="J15" s="3"/>
      <c r="K15" s="3"/>
    </row>
    <row r="16" customFormat="false" ht="15" hidden="false" customHeight="false" outlineLevel="0" collapsed="false">
      <c r="A16" s="16" t="s">
        <v>29</v>
      </c>
      <c r="B16" s="17" t="s">
        <v>30</v>
      </c>
      <c r="C16" s="18" t="s">
        <v>31</v>
      </c>
      <c r="D16" s="18" t="s">
        <v>32</v>
      </c>
      <c r="E16" s="16"/>
      <c r="F16" s="16"/>
      <c r="G16" s="16"/>
      <c r="H16" s="16"/>
      <c r="I16" s="16"/>
      <c r="J16" s="3"/>
      <c r="K16" s="3"/>
    </row>
    <row r="17" customFormat="false" ht="12.8" hidden="false" customHeight="false" outlineLevel="0" collapsed="false">
      <c r="A17" s="16"/>
      <c r="B17" s="16"/>
      <c r="C17" s="16"/>
      <c r="D17" s="16"/>
      <c r="E17" s="16"/>
      <c r="F17" s="16"/>
      <c r="G17" s="16"/>
      <c r="H17" s="16"/>
      <c r="I17" s="16"/>
      <c r="J17" s="3"/>
      <c r="K17" s="3"/>
    </row>
    <row r="18" customFormat="false" ht="12.8" hidden="false" customHeight="false" outlineLevel="0" collapsed="false">
      <c r="A18" s="16" t="s">
        <v>33</v>
      </c>
      <c r="B18" s="16" t="n">
        <v>95</v>
      </c>
      <c r="C18" s="16" t="n">
        <f aca="false">10*60</f>
        <v>600</v>
      </c>
      <c r="D18" s="16" t="s">
        <v>34</v>
      </c>
      <c r="E18" s="16" t="s">
        <v>35</v>
      </c>
      <c r="F18" s="16"/>
      <c r="G18" s="16"/>
      <c r="H18" s="16"/>
      <c r="I18" s="16"/>
      <c r="J18" s="3"/>
      <c r="K18" s="3"/>
    </row>
    <row r="19" customFormat="false" ht="12.8" hidden="false" customHeight="false" outlineLevel="0" collapsed="false">
      <c r="A19" s="16" t="s">
        <v>36</v>
      </c>
      <c r="B19" s="19" t="n">
        <v>95</v>
      </c>
      <c r="C19" s="19" t="n">
        <v>60</v>
      </c>
      <c r="D19" s="19" t="s">
        <v>37</v>
      </c>
      <c r="E19" s="16" t="s">
        <v>38</v>
      </c>
      <c r="F19" s="16"/>
      <c r="G19" s="16"/>
      <c r="H19" s="16"/>
      <c r="I19" s="16"/>
      <c r="J19" s="3"/>
      <c r="K19" s="3"/>
    </row>
    <row r="20" customFormat="false" ht="12.8" hidden="false" customHeight="false" outlineLevel="0" collapsed="false">
      <c r="A20" s="16" t="s">
        <v>39</v>
      </c>
      <c r="B20" s="19" t="n">
        <v>60</v>
      </c>
      <c r="C20" s="19" t="n">
        <v>120</v>
      </c>
      <c r="D20" s="19" t="s">
        <v>37</v>
      </c>
      <c r="E20" s="16" t="s">
        <v>40</v>
      </c>
      <c r="F20" s="16"/>
      <c r="G20" s="16"/>
      <c r="H20" s="16"/>
      <c r="I20" s="16"/>
      <c r="J20" s="3"/>
      <c r="K20" s="3"/>
    </row>
    <row r="21" customFormat="false" ht="12.8" hidden="false" customHeight="false" outlineLevel="0" collapsed="false">
      <c r="A21" s="3" t="s">
        <v>41</v>
      </c>
      <c r="B21" s="3" t="n">
        <v>98</v>
      </c>
      <c r="C21" s="3" t="n">
        <v>600</v>
      </c>
      <c r="D21" s="16" t="s">
        <v>34</v>
      </c>
      <c r="E21" s="16" t="s">
        <v>35</v>
      </c>
      <c r="F21" s="3"/>
      <c r="G21" s="3"/>
      <c r="H21" s="3"/>
      <c r="I21" s="3"/>
      <c r="J21" s="3"/>
      <c r="K21" s="3"/>
    </row>
    <row r="22" customFormat="false" ht="12.8" hidden="false" customHeight="false" outlineLevel="0" collapsed="false">
      <c r="A22" s="3" t="s">
        <v>42</v>
      </c>
      <c r="B22" s="3" t="n">
        <v>4</v>
      </c>
      <c r="C22" s="3" t="n">
        <v>600</v>
      </c>
      <c r="D22" s="16" t="s">
        <v>34</v>
      </c>
      <c r="E22" s="16" t="s">
        <v>35</v>
      </c>
      <c r="F22" s="3"/>
      <c r="G22" s="3"/>
      <c r="H22" s="3"/>
      <c r="I22" s="3"/>
      <c r="J22" s="3"/>
      <c r="K22" s="3"/>
    </row>
    <row r="23" customFormat="false" ht="12.8" hidden="false" customHeight="false" outlineLevel="0" collapsed="false">
      <c r="A23" s="3" t="s">
        <v>42</v>
      </c>
      <c r="B23" s="3" t="n">
        <v>10</v>
      </c>
      <c r="C23" s="3" t="s">
        <v>43</v>
      </c>
      <c r="D23" s="3"/>
      <c r="E23" s="3"/>
      <c r="F23" s="3"/>
      <c r="G23" s="3"/>
      <c r="H23" s="3"/>
      <c r="I23" s="3"/>
      <c r="J23" s="3"/>
      <c r="K23" s="3"/>
    </row>
    <row r="24" customFormat="false" ht="12.8" hidden="false" customHeight="false" outlineLevel="0" collapsed="false">
      <c r="A24" s="3"/>
      <c r="B24" s="3"/>
      <c r="C24" s="3"/>
      <c r="D24" s="3"/>
      <c r="E24" s="3"/>
      <c r="F24" s="3"/>
      <c r="G24" s="3"/>
      <c r="H24" s="3"/>
      <c r="I24" s="3"/>
      <c r="J24" s="3"/>
      <c r="K24" s="3"/>
    </row>
    <row r="25" customFormat="false" ht="12.8" hidden="false" customHeight="false" outlineLevel="0" collapsed="false">
      <c r="A25" s="3"/>
      <c r="B25" s="3"/>
      <c r="C25" s="3"/>
      <c r="D25" s="3"/>
      <c r="E25" s="3"/>
      <c r="F25" s="3"/>
      <c r="G25" s="3"/>
      <c r="H25" s="3"/>
      <c r="I25" s="3"/>
      <c r="J25" s="3"/>
      <c r="K25" s="3"/>
    </row>
    <row r="26" customFormat="false" ht="12.8" hidden="false" customHeight="false" outlineLevel="0" collapsed="false">
      <c r="A26" s="16" t="s">
        <v>44</v>
      </c>
      <c r="B26" s="16" t="s">
        <v>45</v>
      </c>
      <c r="C26" s="16" t="s">
        <v>46</v>
      </c>
      <c r="D26" s="16" t="s">
        <v>18</v>
      </c>
      <c r="E26" s="16" t="s">
        <v>21</v>
      </c>
      <c r="F26" s="16" t="s">
        <v>23</v>
      </c>
      <c r="G26" s="16" t="s">
        <v>47</v>
      </c>
      <c r="H26" s="16" t="s">
        <v>48</v>
      </c>
      <c r="I26" s="16" t="s">
        <v>49</v>
      </c>
      <c r="J26" s="16" t="s">
        <v>50</v>
      </c>
      <c r="K26" s="16" t="s">
        <v>51</v>
      </c>
    </row>
    <row r="27" customFormat="false" ht="15" hidden="false" customHeight="false" outlineLevel="0" collapsed="false">
      <c r="A27" s="16" t="s">
        <v>52</v>
      </c>
      <c r="B27" s="16" t="str">
        <f aca="false">CONCATENATE(LEFT(D$9,6),"_std_",B$13,"E5")</f>
        <v>Fprime_std_5E5</v>
      </c>
      <c r="C27" s="16" t="s">
        <v>53</v>
      </c>
      <c r="D27" s="20" t="str">
        <f aca="false">D$9</f>
        <v>Fprimer</v>
      </c>
      <c r="E27" s="20" t="str">
        <f aca="false">D$10</f>
        <v>Rprimer</v>
      </c>
      <c r="F27" s="20" t="str">
        <f aca="false">D$11</f>
        <v>Probe</v>
      </c>
      <c r="G27" s="16" t="n">
        <v>5</v>
      </c>
      <c r="H27" s="16" t="n">
        <v>6</v>
      </c>
      <c r="I27" s="21" t="n">
        <f aca="false">H$9</f>
        <v>0.2</v>
      </c>
      <c r="J27" s="21" t="n">
        <f aca="false">H$10</f>
        <v>0.6</v>
      </c>
      <c r="K27" s="21" t="n">
        <f aca="false">H$11</f>
        <v>0.1</v>
      </c>
    </row>
    <row r="28" customFormat="false" ht="15" hidden="false" customHeight="false" outlineLevel="0" collapsed="false">
      <c r="A28" s="16" t="s">
        <v>54</v>
      </c>
      <c r="B28" s="16" t="str">
        <f aca="false">CONCATENATE(LEFT(D$9,6),"_std_",B$13,"E4")</f>
        <v>Fprime_std_5E4</v>
      </c>
      <c r="C28" s="16" t="s">
        <v>53</v>
      </c>
      <c r="D28" s="20" t="str">
        <f aca="false">D$9</f>
        <v>Fprimer</v>
      </c>
      <c r="E28" s="20" t="str">
        <f aca="false">D$10</f>
        <v>Rprimer</v>
      </c>
      <c r="F28" s="20" t="str">
        <f aca="false">D$11</f>
        <v>Probe</v>
      </c>
      <c r="G28" s="16" t="n">
        <v>5</v>
      </c>
      <c r="H28" s="16" t="n">
        <v>6</v>
      </c>
      <c r="I28" s="21" t="n">
        <f aca="false">H$9</f>
        <v>0.2</v>
      </c>
      <c r="J28" s="21" t="n">
        <f aca="false">H$10</f>
        <v>0.6</v>
      </c>
      <c r="K28" s="21" t="n">
        <f aca="false">H$11</f>
        <v>0.1</v>
      </c>
    </row>
    <row r="29" customFormat="false" ht="15" hidden="false" customHeight="false" outlineLevel="0" collapsed="false">
      <c r="A29" s="16" t="s">
        <v>55</v>
      </c>
      <c r="B29" s="16" t="str">
        <f aca="false">CONCATENATE(LEFT(D$9,6),"_std_",B$13,"E3")</f>
        <v>Fprime_std_5E3</v>
      </c>
      <c r="C29" s="16" t="s">
        <v>53</v>
      </c>
      <c r="D29" s="20" t="str">
        <f aca="false">D$9</f>
        <v>Fprimer</v>
      </c>
      <c r="E29" s="20" t="str">
        <f aca="false">D$10</f>
        <v>Rprimer</v>
      </c>
      <c r="F29" s="20" t="str">
        <f aca="false">D$11</f>
        <v>Probe</v>
      </c>
      <c r="G29" s="16" t="n">
        <v>5</v>
      </c>
      <c r="H29" s="16" t="n">
        <v>6</v>
      </c>
      <c r="I29" s="21" t="n">
        <f aca="false">H$9</f>
        <v>0.2</v>
      </c>
      <c r="J29" s="21" t="n">
        <f aca="false">H$10</f>
        <v>0.6</v>
      </c>
      <c r="K29" s="21" t="n">
        <f aca="false">H$11</f>
        <v>0.1</v>
      </c>
    </row>
    <row r="30" customFormat="false" ht="15" hidden="false" customHeight="false" outlineLevel="0" collapsed="false">
      <c r="A30" s="16" t="s">
        <v>56</v>
      </c>
      <c r="B30" s="16" t="str">
        <f aca="false">CONCATENATE(LEFT(D$9,6),"_std_",B$13,"E2")</f>
        <v>Fprime_std_5E2</v>
      </c>
      <c r="C30" s="16" t="s">
        <v>53</v>
      </c>
      <c r="D30" s="20" t="str">
        <f aca="false">D$9</f>
        <v>Fprimer</v>
      </c>
      <c r="E30" s="20" t="str">
        <f aca="false">D$10</f>
        <v>Rprimer</v>
      </c>
      <c r="F30" s="20" t="str">
        <f aca="false">D$11</f>
        <v>Probe</v>
      </c>
      <c r="G30" s="16" t="n">
        <v>5</v>
      </c>
      <c r="H30" s="16" t="n">
        <v>6</v>
      </c>
      <c r="I30" s="21" t="n">
        <f aca="false">H$9</f>
        <v>0.2</v>
      </c>
      <c r="J30" s="21" t="n">
        <f aca="false">H$10</f>
        <v>0.6</v>
      </c>
      <c r="K30" s="21" t="n">
        <f aca="false">H$11</f>
        <v>0.1</v>
      </c>
    </row>
    <row r="31" customFormat="false" ht="15" hidden="false" customHeight="false" outlineLevel="0" collapsed="false">
      <c r="A31" s="16" t="s">
        <v>57</v>
      </c>
      <c r="B31" s="16" t="str">
        <f aca="false">CONCATENATE(LEFT(D$9,6),"_std_",B$13,"E1")</f>
        <v>Fprime_std_5E1</v>
      </c>
      <c r="C31" s="16" t="s">
        <v>53</v>
      </c>
      <c r="D31" s="20" t="str">
        <f aca="false">D$9</f>
        <v>Fprimer</v>
      </c>
      <c r="E31" s="20" t="str">
        <f aca="false">D$10</f>
        <v>Rprimer</v>
      </c>
      <c r="F31" s="20" t="str">
        <f aca="false">D$11</f>
        <v>Probe</v>
      </c>
      <c r="G31" s="16" t="n">
        <v>5</v>
      </c>
      <c r="H31" s="16" t="n">
        <v>6</v>
      </c>
      <c r="I31" s="21" t="n">
        <f aca="false">H$9</f>
        <v>0.2</v>
      </c>
      <c r="J31" s="21" t="n">
        <f aca="false">H$10</f>
        <v>0.6</v>
      </c>
      <c r="K31" s="21" t="n">
        <f aca="false">H$11</f>
        <v>0.1</v>
      </c>
    </row>
    <row r="32" customFormat="false" ht="15" hidden="false" customHeight="false" outlineLevel="0" collapsed="false">
      <c r="A32" s="16" t="s">
        <v>58</v>
      </c>
      <c r="B32" s="16" t="str">
        <f aca="false">CONCATENATE(LEFT(D$9,6),"_std_",B$13,"E0")</f>
        <v>Fprime_std_5E0</v>
      </c>
      <c r="C32" s="16" t="s">
        <v>53</v>
      </c>
      <c r="D32" s="20" t="str">
        <f aca="false">D$9</f>
        <v>Fprimer</v>
      </c>
      <c r="E32" s="20" t="str">
        <f aca="false">D$10</f>
        <v>Rprimer</v>
      </c>
      <c r="F32" s="20" t="str">
        <f aca="false">D$11</f>
        <v>Probe</v>
      </c>
      <c r="G32" s="16" t="n">
        <v>5</v>
      </c>
      <c r="H32" s="16" t="n">
        <v>6</v>
      </c>
      <c r="I32" s="21" t="n">
        <f aca="false">H$9</f>
        <v>0.2</v>
      </c>
      <c r="J32" s="21" t="n">
        <f aca="false">H$10</f>
        <v>0.6</v>
      </c>
      <c r="K32" s="21" t="n">
        <f aca="false">H$11</f>
        <v>0.1</v>
      </c>
    </row>
    <row r="33" customFormat="false" ht="15" hidden="false" customHeight="false" outlineLevel="0" collapsed="false">
      <c r="A33" s="16" t="s">
        <v>59</v>
      </c>
      <c r="B33" s="16" t="str">
        <f aca="false">CONCATENATE(LEFT(D$9,6),"_std_",B$13,"E-1")</f>
        <v>Fprime_std_5E-1</v>
      </c>
      <c r="C33" s="16" t="s">
        <v>53</v>
      </c>
      <c r="D33" s="20" t="str">
        <f aca="false">D$9</f>
        <v>Fprimer</v>
      </c>
      <c r="E33" s="20" t="str">
        <f aca="false">D$10</f>
        <v>Rprimer</v>
      </c>
      <c r="F33" s="20" t="str">
        <f aca="false">D$11</f>
        <v>Probe</v>
      </c>
      <c r="G33" s="16" t="n">
        <v>5</v>
      </c>
      <c r="H33" s="16" t="n">
        <v>6</v>
      </c>
      <c r="I33" s="21" t="n">
        <f aca="false">H$9</f>
        <v>0.2</v>
      </c>
      <c r="J33" s="21" t="n">
        <f aca="false">H$10</f>
        <v>0.6</v>
      </c>
      <c r="K33" s="21" t="n">
        <f aca="false">H$11</f>
        <v>0.1</v>
      </c>
    </row>
    <row r="34" customFormat="false" ht="15" hidden="false" customHeight="false" outlineLevel="0" collapsed="false">
      <c r="A34" s="22" t="s">
        <v>60</v>
      </c>
      <c r="B34" s="22" t="s">
        <v>61</v>
      </c>
      <c r="C34" s="22" t="s">
        <v>61</v>
      </c>
      <c r="D34" s="20" t="str">
        <f aca="false">D$9</f>
        <v>Fprimer</v>
      </c>
      <c r="E34" s="20" t="str">
        <f aca="false">D$10</f>
        <v>Rprimer</v>
      </c>
      <c r="F34" s="20" t="str">
        <f aca="false">D$11</f>
        <v>Probe</v>
      </c>
      <c r="G34" s="16" t="n">
        <v>5</v>
      </c>
      <c r="H34" s="16" t="n">
        <v>6</v>
      </c>
      <c r="I34" s="21" t="n">
        <f aca="false">H$9</f>
        <v>0.2</v>
      </c>
      <c r="J34" s="21" t="n">
        <f aca="false">H$10</f>
        <v>0.6</v>
      </c>
      <c r="K34" s="21" t="n">
        <f aca="false">H$11</f>
        <v>0.1</v>
      </c>
    </row>
    <row r="35" customFormat="false" ht="15" hidden="false" customHeight="false" outlineLevel="0" collapsed="false">
      <c r="A35" s="16" t="s">
        <v>62</v>
      </c>
      <c r="B35" s="23" t="s">
        <v>63</v>
      </c>
      <c r="C35" s="16" t="s">
        <v>64</v>
      </c>
      <c r="D35" s="20" t="str">
        <f aca="false">D$9</f>
        <v>Fprimer</v>
      </c>
      <c r="E35" s="20" t="str">
        <f aca="false">D$10</f>
        <v>Rprimer</v>
      </c>
      <c r="F35" s="20" t="str">
        <f aca="false">D$11</f>
        <v>Probe</v>
      </c>
      <c r="G35" s="16" t="n">
        <v>5</v>
      </c>
      <c r="H35" s="16" t="n">
        <v>6</v>
      </c>
      <c r="I35" s="21" t="n">
        <f aca="false">H$9</f>
        <v>0.2</v>
      </c>
      <c r="J35" s="21" t="n">
        <f aca="false">H$10</f>
        <v>0.6</v>
      </c>
      <c r="K35" s="21" t="n">
        <f aca="false">H$11</f>
        <v>0.1</v>
      </c>
    </row>
    <row r="36" customFormat="false" ht="15" hidden="false" customHeight="false" outlineLevel="0" collapsed="false">
      <c r="A36" s="16" t="s">
        <v>65</v>
      </c>
      <c r="B36" s="23" t="s">
        <v>66</v>
      </c>
      <c r="C36" s="16" t="s">
        <v>64</v>
      </c>
      <c r="D36" s="20" t="str">
        <f aca="false">D$9</f>
        <v>Fprimer</v>
      </c>
      <c r="E36" s="20" t="str">
        <f aca="false">D$10</f>
        <v>Rprimer</v>
      </c>
      <c r="F36" s="20" t="str">
        <f aca="false">D$11</f>
        <v>Probe</v>
      </c>
      <c r="G36" s="16" t="n">
        <v>5</v>
      </c>
      <c r="H36" s="16" t="n">
        <v>6</v>
      </c>
      <c r="I36" s="21" t="n">
        <f aca="false">H$9</f>
        <v>0.2</v>
      </c>
      <c r="J36" s="21" t="n">
        <f aca="false">H$10</f>
        <v>0.6</v>
      </c>
      <c r="K36" s="21" t="n">
        <f aca="false">H$11</f>
        <v>0.1</v>
      </c>
    </row>
    <row r="37" customFormat="false" ht="15" hidden="false" customHeight="false" outlineLevel="0" collapsed="false">
      <c r="A37" s="16" t="s">
        <v>67</v>
      </c>
      <c r="B37" s="23" t="s">
        <v>68</v>
      </c>
      <c r="C37" s="16" t="s">
        <v>64</v>
      </c>
      <c r="D37" s="20" t="str">
        <f aca="false">D$9</f>
        <v>Fprimer</v>
      </c>
      <c r="E37" s="20" t="str">
        <f aca="false">D$10</f>
        <v>Rprimer</v>
      </c>
      <c r="F37" s="20" t="str">
        <f aca="false">D$11</f>
        <v>Probe</v>
      </c>
      <c r="G37" s="16" t="n">
        <v>5</v>
      </c>
      <c r="H37" s="16" t="n">
        <v>6</v>
      </c>
      <c r="I37" s="21" t="n">
        <f aca="false">H$9</f>
        <v>0.2</v>
      </c>
      <c r="J37" s="21" t="n">
        <f aca="false">H$10</f>
        <v>0.6</v>
      </c>
      <c r="K37" s="21" t="n">
        <f aca="false">H$11</f>
        <v>0.1</v>
      </c>
    </row>
    <row r="38" customFormat="false" ht="15" hidden="false" customHeight="false" outlineLevel="0" collapsed="false">
      <c r="A38" s="16" t="s">
        <v>69</v>
      </c>
      <c r="B38" s="23" t="s">
        <v>70</v>
      </c>
      <c r="C38" s="16" t="s">
        <v>64</v>
      </c>
      <c r="D38" s="20" t="str">
        <f aca="false">D$9</f>
        <v>Fprimer</v>
      </c>
      <c r="E38" s="20" t="str">
        <f aca="false">D$10</f>
        <v>Rprimer</v>
      </c>
      <c r="F38" s="20" t="str">
        <f aca="false">D$11</f>
        <v>Probe</v>
      </c>
      <c r="G38" s="16" t="n">
        <v>5</v>
      </c>
      <c r="H38" s="16" t="n">
        <v>6</v>
      </c>
      <c r="I38" s="21" t="n">
        <f aca="false">H$9</f>
        <v>0.2</v>
      </c>
      <c r="J38" s="21" t="n">
        <f aca="false">H$10</f>
        <v>0.6</v>
      </c>
      <c r="K38" s="21" t="n">
        <f aca="false">H$11</f>
        <v>0.1</v>
      </c>
    </row>
    <row r="39" customFormat="false" ht="15" hidden="false" customHeight="false" outlineLevel="0" collapsed="false">
      <c r="A39" s="16" t="s">
        <v>71</v>
      </c>
      <c r="B39" s="23" t="s">
        <v>72</v>
      </c>
      <c r="C39" s="16" t="s">
        <v>64</v>
      </c>
      <c r="D39" s="20" t="str">
        <f aca="false">D$9</f>
        <v>Fprimer</v>
      </c>
      <c r="E39" s="20" t="str">
        <f aca="false">D$10</f>
        <v>Rprimer</v>
      </c>
      <c r="F39" s="20" t="str">
        <f aca="false">D$11</f>
        <v>Probe</v>
      </c>
      <c r="G39" s="16" t="n">
        <v>5</v>
      </c>
      <c r="H39" s="16" t="n">
        <v>6</v>
      </c>
      <c r="I39" s="21" t="n">
        <f aca="false">H$9</f>
        <v>0.2</v>
      </c>
      <c r="J39" s="21" t="n">
        <f aca="false">H$10</f>
        <v>0.6</v>
      </c>
      <c r="K39" s="21" t="n">
        <f aca="false">H$11</f>
        <v>0.1</v>
      </c>
    </row>
    <row r="40" customFormat="false" ht="15" hidden="false" customHeight="false" outlineLevel="0" collapsed="false">
      <c r="A40" s="16" t="s">
        <v>73</v>
      </c>
      <c r="B40" s="23" t="s">
        <v>74</v>
      </c>
      <c r="C40" s="16" t="s">
        <v>64</v>
      </c>
      <c r="D40" s="20" t="str">
        <f aca="false">D$9</f>
        <v>Fprimer</v>
      </c>
      <c r="E40" s="20" t="str">
        <f aca="false">D$10</f>
        <v>Rprimer</v>
      </c>
      <c r="F40" s="20" t="str">
        <f aca="false">D$11</f>
        <v>Probe</v>
      </c>
      <c r="G40" s="16" t="n">
        <v>5</v>
      </c>
      <c r="H40" s="16" t="n">
        <v>6</v>
      </c>
      <c r="I40" s="21" t="n">
        <f aca="false">H$9</f>
        <v>0.2</v>
      </c>
      <c r="J40" s="21" t="n">
        <f aca="false">H$10</f>
        <v>0.6</v>
      </c>
      <c r="K40" s="21" t="n">
        <f aca="false">H$11</f>
        <v>0.1</v>
      </c>
    </row>
    <row r="41" customFormat="false" ht="15" hidden="false" customHeight="false" outlineLevel="0" collapsed="false">
      <c r="A41" s="16" t="s">
        <v>75</v>
      </c>
      <c r="B41" s="23" t="s">
        <v>76</v>
      </c>
      <c r="C41" s="16" t="s">
        <v>64</v>
      </c>
      <c r="D41" s="20" t="str">
        <f aca="false">D$9</f>
        <v>Fprimer</v>
      </c>
      <c r="E41" s="20" t="str">
        <f aca="false">D$10</f>
        <v>Rprimer</v>
      </c>
      <c r="F41" s="20" t="str">
        <f aca="false">D$11</f>
        <v>Probe</v>
      </c>
      <c r="G41" s="16" t="n">
        <v>5</v>
      </c>
      <c r="H41" s="16" t="n">
        <v>6</v>
      </c>
      <c r="I41" s="21" t="n">
        <f aca="false">H$9</f>
        <v>0.2</v>
      </c>
      <c r="J41" s="21" t="n">
        <f aca="false">H$10</f>
        <v>0.6</v>
      </c>
      <c r="K41" s="21" t="n">
        <f aca="false">H$11</f>
        <v>0.1</v>
      </c>
    </row>
    <row r="42" customFormat="false" ht="15" hidden="false" customHeight="false" outlineLevel="0" collapsed="false">
      <c r="A42" s="22" t="s">
        <v>77</v>
      </c>
      <c r="B42" s="23" t="s">
        <v>78</v>
      </c>
      <c r="C42" s="16" t="s">
        <v>64</v>
      </c>
      <c r="D42" s="20" t="str">
        <f aca="false">D$9</f>
        <v>Fprimer</v>
      </c>
      <c r="E42" s="20" t="str">
        <f aca="false">D$10</f>
        <v>Rprimer</v>
      </c>
      <c r="F42" s="20" t="str">
        <f aca="false">D$11</f>
        <v>Probe</v>
      </c>
      <c r="G42" s="16" t="n">
        <v>5</v>
      </c>
      <c r="H42" s="16" t="n">
        <v>6</v>
      </c>
      <c r="I42" s="21" t="n">
        <f aca="false">H$9</f>
        <v>0.2</v>
      </c>
      <c r="J42" s="21" t="n">
        <f aca="false">H$10</f>
        <v>0.6</v>
      </c>
      <c r="K42" s="21" t="n">
        <f aca="false">H$11</f>
        <v>0.1</v>
      </c>
    </row>
    <row r="43" customFormat="false" ht="15" hidden="false" customHeight="false" outlineLevel="0" collapsed="false">
      <c r="A43" s="16" t="s">
        <v>79</v>
      </c>
      <c r="B43" s="24" t="s">
        <v>80</v>
      </c>
      <c r="C43" s="16" t="s">
        <v>64</v>
      </c>
      <c r="D43" s="20" t="str">
        <f aca="false">D$9</f>
        <v>Fprimer</v>
      </c>
      <c r="E43" s="20" t="str">
        <f aca="false">D$10</f>
        <v>Rprimer</v>
      </c>
      <c r="F43" s="20" t="str">
        <f aca="false">D$11</f>
        <v>Probe</v>
      </c>
      <c r="G43" s="16" t="n">
        <v>5</v>
      </c>
      <c r="H43" s="16" t="n">
        <v>6</v>
      </c>
      <c r="I43" s="21" t="n">
        <f aca="false">H$9</f>
        <v>0.2</v>
      </c>
      <c r="J43" s="21" t="n">
        <f aca="false">H$10</f>
        <v>0.6</v>
      </c>
      <c r="K43" s="21" t="n">
        <f aca="false">H$11</f>
        <v>0.1</v>
      </c>
    </row>
    <row r="44" customFormat="false" ht="15" hidden="false" customHeight="false" outlineLevel="0" collapsed="false">
      <c r="A44" s="16" t="s">
        <v>81</v>
      </c>
      <c r="B44" s="24" t="s">
        <v>82</v>
      </c>
      <c r="C44" s="16" t="s">
        <v>64</v>
      </c>
      <c r="D44" s="20" t="str">
        <f aca="false">D$9</f>
        <v>Fprimer</v>
      </c>
      <c r="E44" s="20" t="str">
        <f aca="false">D$10</f>
        <v>Rprimer</v>
      </c>
      <c r="F44" s="20" t="str">
        <f aca="false">D$11</f>
        <v>Probe</v>
      </c>
      <c r="G44" s="16" t="n">
        <v>5</v>
      </c>
      <c r="H44" s="16" t="n">
        <v>6</v>
      </c>
      <c r="I44" s="21" t="n">
        <f aca="false">H$9</f>
        <v>0.2</v>
      </c>
      <c r="J44" s="21" t="n">
        <f aca="false">H$10</f>
        <v>0.6</v>
      </c>
      <c r="K44" s="21" t="n">
        <f aca="false">H$11</f>
        <v>0.1</v>
      </c>
    </row>
    <row r="45" customFormat="false" ht="15" hidden="false" customHeight="false" outlineLevel="0" collapsed="false">
      <c r="A45" s="16" t="s">
        <v>83</v>
      </c>
      <c r="B45" s="24" t="s">
        <v>84</v>
      </c>
      <c r="C45" s="16" t="s">
        <v>64</v>
      </c>
      <c r="D45" s="20" t="str">
        <f aca="false">D$9</f>
        <v>Fprimer</v>
      </c>
      <c r="E45" s="20" t="str">
        <f aca="false">D$10</f>
        <v>Rprimer</v>
      </c>
      <c r="F45" s="20" t="str">
        <f aca="false">D$11</f>
        <v>Probe</v>
      </c>
      <c r="G45" s="16" t="n">
        <v>5</v>
      </c>
      <c r="H45" s="16" t="n">
        <v>6</v>
      </c>
      <c r="I45" s="21" t="n">
        <f aca="false">H$9</f>
        <v>0.2</v>
      </c>
      <c r="J45" s="21" t="n">
        <f aca="false">H$10</f>
        <v>0.6</v>
      </c>
      <c r="K45" s="21" t="n">
        <f aca="false">H$11</f>
        <v>0.1</v>
      </c>
    </row>
    <row r="46" customFormat="false" ht="15" hidden="false" customHeight="false" outlineLevel="0" collapsed="false">
      <c r="A46" s="16" t="s">
        <v>85</v>
      </c>
      <c r="B46" s="24" t="s">
        <v>86</v>
      </c>
      <c r="C46" s="16" t="s">
        <v>64</v>
      </c>
      <c r="D46" s="20" t="str">
        <f aca="false">D$9</f>
        <v>Fprimer</v>
      </c>
      <c r="E46" s="20" t="str">
        <f aca="false">D$10</f>
        <v>Rprimer</v>
      </c>
      <c r="F46" s="20" t="str">
        <f aca="false">D$11</f>
        <v>Probe</v>
      </c>
      <c r="G46" s="16" t="n">
        <v>5</v>
      </c>
      <c r="H46" s="16" t="n">
        <v>6</v>
      </c>
      <c r="I46" s="21" t="n">
        <f aca="false">H$9</f>
        <v>0.2</v>
      </c>
      <c r="J46" s="21" t="n">
        <f aca="false">H$10</f>
        <v>0.6</v>
      </c>
      <c r="K46" s="21" t="n">
        <f aca="false">H$11</f>
        <v>0.1</v>
      </c>
    </row>
    <row r="47" customFormat="false" ht="15" hidden="false" customHeight="false" outlineLevel="0" collapsed="false">
      <c r="A47" s="16" t="s">
        <v>87</v>
      </c>
      <c r="B47" s="24" t="s">
        <v>88</v>
      </c>
      <c r="C47" s="16" t="s">
        <v>64</v>
      </c>
      <c r="D47" s="20" t="str">
        <f aca="false">D$9</f>
        <v>Fprimer</v>
      </c>
      <c r="E47" s="20" t="str">
        <f aca="false">D$10</f>
        <v>Rprimer</v>
      </c>
      <c r="F47" s="20" t="str">
        <f aca="false">D$11</f>
        <v>Probe</v>
      </c>
      <c r="G47" s="16" t="n">
        <v>5</v>
      </c>
      <c r="H47" s="16" t="n">
        <v>6</v>
      </c>
      <c r="I47" s="21" t="n">
        <f aca="false">H$9</f>
        <v>0.2</v>
      </c>
      <c r="J47" s="21" t="n">
        <f aca="false">H$10</f>
        <v>0.6</v>
      </c>
      <c r="K47" s="21" t="n">
        <f aca="false">H$11</f>
        <v>0.1</v>
      </c>
    </row>
    <row r="48" customFormat="false" ht="15" hidden="false" customHeight="false" outlineLevel="0" collapsed="false">
      <c r="A48" s="16" t="s">
        <v>89</v>
      </c>
      <c r="B48" s="24" t="s">
        <v>90</v>
      </c>
      <c r="C48" s="16" t="s">
        <v>64</v>
      </c>
      <c r="D48" s="20" t="str">
        <f aca="false">D$9</f>
        <v>Fprimer</v>
      </c>
      <c r="E48" s="20" t="str">
        <f aca="false">D$10</f>
        <v>Rprimer</v>
      </c>
      <c r="F48" s="20" t="str">
        <f aca="false">D$11</f>
        <v>Probe</v>
      </c>
      <c r="G48" s="16" t="n">
        <v>5</v>
      </c>
      <c r="H48" s="16" t="n">
        <v>6</v>
      </c>
      <c r="I48" s="21" t="n">
        <f aca="false">H$9</f>
        <v>0.2</v>
      </c>
      <c r="J48" s="21" t="n">
        <f aca="false">H$10</f>
        <v>0.6</v>
      </c>
      <c r="K48" s="21" t="n">
        <f aca="false">H$11</f>
        <v>0.1</v>
      </c>
    </row>
    <row r="49" customFormat="false" ht="15" hidden="false" customHeight="false" outlineLevel="0" collapsed="false">
      <c r="A49" s="16" t="s">
        <v>91</v>
      </c>
      <c r="B49" s="24" t="s">
        <v>92</v>
      </c>
      <c r="C49" s="16" t="s">
        <v>64</v>
      </c>
      <c r="D49" s="20" t="str">
        <f aca="false">D$9</f>
        <v>Fprimer</v>
      </c>
      <c r="E49" s="20" t="str">
        <f aca="false">D$10</f>
        <v>Rprimer</v>
      </c>
      <c r="F49" s="20" t="str">
        <f aca="false">D$11</f>
        <v>Probe</v>
      </c>
      <c r="G49" s="16" t="n">
        <v>5</v>
      </c>
      <c r="H49" s="16" t="n">
        <v>6</v>
      </c>
      <c r="I49" s="21" t="n">
        <f aca="false">H$9</f>
        <v>0.2</v>
      </c>
      <c r="J49" s="21" t="n">
        <f aca="false">H$10</f>
        <v>0.6</v>
      </c>
      <c r="K49" s="21" t="n">
        <f aca="false">H$11</f>
        <v>0.1</v>
      </c>
    </row>
    <row r="50" customFormat="false" ht="15" hidden="false" customHeight="false" outlineLevel="0" collapsed="false">
      <c r="A50" s="22" t="s">
        <v>93</v>
      </c>
      <c r="B50" s="24" t="s">
        <v>94</v>
      </c>
      <c r="C50" s="16" t="s">
        <v>64</v>
      </c>
      <c r="D50" s="20" t="str">
        <f aca="false">D$9</f>
        <v>Fprimer</v>
      </c>
      <c r="E50" s="20" t="str">
        <f aca="false">D$10</f>
        <v>Rprimer</v>
      </c>
      <c r="F50" s="20" t="str">
        <f aca="false">D$11</f>
        <v>Probe</v>
      </c>
      <c r="G50" s="16" t="n">
        <v>5</v>
      </c>
      <c r="H50" s="16" t="n">
        <v>6</v>
      </c>
      <c r="I50" s="21" t="n">
        <f aca="false">H$9</f>
        <v>0.2</v>
      </c>
      <c r="J50" s="21" t="n">
        <f aca="false">H$10</f>
        <v>0.6</v>
      </c>
      <c r="K50" s="21" t="n">
        <f aca="false">H$11</f>
        <v>0.1</v>
      </c>
    </row>
    <row r="51" customFormat="false" ht="15" hidden="false" customHeight="false" outlineLevel="0" collapsed="false">
      <c r="A51" s="16" t="s">
        <v>95</v>
      </c>
      <c r="B51" s="25" t="s">
        <v>96</v>
      </c>
      <c r="C51" s="16" t="s">
        <v>64</v>
      </c>
      <c r="D51" s="20" t="str">
        <f aca="false">D$9</f>
        <v>Fprimer</v>
      </c>
      <c r="E51" s="20" t="str">
        <f aca="false">D$10</f>
        <v>Rprimer</v>
      </c>
      <c r="F51" s="20" t="str">
        <f aca="false">D$11</f>
        <v>Probe</v>
      </c>
      <c r="G51" s="16" t="n">
        <v>5</v>
      </c>
      <c r="H51" s="16" t="n">
        <v>6</v>
      </c>
      <c r="I51" s="21" t="n">
        <f aca="false">H$9</f>
        <v>0.2</v>
      </c>
      <c r="J51" s="21" t="n">
        <f aca="false">H$10</f>
        <v>0.6</v>
      </c>
      <c r="K51" s="21" t="n">
        <f aca="false">H$11</f>
        <v>0.1</v>
      </c>
    </row>
    <row r="52" customFormat="false" ht="15" hidden="false" customHeight="false" outlineLevel="0" collapsed="false">
      <c r="A52" s="16" t="s">
        <v>97</v>
      </c>
      <c r="B52" s="25" t="s">
        <v>98</v>
      </c>
      <c r="C52" s="16" t="s">
        <v>64</v>
      </c>
      <c r="D52" s="20" t="str">
        <f aca="false">D$9</f>
        <v>Fprimer</v>
      </c>
      <c r="E52" s="20" t="str">
        <f aca="false">D$10</f>
        <v>Rprimer</v>
      </c>
      <c r="F52" s="20" t="str">
        <f aca="false">D$11</f>
        <v>Probe</v>
      </c>
      <c r="G52" s="16" t="n">
        <v>5</v>
      </c>
      <c r="H52" s="16" t="n">
        <v>6</v>
      </c>
      <c r="I52" s="21" t="n">
        <f aca="false">H$9</f>
        <v>0.2</v>
      </c>
      <c r="J52" s="21" t="n">
        <f aca="false">H$10</f>
        <v>0.6</v>
      </c>
      <c r="K52" s="21" t="n">
        <f aca="false">H$11</f>
        <v>0.1</v>
      </c>
    </row>
    <row r="53" customFormat="false" ht="15" hidden="false" customHeight="false" outlineLevel="0" collapsed="false">
      <c r="A53" s="16" t="s">
        <v>99</v>
      </c>
      <c r="B53" s="25" t="s">
        <v>100</v>
      </c>
      <c r="C53" s="16" t="s">
        <v>64</v>
      </c>
      <c r="D53" s="20" t="str">
        <f aca="false">D$9</f>
        <v>Fprimer</v>
      </c>
      <c r="E53" s="20" t="str">
        <f aca="false">D$10</f>
        <v>Rprimer</v>
      </c>
      <c r="F53" s="20" t="str">
        <f aca="false">D$11</f>
        <v>Probe</v>
      </c>
      <c r="G53" s="16" t="n">
        <v>5</v>
      </c>
      <c r="H53" s="16" t="n">
        <v>6</v>
      </c>
      <c r="I53" s="21" t="n">
        <f aca="false">H$9</f>
        <v>0.2</v>
      </c>
      <c r="J53" s="21" t="n">
        <f aca="false">H$10</f>
        <v>0.6</v>
      </c>
      <c r="K53" s="21" t="n">
        <f aca="false">H$11</f>
        <v>0.1</v>
      </c>
    </row>
    <row r="54" customFormat="false" ht="15" hidden="false" customHeight="false" outlineLevel="0" collapsed="false">
      <c r="A54" s="16" t="s">
        <v>101</v>
      </c>
      <c r="B54" s="25" t="s">
        <v>102</v>
      </c>
      <c r="C54" s="16" t="s">
        <v>64</v>
      </c>
      <c r="D54" s="20" t="str">
        <f aca="false">D$9</f>
        <v>Fprimer</v>
      </c>
      <c r="E54" s="20" t="str">
        <f aca="false">D$10</f>
        <v>Rprimer</v>
      </c>
      <c r="F54" s="20" t="str">
        <f aca="false">D$11</f>
        <v>Probe</v>
      </c>
      <c r="G54" s="16" t="n">
        <v>5</v>
      </c>
      <c r="H54" s="16" t="n">
        <v>6</v>
      </c>
      <c r="I54" s="21" t="n">
        <f aca="false">H$9</f>
        <v>0.2</v>
      </c>
      <c r="J54" s="21" t="n">
        <f aca="false">H$10</f>
        <v>0.6</v>
      </c>
      <c r="K54" s="21" t="n">
        <f aca="false">H$11</f>
        <v>0.1</v>
      </c>
    </row>
    <row r="55" customFormat="false" ht="15" hidden="false" customHeight="false" outlineLevel="0" collapsed="false">
      <c r="A55" s="16" t="s">
        <v>103</v>
      </c>
      <c r="B55" s="25" t="s">
        <v>104</v>
      </c>
      <c r="C55" s="16" t="s">
        <v>64</v>
      </c>
      <c r="D55" s="20" t="str">
        <f aca="false">D$9</f>
        <v>Fprimer</v>
      </c>
      <c r="E55" s="20" t="str">
        <f aca="false">D$10</f>
        <v>Rprimer</v>
      </c>
      <c r="F55" s="20" t="str">
        <f aca="false">D$11</f>
        <v>Probe</v>
      </c>
      <c r="G55" s="16" t="n">
        <v>5</v>
      </c>
      <c r="H55" s="16" t="n">
        <v>6</v>
      </c>
      <c r="I55" s="21" t="n">
        <f aca="false">H$9</f>
        <v>0.2</v>
      </c>
      <c r="J55" s="21" t="n">
        <f aca="false">H$10</f>
        <v>0.6</v>
      </c>
      <c r="K55" s="21" t="n">
        <f aca="false">H$11</f>
        <v>0.1</v>
      </c>
    </row>
    <row r="56" customFormat="false" ht="15" hidden="false" customHeight="false" outlineLevel="0" collapsed="false">
      <c r="A56" s="16" t="s">
        <v>105</v>
      </c>
      <c r="B56" s="25" t="s">
        <v>106</v>
      </c>
      <c r="C56" s="16" t="s">
        <v>64</v>
      </c>
      <c r="D56" s="20" t="str">
        <f aca="false">D$9</f>
        <v>Fprimer</v>
      </c>
      <c r="E56" s="20" t="str">
        <f aca="false">D$10</f>
        <v>Rprimer</v>
      </c>
      <c r="F56" s="20" t="str">
        <f aca="false">D$11</f>
        <v>Probe</v>
      </c>
      <c r="G56" s="16" t="n">
        <v>5</v>
      </c>
      <c r="H56" s="16" t="n">
        <v>6</v>
      </c>
      <c r="I56" s="21" t="n">
        <f aca="false">H$9</f>
        <v>0.2</v>
      </c>
      <c r="J56" s="21" t="n">
        <f aca="false">H$10</f>
        <v>0.6</v>
      </c>
      <c r="K56" s="21" t="n">
        <f aca="false">H$11</f>
        <v>0.1</v>
      </c>
    </row>
    <row r="57" customFormat="false" ht="15" hidden="false" customHeight="false" outlineLevel="0" collapsed="false">
      <c r="A57" s="16" t="s">
        <v>107</v>
      </c>
      <c r="B57" s="25" t="s">
        <v>108</v>
      </c>
      <c r="C57" s="16" t="s">
        <v>64</v>
      </c>
      <c r="D57" s="20" t="str">
        <f aca="false">D$9</f>
        <v>Fprimer</v>
      </c>
      <c r="E57" s="20" t="str">
        <f aca="false">D$10</f>
        <v>Rprimer</v>
      </c>
      <c r="F57" s="20" t="str">
        <f aca="false">D$11</f>
        <v>Probe</v>
      </c>
      <c r="G57" s="16" t="n">
        <v>5</v>
      </c>
      <c r="H57" s="16" t="n">
        <v>6</v>
      </c>
      <c r="I57" s="21" t="n">
        <f aca="false">H$9</f>
        <v>0.2</v>
      </c>
      <c r="J57" s="21" t="n">
        <f aca="false">H$10</f>
        <v>0.6</v>
      </c>
      <c r="K57" s="21" t="n">
        <f aca="false">H$11</f>
        <v>0.1</v>
      </c>
    </row>
    <row r="58" customFormat="false" ht="15" hidden="false" customHeight="false" outlineLevel="0" collapsed="false">
      <c r="A58" s="22" t="s">
        <v>109</v>
      </c>
      <c r="B58" s="25" t="s">
        <v>110</v>
      </c>
      <c r="C58" s="16" t="s">
        <v>64</v>
      </c>
      <c r="D58" s="20" t="str">
        <f aca="false">D$9</f>
        <v>Fprimer</v>
      </c>
      <c r="E58" s="20" t="str">
        <f aca="false">D$10</f>
        <v>Rprimer</v>
      </c>
      <c r="F58" s="20" t="str">
        <f aca="false">D$11</f>
        <v>Probe</v>
      </c>
      <c r="G58" s="16" t="n">
        <v>5</v>
      </c>
      <c r="H58" s="16" t="n">
        <v>6</v>
      </c>
      <c r="I58" s="21" t="n">
        <f aca="false">H$9</f>
        <v>0.2</v>
      </c>
      <c r="J58" s="21" t="n">
        <f aca="false">H$10</f>
        <v>0.6</v>
      </c>
      <c r="K58" s="21" t="n">
        <f aca="false">H$11</f>
        <v>0.1</v>
      </c>
    </row>
    <row r="59" customFormat="false" ht="15" hidden="false" customHeight="false" outlineLevel="0" collapsed="false">
      <c r="A59" s="16" t="s">
        <v>111</v>
      </c>
      <c r="B59" s="26" t="s">
        <v>112</v>
      </c>
      <c r="C59" s="16" t="s">
        <v>64</v>
      </c>
      <c r="D59" s="20" t="str">
        <f aca="false">D$9</f>
        <v>Fprimer</v>
      </c>
      <c r="E59" s="20" t="str">
        <f aca="false">D$10</f>
        <v>Rprimer</v>
      </c>
      <c r="F59" s="20" t="str">
        <f aca="false">D$11</f>
        <v>Probe</v>
      </c>
      <c r="G59" s="16" t="n">
        <v>5</v>
      </c>
      <c r="H59" s="16" t="n">
        <v>6</v>
      </c>
      <c r="I59" s="21" t="n">
        <f aca="false">H$9</f>
        <v>0.2</v>
      </c>
      <c r="J59" s="21" t="n">
        <f aca="false">H$10</f>
        <v>0.6</v>
      </c>
      <c r="K59" s="21" t="n">
        <f aca="false">H$11</f>
        <v>0.1</v>
      </c>
    </row>
    <row r="60" customFormat="false" ht="15" hidden="false" customHeight="false" outlineLevel="0" collapsed="false">
      <c r="A60" s="16" t="s">
        <v>113</v>
      </c>
      <c r="B60" s="26" t="s">
        <v>114</v>
      </c>
      <c r="C60" s="16" t="s">
        <v>64</v>
      </c>
      <c r="D60" s="20" t="str">
        <f aca="false">D$9</f>
        <v>Fprimer</v>
      </c>
      <c r="E60" s="20" t="str">
        <f aca="false">D$10</f>
        <v>Rprimer</v>
      </c>
      <c r="F60" s="20" t="str">
        <f aca="false">D$11</f>
        <v>Probe</v>
      </c>
      <c r="G60" s="16" t="n">
        <v>5</v>
      </c>
      <c r="H60" s="16" t="n">
        <v>6</v>
      </c>
      <c r="I60" s="21" t="n">
        <f aca="false">H$9</f>
        <v>0.2</v>
      </c>
      <c r="J60" s="21" t="n">
        <f aca="false">H$10</f>
        <v>0.6</v>
      </c>
      <c r="K60" s="21" t="n">
        <f aca="false">H$11</f>
        <v>0.1</v>
      </c>
    </row>
    <row r="61" customFormat="false" ht="15" hidden="false" customHeight="false" outlineLevel="0" collapsed="false">
      <c r="A61" s="16" t="s">
        <v>115</v>
      </c>
      <c r="B61" s="26" t="s">
        <v>116</v>
      </c>
      <c r="C61" s="16" t="s">
        <v>64</v>
      </c>
      <c r="D61" s="20" t="str">
        <f aca="false">D$9</f>
        <v>Fprimer</v>
      </c>
      <c r="E61" s="20" t="str">
        <f aca="false">D$10</f>
        <v>Rprimer</v>
      </c>
      <c r="F61" s="20" t="str">
        <f aca="false">D$11</f>
        <v>Probe</v>
      </c>
      <c r="G61" s="16" t="n">
        <v>5</v>
      </c>
      <c r="H61" s="16" t="n">
        <v>6</v>
      </c>
      <c r="I61" s="21" t="n">
        <f aca="false">H$9</f>
        <v>0.2</v>
      </c>
      <c r="J61" s="21" t="n">
        <f aca="false">H$10</f>
        <v>0.6</v>
      </c>
      <c r="K61" s="21" t="n">
        <f aca="false">H$11</f>
        <v>0.1</v>
      </c>
    </row>
    <row r="62" customFormat="false" ht="15" hidden="false" customHeight="false" outlineLevel="0" collapsed="false">
      <c r="A62" s="16" t="s">
        <v>117</v>
      </c>
      <c r="B62" s="26" t="s">
        <v>118</v>
      </c>
      <c r="C62" s="16" t="s">
        <v>64</v>
      </c>
      <c r="D62" s="20" t="str">
        <f aca="false">D$9</f>
        <v>Fprimer</v>
      </c>
      <c r="E62" s="20" t="str">
        <f aca="false">D$10</f>
        <v>Rprimer</v>
      </c>
      <c r="F62" s="20" t="str">
        <f aca="false">D$11</f>
        <v>Probe</v>
      </c>
      <c r="G62" s="16" t="n">
        <v>5</v>
      </c>
      <c r="H62" s="16" t="n">
        <v>6</v>
      </c>
      <c r="I62" s="21" t="n">
        <f aca="false">H$9</f>
        <v>0.2</v>
      </c>
      <c r="J62" s="21" t="n">
        <f aca="false">H$10</f>
        <v>0.6</v>
      </c>
      <c r="K62" s="21" t="n">
        <f aca="false">H$11</f>
        <v>0.1</v>
      </c>
    </row>
    <row r="63" customFormat="false" ht="15" hidden="false" customHeight="false" outlineLevel="0" collapsed="false">
      <c r="A63" s="16" t="s">
        <v>119</v>
      </c>
      <c r="B63" s="26" t="s">
        <v>120</v>
      </c>
      <c r="C63" s="16" t="s">
        <v>64</v>
      </c>
      <c r="D63" s="20" t="str">
        <f aca="false">D$9</f>
        <v>Fprimer</v>
      </c>
      <c r="E63" s="20" t="str">
        <f aca="false">D$10</f>
        <v>Rprimer</v>
      </c>
      <c r="F63" s="20" t="str">
        <f aca="false">D$11</f>
        <v>Probe</v>
      </c>
      <c r="G63" s="16" t="n">
        <v>5</v>
      </c>
      <c r="H63" s="16" t="n">
        <v>6</v>
      </c>
      <c r="I63" s="21" t="n">
        <f aca="false">H$9</f>
        <v>0.2</v>
      </c>
      <c r="J63" s="21" t="n">
        <f aca="false">H$10</f>
        <v>0.6</v>
      </c>
      <c r="K63" s="21" t="n">
        <f aca="false">H$11</f>
        <v>0.1</v>
      </c>
    </row>
    <row r="64" customFormat="false" ht="15" hidden="false" customHeight="false" outlineLevel="0" collapsed="false">
      <c r="A64" s="16" t="s">
        <v>121</v>
      </c>
      <c r="B64" s="26" t="s">
        <v>122</v>
      </c>
      <c r="C64" s="16" t="s">
        <v>64</v>
      </c>
      <c r="D64" s="20" t="str">
        <f aca="false">D$9</f>
        <v>Fprimer</v>
      </c>
      <c r="E64" s="20" t="str">
        <f aca="false">D$10</f>
        <v>Rprimer</v>
      </c>
      <c r="F64" s="20" t="str">
        <f aca="false">D$11</f>
        <v>Probe</v>
      </c>
      <c r="G64" s="16" t="n">
        <v>5</v>
      </c>
      <c r="H64" s="16" t="n">
        <v>6</v>
      </c>
      <c r="I64" s="21" t="n">
        <f aca="false">H$9</f>
        <v>0.2</v>
      </c>
      <c r="J64" s="21" t="n">
        <f aca="false">H$10</f>
        <v>0.6</v>
      </c>
      <c r="K64" s="21" t="n">
        <f aca="false">H$11</f>
        <v>0.1</v>
      </c>
    </row>
    <row r="65" customFormat="false" ht="15" hidden="false" customHeight="false" outlineLevel="0" collapsed="false">
      <c r="A65" s="16" t="s">
        <v>123</v>
      </c>
      <c r="B65" s="26" t="s">
        <v>124</v>
      </c>
      <c r="C65" s="16" t="s">
        <v>64</v>
      </c>
      <c r="D65" s="20" t="str">
        <f aca="false">D$9</f>
        <v>Fprimer</v>
      </c>
      <c r="E65" s="20" t="str">
        <f aca="false">D$10</f>
        <v>Rprimer</v>
      </c>
      <c r="F65" s="20" t="str">
        <f aca="false">D$11</f>
        <v>Probe</v>
      </c>
      <c r="G65" s="16" t="n">
        <v>5</v>
      </c>
      <c r="H65" s="16" t="n">
        <v>6</v>
      </c>
      <c r="I65" s="21" t="n">
        <f aca="false">H$9</f>
        <v>0.2</v>
      </c>
      <c r="J65" s="21" t="n">
        <f aca="false">H$10</f>
        <v>0.6</v>
      </c>
      <c r="K65" s="21" t="n">
        <f aca="false">H$11</f>
        <v>0.1</v>
      </c>
    </row>
    <row r="66" customFormat="false" ht="15" hidden="false" customHeight="false" outlineLevel="0" collapsed="false">
      <c r="A66" s="22" t="s">
        <v>125</v>
      </c>
      <c r="B66" s="26" t="s">
        <v>126</v>
      </c>
      <c r="C66" s="16" t="s">
        <v>64</v>
      </c>
      <c r="D66" s="20" t="str">
        <f aca="false">D$9</f>
        <v>Fprimer</v>
      </c>
      <c r="E66" s="20" t="str">
        <f aca="false">D$10</f>
        <v>Rprimer</v>
      </c>
      <c r="F66" s="20" t="str">
        <f aca="false">D$11</f>
        <v>Probe</v>
      </c>
      <c r="G66" s="16" t="n">
        <v>5</v>
      </c>
      <c r="H66" s="16" t="n">
        <v>6</v>
      </c>
      <c r="I66" s="21" t="n">
        <f aca="false">H$9</f>
        <v>0.2</v>
      </c>
      <c r="J66" s="21" t="n">
        <f aca="false">H$10</f>
        <v>0.6</v>
      </c>
      <c r="K66" s="21" t="n">
        <f aca="false">H$11</f>
        <v>0.1</v>
      </c>
    </row>
    <row r="67" customFormat="false" ht="15" hidden="false" customHeight="false" outlineLevel="0" collapsed="false">
      <c r="A67" s="16" t="s">
        <v>127</v>
      </c>
      <c r="B67" s="27" t="s">
        <v>128</v>
      </c>
      <c r="C67" s="16" t="s">
        <v>64</v>
      </c>
      <c r="D67" s="20" t="str">
        <f aca="false">D$9</f>
        <v>Fprimer</v>
      </c>
      <c r="E67" s="20" t="str">
        <f aca="false">D$10</f>
        <v>Rprimer</v>
      </c>
      <c r="F67" s="20" t="str">
        <f aca="false">D$11</f>
        <v>Probe</v>
      </c>
      <c r="G67" s="16" t="n">
        <v>5</v>
      </c>
      <c r="H67" s="16" t="n">
        <v>6</v>
      </c>
      <c r="I67" s="21" t="n">
        <f aca="false">H$9</f>
        <v>0.2</v>
      </c>
      <c r="J67" s="21" t="n">
        <f aca="false">H$10</f>
        <v>0.6</v>
      </c>
      <c r="K67" s="21" t="n">
        <f aca="false">H$11</f>
        <v>0.1</v>
      </c>
    </row>
    <row r="68" customFormat="false" ht="15" hidden="false" customHeight="false" outlineLevel="0" collapsed="false">
      <c r="A68" s="16" t="s">
        <v>129</v>
      </c>
      <c r="B68" s="27" t="s">
        <v>130</v>
      </c>
      <c r="C68" s="16" t="s">
        <v>64</v>
      </c>
      <c r="D68" s="20" t="str">
        <f aca="false">D$9</f>
        <v>Fprimer</v>
      </c>
      <c r="E68" s="20" t="str">
        <f aca="false">D$10</f>
        <v>Rprimer</v>
      </c>
      <c r="F68" s="20" t="str">
        <f aca="false">D$11</f>
        <v>Probe</v>
      </c>
      <c r="G68" s="16" t="n">
        <v>5</v>
      </c>
      <c r="H68" s="16" t="n">
        <v>6</v>
      </c>
      <c r="I68" s="21" t="n">
        <f aca="false">H$9</f>
        <v>0.2</v>
      </c>
      <c r="J68" s="21" t="n">
        <f aca="false">H$10</f>
        <v>0.6</v>
      </c>
      <c r="K68" s="21" t="n">
        <f aca="false">H$11</f>
        <v>0.1</v>
      </c>
    </row>
    <row r="69" customFormat="false" ht="15" hidden="false" customHeight="false" outlineLevel="0" collapsed="false">
      <c r="A69" s="16" t="s">
        <v>131</v>
      </c>
      <c r="B69" s="27" t="s">
        <v>132</v>
      </c>
      <c r="C69" s="16" t="s">
        <v>64</v>
      </c>
      <c r="D69" s="20" t="str">
        <f aca="false">D$9</f>
        <v>Fprimer</v>
      </c>
      <c r="E69" s="20" t="str">
        <f aca="false">D$10</f>
        <v>Rprimer</v>
      </c>
      <c r="F69" s="20" t="str">
        <f aca="false">D$11</f>
        <v>Probe</v>
      </c>
      <c r="G69" s="16" t="n">
        <v>5</v>
      </c>
      <c r="H69" s="16" t="n">
        <v>6</v>
      </c>
      <c r="I69" s="21" t="n">
        <f aca="false">H$9</f>
        <v>0.2</v>
      </c>
      <c r="J69" s="21" t="n">
        <f aca="false">H$10</f>
        <v>0.6</v>
      </c>
      <c r="K69" s="21" t="n">
        <f aca="false">H$11</f>
        <v>0.1</v>
      </c>
    </row>
    <row r="70" customFormat="false" ht="15" hidden="false" customHeight="false" outlineLevel="0" collapsed="false">
      <c r="A70" s="16" t="s">
        <v>133</v>
      </c>
      <c r="B70" s="27" t="s">
        <v>134</v>
      </c>
      <c r="C70" s="16" t="s">
        <v>64</v>
      </c>
      <c r="D70" s="20" t="str">
        <f aca="false">D$9</f>
        <v>Fprimer</v>
      </c>
      <c r="E70" s="20" t="str">
        <f aca="false">D$10</f>
        <v>Rprimer</v>
      </c>
      <c r="F70" s="20" t="str">
        <f aca="false">D$11</f>
        <v>Probe</v>
      </c>
      <c r="G70" s="16" t="n">
        <v>5</v>
      </c>
      <c r="H70" s="16" t="n">
        <v>6</v>
      </c>
      <c r="I70" s="21" t="n">
        <f aca="false">H$9</f>
        <v>0.2</v>
      </c>
      <c r="J70" s="21" t="n">
        <f aca="false">H$10</f>
        <v>0.6</v>
      </c>
      <c r="K70" s="21" t="n">
        <f aca="false">H$11</f>
        <v>0.1</v>
      </c>
    </row>
    <row r="71" customFormat="false" ht="15" hidden="false" customHeight="false" outlineLevel="0" collapsed="false">
      <c r="A71" s="16" t="s">
        <v>135</v>
      </c>
      <c r="B71" s="27" t="s">
        <v>136</v>
      </c>
      <c r="C71" s="16" t="s">
        <v>64</v>
      </c>
      <c r="D71" s="20" t="str">
        <f aca="false">D$9</f>
        <v>Fprimer</v>
      </c>
      <c r="E71" s="20" t="str">
        <f aca="false">D$10</f>
        <v>Rprimer</v>
      </c>
      <c r="F71" s="20" t="str">
        <f aca="false">D$11</f>
        <v>Probe</v>
      </c>
      <c r="G71" s="16" t="n">
        <v>5</v>
      </c>
      <c r="H71" s="16" t="n">
        <v>6</v>
      </c>
      <c r="I71" s="21" t="n">
        <f aca="false">H$9</f>
        <v>0.2</v>
      </c>
      <c r="J71" s="21" t="n">
        <f aca="false">H$10</f>
        <v>0.6</v>
      </c>
      <c r="K71" s="21" t="n">
        <f aca="false">H$11</f>
        <v>0.1</v>
      </c>
    </row>
    <row r="72" customFormat="false" ht="15" hidden="false" customHeight="false" outlineLevel="0" collapsed="false">
      <c r="A72" s="16" t="s">
        <v>137</v>
      </c>
      <c r="B72" s="27" t="s">
        <v>138</v>
      </c>
      <c r="C72" s="16" t="s">
        <v>64</v>
      </c>
      <c r="D72" s="20" t="str">
        <f aca="false">D$9</f>
        <v>Fprimer</v>
      </c>
      <c r="E72" s="20" t="str">
        <f aca="false">D$10</f>
        <v>Rprimer</v>
      </c>
      <c r="F72" s="20" t="str">
        <f aca="false">D$11</f>
        <v>Probe</v>
      </c>
      <c r="G72" s="16" t="n">
        <v>5</v>
      </c>
      <c r="H72" s="16" t="n">
        <v>6</v>
      </c>
      <c r="I72" s="21" t="n">
        <f aca="false">H$9</f>
        <v>0.2</v>
      </c>
      <c r="J72" s="21" t="n">
        <f aca="false">H$10</f>
        <v>0.6</v>
      </c>
      <c r="K72" s="21" t="n">
        <f aca="false">H$11</f>
        <v>0.1</v>
      </c>
    </row>
    <row r="73" customFormat="false" ht="15" hidden="false" customHeight="false" outlineLevel="0" collapsed="false">
      <c r="A73" s="16" t="s">
        <v>139</v>
      </c>
      <c r="B73" s="27" t="s">
        <v>140</v>
      </c>
      <c r="C73" s="16" t="s">
        <v>64</v>
      </c>
      <c r="D73" s="20" t="str">
        <f aca="false">D$9</f>
        <v>Fprimer</v>
      </c>
      <c r="E73" s="20" t="str">
        <f aca="false">D$10</f>
        <v>Rprimer</v>
      </c>
      <c r="F73" s="20" t="str">
        <f aca="false">D$11</f>
        <v>Probe</v>
      </c>
      <c r="G73" s="16" t="n">
        <v>5</v>
      </c>
      <c r="H73" s="16" t="n">
        <v>6</v>
      </c>
      <c r="I73" s="21" t="n">
        <f aca="false">H$9</f>
        <v>0.2</v>
      </c>
      <c r="J73" s="21" t="n">
        <f aca="false">H$10</f>
        <v>0.6</v>
      </c>
      <c r="K73" s="21" t="n">
        <f aca="false">H$11</f>
        <v>0.1</v>
      </c>
    </row>
    <row r="74" customFormat="false" ht="15" hidden="false" customHeight="false" outlineLevel="0" collapsed="false">
      <c r="A74" s="22" t="s">
        <v>141</v>
      </c>
      <c r="B74" s="27" t="s">
        <v>142</v>
      </c>
      <c r="C74" s="16" t="s">
        <v>64</v>
      </c>
      <c r="D74" s="20" t="str">
        <f aca="false">D$9</f>
        <v>Fprimer</v>
      </c>
      <c r="E74" s="20" t="str">
        <f aca="false">D$10</f>
        <v>Rprimer</v>
      </c>
      <c r="F74" s="20" t="str">
        <f aca="false">D$11</f>
        <v>Probe</v>
      </c>
      <c r="G74" s="16" t="n">
        <v>5</v>
      </c>
      <c r="H74" s="16" t="n">
        <v>6</v>
      </c>
      <c r="I74" s="21" t="n">
        <f aca="false">H$9</f>
        <v>0.2</v>
      </c>
      <c r="J74" s="21" t="n">
        <f aca="false">H$10</f>
        <v>0.6</v>
      </c>
      <c r="K74" s="21" t="n">
        <f aca="false">H$11</f>
        <v>0.1</v>
      </c>
    </row>
    <row r="75" customFormat="false" ht="15" hidden="false" customHeight="false" outlineLevel="0" collapsed="false">
      <c r="A75" s="16" t="s">
        <v>143</v>
      </c>
      <c r="B75" s="28" t="s">
        <v>144</v>
      </c>
      <c r="C75" s="16" t="s">
        <v>64</v>
      </c>
      <c r="D75" s="20" t="str">
        <f aca="false">D$9</f>
        <v>Fprimer</v>
      </c>
      <c r="E75" s="20" t="str">
        <f aca="false">D$10</f>
        <v>Rprimer</v>
      </c>
      <c r="F75" s="20" t="str">
        <f aca="false">D$11</f>
        <v>Probe</v>
      </c>
      <c r="G75" s="16" t="n">
        <v>5</v>
      </c>
      <c r="H75" s="16" t="n">
        <v>6</v>
      </c>
      <c r="I75" s="21" t="n">
        <f aca="false">H$9</f>
        <v>0.2</v>
      </c>
      <c r="J75" s="21" t="n">
        <f aca="false">H$10</f>
        <v>0.6</v>
      </c>
      <c r="K75" s="21" t="n">
        <f aca="false">H$11</f>
        <v>0.1</v>
      </c>
    </row>
    <row r="76" customFormat="false" ht="15" hidden="false" customHeight="false" outlineLevel="0" collapsed="false">
      <c r="A76" s="16" t="s">
        <v>145</v>
      </c>
      <c r="B76" s="28" t="s">
        <v>146</v>
      </c>
      <c r="C76" s="16" t="s">
        <v>64</v>
      </c>
      <c r="D76" s="20" t="str">
        <f aca="false">D$9</f>
        <v>Fprimer</v>
      </c>
      <c r="E76" s="20" t="str">
        <f aca="false">D$10</f>
        <v>Rprimer</v>
      </c>
      <c r="F76" s="20" t="str">
        <f aca="false">D$11</f>
        <v>Probe</v>
      </c>
      <c r="G76" s="16" t="n">
        <v>5</v>
      </c>
      <c r="H76" s="16" t="n">
        <v>6</v>
      </c>
      <c r="I76" s="21" t="n">
        <f aca="false">H$9</f>
        <v>0.2</v>
      </c>
      <c r="J76" s="21" t="n">
        <f aca="false">H$10</f>
        <v>0.6</v>
      </c>
      <c r="K76" s="21" t="n">
        <f aca="false">H$11</f>
        <v>0.1</v>
      </c>
    </row>
    <row r="77" customFormat="false" ht="15" hidden="false" customHeight="false" outlineLevel="0" collapsed="false">
      <c r="A77" s="16" t="s">
        <v>147</v>
      </c>
      <c r="B77" s="28" t="s">
        <v>148</v>
      </c>
      <c r="C77" s="16" t="s">
        <v>64</v>
      </c>
      <c r="D77" s="20" t="str">
        <f aca="false">D$9</f>
        <v>Fprimer</v>
      </c>
      <c r="E77" s="20" t="str">
        <f aca="false">D$10</f>
        <v>Rprimer</v>
      </c>
      <c r="F77" s="20" t="str">
        <f aca="false">D$11</f>
        <v>Probe</v>
      </c>
      <c r="G77" s="16" t="n">
        <v>5</v>
      </c>
      <c r="H77" s="16" t="n">
        <v>6</v>
      </c>
      <c r="I77" s="21" t="n">
        <f aca="false">H$9</f>
        <v>0.2</v>
      </c>
      <c r="J77" s="21" t="n">
        <f aca="false">H$10</f>
        <v>0.6</v>
      </c>
      <c r="K77" s="21" t="n">
        <f aca="false">H$11</f>
        <v>0.1</v>
      </c>
    </row>
    <row r="78" customFormat="false" ht="15" hidden="false" customHeight="false" outlineLevel="0" collapsed="false">
      <c r="A78" s="16" t="s">
        <v>149</v>
      </c>
      <c r="B78" s="28" t="s">
        <v>150</v>
      </c>
      <c r="C78" s="16" t="s">
        <v>64</v>
      </c>
      <c r="D78" s="20" t="str">
        <f aca="false">D$9</f>
        <v>Fprimer</v>
      </c>
      <c r="E78" s="20" t="str">
        <f aca="false">D$10</f>
        <v>Rprimer</v>
      </c>
      <c r="F78" s="20" t="str">
        <f aca="false">D$11</f>
        <v>Probe</v>
      </c>
      <c r="G78" s="16" t="n">
        <v>5</v>
      </c>
      <c r="H78" s="16" t="n">
        <v>6</v>
      </c>
      <c r="I78" s="21" t="n">
        <f aca="false">H$9</f>
        <v>0.2</v>
      </c>
      <c r="J78" s="21" t="n">
        <f aca="false">H$10</f>
        <v>0.6</v>
      </c>
      <c r="K78" s="21" t="n">
        <f aca="false">H$11</f>
        <v>0.1</v>
      </c>
    </row>
    <row r="79" customFormat="false" ht="15" hidden="false" customHeight="false" outlineLevel="0" collapsed="false">
      <c r="A79" s="16" t="s">
        <v>151</v>
      </c>
      <c r="B79" s="28" t="s">
        <v>152</v>
      </c>
      <c r="C79" s="16" t="s">
        <v>64</v>
      </c>
      <c r="D79" s="20" t="str">
        <f aca="false">D$9</f>
        <v>Fprimer</v>
      </c>
      <c r="E79" s="20" t="str">
        <f aca="false">D$10</f>
        <v>Rprimer</v>
      </c>
      <c r="F79" s="20" t="str">
        <f aca="false">D$11</f>
        <v>Probe</v>
      </c>
      <c r="G79" s="16" t="n">
        <v>5</v>
      </c>
      <c r="H79" s="16" t="n">
        <v>6</v>
      </c>
      <c r="I79" s="21" t="n">
        <f aca="false">H$9</f>
        <v>0.2</v>
      </c>
      <c r="J79" s="21" t="n">
        <f aca="false">H$10</f>
        <v>0.6</v>
      </c>
      <c r="K79" s="21" t="n">
        <f aca="false">H$11</f>
        <v>0.1</v>
      </c>
    </row>
    <row r="80" customFormat="false" ht="15" hidden="false" customHeight="false" outlineLevel="0" collapsed="false">
      <c r="A80" s="16" t="s">
        <v>153</v>
      </c>
      <c r="B80" s="28" t="s">
        <v>154</v>
      </c>
      <c r="C80" s="16" t="s">
        <v>64</v>
      </c>
      <c r="D80" s="20" t="str">
        <f aca="false">D$9</f>
        <v>Fprimer</v>
      </c>
      <c r="E80" s="20" t="str">
        <f aca="false">D$10</f>
        <v>Rprimer</v>
      </c>
      <c r="F80" s="20" t="str">
        <f aca="false">D$11</f>
        <v>Probe</v>
      </c>
      <c r="G80" s="16" t="n">
        <v>5</v>
      </c>
      <c r="H80" s="16" t="n">
        <v>6</v>
      </c>
      <c r="I80" s="21" t="n">
        <f aca="false">H$9</f>
        <v>0.2</v>
      </c>
      <c r="J80" s="21" t="n">
        <f aca="false">H$10</f>
        <v>0.6</v>
      </c>
      <c r="K80" s="21" t="n">
        <f aca="false">H$11</f>
        <v>0.1</v>
      </c>
    </row>
    <row r="81" customFormat="false" ht="15" hidden="false" customHeight="false" outlineLevel="0" collapsed="false">
      <c r="A81" s="16" t="s">
        <v>155</v>
      </c>
      <c r="B81" s="28" t="s">
        <v>156</v>
      </c>
      <c r="C81" s="16" t="s">
        <v>64</v>
      </c>
      <c r="D81" s="20" t="str">
        <f aca="false">D$9</f>
        <v>Fprimer</v>
      </c>
      <c r="E81" s="20" t="str">
        <f aca="false">D$10</f>
        <v>Rprimer</v>
      </c>
      <c r="F81" s="20" t="str">
        <f aca="false">D$11</f>
        <v>Probe</v>
      </c>
      <c r="G81" s="16" t="n">
        <v>5</v>
      </c>
      <c r="H81" s="16" t="n">
        <v>6</v>
      </c>
      <c r="I81" s="21" t="n">
        <f aca="false">H$9</f>
        <v>0.2</v>
      </c>
      <c r="J81" s="21" t="n">
        <f aca="false">H$10</f>
        <v>0.6</v>
      </c>
      <c r="K81" s="21" t="n">
        <f aca="false">H$11</f>
        <v>0.1</v>
      </c>
    </row>
    <row r="82" customFormat="false" ht="15" hidden="false" customHeight="false" outlineLevel="0" collapsed="false">
      <c r="A82" s="22" t="s">
        <v>157</v>
      </c>
      <c r="B82" s="28" t="s">
        <v>158</v>
      </c>
      <c r="C82" s="16" t="s">
        <v>64</v>
      </c>
      <c r="D82" s="20" t="str">
        <f aca="false">D$9</f>
        <v>Fprimer</v>
      </c>
      <c r="E82" s="20" t="str">
        <f aca="false">D$10</f>
        <v>Rprimer</v>
      </c>
      <c r="F82" s="20" t="str">
        <f aca="false">D$11</f>
        <v>Probe</v>
      </c>
      <c r="G82" s="16" t="n">
        <v>5</v>
      </c>
      <c r="H82" s="16" t="n">
        <v>6</v>
      </c>
      <c r="I82" s="21" t="n">
        <f aca="false">H$9</f>
        <v>0.2</v>
      </c>
      <c r="J82" s="21" t="n">
        <f aca="false">H$10</f>
        <v>0.6</v>
      </c>
      <c r="K82" s="21" t="n">
        <f aca="false">H$11</f>
        <v>0.1</v>
      </c>
    </row>
  </sheetData>
  <mergeCells count="1">
    <mergeCell ref="A4:I5"/>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2024-04-17T13:57:42Z</dcterms:created>
  <dc:creator/>
  <dc:description/>
  <dc:language>en-GB</dc:language>
  <cp:lastModifiedBy/>
  <dcterms:modified xsi:type="dcterms:W3CDTF">2024-04-17T13:59:38Z</dcterms:modified>
  <cp:revision>1</cp:revision>
  <dc:subject/>
  <dc:title/>
</cp:coreProperties>
</file>