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s\Downloads\"/>
    </mc:Choice>
  </mc:AlternateContent>
  <xr:revisionPtr revIDLastSave="0" documentId="13_ncr:1_{86721296-2AF4-4350-8530-8EBAE5BCBF1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4" l="1"/>
  <c r="J19" i="4"/>
  <c r="J17" i="4"/>
  <c r="J16" i="4"/>
  <c r="H5" i="4"/>
  <c r="H6" i="4"/>
  <c r="H7" i="4"/>
  <c r="H8" i="4"/>
  <c r="H9" i="4"/>
  <c r="H4" i="4"/>
  <c r="I15" i="3" a="1"/>
  <c r="I15" i="3" s="1"/>
  <c r="I17" i="3"/>
  <c r="I14" i="3"/>
  <c r="I16" i="3"/>
  <c r="H16" i="2"/>
  <c r="H15" i="2"/>
  <c r="H13" i="2"/>
  <c r="H20" i="1"/>
  <c r="H19" i="1"/>
  <c r="H18" i="1"/>
  <c r="H17" i="1"/>
  <c r="H14" i="2"/>
  <c r="H5" i="1"/>
  <c r="H6" i="1"/>
  <c r="H7" i="1"/>
  <c r="H8" i="1"/>
  <c r="H9" i="1"/>
  <c r="H10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<sst xmlns="http://schemas.openxmlformats.org/spreadsheetml/2006/main" count="118" uniqueCount="85">
  <si>
    <r>
      <rPr>
        <b/>
        <sz val="12"/>
        <rFont val="Times New Roman"/>
        <family val="1"/>
      </rPr>
      <t>Order ID</t>
    </r>
  </si>
  <si>
    <r>
      <rPr>
        <b/>
        <sz val="12"/>
        <rFont val="Times New Roman"/>
        <family val="1"/>
      </rPr>
      <t>Product</t>
    </r>
  </si>
  <si>
    <r>
      <rPr>
        <b/>
        <sz val="12"/>
        <rFont val="Times New Roman"/>
        <family val="1"/>
      </rPr>
      <t>Region</t>
    </r>
  </si>
  <si>
    <r>
      <rPr>
        <b/>
        <sz val="12"/>
        <rFont val="Times New Roman"/>
        <family val="1"/>
      </rPr>
      <t>Salesperson</t>
    </r>
  </si>
  <si>
    <r>
      <rPr>
        <b/>
        <sz val="12"/>
        <rFont val="Times New Roman"/>
        <family val="1"/>
      </rPr>
      <t>Order Date</t>
    </r>
  </si>
  <si>
    <r>
      <rPr>
        <b/>
        <sz val="12"/>
        <rFont val="Times New Roman"/>
        <family val="1"/>
      </rPr>
      <t>Quantity</t>
    </r>
  </si>
  <si>
    <r>
      <rPr>
        <b/>
        <sz val="12"/>
        <rFont val="Times New Roman"/>
        <family val="1"/>
      </rPr>
      <t>Price per Unit</t>
    </r>
  </si>
  <si>
    <r>
      <rPr>
        <sz val="12"/>
        <rFont val="Times New Roman"/>
        <family val="1"/>
      </rPr>
      <t>Laptop</t>
    </r>
  </si>
  <si>
    <r>
      <rPr>
        <sz val="12"/>
        <rFont val="Times New Roman"/>
        <family val="1"/>
      </rPr>
      <t>North</t>
    </r>
  </si>
  <si>
    <r>
      <rPr>
        <sz val="12"/>
        <rFont val="Times New Roman"/>
        <family val="1"/>
      </rPr>
      <t>John Doe</t>
    </r>
  </si>
  <si>
    <r>
      <rPr>
        <sz val="12"/>
        <rFont val="Times New Roman"/>
        <family val="1"/>
      </rPr>
      <t>Mouse</t>
    </r>
  </si>
  <si>
    <r>
      <rPr>
        <sz val="12"/>
        <rFont val="Times New Roman"/>
        <family val="1"/>
      </rPr>
      <t>South</t>
    </r>
  </si>
  <si>
    <r>
      <rPr>
        <sz val="12"/>
        <rFont val="Times New Roman"/>
        <family val="1"/>
      </rPr>
      <t>Jane Smith</t>
    </r>
  </si>
  <si>
    <r>
      <rPr>
        <sz val="12"/>
        <rFont val="Times New Roman"/>
        <family val="1"/>
      </rPr>
      <t>Keyboard</t>
    </r>
  </si>
  <si>
    <r>
      <rPr>
        <sz val="12"/>
        <rFont val="Times New Roman"/>
        <family val="1"/>
      </rPr>
      <t>East</t>
    </r>
  </si>
  <si>
    <r>
      <rPr>
        <sz val="12"/>
        <rFont val="Times New Roman"/>
        <family val="1"/>
      </rPr>
      <t>Monitor</t>
    </r>
  </si>
  <si>
    <r>
      <rPr>
        <sz val="12"/>
        <rFont val="Times New Roman"/>
        <family val="1"/>
      </rPr>
      <t>West</t>
    </r>
  </si>
  <si>
    <r>
      <rPr>
        <sz val="12"/>
        <rFont val="Times New Roman"/>
        <family val="1"/>
      </rPr>
      <t>Alice Brown</t>
    </r>
  </si>
  <si>
    <r>
      <rPr>
        <b/>
        <sz val="12"/>
        <rFont val="Times New Roman"/>
        <family val="1"/>
      </rPr>
      <t>Employee ID</t>
    </r>
  </si>
  <si>
    <r>
      <rPr>
        <b/>
        <sz val="12"/>
        <rFont val="Times New Roman"/>
        <family val="1"/>
      </rPr>
      <t>Name</t>
    </r>
  </si>
  <si>
    <r>
      <rPr>
        <b/>
        <sz val="12"/>
        <rFont val="Times New Roman"/>
        <family val="1"/>
      </rPr>
      <t>Department</t>
    </r>
  </si>
  <si>
    <r>
      <rPr>
        <b/>
        <sz val="12"/>
        <rFont val="Times New Roman"/>
        <family val="1"/>
      </rPr>
      <t>Joining Date</t>
    </r>
  </si>
  <si>
    <r>
      <rPr>
        <b/>
        <sz val="12"/>
        <rFont val="Times New Roman"/>
        <family val="1"/>
      </rPr>
      <t>Salary</t>
    </r>
  </si>
  <si>
    <r>
      <rPr>
        <b/>
        <sz val="12"/>
        <rFont val="Times New Roman"/>
        <family val="1"/>
      </rPr>
      <t>Location</t>
    </r>
  </si>
  <si>
    <r>
      <rPr>
        <sz val="12"/>
        <rFont val="Times New Roman"/>
        <family val="1"/>
      </rPr>
      <t>E123</t>
    </r>
  </si>
  <si>
    <r>
      <rPr>
        <sz val="12"/>
        <rFont val="Times New Roman"/>
        <family val="1"/>
      </rPr>
      <t>Finance</t>
    </r>
  </si>
  <si>
    <r>
      <rPr>
        <sz val="12"/>
        <rFont val="Times New Roman"/>
        <family val="1"/>
      </rPr>
      <t>New York</t>
    </r>
  </si>
  <si>
    <r>
      <rPr>
        <sz val="12"/>
        <rFont val="Times New Roman"/>
        <family val="1"/>
      </rPr>
      <t>E124</t>
    </r>
  </si>
  <si>
    <r>
      <rPr>
        <sz val="12"/>
        <rFont val="Times New Roman"/>
        <family val="1"/>
      </rPr>
      <t>IT</t>
    </r>
  </si>
  <si>
    <r>
      <rPr>
        <sz val="12"/>
        <rFont val="Times New Roman"/>
        <family val="1"/>
      </rPr>
      <t>Chicago</t>
    </r>
  </si>
  <si>
    <r>
      <rPr>
        <sz val="12"/>
        <rFont val="Times New Roman"/>
        <family val="1"/>
      </rPr>
      <t>E125</t>
    </r>
  </si>
  <si>
    <r>
      <rPr>
        <sz val="12"/>
        <rFont val="Times New Roman"/>
        <family val="1"/>
      </rPr>
      <t>HR</t>
    </r>
  </si>
  <si>
    <r>
      <rPr>
        <sz val="12"/>
        <rFont val="Times New Roman"/>
        <family val="1"/>
      </rPr>
      <t>E126</t>
    </r>
  </si>
  <si>
    <r>
      <rPr>
        <sz val="12"/>
        <rFont val="Times New Roman"/>
        <family val="1"/>
      </rPr>
      <t>Bob White</t>
    </r>
  </si>
  <si>
    <r>
      <rPr>
        <sz val="12"/>
        <rFont val="Times New Roman"/>
        <family val="1"/>
      </rPr>
      <t>Marketing</t>
    </r>
  </si>
  <si>
    <r>
      <rPr>
        <sz val="12"/>
        <rFont val="Times New Roman"/>
        <family val="1"/>
      </rPr>
      <t>Los Angeles</t>
    </r>
  </si>
  <si>
    <r>
      <rPr>
        <sz val="12"/>
        <rFont val="Times New Roman"/>
        <family val="1"/>
      </rPr>
      <t>E127</t>
    </r>
  </si>
  <si>
    <r>
      <rPr>
        <sz val="12"/>
        <rFont val="Times New Roman"/>
        <family val="1"/>
      </rPr>
      <t>Susan Green</t>
    </r>
  </si>
  <si>
    <r>
      <rPr>
        <sz val="12"/>
        <rFont val="Times New Roman"/>
        <family val="1"/>
      </rPr>
      <t>E128</t>
    </r>
  </si>
  <si>
    <r>
      <rPr>
        <sz val="12"/>
        <rFont val="Times New Roman"/>
        <family val="1"/>
      </rPr>
      <t>Mark Black</t>
    </r>
  </si>
  <si>
    <r>
      <rPr>
        <b/>
        <sz val="12"/>
        <rFont val="Times New Roman"/>
        <family val="1"/>
      </rPr>
      <t>Item Name</t>
    </r>
  </si>
  <si>
    <r>
      <rPr>
        <b/>
        <sz val="12"/>
        <rFont val="Times New Roman"/>
        <family val="1"/>
      </rPr>
      <t>Category</t>
    </r>
  </si>
  <si>
    <r>
      <rPr>
        <b/>
        <sz val="12"/>
        <rFont val="Times New Roman"/>
        <family val="1"/>
      </rPr>
      <t>Quantity in Stock</t>
    </r>
  </si>
  <si>
    <r>
      <rPr>
        <b/>
        <sz val="12"/>
        <rFont val="Times New Roman"/>
        <family val="1"/>
      </rPr>
      <t>Reorder Level</t>
    </r>
  </si>
  <si>
    <r>
      <rPr>
        <sz val="12"/>
        <rFont val="Times New Roman"/>
        <family val="1"/>
      </rPr>
      <t>Electronics</t>
    </r>
  </si>
  <si>
    <r>
      <rPr>
        <sz val="12"/>
        <rFont val="Times New Roman"/>
        <family val="1"/>
      </rPr>
      <t>Office Chair</t>
    </r>
  </si>
  <si>
    <r>
      <rPr>
        <sz val="12"/>
        <rFont val="Times New Roman"/>
        <family val="1"/>
      </rPr>
      <t>Furniture</t>
    </r>
  </si>
  <si>
    <r>
      <rPr>
        <sz val="12"/>
        <rFont val="Times New Roman"/>
        <family val="1"/>
      </rPr>
      <t>Desk</t>
    </r>
  </si>
  <si>
    <r>
      <rPr>
        <b/>
        <sz val="12"/>
        <rFont val="Times New Roman"/>
        <family val="1"/>
      </rPr>
      <t>Student ID</t>
    </r>
  </si>
  <si>
    <r>
      <rPr>
        <b/>
        <sz val="12"/>
        <rFont val="Times New Roman"/>
        <family val="1"/>
      </rPr>
      <t>Math</t>
    </r>
  </si>
  <si>
    <r>
      <rPr>
        <b/>
        <sz val="12"/>
        <rFont val="Times New Roman"/>
        <family val="1"/>
      </rPr>
      <t>English</t>
    </r>
  </si>
  <si>
    <r>
      <rPr>
        <b/>
        <sz val="12"/>
        <rFont val="Times New Roman"/>
        <family val="1"/>
      </rPr>
      <t>Science</t>
    </r>
  </si>
  <si>
    <r>
      <rPr>
        <b/>
        <sz val="12"/>
        <rFont val="Times New Roman"/>
        <family val="1"/>
      </rPr>
      <t>History</t>
    </r>
  </si>
  <si>
    <r>
      <rPr>
        <b/>
        <sz val="12"/>
        <rFont val="Times New Roman"/>
        <family val="1"/>
      </rPr>
      <t>Average Grade</t>
    </r>
  </si>
  <si>
    <r>
      <rPr>
        <sz val="12"/>
        <rFont val="Times New Roman"/>
        <family val="1"/>
      </rPr>
      <t>S001</t>
    </r>
  </si>
  <si>
    <r>
      <rPr>
        <sz val="12"/>
        <rFont val="Times New Roman"/>
        <family val="1"/>
      </rPr>
      <t>S002</t>
    </r>
  </si>
  <si>
    <r>
      <rPr>
        <sz val="12"/>
        <rFont val="Times New Roman"/>
        <family val="1"/>
      </rPr>
      <t>S003</t>
    </r>
  </si>
  <si>
    <r>
      <rPr>
        <sz val="12"/>
        <rFont val="Times New Roman"/>
        <family val="1"/>
      </rPr>
      <t>S004</t>
    </r>
  </si>
  <si>
    <r>
      <rPr>
        <sz val="12"/>
        <rFont val="Times New Roman"/>
        <family val="1"/>
      </rPr>
      <t>S005</t>
    </r>
  </si>
  <si>
    <r>
      <rPr>
        <sz val="12"/>
        <rFont val="Times New Roman"/>
        <family val="1"/>
      </rPr>
      <t>S006</t>
    </r>
  </si>
  <si>
    <t>1.   Calculate the Total Sales for "John Doe" in the "North" region:</t>
  </si>
  <si>
    <t>2.   Count the Number of Orders Where the Quantity is Greater Than 5:</t>
  </si>
  <si>
    <t>3.   Find the Region for Order ID "104":</t>
  </si>
  <si>
    <t>4.   Find the Salesperson with the Highest Sales for "Laptop":</t>
  </si>
  <si>
    <t>Scenario 2: Employee Database</t>
  </si>
  <si>
    <t>Name</t>
  </si>
  <si>
    <t>1.   Calculate the Total Salary of Employees in the "Finance" Department Located in "New York":</t>
  </si>
  <si>
    <t>2.   Count the Number of Employees Who Joined After January 1, 2023:</t>
  </si>
  <si>
    <t>3.   Find the Salary of an Employee with the ID "E126":</t>
  </si>
  <si>
    <t>4.   Find the Name of the Employee with the Highest Salary:</t>
  </si>
  <si>
    <t>Item ID</t>
  </si>
  <si>
    <t>1.   Calculate the Total Inventory Value for "Electronics" Category:</t>
  </si>
  <si>
    <t>2.   Count the Number of Items with Quantity in Stock Less Than Reorder Level:</t>
  </si>
  <si>
    <t>3.   Find the Price per Unit of "Office Chair" Using its Item ID:</t>
  </si>
  <si>
    <t>4.   Find the Item Name with the Lowest Quantity in Stock:</t>
  </si>
  <si>
    <t>Scenario 4: Student Grades</t>
  </si>
  <si>
    <t>1.   Calculate the Average Grade for Each Student:</t>
  </si>
  <si>
    <t>2.   Count the Number of Students with an Average Grade Above 85:</t>
  </si>
  <si>
    <t>3.   Find the Science Grade for the Student with ID "S004":</t>
  </si>
  <si>
    <t>4.   Find the Name of the Student with the Highest Average Grade:</t>
  </si>
  <si>
    <t>Scenario - 1: Sales Analysis</t>
  </si>
  <si>
    <t>scenario3:InventoryManagement</t>
  </si>
  <si>
    <t>MANAGEMENT</t>
  </si>
  <si>
    <t>Total Sales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</si>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</sst>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b/>
      <sz val="13.5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1"/>
    </xf>
    <xf numFmtId="164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 indent="3"/>
    </xf>
    <xf numFmtId="0" fontId="6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H20" sqref="H20"/>
    </sheetView>
  </sheetViews>
  <sheetFormatPr defaultRowHeight="13.2" x14ac:dyDescent="0.25"/>
  <cols>
    <col min="1" max="1" width="12" customWidth="1"/>
    <col min="2" max="2" width="11.5546875" customWidth="1"/>
    <col min="3" max="3" width="8.88671875" customWidth="1"/>
    <col min="4" max="4" width="15.109375" customWidth="1"/>
    <col min="5" max="5" width="14.44140625" customWidth="1"/>
    <col min="6" max="6" width="11.33203125" customWidth="1"/>
    <col min="7" max="7" width="21.33203125" customWidth="1"/>
    <col min="8" max="8" width="61.88671875" customWidth="1"/>
    <col min="9" max="9" width="29.109375" customWidth="1"/>
  </cols>
  <sheetData>
    <row r="1" spans="1:8" ht="17.25" customHeight="1" x14ac:dyDescent="0.25">
      <c r="A1" t="s">
        <v>80</v>
      </c>
    </row>
    <row r="2" spans="1:8" ht="17.25" customHeight="1" x14ac:dyDescent="0.25"/>
    <row r="3" spans="1:8" ht="17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  <c r="H3" s="15" t="s">
        <v>83</v>
      </c>
    </row>
    <row r="4" spans="1:8" ht="17.25" customHeight="1" x14ac:dyDescent="0.25">
      <c r="A4" s="3">
        <v>101</v>
      </c>
      <c r="B4" s="4" t="s">
        <v>7</v>
      </c>
      <c r="C4" s="4" t="s">
        <v>8</v>
      </c>
      <c r="D4" s="4" t="s">
        <v>9</v>
      </c>
      <c r="E4" s="5">
        <v>45139</v>
      </c>
      <c r="F4" s="3">
        <v>5</v>
      </c>
      <c r="G4" s="3">
        <v>700</v>
      </c>
      <c r="H4">
        <f>(F4*G4)</f>
        <v>3500</v>
      </c>
    </row>
    <row r="5" spans="1:8" ht="17.25" customHeight="1" x14ac:dyDescent="0.25">
      <c r="A5" s="3">
        <v>102</v>
      </c>
      <c r="B5" s="4" t="s">
        <v>10</v>
      </c>
      <c r="C5" s="4" t="s">
        <v>11</v>
      </c>
      <c r="D5" s="4" t="s">
        <v>12</v>
      </c>
      <c r="E5" s="5">
        <v>45140</v>
      </c>
      <c r="F5" s="3">
        <v>10</v>
      </c>
      <c r="G5" s="3">
        <v>25</v>
      </c>
      <c r="H5">
        <f t="shared" ref="H5:H10" si="0">(F5*G5)</f>
        <v>250</v>
      </c>
    </row>
    <row r="6" spans="1:8" ht="17.25" customHeight="1" x14ac:dyDescent="0.25">
      <c r="A6" s="3">
        <v>103</v>
      </c>
      <c r="B6" s="4" t="s">
        <v>13</v>
      </c>
      <c r="C6" s="4" t="s">
        <v>14</v>
      </c>
      <c r="D6" s="4" t="s">
        <v>9</v>
      </c>
      <c r="E6" s="5">
        <v>45141</v>
      </c>
      <c r="F6" s="3">
        <v>7</v>
      </c>
      <c r="G6" s="3">
        <v>45</v>
      </c>
      <c r="H6">
        <f t="shared" si="0"/>
        <v>315</v>
      </c>
    </row>
    <row r="7" spans="1:8" ht="17.25" customHeight="1" x14ac:dyDescent="0.25">
      <c r="A7" s="3">
        <v>104</v>
      </c>
      <c r="B7" s="4" t="s">
        <v>15</v>
      </c>
      <c r="C7" s="4" t="s">
        <v>16</v>
      </c>
      <c r="D7" s="4" t="s">
        <v>17</v>
      </c>
      <c r="E7" s="5">
        <v>45139</v>
      </c>
      <c r="F7" s="3">
        <v>3</v>
      </c>
      <c r="G7" s="3">
        <v>150</v>
      </c>
      <c r="H7">
        <f t="shared" si="0"/>
        <v>450</v>
      </c>
    </row>
    <row r="8" spans="1:8" ht="17.25" customHeight="1" x14ac:dyDescent="0.25">
      <c r="A8" s="3">
        <v>105</v>
      </c>
      <c r="B8" s="4" t="s">
        <v>7</v>
      </c>
      <c r="C8" s="4" t="s">
        <v>8</v>
      </c>
      <c r="D8" s="4" t="s">
        <v>9</v>
      </c>
      <c r="E8" s="5">
        <v>45142</v>
      </c>
      <c r="F8" s="3">
        <v>2</v>
      </c>
      <c r="G8" s="3">
        <v>700</v>
      </c>
      <c r="H8">
        <f t="shared" si="0"/>
        <v>1400</v>
      </c>
    </row>
    <row r="9" spans="1:8" ht="15.6" x14ac:dyDescent="0.25">
      <c r="A9" s="3">
        <v>106</v>
      </c>
      <c r="B9" s="4" t="s">
        <v>10</v>
      </c>
      <c r="C9" s="4" t="s">
        <v>14</v>
      </c>
      <c r="D9" s="4" t="s">
        <v>12</v>
      </c>
      <c r="E9" s="5">
        <v>45143</v>
      </c>
      <c r="F9" s="3">
        <v>15</v>
      </c>
      <c r="G9" s="3">
        <v>25</v>
      </c>
      <c r="H9">
        <f t="shared" si="0"/>
        <v>375</v>
      </c>
    </row>
    <row r="10" spans="1:8" ht="15.6" x14ac:dyDescent="0.25">
      <c r="A10" s="3">
        <v>107</v>
      </c>
      <c r="B10" s="4" t="s">
        <v>13</v>
      </c>
      <c r="C10" s="4" t="s">
        <v>16</v>
      </c>
      <c r="D10" s="4" t="s">
        <v>17</v>
      </c>
      <c r="E10" s="5">
        <v>45139</v>
      </c>
      <c r="F10" s="3">
        <v>4</v>
      </c>
      <c r="G10" s="3">
        <v>45</v>
      </c>
      <c r="H10">
        <f t="shared" si="0"/>
        <v>180</v>
      </c>
    </row>
    <row r="17" spans="3:8" x14ac:dyDescent="0.25">
      <c r="C17" t="s">
        <v>60</v>
      </c>
      <c r="G17" t="s">
        <v>84</v>
      </c>
      <c r="H17">
        <f>SUMIFS(H4:H10,D4:D10,"John Doe",C4:C10,"North")</f>
        <v>4900</v>
      </c>
    </row>
    <row r="18" spans="3:8" x14ac:dyDescent="0.25">
      <c r="C18" t="s">
        <v>61</v>
      </c>
      <c r="H18">
        <f>COUNTIF(F4:F10,"&gt;5")</f>
        <v>3</v>
      </c>
    </row>
    <row r="19" spans="3:8" x14ac:dyDescent="0.25">
      <c r="C19" t="s">
        <v>62</v>
      </c>
      <c r="H19" t="str">
        <f>VLOOKUP(104, A2:G10, 3, FALSE)</f>
        <v>West</v>
      </c>
    </row>
    <row r="20" spans="3:8" x14ac:dyDescent="0.25">
      <c r="C20" t="s">
        <v>63</v>
      </c>
      <c r="H20" t="str">
        <f>INDEX(D2:D10, MATCH(_xlfn.MAXIFS(F2:F8, B2:B8, "Laptop"), F2:F8, 0))</f>
        <v>John Doe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opLeftCell="B1" workbookViewId="0">
      <selection activeCell="H17" sqref="H17"/>
    </sheetView>
  </sheetViews>
  <sheetFormatPr defaultRowHeight="13.2" x14ac:dyDescent="0.25"/>
  <cols>
    <col min="1" max="1" width="32.77734375" customWidth="1"/>
    <col min="2" max="2" width="16.21875" customWidth="1"/>
    <col min="3" max="3" width="13.5546875" customWidth="1"/>
    <col min="4" max="4" width="12.6640625" customWidth="1"/>
    <col min="6" max="6" width="13.6640625" customWidth="1"/>
    <col min="7" max="7" width="79.33203125" customWidth="1"/>
    <col min="8" max="8" width="20.77734375" customWidth="1"/>
  </cols>
  <sheetData>
    <row r="1" spans="1:8" ht="29.4" customHeight="1" x14ac:dyDescent="0.25">
      <c r="A1" t="s">
        <v>64</v>
      </c>
      <c r="B1" s="11"/>
    </row>
    <row r="4" spans="1:8" ht="31.2" x14ac:dyDescent="0.25">
      <c r="A4" s="1" t="s">
        <v>18</v>
      </c>
      <c r="B4" s="13" t="s">
        <v>65</v>
      </c>
      <c r="C4" s="1" t="s">
        <v>20</v>
      </c>
      <c r="D4" s="1" t="s">
        <v>21</v>
      </c>
      <c r="E4" s="2" t="s">
        <v>22</v>
      </c>
      <c r="F4" s="7" t="s">
        <v>23</v>
      </c>
    </row>
    <row r="5" spans="1:8" ht="15.6" x14ac:dyDescent="0.25">
      <c r="A5" s="4" t="s">
        <v>24</v>
      </c>
      <c r="B5" s="4" t="s">
        <v>9</v>
      </c>
      <c r="C5" s="4" t="s">
        <v>25</v>
      </c>
      <c r="D5" s="8">
        <v>44607</v>
      </c>
      <c r="E5" s="9">
        <v>70000</v>
      </c>
      <c r="F5" s="4" t="s">
        <v>26</v>
      </c>
    </row>
    <row r="6" spans="1:8" ht="15.6" x14ac:dyDescent="0.25">
      <c r="A6" s="4" t="s">
        <v>27</v>
      </c>
      <c r="B6" s="4" t="s">
        <v>12</v>
      </c>
      <c r="C6" s="4" t="s">
        <v>28</v>
      </c>
      <c r="D6" s="8">
        <v>44400</v>
      </c>
      <c r="E6" s="9">
        <v>80000</v>
      </c>
      <c r="F6" s="4" t="s">
        <v>29</v>
      </c>
    </row>
    <row r="7" spans="1:8" ht="15.6" x14ac:dyDescent="0.25">
      <c r="A7" s="4" t="s">
        <v>30</v>
      </c>
      <c r="B7" s="4" t="s">
        <v>17</v>
      </c>
      <c r="C7" s="4" t="s">
        <v>31</v>
      </c>
      <c r="D7" s="8">
        <v>45056</v>
      </c>
      <c r="E7" s="9">
        <v>60000</v>
      </c>
      <c r="F7" s="4" t="s">
        <v>26</v>
      </c>
    </row>
    <row r="8" spans="1:8" ht="15.6" x14ac:dyDescent="0.25">
      <c r="A8" s="4" t="s">
        <v>32</v>
      </c>
      <c r="B8" s="4" t="s">
        <v>33</v>
      </c>
      <c r="C8" s="4" t="s">
        <v>34</v>
      </c>
      <c r="D8" s="8">
        <v>44140</v>
      </c>
      <c r="E8" s="9">
        <v>65000</v>
      </c>
      <c r="F8" s="4" t="s">
        <v>35</v>
      </c>
    </row>
    <row r="9" spans="1:8" ht="15.6" x14ac:dyDescent="0.25">
      <c r="A9" s="4" t="s">
        <v>36</v>
      </c>
      <c r="B9" s="4" t="s">
        <v>37</v>
      </c>
      <c r="C9" s="4" t="s">
        <v>25</v>
      </c>
      <c r="D9" s="8">
        <v>44938</v>
      </c>
      <c r="E9" s="9">
        <v>75000</v>
      </c>
      <c r="F9" s="4" t="s">
        <v>26</v>
      </c>
    </row>
    <row r="10" spans="1:8" ht="15.6" x14ac:dyDescent="0.25">
      <c r="A10" s="4" t="s">
        <v>38</v>
      </c>
      <c r="B10" s="4" t="s">
        <v>39</v>
      </c>
      <c r="C10" s="4" t="s">
        <v>28</v>
      </c>
      <c r="D10" s="8">
        <v>45095</v>
      </c>
      <c r="E10" s="9">
        <v>82000</v>
      </c>
      <c r="F10" s="4" t="s">
        <v>29</v>
      </c>
    </row>
    <row r="13" spans="1:8" x14ac:dyDescent="0.25">
      <c r="G13" t="s">
        <v>66</v>
      </c>
      <c r="H13">
        <f>SUMIFS(E5:E10,C5:C10,"finance",F5:F10,"New York")</f>
        <v>145000</v>
      </c>
    </row>
    <row r="14" spans="1:8" x14ac:dyDescent="0.25">
      <c r="G14" t="s">
        <v>67</v>
      </c>
      <c r="H14">
        <f>COUNTIF(D5:D10,"&gt;2023-01-01")</f>
        <v>3</v>
      </c>
    </row>
    <row r="15" spans="1:8" x14ac:dyDescent="0.25">
      <c r="G15" t="s">
        <v>68</v>
      </c>
      <c r="H15">
        <f>VLOOKUP("E126", A5:F10, 5, FALSE)</f>
        <v>65000</v>
      </c>
    </row>
    <row r="16" spans="1:8" x14ac:dyDescent="0.25">
      <c r="G16" t="s">
        <v>69</v>
      </c>
      <c r="H16" t="str">
        <f>INDEX(B4:B10, MATCH(MAX(E4:E10), E4:E10, 0))</f>
        <v>Mark Black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I16" sqref="I16"/>
    </sheetView>
  </sheetViews>
  <sheetFormatPr defaultRowHeight="13.2" x14ac:dyDescent="0.25"/>
  <cols>
    <col min="1" max="1" width="25.5546875" customWidth="1"/>
    <col min="2" max="2" width="10.109375" customWidth="1"/>
    <col min="3" max="3" width="10.88671875" customWidth="1"/>
    <col min="4" max="4" width="12.109375" customWidth="1"/>
    <col min="5" max="5" width="15.88671875" customWidth="1"/>
    <col min="6" max="6" width="11.5546875" customWidth="1"/>
    <col min="7" max="7" width="13.88671875" customWidth="1"/>
    <col min="8" max="8" width="63.6640625" customWidth="1"/>
  </cols>
  <sheetData>
    <row r="1" spans="1:9" ht="18.75" customHeight="1" x14ac:dyDescent="0.25">
      <c r="A1" s="12" t="s">
        <v>81</v>
      </c>
      <c r="B1" s="15" t="s">
        <v>82</v>
      </c>
    </row>
    <row r="4" spans="1:9" ht="31.2" x14ac:dyDescent="0.25">
      <c r="A4" s="14" t="s">
        <v>70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6</v>
      </c>
    </row>
    <row r="5" spans="1:9" ht="31.2" x14ac:dyDescent="0.25">
      <c r="A5" s="3">
        <v>1001</v>
      </c>
      <c r="B5" s="4" t="s">
        <v>7</v>
      </c>
      <c r="C5" s="4" t="s">
        <v>44</v>
      </c>
      <c r="D5" s="3">
        <v>10</v>
      </c>
      <c r="E5" s="3">
        <v>5</v>
      </c>
      <c r="F5" s="3">
        <v>800</v>
      </c>
    </row>
    <row r="6" spans="1:9" ht="31.2" x14ac:dyDescent="0.25">
      <c r="A6" s="3">
        <v>1002</v>
      </c>
      <c r="B6" s="4" t="s">
        <v>10</v>
      </c>
      <c r="C6" s="4" t="s">
        <v>44</v>
      </c>
      <c r="D6" s="3">
        <v>25</v>
      </c>
      <c r="E6" s="3">
        <v>10</v>
      </c>
      <c r="F6" s="3">
        <v>20</v>
      </c>
    </row>
    <row r="7" spans="1:9" ht="31.2" x14ac:dyDescent="0.25">
      <c r="A7" s="3">
        <v>1003</v>
      </c>
      <c r="B7" s="4" t="s">
        <v>45</v>
      </c>
      <c r="C7" s="4" t="s">
        <v>46</v>
      </c>
      <c r="D7" s="3">
        <v>5</v>
      </c>
      <c r="E7" s="3">
        <v>5</v>
      </c>
      <c r="F7" s="3">
        <v>150</v>
      </c>
    </row>
    <row r="8" spans="1:9" ht="15.6" x14ac:dyDescent="0.25">
      <c r="A8" s="3">
        <v>1004</v>
      </c>
      <c r="B8" s="4" t="s">
        <v>47</v>
      </c>
      <c r="C8" s="4" t="s">
        <v>46</v>
      </c>
      <c r="D8" s="3">
        <v>7</v>
      </c>
      <c r="E8" s="3">
        <v>3</v>
      </c>
      <c r="F8" s="3">
        <v>250</v>
      </c>
    </row>
    <row r="9" spans="1:9" ht="31.2" x14ac:dyDescent="0.25">
      <c r="A9" s="3">
        <v>1005</v>
      </c>
      <c r="B9" s="4" t="s">
        <v>15</v>
      </c>
      <c r="C9" s="4" t="s">
        <v>44</v>
      </c>
      <c r="D9" s="3">
        <v>8</v>
      </c>
      <c r="E9" s="3">
        <v>5</v>
      </c>
      <c r="F9" s="3">
        <v>180</v>
      </c>
    </row>
    <row r="10" spans="1:9" ht="31.2" x14ac:dyDescent="0.25">
      <c r="A10" s="3">
        <v>1006</v>
      </c>
      <c r="B10" s="4" t="s">
        <v>13</v>
      </c>
      <c r="C10" s="4" t="s">
        <v>44</v>
      </c>
      <c r="D10" s="3">
        <v>15</v>
      </c>
      <c r="E10" s="3">
        <v>10</v>
      </c>
      <c r="F10" s="3">
        <v>30</v>
      </c>
    </row>
    <row r="14" spans="1:9" x14ac:dyDescent="0.25">
      <c r="H14" t="s">
        <v>71</v>
      </c>
      <c r="I14">
        <f>SUMIFS(D2:D7, C2:C7, "Electronics") * SUMIFS(E2:E7, C2:C7, "Electronics")</f>
        <v>525</v>
      </c>
    </row>
    <row r="15" spans="1:9" x14ac:dyDescent="0.25">
      <c r="H15" t="s">
        <v>72</v>
      </c>
      <c r="I15" t="e" cm="1" vm="1">
        <f t="array" aca="1" ref="I15" ca="1">COUNTIFS(D4:D10, "&lt;" &amp; E4:E10)</f>
        <v>#VALUE!</v>
      </c>
    </row>
    <row r="16" spans="1:9" x14ac:dyDescent="0.25">
      <c r="H16" t="s">
        <v>73</v>
      </c>
      <c r="I16">
        <f>VLOOKUP(1003, A4:F10, 6, FALSE)</f>
        <v>150</v>
      </c>
    </row>
    <row r="17" spans="8:9" x14ac:dyDescent="0.25">
      <c r="H17" t="s">
        <v>74</v>
      </c>
      <c r="I17" t="str">
        <f>INDEX(B4:B10, MATCH(MIN(D4:D10), D4:D10, 0))</f>
        <v>Office Chair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tabSelected="1" topLeftCell="B1" workbookViewId="0">
      <selection activeCell="J19" sqref="J19"/>
    </sheetView>
  </sheetViews>
  <sheetFormatPr defaultRowHeight="13.2" x14ac:dyDescent="0.25"/>
  <cols>
    <col min="1" max="1" width="23.109375" customWidth="1"/>
    <col min="2" max="2" width="15.109375" customWidth="1"/>
    <col min="3" max="3" width="14.88671875" customWidth="1"/>
    <col min="4" max="4" width="16" customWidth="1"/>
    <col min="5" max="5" width="8.44140625" customWidth="1"/>
    <col min="6" max="6" width="24.21875" customWidth="1"/>
    <col min="8" max="8" width="19.21875" customWidth="1"/>
    <col min="9" max="9" width="54.44140625" customWidth="1"/>
    <col min="10" max="10" width="23.6640625" customWidth="1"/>
  </cols>
  <sheetData>
    <row r="1" spans="1:10" ht="17.25" customHeight="1" x14ac:dyDescent="0.25">
      <c r="A1" t="s">
        <v>75</v>
      </c>
    </row>
    <row r="2" spans="1:10" ht="17.25" customHeight="1" x14ac:dyDescent="0.25"/>
    <row r="3" spans="1:10" ht="17.25" customHeight="1" x14ac:dyDescent="0.25">
      <c r="B3" s="1" t="s">
        <v>48</v>
      </c>
      <c r="C3" s="6" t="s">
        <v>19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</row>
    <row r="4" spans="1:10" ht="17.25" customHeight="1" x14ac:dyDescent="0.25">
      <c r="B4" s="4" t="s">
        <v>54</v>
      </c>
      <c r="C4" s="4" t="s">
        <v>9</v>
      </c>
      <c r="D4" s="3">
        <v>85</v>
      </c>
      <c r="E4" s="3">
        <v>78</v>
      </c>
      <c r="F4" s="3">
        <v>92</v>
      </c>
      <c r="G4" s="3">
        <v>88</v>
      </c>
      <c r="H4" s="10">
        <f>AVERAGE(C4:G4)</f>
        <v>85.75</v>
      </c>
    </row>
    <row r="5" spans="1:10" ht="17.25" customHeight="1" x14ac:dyDescent="0.25">
      <c r="B5" s="4" t="s">
        <v>55</v>
      </c>
      <c r="C5" s="4" t="s">
        <v>12</v>
      </c>
      <c r="D5" s="3">
        <v>91</v>
      </c>
      <c r="E5" s="3">
        <v>84</v>
      </c>
      <c r="F5" s="3">
        <v>89</v>
      </c>
      <c r="G5" s="3">
        <v>90</v>
      </c>
      <c r="H5" s="10">
        <f t="shared" ref="H5:H9" si="0">AVERAGE(C5:G5)</f>
        <v>88.5</v>
      </c>
    </row>
    <row r="6" spans="1:10" ht="17.25" customHeight="1" x14ac:dyDescent="0.25">
      <c r="B6" s="4" t="s">
        <v>56</v>
      </c>
      <c r="C6" s="4" t="s">
        <v>17</v>
      </c>
      <c r="D6" s="3">
        <v>76</v>
      </c>
      <c r="E6" s="3">
        <v>85</v>
      </c>
      <c r="F6" s="3">
        <v>80</v>
      </c>
      <c r="G6" s="3">
        <v>82</v>
      </c>
      <c r="H6" s="10">
        <f t="shared" si="0"/>
        <v>80.75</v>
      </c>
    </row>
    <row r="7" spans="1:10" ht="17.25" customHeight="1" x14ac:dyDescent="0.25">
      <c r="B7" s="4" t="s">
        <v>57</v>
      </c>
      <c r="C7" s="4" t="s">
        <v>33</v>
      </c>
      <c r="D7" s="3">
        <v>88</v>
      </c>
      <c r="E7" s="3">
        <v>90</v>
      </c>
      <c r="F7" s="3">
        <v>86</v>
      </c>
      <c r="G7" s="3">
        <v>85</v>
      </c>
      <c r="H7" s="10">
        <f t="shared" si="0"/>
        <v>87.25</v>
      </c>
    </row>
    <row r="8" spans="1:10" ht="15.6" x14ac:dyDescent="0.25">
      <c r="B8" s="4" t="s">
        <v>58</v>
      </c>
      <c r="C8" s="4" t="s">
        <v>37</v>
      </c>
      <c r="D8" s="3">
        <v>94</v>
      </c>
      <c r="E8" s="3">
        <v>88</v>
      </c>
      <c r="F8" s="3">
        <v>91</v>
      </c>
      <c r="G8" s="3">
        <v>93</v>
      </c>
      <c r="H8" s="10">
        <f t="shared" si="0"/>
        <v>91.5</v>
      </c>
    </row>
    <row r="9" spans="1:10" ht="15.6" x14ac:dyDescent="0.25">
      <c r="B9" s="4" t="s">
        <v>59</v>
      </c>
      <c r="C9" s="4" t="s">
        <v>39</v>
      </c>
      <c r="D9" s="3">
        <v>81</v>
      </c>
      <c r="E9" s="3">
        <v>79</v>
      </c>
      <c r="F9" s="3">
        <v>85</v>
      </c>
      <c r="G9" s="3">
        <v>80</v>
      </c>
      <c r="H9" s="10">
        <f t="shared" si="0"/>
        <v>81.25</v>
      </c>
    </row>
    <row r="16" spans="1:10" x14ac:dyDescent="0.25">
      <c r="I16" t="s">
        <v>76</v>
      </c>
      <c r="J16">
        <f>AVERAGE(H4:H9)</f>
        <v>85.833333333333329</v>
      </c>
    </row>
    <row r="17" spans="9:10" x14ac:dyDescent="0.25">
      <c r="I17" t="s">
        <v>77</v>
      </c>
      <c r="J17">
        <f>COUNTIF(H4:H9,"&gt;85")</f>
        <v>4</v>
      </c>
    </row>
    <row r="18" spans="9:10" x14ac:dyDescent="0.25">
      <c r="I18" t="s">
        <v>78</v>
      </c>
      <c r="J18">
        <f>VLOOKUP("S004",B4:G9,5,FALSE)</f>
        <v>86</v>
      </c>
    </row>
    <row r="19" spans="9:10" x14ac:dyDescent="0.25">
      <c r="I19" t="s">
        <v>79</v>
      </c>
      <c r="J19" t="str">
        <f>INDEX(C4:C10, MATCH(MAX(H4:H10), H4:H10, 0))</f>
        <v>Susan Green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Faisal</dc:creator>
  <cp:lastModifiedBy>Monish Beg</cp:lastModifiedBy>
  <dcterms:created xsi:type="dcterms:W3CDTF">2024-12-19T11:17:39Z</dcterms:created>
  <dcterms:modified xsi:type="dcterms:W3CDTF">2024-12-30T18:06:21Z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2024-08-09T00:00:00Z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2024-12-19T00:00:00Z</vt:filetime>
  </property>
  <property fmtid="{D5CDD505-2E9C-101B-9397-08002B2CF9AE}" pid="5" name="Producer">
    <vt:lpwstr>Microsoft® Word 2016</vt:lpwstr>
  </property>
</Properties>
</file>